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SPZ DESIGN\2025\Rajhrad - komunikace\"/>
    </mc:Choice>
  </mc:AlternateContent>
  <bookViews>
    <workbookView xWindow="0" yWindow="0" windowWidth="0" windowHeight="0"/>
  </bookViews>
  <sheets>
    <sheet name="Rekapitulace stavby" sheetId="1" r:id="rId1"/>
    <sheet name="2504901 - SO 101 - Komuni..." sheetId="2" r:id="rId2"/>
    <sheet name="2504902 - SO 101 - Komuni..." sheetId="3" r:id="rId3"/>
    <sheet name="2504903 - SO 101 - Komuni..." sheetId="4" r:id="rId4"/>
    <sheet name="2504904 - SO 101 - Komuni..." sheetId="5" r:id="rId5"/>
    <sheet name="2504905 - SO 101 - Komuni..." sheetId="6" r:id="rId6"/>
    <sheet name="2504906 - SO 401 - Komuni..." sheetId="7" r:id="rId7"/>
    <sheet name="2504907a - Ochrana stromů..." sheetId="8" r:id="rId8"/>
    <sheet name="2504907b - Založení veget..." sheetId="9" r:id="rId9"/>
    <sheet name="2504907c - Založení veget..." sheetId="10" r:id="rId10"/>
    <sheet name="2504907d - Založení veget..." sheetId="11" r:id="rId11"/>
    <sheet name="2504907e - Založení veget..." sheetId="12" r:id="rId12"/>
    <sheet name="2504908 - SO 901 - Komuni..." sheetId="13" r:id="rId13"/>
    <sheet name="2504909 - VRN" sheetId="14" r:id="rId14"/>
  </sheets>
  <definedNames>
    <definedName name="_xlnm.Print_Area" localSheetId="0">'Rekapitulace stavby'!$D$4:$AO$76,'Rekapitulace stavby'!$C$82:$AQ$109</definedName>
    <definedName name="_xlnm.Print_Titles" localSheetId="0">'Rekapitulace stavby'!$92:$92</definedName>
    <definedName name="_xlnm._FilterDatabase" localSheetId="1" hidden="1">'2504901 - SO 101 - Komuni...'!$C$127:$K$458</definedName>
    <definedName name="_xlnm.Print_Area" localSheetId="1">'2504901 - SO 101 - Komuni...'!$C$4:$J$76,'2504901 - SO 101 - Komuni...'!$C$82:$J$109,'2504901 - SO 101 - Komuni...'!$C$115:$K$458</definedName>
    <definedName name="_xlnm.Print_Titles" localSheetId="1">'2504901 - SO 101 - Komuni...'!$127:$127</definedName>
    <definedName name="_xlnm._FilterDatabase" localSheetId="2" hidden="1">'2504902 - SO 101 - Komuni...'!$C$128:$K$400</definedName>
    <definedName name="_xlnm.Print_Area" localSheetId="2">'2504902 - SO 101 - Komuni...'!$C$4:$J$76,'2504902 - SO 101 - Komuni...'!$C$82:$J$110,'2504902 - SO 101 - Komuni...'!$C$116:$K$400</definedName>
    <definedName name="_xlnm.Print_Titles" localSheetId="2">'2504902 - SO 101 - Komuni...'!$128:$128</definedName>
    <definedName name="_xlnm._FilterDatabase" localSheetId="3" hidden="1">'2504903 - SO 101 - Komuni...'!$C$128:$K$559</definedName>
    <definedName name="_xlnm.Print_Area" localSheetId="3">'2504903 - SO 101 - Komuni...'!$C$4:$J$76,'2504903 - SO 101 - Komuni...'!$C$82:$J$110,'2504903 - SO 101 - Komuni...'!$C$116:$K$559</definedName>
    <definedName name="_xlnm.Print_Titles" localSheetId="3">'2504903 - SO 101 - Komuni...'!$128:$128</definedName>
    <definedName name="_xlnm._FilterDatabase" localSheetId="4" hidden="1">'2504904 - SO 101 - Komuni...'!$C$126:$K$548</definedName>
    <definedName name="_xlnm.Print_Area" localSheetId="4">'2504904 - SO 101 - Komuni...'!$C$4:$J$76,'2504904 - SO 101 - Komuni...'!$C$82:$J$108,'2504904 - SO 101 - Komuni...'!$C$114:$K$548</definedName>
    <definedName name="_xlnm.Print_Titles" localSheetId="4">'2504904 - SO 101 - Komuni...'!$126:$126</definedName>
    <definedName name="_xlnm._FilterDatabase" localSheetId="5" hidden="1">'2504905 - SO 101 - Komuni...'!$C$126:$K$678</definedName>
    <definedName name="_xlnm.Print_Area" localSheetId="5">'2504905 - SO 101 - Komuni...'!$C$4:$J$76,'2504905 - SO 101 - Komuni...'!$C$82:$J$108,'2504905 - SO 101 - Komuni...'!$C$114:$K$678</definedName>
    <definedName name="_xlnm.Print_Titles" localSheetId="5">'2504905 - SO 101 - Komuni...'!$126:$126</definedName>
    <definedName name="_xlnm._FilterDatabase" localSheetId="6" hidden="1">'2504906 - SO 401 - Komuni...'!$C$124:$K$285</definedName>
    <definedName name="_xlnm.Print_Area" localSheetId="6">'2504906 - SO 401 - Komuni...'!$C$4:$J$76,'2504906 - SO 401 - Komuni...'!$C$82:$J$106,'2504906 - SO 401 - Komuni...'!$C$112:$K$285</definedName>
    <definedName name="_xlnm.Print_Titles" localSheetId="6">'2504906 - SO 401 - Komuni...'!$124:$124</definedName>
    <definedName name="_xlnm._FilterDatabase" localSheetId="7" hidden="1">'2504907a - Ochrana stromů...'!$C$122:$K$146</definedName>
    <definedName name="_xlnm.Print_Area" localSheetId="7">'2504907a - Ochrana stromů...'!$C$4:$J$76,'2504907a - Ochrana stromů...'!$C$82:$J$102,'2504907a - Ochrana stromů...'!$C$108:$K$146</definedName>
    <definedName name="_xlnm.Print_Titles" localSheetId="7">'2504907a - Ochrana stromů...'!$122:$122</definedName>
    <definedName name="_xlnm._FilterDatabase" localSheetId="8" hidden="1">'2504907b - Založení veget...'!$C$122:$K$239</definedName>
    <definedName name="_xlnm.Print_Area" localSheetId="8">'2504907b - Založení veget...'!$C$4:$J$76,'2504907b - Založení veget...'!$C$82:$J$102,'2504907b - Založení veget...'!$C$108:$K$239</definedName>
    <definedName name="_xlnm.Print_Titles" localSheetId="8">'2504907b - Založení veget...'!$122:$122</definedName>
    <definedName name="_xlnm._FilterDatabase" localSheetId="9" hidden="1">'2504907c - Založení veget...'!$C$122:$K$183</definedName>
    <definedName name="_xlnm.Print_Area" localSheetId="9">'2504907c - Založení veget...'!$C$4:$J$76,'2504907c - Založení veget...'!$C$82:$J$102,'2504907c - Založení veget...'!$C$108:$K$183</definedName>
    <definedName name="_xlnm.Print_Titles" localSheetId="9">'2504907c - Založení veget...'!$122:$122</definedName>
    <definedName name="_xlnm._FilterDatabase" localSheetId="10" hidden="1">'2504907d - Založení veget...'!$C$122:$K$154</definedName>
    <definedName name="_xlnm.Print_Area" localSheetId="10">'2504907d - Založení veget...'!$C$4:$J$76,'2504907d - Založení veget...'!$C$82:$J$102,'2504907d - Založení veget...'!$C$108:$K$154</definedName>
    <definedName name="_xlnm.Print_Titles" localSheetId="10">'2504907d - Založení veget...'!$122:$122</definedName>
    <definedName name="_xlnm._FilterDatabase" localSheetId="11" hidden="1">'2504907e - Založení veget...'!$C$122:$K$171</definedName>
    <definedName name="_xlnm.Print_Area" localSheetId="11">'2504907e - Založení veget...'!$C$4:$J$76,'2504907e - Založení veget...'!$C$82:$J$102,'2504907e - Založení veget...'!$C$108:$K$171</definedName>
    <definedName name="_xlnm.Print_Titles" localSheetId="11">'2504907e - Založení veget...'!$122:$122</definedName>
    <definedName name="_xlnm._FilterDatabase" localSheetId="12" hidden="1">'2504908 - SO 901 - Komuni...'!$C$117:$K$128</definedName>
    <definedName name="_xlnm.Print_Area" localSheetId="12">'2504908 - SO 901 - Komuni...'!$C$4:$J$76,'2504908 - SO 901 - Komuni...'!$C$82:$J$99,'2504908 - SO 901 - Komuni...'!$C$105:$K$128</definedName>
    <definedName name="_xlnm.Print_Titles" localSheetId="12">'2504908 - SO 901 - Komuni...'!$117:$117</definedName>
    <definedName name="_xlnm._FilterDatabase" localSheetId="13" hidden="1">'2504909 - VRN'!$C$119:$K$150</definedName>
    <definedName name="_xlnm.Print_Area" localSheetId="13">'2504909 - VRN'!$C$4:$J$76,'2504909 - VRN'!$C$82:$J$101,'2504909 - VRN'!$C$107:$K$150</definedName>
    <definedName name="_xlnm.Print_Titles" localSheetId="13">'2504909 - VRN'!$119:$119</definedName>
  </definedNames>
  <calcPr/>
</workbook>
</file>

<file path=xl/calcChain.xml><?xml version="1.0" encoding="utf-8"?>
<calcChain xmlns="http://schemas.openxmlformats.org/spreadsheetml/2006/main">
  <c i="14" l="1" r="J37"/>
  <c r="J36"/>
  <c i="1" r="AY108"/>
  <c i="14" r="J35"/>
  <c i="1" r="AX108"/>
  <c i="14"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13" r="J37"/>
  <c r="J36"/>
  <c i="1" r="AY107"/>
  <c i="13" r="J35"/>
  <c i="1" r="AX107"/>
  <c i="13"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12" r="J39"/>
  <c r="J38"/>
  <c i="1" r="AY106"/>
  <c i="12" r="J37"/>
  <c i="1" r="AX106"/>
  <c i="12" r="BI170"/>
  <c r="BH170"/>
  <c r="BG170"/>
  <c r="BF170"/>
  <c r="T170"/>
  <c r="T169"/>
  <c r="R170"/>
  <c r="R169"/>
  <c r="P170"/>
  <c r="P169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/>
  <c r="J19"/>
  <c r="J14"/>
  <c r="J91"/>
  <c r="E7"/>
  <c r="E111"/>
  <c i="11" r="J39"/>
  <c r="J38"/>
  <c i="1" r="AY105"/>
  <c i="11" r="J37"/>
  <c i="1" r="AX105"/>
  <c i="11" r="BI153"/>
  <c r="BH153"/>
  <c r="BG153"/>
  <c r="BF153"/>
  <c r="T153"/>
  <c r="T152"/>
  <c r="R153"/>
  <c r="R152"/>
  <c r="P153"/>
  <c r="P152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10" r="J39"/>
  <c r="J38"/>
  <c i="1" r="AY104"/>
  <c i="10" r="J37"/>
  <c i="1" r="AX104"/>
  <c i="10" r="BI182"/>
  <c r="BH182"/>
  <c r="BG182"/>
  <c r="BF182"/>
  <c r="T182"/>
  <c r="T181"/>
  <c r="R182"/>
  <c r="R181"/>
  <c r="P182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/>
  <c r="J19"/>
  <c r="J14"/>
  <c r="J117"/>
  <c r="E7"/>
  <c r="E111"/>
  <c i="9" r="J39"/>
  <c r="J38"/>
  <c i="1" r="AY103"/>
  <c i="9" r="J37"/>
  <c i="1" r="AX103"/>
  <c i="9" r="BI238"/>
  <c r="BH238"/>
  <c r="BG238"/>
  <c r="BF238"/>
  <c r="T238"/>
  <c r="T237"/>
  <c r="R238"/>
  <c r="R237"/>
  <c r="P238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/>
  <c r="J19"/>
  <c r="J14"/>
  <c r="J91"/>
  <c r="E7"/>
  <c r="E85"/>
  <c i="8" r="J39"/>
  <c r="J38"/>
  <c i="1" r="AY102"/>
  <c i="8" r="J37"/>
  <c i="1" r="AX102"/>
  <c i="8" r="BI145"/>
  <c r="BH145"/>
  <c r="BG145"/>
  <c r="BF145"/>
  <c r="T145"/>
  <c r="T144"/>
  <c r="R145"/>
  <c r="R144"/>
  <c r="P145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85"/>
  <c i="7" r="J37"/>
  <c r="J36"/>
  <c i="1" r="AY100"/>
  <c i="7" r="J35"/>
  <c i="1" r="AX100"/>
  <c i="7" r="BI284"/>
  <c r="BH284"/>
  <c r="BG284"/>
  <c r="BF284"/>
  <c r="T284"/>
  <c r="R284"/>
  <c r="P284"/>
  <c r="BI281"/>
  <c r="BH281"/>
  <c r="BG281"/>
  <c r="BF281"/>
  <c r="T281"/>
  <c r="R281"/>
  <c r="P281"/>
  <c r="BI274"/>
  <c r="BH274"/>
  <c r="BG274"/>
  <c r="BF274"/>
  <c r="T274"/>
  <c r="R274"/>
  <c r="P274"/>
  <c r="BI267"/>
  <c r="BH267"/>
  <c r="BG267"/>
  <c r="BF267"/>
  <c r="T267"/>
  <c r="R267"/>
  <c r="P267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3"/>
  <c r="BH233"/>
  <c r="BG233"/>
  <c r="BF233"/>
  <c r="T233"/>
  <c r="T232"/>
  <c r="R233"/>
  <c r="R232"/>
  <c r="P233"/>
  <c r="P232"/>
  <c r="BI231"/>
  <c r="BH231"/>
  <c r="BG231"/>
  <c r="BF231"/>
  <c r="T231"/>
  <c r="R231"/>
  <c r="P231"/>
  <c r="BI230"/>
  <c r="BH230"/>
  <c r="BG230"/>
  <c r="BF230"/>
  <c r="T230"/>
  <c r="R230"/>
  <c r="P230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1"/>
  <c r="BH211"/>
  <c r="BG211"/>
  <c r="BF211"/>
  <c r="T211"/>
  <c r="R211"/>
  <c r="P211"/>
  <c r="BI206"/>
  <c r="BH206"/>
  <c r="BG206"/>
  <c r="BF206"/>
  <c r="T206"/>
  <c r="R206"/>
  <c r="P206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5"/>
  <c r="BH135"/>
  <c r="BG135"/>
  <c r="BF135"/>
  <c r="T135"/>
  <c r="R135"/>
  <c r="P135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6" r="J37"/>
  <c r="J36"/>
  <c i="1" r="AY99"/>
  <c i="6" r="J35"/>
  <c i="1" r="AX99"/>
  <c i="6" r="BI676"/>
  <c r="BH676"/>
  <c r="BG676"/>
  <c r="BF676"/>
  <c r="T676"/>
  <c r="R676"/>
  <c r="P676"/>
  <c r="BI671"/>
  <c r="BH671"/>
  <c r="BG671"/>
  <c r="BF671"/>
  <c r="T671"/>
  <c r="R671"/>
  <c r="P671"/>
  <c r="BI667"/>
  <c r="BH667"/>
  <c r="BG667"/>
  <c r="BF667"/>
  <c r="T667"/>
  <c r="R667"/>
  <c r="P667"/>
  <c r="BI665"/>
  <c r="BH665"/>
  <c r="BG665"/>
  <c r="BF665"/>
  <c r="T665"/>
  <c r="R665"/>
  <c r="P665"/>
  <c r="BI660"/>
  <c r="BH660"/>
  <c r="BG660"/>
  <c r="BF660"/>
  <c r="T660"/>
  <c r="R660"/>
  <c r="P660"/>
  <c r="BI655"/>
  <c r="BH655"/>
  <c r="BG655"/>
  <c r="BF655"/>
  <c r="T655"/>
  <c r="R655"/>
  <c r="P655"/>
  <c r="BI621"/>
  <c r="BH621"/>
  <c r="BG621"/>
  <c r="BF621"/>
  <c r="T621"/>
  <c r="R621"/>
  <c r="P621"/>
  <c r="BI618"/>
  <c r="BH618"/>
  <c r="BG618"/>
  <c r="BF618"/>
  <c r="T618"/>
  <c r="R618"/>
  <c r="P618"/>
  <c r="BI609"/>
  <c r="BH609"/>
  <c r="BG609"/>
  <c r="BF609"/>
  <c r="T609"/>
  <c r="R609"/>
  <c r="P609"/>
  <c r="BI605"/>
  <c r="BH605"/>
  <c r="BG605"/>
  <c r="BF605"/>
  <c r="T605"/>
  <c r="T604"/>
  <c r="R605"/>
  <c r="R604"/>
  <c r="P605"/>
  <c r="P604"/>
  <c r="BI569"/>
  <c r="BH569"/>
  <c r="BG569"/>
  <c r="BF569"/>
  <c r="T569"/>
  <c r="R569"/>
  <c r="P569"/>
  <c r="BI564"/>
  <c r="BH564"/>
  <c r="BG564"/>
  <c r="BF564"/>
  <c r="T564"/>
  <c r="R564"/>
  <c r="P564"/>
  <c r="BI561"/>
  <c r="BH561"/>
  <c r="BG561"/>
  <c r="BF561"/>
  <c r="T561"/>
  <c r="R561"/>
  <c r="P561"/>
  <c r="BI556"/>
  <c r="BH556"/>
  <c r="BG556"/>
  <c r="BF556"/>
  <c r="T556"/>
  <c r="R556"/>
  <c r="P556"/>
  <c r="BI547"/>
  <c r="BH547"/>
  <c r="BG547"/>
  <c r="BF547"/>
  <c r="T547"/>
  <c r="R547"/>
  <c r="P547"/>
  <c r="BI542"/>
  <c r="BH542"/>
  <c r="BG542"/>
  <c r="BF542"/>
  <c r="T542"/>
  <c r="R542"/>
  <c r="P542"/>
  <c r="BI539"/>
  <c r="BH539"/>
  <c r="BG539"/>
  <c r="BF539"/>
  <c r="T539"/>
  <c r="R539"/>
  <c r="P539"/>
  <c r="BI525"/>
  <c r="BH525"/>
  <c r="BG525"/>
  <c r="BF525"/>
  <c r="T525"/>
  <c r="R525"/>
  <c r="P525"/>
  <c r="BI522"/>
  <c r="BH522"/>
  <c r="BG522"/>
  <c r="BF522"/>
  <c r="T522"/>
  <c r="R522"/>
  <c r="P522"/>
  <c r="BI519"/>
  <c r="BH519"/>
  <c r="BG519"/>
  <c r="BF519"/>
  <c r="T519"/>
  <c r="R519"/>
  <c r="P519"/>
  <c r="BI501"/>
  <c r="BH501"/>
  <c r="BG501"/>
  <c r="BF501"/>
  <c r="T501"/>
  <c r="R501"/>
  <c r="P501"/>
  <c r="BI497"/>
  <c r="BH497"/>
  <c r="BG497"/>
  <c r="BF497"/>
  <c r="T497"/>
  <c r="R497"/>
  <c r="P497"/>
  <c r="BI492"/>
  <c r="BH492"/>
  <c r="BG492"/>
  <c r="BF492"/>
  <c r="T492"/>
  <c r="R492"/>
  <c r="P492"/>
  <c r="BI469"/>
  <c r="BH469"/>
  <c r="BG469"/>
  <c r="BF469"/>
  <c r="T469"/>
  <c r="R469"/>
  <c r="P469"/>
  <c r="BI455"/>
  <c r="BH455"/>
  <c r="BG455"/>
  <c r="BF455"/>
  <c r="T455"/>
  <c r="R455"/>
  <c r="P455"/>
  <c r="BI441"/>
  <c r="BH441"/>
  <c r="BG441"/>
  <c r="BF441"/>
  <c r="T441"/>
  <c r="R441"/>
  <c r="P441"/>
  <c r="BI430"/>
  <c r="BH430"/>
  <c r="BG430"/>
  <c r="BF430"/>
  <c r="T430"/>
  <c r="R430"/>
  <c r="P430"/>
  <c r="BI416"/>
  <c r="BH416"/>
  <c r="BG416"/>
  <c r="BF416"/>
  <c r="T416"/>
  <c r="R416"/>
  <c r="P416"/>
  <c r="BI402"/>
  <c r="BH402"/>
  <c r="BG402"/>
  <c r="BF402"/>
  <c r="T402"/>
  <c r="R402"/>
  <c r="P402"/>
  <c r="BI367"/>
  <c r="BH367"/>
  <c r="BG367"/>
  <c r="BF367"/>
  <c r="T367"/>
  <c r="R367"/>
  <c r="P367"/>
  <c r="BI357"/>
  <c r="BH357"/>
  <c r="BG357"/>
  <c r="BF357"/>
  <c r="T357"/>
  <c r="R357"/>
  <c r="P357"/>
  <c r="BI348"/>
  <c r="BH348"/>
  <c r="BG348"/>
  <c r="BF348"/>
  <c r="T348"/>
  <c r="R348"/>
  <c r="P348"/>
  <c r="BI345"/>
  <c r="BH345"/>
  <c r="BG345"/>
  <c r="BF345"/>
  <c r="T345"/>
  <c r="R345"/>
  <c r="P345"/>
  <c r="BI335"/>
  <c r="BH335"/>
  <c r="BG335"/>
  <c r="BF335"/>
  <c r="T335"/>
  <c r="R335"/>
  <c r="P335"/>
  <c r="BI326"/>
  <c r="BH326"/>
  <c r="BG326"/>
  <c r="BF326"/>
  <c r="T326"/>
  <c r="R326"/>
  <c r="P326"/>
  <c r="BI319"/>
  <c r="BH319"/>
  <c r="BG319"/>
  <c r="BF319"/>
  <c r="T319"/>
  <c r="R319"/>
  <c r="P319"/>
  <c r="BI284"/>
  <c r="BH284"/>
  <c r="BG284"/>
  <c r="BF284"/>
  <c r="T284"/>
  <c r="R284"/>
  <c r="P284"/>
  <c r="BI281"/>
  <c r="BH281"/>
  <c r="BG281"/>
  <c r="BF281"/>
  <c r="T281"/>
  <c r="R281"/>
  <c r="P281"/>
  <c r="BI267"/>
  <c r="BH267"/>
  <c r="BG267"/>
  <c r="BF267"/>
  <c r="T267"/>
  <c r="R267"/>
  <c r="P267"/>
  <c r="BI253"/>
  <c r="BH253"/>
  <c r="BG253"/>
  <c r="BF253"/>
  <c r="T253"/>
  <c r="R253"/>
  <c r="P253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5"/>
  <c r="BH215"/>
  <c r="BG215"/>
  <c r="BF215"/>
  <c r="T215"/>
  <c r="R215"/>
  <c r="P215"/>
  <c r="BI211"/>
  <c r="BH211"/>
  <c r="BG211"/>
  <c r="BF211"/>
  <c r="T211"/>
  <c r="R211"/>
  <c r="P211"/>
  <c r="BI199"/>
  <c r="BH199"/>
  <c r="BG199"/>
  <c r="BF199"/>
  <c r="T199"/>
  <c r="R199"/>
  <c r="P199"/>
  <c r="BI191"/>
  <c r="BH191"/>
  <c r="BG191"/>
  <c r="BF191"/>
  <c r="T191"/>
  <c r="R191"/>
  <c r="P191"/>
  <c r="BI182"/>
  <c r="BH182"/>
  <c r="BG182"/>
  <c r="BF182"/>
  <c r="T182"/>
  <c r="R182"/>
  <c r="P182"/>
  <c r="BI141"/>
  <c r="BH141"/>
  <c r="BG141"/>
  <c r="BF141"/>
  <c r="T141"/>
  <c r="R141"/>
  <c r="P141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89"/>
  <c r="E7"/>
  <c r="E85"/>
  <c i="5" r="T448"/>
  <c r="R448"/>
  <c r="P448"/>
  <c r="BK448"/>
  <c r="J448"/>
  <c r="J101"/>
  <c r="J37"/>
  <c r="J36"/>
  <c i="1" r="AY98"/>
  <c i="5" r="J35"/>
  <c i="1" r="AX98"/>
  <c i="5" r="BI545"/>
  <c r="BH545"/>
  <c r="BG545"/>
  <c r="BF545"/>
  <c r="T545"/>
  <c r="T544"/>
  <c r="T543"/>
  <c r="R545"/>
  <c r="R544"/>
  <c r="R543"/>
  <c r="P545"/>
  <c r="P544"/>
  <c r="P543"/>
  <c r="BI541"/>
  <c r="BH541"/>
  <c r="BG541"/>
  <c r="BF541"/>
  <c r="T541"/>
  <c r="R541"/>
  <c r="P541"/>
  <c r="BI538"/>
  <c r="BH538"/>
  <c r="BG538"/>
  <c r="BF538"/>
  <c r="T538"/>
  <c r="R538"/>
  <c r="P538"/>
  <c r="BI533"/>
  <c r="BH533"/>
  <c r="BG533"/>
  <c r="BF533"/>
  <c r="T533"/>
  <c r="R533"/>
  <c r="P533"/>
  <c r="BI528"/>
  <c r="BH528"/>
  <c r="BG528"/>
  <c r="BF528"/>
  <c r="T528"/>
  <c r="R528"/>
  <c r="P528"/>
  <c r="BI492"/>
  <c r="BH492"/>
  <c r="BG492"/>
  <c r="BF492"/>
  <c r="T492"/>
  <c r="R492"/>
  <c r="P492"/>
  <c r="BI489"/>
  <c r="BH489"/>
  <c r="BG489"/>
  <c r="BF489"/>
  <c r="T489"/>
  <c r="R489"/>
  <c r="P489"/>
  <c r="BI479"/>
  <c r="BH479"/>
  <c r="BG479"/>
  <c r="BF479"/>
  <c r="T479"/>
  <c r="R479"/>
  <c r="P479"/>
  <c r="BI475"/>
  <c r="BH475"/>
  <c r="BG475"/>
  <c r="BF475"/>
  <c r="T475"/>
  <c r="T474"/>
  <c r="R475"/>
  <c r="R474"/>
  <c r="P475"/>
  <c r="P474"/>
  <c r="BI449"/>
  <c r="BH449"/>
  <c r="BG449"/>
  <c r="BF449"/>
  <c r="T449"/>
  <c r="R449"/>
  <c r="P449"/>
  <c r="BI443"/>
  <c r="BH443"/>
  <c r="BG443"/>
  <c r="BF443"/>
  <c r="T443"/>
  <c r="R443"/>
  <c r="P443"/>
  <c r="BI438"/>
  <c r="BH438"/>
  <c r="BG438"/>
  <c r="BF438"/>
  <c r="T438"/>
  <c r="R438"/>
  <c r="P438"/>
  <c r="BI435"/>
  <c r="BH435"/>
  <c r="BG435"/>
  <c r="BF435"/>
  <c r="T435"/>
  <c r="R435"/>
  <c r="P435"/>
  <c r="BI423"/>
  <c r="BH423"/>
  <c r="BG423"/>
  <c r="BF423"/>
  <c r="T423"/>
  <c r="R423"/>
  <c r="P423"/>
  <c r="BI420"/>
  <c r="BH420"/>
  <c r="BG420"/>
  <c r="BF420"/>
  <c r="T420"/>
  <c r="R420"/>
  <c r="P420"/>
  <c r="BI409"/>
  <c r="BH409"/>
  <c r="BG409"/>
  <c r="BF409"/>
  <c r="T409"/>
  <c r="R409"/>
  <c r="P409"/>
  <c r="BI392"/>
  <c r="BH392"/>
  <c r="BG392"/>
  <c r="BF392"/>
  <c r="T392"/>
  <c r="R392"/>
  <c r="P392"/>
  <c r="BI381"/>
  <c r="BH381"/>
  <c r="BG381"/>
  <c r="BF381"/>
  <c r="T381"/>
  <c r="R381"/>
  <c r="P381"/>
  <c r="BI375"/>
  <c r="BH375"/>
  <c r="BG375"/>
  <c r="BF375"/>
  <c r="T375"/>
  <c r="R375"/>
  <c r="P375"/>
  <c r="BI364"/>
  <c r="BH364"/>
  <c r="BG364"/>
  <c r="BF364"/>
  <c r="T364"/>
  <c r="R364"/>
  <c r="P364"/>
  <c r="BI353"/>
  <c r="BH353"/>
  <c r="BG353"/>
  <c r="BF353"/>
  <c r="T353"/>
  <c r="R353"/>
  <c r="P353"/>
  <c r="BI341"/>
  <c r="BH341"/>
  <c r="BG341"/>
  <c r="BF341"/>
  <c r="T341"/>
  <c r="R341"/>
  <c r="P341"/>
  <c r="BI318"/>
  <c r="BH318"/>
  <c r="BG318"/>
  <c r="BF318"/>
  <c r="T318"/>
  <c r="R318"/>
  <c r="P318"/>
  <c r="BI308"/>
  <c r="BH308"/>
  <c r="BG308"/>
  <c r="BF308"/>
  <c r="T308"/>
  <c r="R308"/>
  <c r="P308"/>
  <c r="BI299"/>
  <c r="BH299"/>
  <c r="BG299"/>
  <c r="BF299"/>
  <c r="T299"/>
  <c r="R299"/>
  <c r="P299"/>
  <c r="BI296"/>
  <c r="BH296"/>
  <c r="BG296"/>
  <c r="BF296"/>
  <c r="T296"/>
  <c r="R296"/>
  <c r="P296"/>
  <c r="BI286"/>
  <c r="BH286"/>
  <c r="BG286"/>
  <c r="BF286"/>
  <c r="T286"/>
  <c r="R286"/>
  <c r="P286"/>
  <c r="BI277"/>
  <c r="BH277"/>
  <c r="BG277"/>
  <c r="BF277"/>
  <c r="T277"/>
  <c r="R277"/>
  <c r="P277"/>
  <c r="BI270"/>
  <c r="BH270"/>
  <c r="BG270"/>
  <c r="BF270"/>
  <c r="T270"/>
  <c r="R270"/>
  <c r="P270"/>
  <c r="BI248"/>
  <c r="BH248"/>
  <c r="BG248"/>
  <c r="BF248"/>
  <c r="T248"/>
  <c r="R248"/>
  <c r="P248"/>
  <c r="BI245"/>
  <c r="BH245"/>
  <c r="BG245"/>
  <c r="BF245"/>
  <c r="T245"/>
  <c r="R245"/>
  <c r="P245"/>
  <c r="BI236"/>
  <c r="BH236"/>
  <c r="BG236"/>
  <c r="BF236"/>
  <c r="T236"/>
  <c r="R236"/>
  <c r="P236"/>
  <c r="BI226"/>
  <c r="BH226"/>
  <c r="BG226"/>
  <c r="BF226"/>
  <c r="T226"/>
  <c r="R226"/>
  <c r="P226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0"/>
  <c r="BH200"/>
  <c r="BG200"/>
  <c r="BF200"/>
  <c r="T200"/>
  <c r="R200"/>
  <c r="P200"/>
  <c r="BI193"/>
  <c r="BH193"/>
  <c r="BG193"/>
  <c r="BF193"/>
  <c r="T193"/>
  <c r="R193"/>
  <c r="P193"/>
  <c r="BI189"/>
  <c r="BH189"/>
  <c r="BG189"/>
  <c r="BF189"/>
  <c r="T189"/>
  <c r="R189"/>
  <c r="P189"/>
  <c r="BI183"/>
  <c r="BH183"/>
  <c r="BG183"/>
  <c r="BF183"/>
  <c r="T183"/>
  <c r="R183"/>
  <c r="P183"/>
  <c r="BI175"/>
  <c r="BH175"/>
  <c r="BG175"/>
  <c r="BF175"/>
  <c r="T175"/>
  <c r="R175"/>
  <c r="P175"/>
  <c r="BI166"/>
  <c r="BH166"/>
  <c r="BG166"/>
  <c r="BF166"/>
  <c r="T166"/>
  <c r="R166"/>
  <c r="P166"/>
  <c r="BI141"/>
  <c r="BH141"/>
  <c r="BG141"/>
  <c r="BF141"/>
  <c r="T141"/>
  <c r="R141"/>
  <c r="P141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121"/>
  <c r="E7"/>
  <c r="E117"/>
  <c i="4" r="J37"/>
  <c r="J36"/>
  <c i="1" r="AY97"/>
  <c i="4" r="J35"/>
  <c i="1" r="AX97"/>
  <c i="4" r="BI557"/>
  <c r="BH557"/>
  <c r="BG557"/>
  <c r="BF557"/>
  <c r="T557"/>
  <c r="R557"/>
  <c r="P557"/>
  <c r="BI552"/>
  <c r="BH552"/>
  <c r="BG552"/>
  <c r="BF552"/>
  <c r="T552"/>
  <c r="R552"/>
  <c r="P552"/>
  <c r="BI548"/>
  <c r="BH548"/>
  <c r="BG548"/>
  <c r="BF548"/>
  <c r="T548"/>
  <c r="R548"/>
  <c r="P548"/>
  <c r="BI543"/>
  <c r="BH543"/>
  <c r="BG543"/>
  <c r="BF543"/>
  <c r="T543"/>
  <c r="R543"/>
  <c r="P543"/>
  <c r="BI539"/>
  <c r="BH539"/>
  <c r="BG539"/>
  <c r="BF539"/>
  <c r="T539"/>
  <c r="T538"/>
  <c r="R539"/>
  <c r="R538"/>
  <c r="P539"/>
  <c r="P538"/>
  <c r="BI536"/>
  <c r="BH536"/>
  <c r="BG536"/>
  <c r="BF536"/>
  <c r="T536"/>
  <c r="R536"/>
  <c r="P536"/>
  <c r="BI532"/>
  <c r="BH532"/>
  <c r="BG532"/>
  <c r="BF532"/>
  <c r="T532"/>
  <c r="R532"/>
  <c r="P532"/>
  <c r="BI530"/>
  <c r="BH530"/>
  <c r="BG530"/>
  <c r="BF530"/>
  <c r="T530"/>
  <c r="R530"/>
  <c r="P530"/>
  <c r="BI528"/>
  <c r="BH528"/>
  <c r="BG528"/>
  <c r="BF528"/>
  <c r="T528"/>
  <c r="R528"/>
  <c r="P528"/>
  <c r="BI522"/>
  <c r="BH522"/>
  <c r="BG522"/>
  <c r="BF522"/>
  <c r="T522"/>
  <c r="R522"/>
  <c r="P522"/>
  <c r="BI519"/>
  <c r="BH519"/>
  <c r="BG519"/>
  <c r="BF519"/>
  <c r="T519"/>
  <c r="R519"/>
  <c r="P519"/>
  <c r="BI516"/>
  <c r="BH516"/>
  <c r="BG516"/>
  <c r="BF516"/>
  <c r="T516"/>
  <c r="R516"/>
  <c r="P516"/>
  <c r="BI513"/>
  <c r="BH513"/>
  <c r="BG513"/>
  <c r="BF513"/>
  <c r="T513"/>
  <c r="R513"/>
  <c r="P513"/>
  <c r="BI510"/>
  <c r="BH510"/>
  <c r="BG510"/>
  <c r="BF510"/>
  <c r="T510"/>
  <c r="R510"/>
  <c r="P510"/>
  <c r="BI505"/>
  <c r="BH505"/>
  <c r="BG505"/>
  <c r="BF505"/>
  <c r="T505"/>
  <c r="R505"/>
  <c r="P505"/>
  <c r="BI486"/>
  <c r="BH486"/>
  <c r="BG486"/>
  <c r="BF486"/>
  <c r="T486"/>
  <c r="R486"/>
  <c r="P486"/>
  <c r="BI481"/>
  <c r="BH481"/>
  <c r="BG481"/>
  <c r="BF481"/>
  <c r="T481"/>
  <c r="R481"/>
  <c r="P481"/>
  <c r="BI475"/>
  <c r="BH475"/>
  <c r="BG475"/>
  <c r="BF475"/>
  <c r="T475"/>
  <c r="R475"/>
  <c r="P475"/>
  <c r="BI470"/>
  <c r="BH470"/>
  <c r="BG470"/>
  <c r="BF470"/>
  <c r="T470"/>
  <c r="R470"/>
  <c r="P470"/>
  <c r="BI466"/>
  <c r="BH466"/>
  <c r="BG466"/>
  <c r="BF466"/>
  <c r="T466"/>
  <c r="R466"/>
  <c r="P466"/>
  <c r="BI463"/>
  <c r="BH463"/>
  <c r="BG463"/>
  <c r="BF463"/>
  <c r="T463"/>
  <c r="R463"/>
  <c r="P463"/>
  <c r="BI458"/>
  <c r="BH458"/>
  <c r="BG458"/>
  <c r="BF458"/>
  <c r="T458"/>
  <c r="R458"/>
  <c r="P458"/>
  <c r="BI455"/>
  <c r="BH455"/>
  <c r="BG455"/>
  <c r="BF455"/>
  <c r="T455"/>
  <c r="R455"/>
  <c r="P455"/>
  <c r="BI449"/>
  <c r="BH449"/>
  <c r="BG449"/>
  <c r="BF449"/>
  <c r="T449"/>
  <c r="R449"/>
  <c r="P449"/>
  <c r="BI446"/>
  <c r="BH446"/>
  <c r="BG446"/>
  <c r="BF446"/>
  <c r="T446"/>
  <c r="R446"/>
  <c r="P446"/>
  <c r="BI442"/>
  <c r="BH442"/>
  <c r="BG442"/>
  <c r="BF442"/>
  <c r="T442"/>
  <c r="R442"/>
  <c r="P442"/>
  <c r="BI438"/>
  <c r="BH438"/>
  <c r="BG438"/>
  <c r="BF438"/>
  <c r="T438"/>
  <c r="R438"/>
  <c r="P438"/>
  <c r="BI434"/>
  <c r="BH434"/>
  <c r="BG434"/>
  <c r="BF434"/>
  <c r="T434"/>
  <c r="R434"/>
  <c r="P434"/>
  <c r="BI430"/>
  <c r="BH430"/>
  <c r="BG430"/>
  <c r="BF430"/>
  <c r="T430"/>
  <c r="R430"/>
  <c r="P430"/>
  <c r="BI423"/>
  <c r="BH423"/>
  <c r="BG423"/>
  <c r="BF423"/>
  <c r="T423"/>
  <c r="R423"/>
  <c r="P423"/>
  <c r="BI416"/>
  <c r="BH416"/>
  <c r="BG416"/>
  <c r="BF416"/>
  <c r="T416"/>
  <c r="R416"/>
  <c r="P416"/>
  <c r="BI410"/>
  <c r="BH410"/>
  <c r="BG410"/>
  <c r="BF410"/>
  <c r="T410"/>
  <c r="R410"/>
  <c r="P410"/>
  <c r="BI388"/>
  <c r="BH388"/>
  <c r="BG388"/>
  <c r="BF388"/>
  <c r="T388"/>
  <c r="R388"/>
  <c r="P388"/>
  <c r="BI382"/>
  <c r="BH382"/>
  <c r="BG382"/>
  <c r="BF382"/>
  <c r="T382"/>
  <c r="R382"/>
  <c r="P382"/>
  <c r="BI365"/>
  <c r="BH365"/>
  <c r="BG365"/>
  <c r="BF365"/>
  <c r="T365"/>
  <c r="R365"/>
  <c r="P365"/>
  <c r="BI359"/>
  <c r="BH359"/>
  <c r="BG359"/>
  <c r="BF359"/>
  <c r="T359"/>
  <c r="R359"/>
  <c r="P359"/>
  <c r="BI342"/>
  <c r="BH342"/>
  <c r="BG342"/>
  <c r="BF342"/>
  <c r="T342"/>
  <c r="R342"/>
  <c r="P342"/>
  <c r="BI336"/>
  <c r="BH336"/>
  <c r="BG336"/>
  <c r="BF336"/>
  <c r="T336"/>
  <c r="T335"/>
  <c r="R336"/>
  <c r="R335"/>
  <c r="P336"/>
  <c r="P335"/>
  <c r="BI328"/>
  <c r="BH328"/>
  <c r="BG328"/>
  <c r="BF328"/>
  <c r="T328"/>
  <c r="R328"/>
  <c r="P328"/>
  <c r="BI319"/>
  <c r="BH319"/>
  <c r="BG319"/>
  <c r="BF319"/>
  <c r="T319"/>
  <c r="R319"/>
  <c r="P319"/>
  <c r="BI308"/>
  <c r="BH308"/>
  <c r="BG308"/>
  <c r="BF308"/>
  <c r="T308"/>
  <c r="R308"/>
  <c r="P308"/>
  <c r="BI305"/>
  <c r="BH305"/>
  <c r="BG305"/>
  <c r="BF305"/>
  <c r="T305"/>
  <c r="R305"/>
  <c r="P305"/>
  <c r="BI292"/>
  <c r="BH292"/>
  <c r="BG292"/>
  <c r="BF292"/>
  <c r="T292"/>
  <c r="R292"/>
  <c r="P292"/>
  <c r="BI281"/>
  <c r="BH281"/>
  <c r="BG281"/>
  <c r="BF281"/>
  <c r="T281"/>
  <c r="R281"/>
  <c r="P281"/>
  <c r="BI274"/>
  <c r="BH274"/>
  <c r="BG274"/>
  <c r="BF274"/>
  <c r="T274"/>
  <c r="R274"/>
  <c r="P274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3"/>
  <c r="BH233"/>
  <c r="BG233"/>
  <c r="BF233"/>
  <c r="T233"/>
  <c r="R233"/>
  <c r="P233"/>
  <c r="BI225"/>
  <c r="BH225"/>
  <c r="BG225"/>
  <c r="BF225"/>
  <c r="T225"/>
  <c r="R225"/>
  <c r="P225"/>
  <c r="BI222"/>
  <c r="BH222"/>
  <c r="BG222"/>
  <c r="BF222"/>
  <c r="T222"/>
  <c r="R222"/>
  <c r="P222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199"/>
  <c r="BH199"/>
  <c r="BG199"/>
  <c r="BF199"/>
  <c r="T199"/>
  <c r="R199"/>
  <c r="P199"/>
  <c r="BI195"/>
  <c r="BH195"/>
  <c r="BG195"/>
  <c r="BF195"/>
  <c r="T195"/>
  <c r="R195"/>
  <c r="P195"/>
  <c r="BI189"/>
  <c r="BH189"/>
  <c r="BG189"/>
  <c r="BF189"/>
  <c r="T189"/>
  <c r="R189"/>
  <c r="P189"/>
  <c r="BI184"/>
  <c r="BH184"/>
  <c r="BG184"/>
  <c r="BF184"/>
  <c r="T184"/>
  <c r="R184"/>
  <c r="P184"/>
  <c r="BI168"/>
  <c r="BH168"/>
  <c r="BG168"/>
  <c r="BF168"/>
  <c r="T168"/>
  <c r="R168"/>
  <c r="P168"/>
  <c r="BI148"/>
  <c r="BH148"/>
  <c r="BG148"/>
  <c r="BF148"/>
  <c r="T148"/>
  <c r="R148"/>
  <c r="P148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123"/>
  <c r="E7"/>
  <c r="E85"/>
  <c i="3" r="J37"/>
  <c r="J36"/>
  <c i="1" r="AY96"/>
  <c i="3" r="J35"/>
  <c i="1" r="AX96"/>
  <c i="3" r="BI395"/>
  <c r="BH395"/>
  <c r="BG395"/>
  <c r="BF395"/>
  <c r="T395"/>
  <c r="T394"/>
  <c r="T393"/>
  <c r="R395"/>
  <c r="R394"/>
  <c r="R393"/>
  <c r="P395"/>
  <c r="P394"/>
  <c r="P393"/>
  <c r="BI391"/>
  <c r="BH391"/>
  <c r="BG391"/>
  <c r="BF391"/>
  <c r="T391"/>
  <c r="R391"/>
  <c r="P391"/>
  <c r="BI385"/>
  <c r="BH385"/>
  <c r="BG385"/>
  <c r="BF385"/>
  <c r="T385"/>
  <c r="R385"/>
  <c r="P385"/>
  <c r="BI381"/>
  <c r="BH381"/>
  <c r="BG381"/>
  <c r="BF381"/>
  <c r="T381"/>
  <c r="T380"/>
  <c r="R381"/>
  <c r="R380"/>
  <c r="P381"/>
  <c r="P380"/>
  <c r="BI378"/>
  <c r="BH378"/>
  <c r="BG378"/>
  <c r="BF378"/>
  <c r="T378"/>
  <c r="R378"/>
  <c r="P378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50"/>
  <c r="BH350"/>
  <c r="BG350"/>
  <c r="BF350"/>
  <c r="T350"/>
  <c r="R350"/>
  <c r="P350"/>
  <c r="BI343"/>
  <c r="BH343"/>
  <c r="BG343"/>
  <c r="BF343"/>
  <c r="T343"/>
  <c r="R343"/>
  <c r="P343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8"/>
  <c r="BH328"/>
  <c r="BG328"/>
  <c r="BF328"/>
  <c r="T328"/>
  <c r="R328"/>
  <c r="P328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2"/>
  <c r="BH302"/>
  <c r="BG302"/>
  <c r="BF302"/>
  <c r="T302"/>
  <c r="R302"/>
  <c r="P302"/>
  <c r="BI296"/>
  <c r="BH296"/>
  <c r="BG296"/>
  <c r="BF296"/>
  <c r="T296"/>
  <c r="R296"/>
  <c r="P296"/>
  <c r="BI291"/>
  <c r="BH291"/>
  <c r="BG291"/>
  <c r="BF291"/>
  <c r="T291"/>
  <c r="R291"/>
  <c r="P291"/>
  <c r="BI285"/>
  <c r="BH285"/>
  <c r="BG285"/>
  <c r="BF285"/>
  <c r="T285"/>
  <c r="R285"/>
  <c r="P285"/>
  <c r="BI277"/>
  <c r="BH277"/>
  <c r="BG277"/>
  <c r="BF277"/>
  <c r="T277"/>
  <c r="R277"/>
  <c r="P277"/>
  <c r="BI272"/>
  <c r="BH272"/>
  <c r="BG272"/>
  <c r="BF272"/>
  <c r="T272"/>
  <c r="R272"/>
  <c r="P272"/>
  <c r="BI267"/>
  <c r="BH267"/>
  <c r="BG267"/>
  <c r="BF267"/>
  <c r="T267"/>
  <c r="R267"/>
  <c r="P267"/>
  <c r="BI262"/>
  <c r="BH262"/>
  <c r="BG262"/>
  <c r="BF262"/>
  <c r="T262"/>
  <c r="R262"/>
  <c r="P262"/>
  <c r="BI256"/>
  <c r="BH256"/>
  <c r="BG256"/>
  <c r="BF256"/>
  <c r="T256"/>
  <c r="T255"/>
  <c r="R256"/>
  <c r="R255"/>
  <c r="P256"/>
  <c r="P255"/>
  <c r="BI250"/>
  <c r="BH250"/>
  <c r="BG250"/>
  <c r="BF250"/>
  <c r="T250"/>
  <c r="R250"/>
  <c r="P250"/>
  <c r="BI244"/>
  <c r="BH244"/>
  <c r="BG244"/>
  <c r="BF244"/>
  <c r="T244"/>
  <c r="R244"/>
  <c r="P244"/>
  <c r="BI241"/>
  <c r="BH241"/>
  <c r="BG241"/>
  <c r="BF241"/>
  <c r="T241"/>
  <c r="R241"/>
  <c r="P241"/>
  <c r="BI234"/>
  <c r="BH234"/>
  <c r="BG234"/>
  <c r="BF234"/>
  <c r="T234"/>
  <c r="R234"/>
  <c r="P234"/>
  <c r="BI228"/>
  <c r="BH228"/>
  <c r="BG228"/>
  <c r="BF228"/>
  <c r="T228"/>
  <c r="R228"/>
  <c r="P228"/>
  <c r="BI222"/>
  <c r="BH222"/>
  <c r="BG222"/>
  <c r="BF222"/>
  <c r="T222"/>
  <c r="R222"/>
  <c r="P222"/>
  <c r="BI219"/>
  <c r="BH219"/>
  <c r="BG219"/>
  <c r="BF219"/>
  <c r="T219"/>
  <c r="R219"/>
  <c r="P219"/>
  <c r="BI214"/>
  <c r="BH214"/>
  <c r="BG214"/>
  <c r="BF214"/>
  <c r="T214"/>
  <c r="R214"/>
  <c r="P214"/>
  <c r="BI208"/>
  <c r="BH208"/>
  <c r="BG208"/>
  <c r="BF208"/>
  <c r="T208"/>
  <c r="R208"/>
  <c r="P208"/>
  <c r="BI202"/>
  <c r="BH202"/>
  <c r="BG202"/>
  <c r="BF202"/>
  <c r="T202"/>
  <c r="R202"/>
  <c r="P202"/>
  <c r="BI199"/>
  <c r="BH199"/>
  <c r="BG199"/>
  <c r="BF199"/>
  <c r="T199"/>
  <c r="R199"/>
  <c r="P199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4"/>
  <c r="BH164"/>
  <c r="BG164"/>
  <c r="BF164"/>
  <c r="T164"/>
  <c r="R164"/>
  <c r="P164"/>
  <c r="BI156"/>
  <c r="BH156"/>
  <c r="BG156"/>
  <c r="BF156"/>
  <c r="T156"/>
  <c r="R156"/>
  <c r="P156"/>
  <c r="BI149"/>
  <c r="BH149"/>
  <c r="BG149"/>
  <c r="BF149"/>
  <c r="T149"/>
  <c r="R149"/>
  <c r="P149"/>
  <c r="BI144"/>
  <c r="BH144"/>
  <c r="BG144"/>
  <c r="BF144"/>
  <c r="T144"/>
  <c r="R144"/>
  <c r="P144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89"/>
  <c r="E7"/>
  <c r="E85"/>
  <c i="2" r="J37"/>
  <c r="J36"/>
  <c i="1" r="AY95"/>
  <c i="2" r="J35"/>
  <c i="1" r="AX95"/>
  <c i="2" r="BI457"/>
  <c r="BH457"/>
  <c r="BG457"/>
  <c r="BF457"/>
  <c r="T457"/>
  <c r="R457"/>
  <c r="P457"/>
  <c r="BI454"/>
  <c r="BH454"/>
  <c r="BG454"/>
  <c r="BF454"/>
  <c r="T454"/>
  <c r="R454"/>
  <c r="P454"/>
  <c r="BI449"/>
  <c r="BH449"/>
  <c r="BG449"/>
  <c r="BF449"/>
  <c r="T449"/>
  <c r="R449"/>
  <c r="P449"/>
  <c r="BI444"/>
  <c r="BH444"/>
  <c r="BG444"/>
  <c r="BF444"/>
  <c r="T444"/>
  <c r="R444"/>
  <c r="P444"/>
  <c r="BI431"/>
  <c r="BH431"/>
  <c r="BG431"/>
  <c r="BF431"/>
  <c r="T431"/>
  <c r="R431"/>
  <c r="P431"/>
  <c r="BI428"/>
  <c r="BH428"/>
  <c r="BG428"/>
  <c r="BF428"/>
  <c r="T428"/>
  <c r="R428"/>
  <c r="P428"/>
  <c r="BI423"/>
  <c r="BH423"/>
  <c r="BG423"/>
  <c r="BF423"/>
  <c r="T423"/>
  <c r="R423"/>
  <c r="P423"/>
  <c r="BI419"/>
  <c r="BH419"/>
  <c r="BG419"/>
  <c r="BF419"/>
  <c r="T419"/>
  <c r="T418"/>
  <c r="R419"/>
  <c r="R418"/>
  <c r="P419"/>
  <c r="P418"/>
  <c r="BI416"/>
  <c r="BH416"/>
  <c r="BG416"/>
  <c r="BF416"/>
  <c r="T416"/>
  <c r="R416"/>
  <c r="P416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2"/>
  <c r="BH402"/>
  <c r="BG402"/>
  <c r="BF402"/>
  <c r="T402"/>
  <c r="R402"/>
  <c r="P402"/>
  <c r="BI392"/>
  <c r="BH392"/>
  <c r="BG392"/>
  <c r="BF392"/>
  <c r="T392"/>
  <c r="R392"/>
  <c r="P392"/>
  <c r="BI385"/>
  <c r="BH385"/>
  <c r="BG385"/>
  <c r="BF385"/>
  <c r="T385"/>
  <c r="R385"/>
  <c r="P385"/>
  <c r="BI382"/>
  <c r="BH382"/>
  <c r="BG382"/>
  <c r="BF382"/>
  <c r="T382"/>
  <c r="R382"/>
  <c r="P382"/>
  <c r="BI378"/>
  <c r="BH378"/>
  <c r="BG378"/>
  <c r="BF378"/>
  <c r="T378"/>
  <c r="R378"/>
  <c r="P378"/>
  <c r="BI369"/>
  <c r="BH369"/>
  <c r="BG369"/>
  <c r="BF369"/>
  <c r="T369"/>
  <c r="R369"/>
  <c r="P369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49"/>
  <c r="BH349"/>
  <c r="BG349"/>
  <c r="BF349"/>
  <c r="T349"/>
  <c r="R349"/>
  <c r="P349"/>
  <c r="BI345"/>
  <c r="BH345"/>
  <c r="BG345"/>
  <c r="BF345"/>
  <c r="T345"/>
  <c r="R345"/>
  <c r="P345"/>
  <c r="BI342"/>
  <c r="BH342"/>
  <c r="BG342"/>
  <c r="BF342"/>
  <c r="T342"/>
  <c r="R342"/>
  <c r="P342"/>
  <c r="BI337"/>
  <c r="BH337"/>
  <c r="BG337"/>
  <c r="BF337"/>
  <c r="T337"/>
  <c r="R337"/>
  <c r="P337"/>
  <c r="BI326"/>
  <c r="BH326"/>
  <c r="BG326"/>
  <c r="BF326"/>
  <c r="T326"/>
  <c r="R326"/>
  <c r="P326"/>
  <c r="BI322"/>
  <c r="BH322"/>
  <c r="BG322"/>
  <c r="BF322"/>
  <c r="T322"/>
  <c r="R322"/>
  <c r="P322"/>
  <c r="BI312"/>
  <c r="BH312"/>
  <c r="BG312"/>
  <c r="BF312"/>
  <c r="T312"/>
  <c r="R312"/>
  <c r="P312"/>
  <c r="BI301"/>
  <c r="BH301"/>
  <c r="BG301"/>
  <c r="BF301"/>
  <c r="T301"/>
  <c r="R301"/>
  <c r="P301"/>
  <c r="BI287"/>
  <c r="BH287"/>
  <c r="BG287"/>
  <c r="BF287"/>
  <c r="T287"/>
  <c r="R287"/>
  <c r="P287"/>
  <c r="BI276"/>
  <c r="BH276"/>
  <c r="BG276"/>
  <c r="BF276"/>
  <c r="T276"/>
  <c r="R276"/>
  <c r="P276"/>
  <c r="BI266"/>
  <c r="BH266"/>
  <c r="BG266"/>
  <c r="BF266"/>
  <c r="T266"/>
  <c r="R266"/>
  <c r="P266"/>
  <c r="BI260"/>
  <c r="BH260"/>
  <c r="BG260"/>
  <c r="BF260"/>
  <c r="T260"/>
  <c r="T259"/>
  <c r="R260"/>
  <c r="R259"/>
  <c r="P260"/>
  <c r="P259"/>
  <c r="BI254"/>
  <c r="BH254"/>
  <c r="BG254"/>
  <c r="BF254"/>
  <c r="T254"/>
  <c r="R254"/>
  <c r="P254"/>
  <c r="BI248"/>
  <c r="BH248"/>
  <c r="BG248"/>
  <c r="BF248"/>
  <c r="T248"/>
  <c r="R248"/>
  <c r="P248"/>
  <c r="BI245"/>
  <c r="BH245"/>
  <c r="BG245"/>
  <c r="BF245"/>
  <c r="T245"/>
  <c r="R245"/>
  <c r="P245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3"/>
  <c r="BH203"/>
  <c r="BG203"/>
  <c r="BF203"/>
  <c r="T203"/>
  <c r="R203"/>
  <c r="P203"/>
  <c r="BI196"/>
  <c r="BH196"/>
  <c r="BG196"/>
  <c r="BF196"/>
  <c r="T196"/>
  <c r="R196"/>
  <c r="P196"/>
  <c r="BI193"/>
  <c r="BH193"/>
  <c r="BG193"/>
  <c r="BF193"/>
  <c r="T193"/>
  <c r="R193"/>
  <c r="P193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65"/>
  <c r="BH165"/>
  <c r="BG165"/>
  <c r="BF165"/>
  <c r="T165"/>
  <c r="R165"/>
  <c r="P165"/>
  <c r="BI157"/>
  <c r="BH157"/>
  <c r="BG157"/>
  <c r="BF157"/>
  <c r="T157"/>
  <c r="R157"/>
  <c r="P157"/>
  <c r="BI146"/>
  <c r="BH146"/>
  <c r="BG146"/>
  <c r="BF146"/>
  <c r="T146"/>
  <c r="R146"/>
  <c r="P146"/>
  <c r="BI143"/>
  <c r="BH143"/>
  <c r="BG143"/>
  <c r="BF143"/>
  <c r="T143"/>
  <c r="R143"/>
  <c r="P143"/>
  <c r="BI136"/>
  <c r="BH136"/>
  <c r="BG136"/>
  <c r="BF136"/>
  <c r="T136"/>
  <c r="R136"/>
  <c r="P136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89"/>
  <c r="E7"/>
  <c r="E85"/>
  <c i="1" r="L90"/>
  <c r="AM90"/>
  <c r="AM89"/>
  <c r="L89"/>
  <c r="AM87"/>
  <c r="L87"/>
  <c r="L85"/>
  <c r="L84"/>
  <c i="14" r="BK149"/>
  <c i="10" r="J175"/>
  <c r="BK172"/>
  <c i="9" r="J222"/>
  <c r="J177"/>
  <c r="BK174"/>
  <c r="J171"/>
  <c r="J138"/>
  <c r="J134"/>
  <c i="8" r="J138"/>
  <c r="J129"/>
  <c i="7" r="BK274"/>
  <c r="BK267"/>
  <c r="BK259"/>
  <c r="BK241"/>
  <c r="J238"/>
  <c r="BK237"/>
  <c r="J233"/>
  <c r="BK231"/>
  <c r="J230"/>
  <c r="J223"/>
  <c r="BK221"/>
  <c r="BK217"/>
  <c r="BK211"/>
  <c r="BK206"/>
  <c r="BK196"/>
  <c r="J192"/>
  <c r="J186"/>
  <c r="J181"/>
  <c r="J178"/>
  <c r="BK162"/>
  <c r="BK140"/>
  <c i="6" r="J621"/>
  <c r="BK561"/>
  <c r="J539"/>
  <c r="BK519"/>
  <c r="BK501"/>
  <c r="BK497"/>
  <c r="BK441"/>
  <c r="BK345"/>
  <c r="BK326"/>
  <c r="BK284"/>
  <c r="BK215"/>
  <c r="BK199"/>
  <c i="5" r="J545"/>
  <c r="BK541"/>
  <c r="J538"/>
  <c r="BK528"/>
  <c r="J492"/>
  <c r="BK296"/>
  <c r="J236"/>
  <c r="BK226"/>
  <c r="BK206"/>
  <c r="J183"/>
  <c r="BK175"/>
  <c r="BK166"/>
  <c r="BK141"/>
  <c r="BK130"/>
  <c i="4" r="J519"/>
  <c r="BK505"/>
  <c r="BK446"/>
  <c r="BK423"/>
  <c r="BK328"/>
  <c r="BK281"/>
  <c r="J247"/>
  <c r="J206"/>
  <c r="J199"/>
  <c r="BK142"/>
  <c i="3" r="J354"/>
  <c r="J335"/>
  <c r="BK328"/>
  <c r="J320"/>
  <c r="J309"/>
  <c r="BK302"/>
  <c r="J285"/>
  <c r="J267"/>
  <c r="J250"/>
  <c r="J234"/>
  <c r="J214"/>
  <c r="J194"/>
  <c r="BK181"/>
  <c r="BK164"/>
  <c r="J137"/>
  <c i="2" r="J416"/>
  <c r="J412"/>
  <c r="J408"/>
  <c r="J392"/>
  <c r="BK369"/>
  <c r="J364"/>
  <c r="BK359"/>
  <c r="J349"/>
  <c r="J337"/>
  <c r="J326"/>
  <c r="BK287"/>
  <c r="BK260"/>
  <c r="J232"/>
  <c r="J186"/>
  <c r="BK136"/>
  <c i="14" r="J147"/>
  <c i="7" r="BK250"/>
  <c r="J244"/>
  <c i="6" r="BK655"/>
  <c r="BK621"/>
  <c r="J618"/>
  <c r="BK605"/>
  <c r="BK542"/>
  <c r="BK469"/>
  <c r="J455"/>
  <c r="J441"/>
  <c r="BK416"/>
  <c r="BK335"/>
  <c r="J215"/>
  <c r="J199"/>
  <c r="BK191"/>
  <c r="BK130"/>
  <c i="5" r="BK308"/>
  <c r="J286"/>
  <c r="J270"/>
  <c r="J215"/>
  <c r="J189"/>
  <c r="J135"/>
  <c i="4" r="BK543"/>
  <c r="BK510"/>
  <c r="BK481"/>
  <c r="J463"/>
  <c r="J455"/>
  <c r="BK449"/>
  <c r="BK442"/>
  <c r="J434"/>
  <c r="J430"/>
  <c r="J410"/>
  <c r="BK365"/>
  <c r="BK336"/>
  <c r="BK274"/>
  <c r="J233"/>
  <c r="BK225"/>
  <c r="J195"/>
  <c r="J168"/>
  <c r="J132"/>
  <c i="3" r="BK381"/>
  <c r="J378"/>
  <c r="J291"/>
  <c r="BK272"/>
  <c r="J244"/>
  <c r="BK214"/>
  <c r="BK149"/>
  <c r="BK132"/>
  <c r="J132"/>
  <c i="2" r="BK419"/>
  <c r="J410"/>
  <c r="J402"/>
  <c r="BK382"/>
  <c r="J378"/>
  <c r="J342"/>
  <c r="J260"/>
  <c r="J248"/>
  <c r="BK213"/>
  <c r="BK203"/>
  <c r="BK193"/>
  <c r="BK188"/>
  <c r="BK173"/>
  <c r="J165"/>
  <c i="12" r="BK170"/>
  <c r="J165"/>
  <c r="BK162"/>
  <c r="BK158"/>
  <c r="BK153"/>
  <c r="BK148"/>
  <c r="J141"/>
  <c r="BK137"/>
  <c r="BK134"/>
  <c r="BK130"/>
  <c r="J126"/>
  <c i="11" r="J149"/>
  <c r="BK146"/>
  <c r="J142"/>
  <c r="BK138"/>
  <c r="J126"/>
  <c i="10" r="BK182"/>
  <c r="J178"/>
  <c r="J166"/>
  <c r="J163"/>
  <c r="BK159"/>
  <c r="J155"/>
  <c r="J151"/>
  <c r="J141"/>
  <c r="J133"/>
  <c r="BK126"/>
  <c i="9" r="J231"/>
  <c r="BK225"/>
  <c r="BK216"/>
  <c r="BK207"/>
  <c r="J204"/>
  <c r="J198"/>
  <c r="BK195"/>
  <c r="BK192"/>
  <c r="J186"/>
  <c r="J183"/>
  <c r="BK171"/>
  <c r="BK168"/>
  <c r="BK159"/>
  <c r="BK141"/>
  <c i="8" r="J141"/>
  <c r="J132"/>
  <c r="BK126"/>
  <c i="7" r="BK247"/>
  <c r="BK199"/>
  <c r="BK192"/>
  <c r="BK178"/>
  <c r="BK164"/>
  <c r="J162"/>
  <c r="J146"/>
  <c i="6" r="J667"/>
  <c r="BK609"/>
  <c r="BK569"/>
  <c r="J525"/>
  <c r="J522"/>
  <c r="BK348"/>
  <c r="J267"/>
  <c r="J211"/>
  <c r="J141"/>
  <c r="J135"/>
  <c i="5" r="J206"/>
  <c r="BK200"/>
  <c r="J166"/>
  <c i="4" r="BK548"/>
  <c r="J543"/>
  <c r="J539"/>
  <c r="J536"/>
  <c r="BK528"/>
  <c r="J522"/>
  <c r="BK516"/>
  <c r="J486"/>
  <c r="BK388"/>
  <c r="BK382"/>
  <c r="J342"/>
  <c r="BK305"/>
  <c r="BK292"/>
  <c r="J244"/>
  <c r="J184"/>
  <c r="BK148"/>
  <c r="BK132"/>
  <c i="3" r="J374"/>
  <c r="J359"/>
  <c r="BK331"/>
  <c r="J302"/>
  <c r="BK291"/>
  <c r="J262"/>
  <c r="BK228"/>
  <c r="J208"/>
  <c r="BK194"/>
  <c i="2" r="BK449"/>
  <c r="BK444"/>
  <c r="J423"/>
  <c r="BK416"/>
  <c r="BK410"/>
  <c r="BK392"/>
  <c r="J385"/>
  <c r="J359"/>
  <c r="BK326"/>
  <c r="J276"/>
  <c r="J254"/>
  <c r="BK248"/>
  <c r="J245"/>
  <c r="J193"/>
  <c r="J157"/>
  <c i="13" r="BK124"/>
  <c i="11" r="BK149"/>
  <c r="BK134"/>
  <c i="10" r="BK141"/>
  <c r="BK137"/>
  <c i="9" r="BK238"/>
  <c r="BK228"/>
  <c r="J219"/>
  <c r="BK213"/>
  <c r="BK198"/>
  <c r="BK186"/>
  <c r="BK177"/>
  <c r="J156"/>
  <c r="BK147"/>
  <c r="BK144"/>
  <c r="J126"/>
  <c i="8" r="BK145"/>
  <c r="BK141"/>
  <c i="7" r="J259"/>
  <c i="6" r="J569"/>
  <c r="J501"/>
  <c r="BK455"/>
  <c r="J416"/>
  <c r="BK402"/>
  <c r="J357"/>
  <c r="J348"/>
  <c r="J326"/>
  <c r="J253"/>
  <c r="BK226"/>
  <c r="J222"/>
  <c r="BK141"/>
  <c i="5" r="BK318"/>
  <c r="BK236"/>
  <c r="J200"/>
  <c r="BK135"/>
  <c i="4" r="BK539"/>
  <c r="J532"/>
  <c r="J530"/>
  <c r="BK519"/>
  <c r="J510"/>
  <c r="J466"/>
  <c r="BK458"/>
  <c r="J446"/>
  <c r="J438"/>
  <c r="J388"/>
  <c r="BK342"/>
  <c r="J305"/>
  <c r="J239"/>
  <c r="J225"/>
  <c r="BK199"/>
  <c i="3" r="J381"/>
  <c r="BK343"/>
  <c r="BK340"/>
  <c r="J328"/>
  <c r="BK323"/>
  <c r="BK285"/>
  <c r="BK262"/>
  <c r="BK244"/>
  <c r="J241"/>
  <c r="BK202"/>
  <c r="J171"/>
  <c r="BK144"/>
  <c r="BK137"/>
  <c i="2" r="BK428"/>
  <c r="BK423"/>
  <c r="BK402"/>
  <c r="BK378"/>
  <c r="J369"/>
  <c r="BK337"/>
  <c r="BK301"/>
  <c r="J266"/>
  <c r="BK238"/>
  <c r="J216"/>
  <c r="J213"/>
  <c r="J203"/>
  <c r="J196"/>
  <c i="14" r="J149"/>
  <c r="J143"/>
  <c r="BK142"/>
  <c r="J142"/>
  <c r="J136"/>
  <c r="J132"/>
  <c r="J129"/>
  <c r="J127"/>
  <c r="BK125"/>
  <c r="J123"/>
  <c i="11" r="J153"/>
  <c r="J146"/>
  <c r="BK142"/>
  <c r="J134"/>
  <c r="BK130"/>
  <c r="BK126"/>
  <c i="10" r="BK178"/>
  <c r="J169"/>
  <c r="BK155"/>
  <c r="BK147"/>
  <c r="J137"/>
  <c i="9" r="BK234"/>
  <c r="BK231"/>
  <c r="BK222"/>
  <c r="BK204"/>
  <c r="J195"/>
  <c r="J189"/>
  <c r="BK183"/>
  <c r="J180"/>
  <c r="J174"/>
  <c r="J168"/>
  <c r="J165"/>
  <c r="J153"/>
  <c r="BK150"/>
  <c r="J141"/>
  <c r="J130"/>
  <c i="8" r="BK138"/>
  <c r="BK132"/>
  <c r="J126"/>
  <c i="7" r="J281"/>
  <c r="BK262"/>
  <c r="J256"/>
  <c r="J253"/>
  <c r="J164"/>
  <c r="J150"/>
  <c r="BK135"/>
  <c i="6" r="J660"/>
  <c r="J609"/>
  <c r="J564"/>
  <c r="J561"/>
  <c r="BK556"/>
  <c r="J542"/>
  <c r="BK522"/>
  <c r="J497"/>
  <c r="J469"/>
  <c r="BK430"/>
  <c r="BK357"/>
  <c r="J345"/>
  <c r="BK319"/>
  <c r="J281"/>
  <c r="J228"/>
  <c r="BK211"/>
  <c r="BK182"/>
  <c i="5" r="BK538"/>
  <c r="J533"/>
  <c r="BK475"/>
  <c r="J443"/>
  <c r="J423"/>
  <c r="BK420"/>
  <c r="J409"/>
  <c r="BK375"/>
  <c r="BK277"/>
  <c r="BK248"/>
  <c r="J226"/>
  <c r="J193"/>
  <c r="J130"/>
  <c i="4" r="J548"/>
  <c r="BK530"/>
  <c r="BK522"/>
  <c r="J513"/>
  <c r="J481"/>
  <c r="J470"/>
  <c r="BK463"/>
  <c r="J449"/>
  <c r="BK438"/>
  <c r="BK430"/>
  <c r="J423"/>
  <c r="BK416"/>
  <c r="BK359"/>
  <c r="J336"/>
  <c r="BK319"/>
  <c r="BK244"/>
  <c r="BK239"/>
  <c r="BK222"/>
  <c r="J210"/>
  <c r="BK206"/>
  <c r="BK195"/>
  <c r="BK184"/>
  <c r="BK168"/>
  <c r="J148"/>
  <c i="3" r="BK370"/>
  <c r="J364"/>
  <c r="BK350"/>
  <c r="J343"/>
  <c r="BK335"/>
  <c r="J313"/>
  <c r="J277"/>
  <c r="J256"/>
  <c r="BK234"/>
  <c r="BK222"/>
  <c r="BK199"/>
  <c r="J192"/>
  <c r="BK188"/>
  <c r="BK171"/>
  <c r="J149"/>
  <c i="2" r="J449"/>
  <c r="BK431"/>
  <c r="BK412"/>
  <c r="BK408"/>
  <c r="BK364"/>
  <c r="J354"/>
  <c r="BK345"/>
  <c r="J322"/>
  <c r="BK276"/>
  <c r="BK254"/>
  <c r="BK245"/>
  <c r="BK232"/>
  <c r="BK209"/>
  <c r="BK196"/>
  <c r="BK186"/>
  <c r="BK146"/>
  <c r="J143"/>
  <c r="BK131"/>
  <c i="14" r="BK143"/>
  <c r="BK140"/>
  <c r="J140"/>
  <c r="BK138"/>
  <c r="J138"/>
  <c r="BK136"/>
  <c r="BK132"/>
  <c r="BK129"/>
  <c r="BK127"/>
  <c r="J125"/>
  <c r="BK123"/>
  <c i="13" r="BK126"/>
  <c r="J126"/>
  <c r="J124"/>
  <c r="BK121"/>
  <c r="J121"/>
  <c i="12" r="J170"/>
  <c r="BK165"/>
  <c r="J162"/>
  <c r="J158"/>
  <c r="J153"/>
  <c r="J148"/>
  <c r="BK141"/>
  <c r="J137"/>
  <c r="J134"/>
  <c r="J130"/>
  <c r="BK126"/>
  <c i="11" r="BK153"/>
  <c r="J138"/>
  <c r="J130"/>
  <c i="10" r="J182"/>
  <c r="BK175"/>
  <c r="J172"/>
  <c r="BK163"/>
  <c r="J147"/>
  <c r="J144"/>
  <c r="BK133"/>
  <c r="BK130"/>
  <c r="J126"/>
  <c i="9" r="J238"/>
  <c r="J234"/>
  <c r="J225"/>
  <c r="J216"/>
  <c r="J213"/>
  <c r="BK210"/>
  <c r="J207"/>
  <c r="BK201"/>
  <c r="J192"/>
  <c r="BK189"/>
  <c r="BK180"/>
  <c r="BK165"/>
  <c r="BK162"/>
  <c r="BK156"/>
  <c r="BK130"/>
  <c i="8" r="BK129"/>
  <c i="7" r="J284"/>
  <c r="J274"/>
  <c r="J267"/>
  <c r="BK253"/>
  <c r="J247"/>
  <c r="J241"/>
  <c r="BK238"/>
  <c r="J237"/>
  <c r="BK233"/>
  <c r="J231"/>
  <c r="BK230"/>
  <c r="BK223"/>
  <c r="J221"/>
  <c r="J217"/>
  <c r="J211"/>
  <c r="J206"/>
  <c r="J199"/>
  <c r="J196"/>
  <c r="BK186"/>
  <c r="J171"/>
  <c r="BK158"/>
  <c r="BK146"/>
  <c r="J135"/>
  <c r="J128"/>
  <c i="6" r="BK665"/>
  <c r="J655"/>
  <c r="BK618"/>
  <c r="J556"/>
  <c r="J430"/>
  <c r="BK367"/>
  <c r="J319"/>
  <c r="J284"/>
  <c r="BK281"/>
  <c r="BK253"/>
  <c r="BK228"/>
  <c r="J226"/>
  <c r="BK135"/>
  <c i="5" r="BK489"/>
  <c r="BK479"/>
  <c r="J449"/>
  <c r="BK435"/>
  <c r="BK423"/>
  <c r="J392"/>
  <c r="J381"/>
  <c r="J364"/>
  <c r="J341"/>
  <c r="J308"/>
  <c r="BK299"/>
  <c r="BK270"/>
  <c r="J245"/>
  <c r="J213"/>
  <c r="BK209"/>
  <c r="BK193"/>
  <c r="BK183"/>
  <c i="4" r="BK557"/>
  <c r="J557"/>
  <c r="BK552"/>
  <c r="J552"/>
  <c r="BK536"/>
  <c r="J528"/>
  <c r="BK513"/>
  <c r="J505"/>
  <c r="BK475"/>
  <c r="J442"/>
  <c r="J416"/>
  <c r="J319"/>
  <c r="J281"/>
  <c r="BK233"/>
  <c r="BK189"/>
  <c r="BK137"/>
  <c i="3" r="BK374"/>
  <c r="J370"/>
  <c r="J323"/>
  <c r="BK320"/>
  <c r="J316"/>
  <c r="BK313"/>
  <c r="BK309"/>
  <c r="J272"/>
  <c r="BK256"/>
  <c r="J228"/>
  <c r="J219"/>
  <c r="BK192"/>
  <c r="J164"/>
  <c r="J156"/>
  <c i="2" r="J444"/>
  <c r="J419"/>
  <c r="J382"/>
  <c r="BK354"/>
  <c r="J345"/>
  <c r="J301"/>
  <c r="J226"/>
  <c r="J209"/>
  <c r="J188"/>
  <c r="BK177"/>
  <c r="BK143"/>
  <c i="1" r="AS101"/>
  <c i="14" r="BK147"/>
  <c r="BK145"/>
  <c r="J145"/>
  <c i="10" r="BK166"/>
  <c i="8" r="J145"/>
  <c r="J135"/>
  <c i="7" r="BK171"/>
  <c r="J158"/>
  <c r="J152"/>
  <c r="BK150"/>
  <c r="J140"/>
  <c i="6" r="BK676"/>
  <c r="J676"/>
  <c r="BK671"/>
  <c r="J671"/>
  <c r="BK667"/>
  <c r="J665"/>
  <c r="J605"/>
  <c r="BK564"/>
  <c r="BK547"/>
  <c r="BK525"/>
  <c r="BK492"/>
  <c r="J402"/>
  <c r="J335"/>
  <c r="J182"/>
  <c i="5" r="BK545"/>
  <c r="J541"/>
  <c r="BK533"/>
  <c r="J528"/>
  <c r="BK492"/>
  <c r="J475"/>
  <c r="BK449"/>
  <c r="BK443"/>
  <c r="J438"/>
  <c r="J435"/>
  <c r="BK381"/>
  <c r="BK364"/>
  <c r="BK353"/>
  <c r="BK341"/>
  <c r="J318"/>
  <c r="J299"/>
  <c r="J296"/>
  <c r="J277"/>
  <c r="BK245"/>
  <c r="J209"/>
  <c r="BK189"/>
  <c r="J141"/>
  <c i="4" r="J516"/>
  <c r="BK486"/>
  <c r="BK470"/>
  <c r="BK466"/>
  <c r="BK455"/>
  <c r="BK410"/>
  <c r="J382"/>
  <c r="J308"/>
  <c r="J292"/>
  <c r="J222"/>
  <c r="J212"/>
  <c r="BK210"/>
  <c r="J189"/>
  <c i="3" r="BK385"/>
  <c r="BK378"/>
  <c r="BK372"/>
  <c r="BK354"/>
  <c r="J350"/>
  <c r="J340"/>
  <c r="J331"/>
  <c r="BK316"/>
  <c r="BK296"/>
  <c r="BK277"/>
  <c r="BK267"/>
  <c r="BK250"/>
  <c r="BK241"/>
  <c r="BK219"/>
  <c r="BK208"/>
  <c r="J202"/>
  <c r="J199"/>
  <c r="J181"/>
  <c r="BK177"/>
  <c r="BK156"/>
  <c r="J144"/>
  <c i="2" r="BK457"/>
  <c r="J457"/>
  <c r="BK454"/>
  <c r="J454"/>
  <c r="J431"/>
  <c r="J428"/>
  <c r="BK385"/>
  <c r="BK349"/>
  <c r="BK342"/>
  <c r="BK322"/>
  <c r="BK312"/>
  <c r="BK266"/>
  <c r="J238"/>
  <c r="BK226"/>
  <c r="BK216"/>
  <c r="BK182"/>
  <c r="J177"/>
  <c r="J173"/>
  <c r="J146"/>
  <c r="J136"/>
  <c r="J131"/>
  <c i="10" r="BK169"/>
  <c r="J159"/>
  <c r="BK151"/>
  <c r="BK144"/>
  <c r="J130"/>
  <c i="9" r="J228"/>
  <c r="BK219"/>
  <c r="J210"/>
  <c r="J201"/>
  <c r="J162"/>
  <c r="J159"/>
  <c r="BK153"/>
  <c r="J150"/>
  <c r="J147"/>
  <c r="J144"/>
  <c r="BK138"/>
  <c r="BK134"/>
  <c r="BK126"/>
  <c i="8" r="BK135"/>
  <c i="7" r="BK284"/>
  <c r="BK281"/>
  <c r="J262"/>
  <c r="BK256"/>
  <c r="J250"/>
  <c r="BK244"/>
  <c r="BK181"/>
  <c r="BK152"/>
  <c r="BK128"/>
  <c i="6" r="BK660"/>
  <c r="J547"/>
  <c r="BK539"/>
  <c r="J519"/>
  <c r="J492"/>
  <c r="J367"/>
  <c r="BK267"/>
  <c r="BK222"/>
  <c r="J191"/>
  <c r="J130"/>
  <c i="5" r="J489"/>
  <c r="J479"/>
  <c r="BK438"/>
  <c r="J420"/>
  <c r="BK409"/>
  <c r="BK392"/>
  <c r="J375"/>
  <c r="J353"/>
  <c r="BK286"/>
  <c r="J248"/>
  <c r="BK215"/>
  <c r="BK213"/>
  <c r="J175"/>
  <c i="4" r="BK532"/>
  <c r="J475"/>
  <c r="J458"/>
  <c r="BK434"/>
  <c r="J365"/>
  <c r="J359"/>
  <c r="J328"/>
  <c r="BK308"/>
  <c r="J274"/>
  <c r="BK247"/>
  <c r="BK212"/>
  <c r="J142"/>
  <c r="J137"/>
  <c i="3" r="BK395"/>
  <c r="J395"/>
  <c r="BK391"/>
  <c r="J391"/>
  <c r="J385"/>
  <c r="J372"/>
  <c r="BK364"/>
  <c r="BK359"/>
  <c r="J296"/>
  <c r="J222"/>
  <c r="J188"/>
  <c r="J177"/>
  <c i="2" r="J312"/>
  <c r="J287"/>
  <c r="J182"/>
  <c r="BK165"/>
  <c r="BK157"/>
  <c l="1" r="BK130"/>
  <c r="P231"/>
  <c r="P336"/>
  <c r="P407"/>
  <c r="P422"/>
  <c i="3" r="T131"/>
  <c r="R261"/>
  <c r="R339"/>
  <c r="T384"/>
  <c r="T383"/>
  <c i="4" r="P280"/>
  <c r="BK422"/>
  <c r="J422"/>
  <c r="J102"/>
  <c r="BK527"/>
  <c r="J527"/>
  <c r="J104"/>
  <c r="T542"/>
  <c r="T541"/>
  <c i="5" r="BK276"/>
  <c r="J276"/>
  <c r="J99"/>
  <c r="P276"/>
  <c r="T276"/>
  <c r="T478"/>
  <c i="6" r="R129"/>
  <c r="P325"/>
  <c r="BK555"/>
  <c r="J555"/>
  <c r="J101"/>
  <c r="R620"/>
  <c i="7" r="T191"/>
  <c r="R266"/>
  <c r="R265"/>
  <c i="8" r="BK125"/>
  <c i="9" r="R125"/>
  <c r="R124"/>
  <c r="R123"/>
  <c i="14" r="BK122"/>
  <c r="J122"/>
  <c r="J98"/>
  <c r="P122"/>
  <c r="R122"/>
  <c r="T122"/>
  <c r="R144"/>
  <c i="2" r="P130"/>
  <c r="R265"/>
  <c r="T368"/>
  <c r="BK422"/>
  <c i="3" r="P227"/>
  <c r="T261"/>
  <c r="P339"/>
  <c i="4" r="T131"/>
  <c r="T341"/>
  <c r="T474"/>
  <c r="BK542"/>
  <c r="J542"/>
  <c r="J107"/>
  <c r="P551"/>
  <c r="P550"/>
  <c i="5" r="R129"/>
  <c r="R491"/>
  <c i="6" r="BK129"/>
  <c r="J129"/>
  <c r="J98"/>
  <c r="P366"/>
  <c r="BK608"/>
  <c r="J608"/>
  <c r="J104"/>
  <c r="R608"/>
  <c r="R607"/>
  <c r="T670"/>
  <c r="T669"/>
  <c i="7" r="R127"/>
  <c r="P229"/>
  <c r="P266"/>
  <c r="P265"/>
  <c i="8" r="P125"/>
  <c r="P124"/>
  <c r="P123"/>
  <c i="1" r="AU102"/>
  <c i="9" r="T125"/>
  <c r="T124"/>
  <c r="T123"/>
  <c i="14" r="P144"/>
  <c i="2" r="BK231"/>
  <c r="J231"/>
  <c r="J99"/>
  <c r="R336"/>
  <c r="T407"/>
  <c r="T422"/>
  <c i="3" r="R227"/>
  <c r="T301"/>
  <c r="T369"/>
  <c i="4" r="BK131"/>
  <c r="BK341"/>
  <c r="J341"/>
  <c r="J101"/>
  <c r="BK474"/>
  <c r="J474"/>
  <c r="J103"/>
  <c r="R551"/>
  <c r="R550"/>
  <c i="5" r="T129"/>
  <c r="R276"/>
  <c r="P317"/>
  <c r="R317"/>
  <c r="T317"/>
  <c r="P478"/>
  <c i="6" r="P129"/>
  <c r="P128"/>
  <c r="BK325"/>
  <c r="J325"/>
  <c r="J99"/>
  <c r="R325"/>
  <c r="P555"/>
  <c r="T620"/>
  <c i="7" r="T127"/>
  <c r="R229"/>
  <c r="T236"/>
  <c r="T235"/>
  <c i="8" r="R125"/>
  <c r="R124"/>
  <c r="R123"/>
  <c i="10" r="P125"/>
  <c r="P124"/>
  <c r="P123"/>
  <c i="1" r="AU104"/>
  <c i="11" r="R125"/>
  <c r="R124"/>
  <c r="R123"/>
  <c i="12" r="BK125"/>
  <c r="J125"/>
  <c r="J100"/>
  <c r="P125"/>
  <c r="P124"/>
  <c r="P123"/>
  <c i="1" r="AU106"/>
  <c i="12" r="R125"/>
  <c r="R124"/>
  <c r="R123"/>
  <c r="T125"/>
  <c r="T124"/>
  <c r="T123"/>
  <c i="13" r="BK120"/>
  <c r="J120"/>
  <c r="J98"/>
  <c r="P120"/>
  <c r="P119"/>
  <c r="P118"/>
  <c i="1" r="AU107"/>
  <c i="13" r="R120"/>
  <c r="R119"/>
  <c r="R118"/>
  <c r="T120"/>
  <c r="T119"/>
  <c r="T118"/>
  <c i="14" r="P131"/>
  <c i="2" r="R231"/>
  <c r="BK336"/>
  <c r="J336"/>
  <c r="J102"/>
  <c r="BK407"/>
  <c r="J407"/>
  <c r="J104"/>
  <c r="T430"/>
  <c i="3" r="BK131"/>
  <c r="BK261"/>
  <c r="J261"/>
  <c r="J101"/>
  <c r="P301"/>
  <c r="P369"/>
  <c r="P384"/>
  <c r="P383"/>
  <c i="4" r="BK280"/>
  <c r="J280"/>
  <c r="J99"/>
  <c r="T422"/>
  <c r="T527"/>
  <c r="P542"/>
  <c r="P541"/>
  <c i="5" r="P129"/>
  <c r="P128"/>
  <c r="R478"/>
  <c r="R477"/>
  <c i="6" r="R366"/>
  <c r="BK620"/>
  <c r="J620"/>
  <c r="J105"/>
  <c r="P670"/>
  <c r="P669"/>
  <c i="7" r="P127"/>
  <c r="BK229"/>
  <c r="J229"/>
  <c r="J100"/>
  <c r="BK236"/>
  <c r="J236"/>
  <c r="J103"/>
  <c r="T266"/>
  <c r="T265"/>
  <c i="9" r="BK125"/>
  <c r="J125"/>
  <c r="J100"/>
  <c i="10" r="T125"/>
  <c r="T124"/>
  <c r="T123"/>
  <c i="11" r="BK125"/>
  <c i="14" r="T131"/>
  <c i="2" r="T130"/>
  <c r="T231"/>
  <c r="T336"/>
  <c r="R407"/>
  <c r="R422"/>
  <c i="3" r="T227"/>
  <c r="BK301"/>
  <c r="J301"/>
  <c r="J102"/>
  <c r="BK369"/>
  <c r="J369"/>
  <c r="J104"/>
  <c r="BK384"/>
  <c r="BK383"/>
  <c r="J383"/>
  <c r="J106"/>
  <c i="4" r="R131"/>
  <c r="R341"/>
  <c r="R474"/>
  <c r="BK551"/>
  <c r="BK550"/>
  <c r="J550"/>
  <c r="J108"/>
  <c i="5" r="P491"/>
  <c i="7" r="BK127"/>
  <c r="J127"/>
  <c r="J98"/>
  <c r="R191"/>
  <c r="BK266"/>
  <c r="J266"/>
  <c r="J105"/>
  <c i="10" r="R125"/>
  <c r="R124"/>
  <c r="R123"/>
  <c i="11" r="P125"/>
  <c r="P124"/>
  <c r="P123"/>
  <c i="1" r="AU105"/>
  <c i="14" r="BK144"/>
  <c r="J144"/>
  <c r="J100"/>
  <c i="2" r="BK265"/>
  <c r="J265"/>
  <c r="J101"/>
  <c r="P368"/>
  <c r="R430"/>
  <c i="3" r="P131"/>
  <c r="T339"/>
  <c i="4" r="T280"/>
  <c r="P422"/>
  <c r="P527"/>
  <c r="T551"/>
  <c r="T550"/>
  <c i="5" r="BE189"/>
  <c r="T491"/>
  <c i="6" r="BK366"/>
  <c r="J366"/>
  <c r="J100"/>
  <c r="T555"/>
  <c r="T608"/>
  <c r="T607"/>
  <c r="BK670"/>
  <c r="J670"/>
  <c r="J107"/>
  <c i="7" r="P191"/>
  <c r="T229"/>
  <c r="R236"/>
  <c r="R235"/>
  <c i="8" r="T125"/>
  <c r="T124"/>
  <c r="T123"/>
  <c i="10" r="BK125"/>
  <c r="J125"/>
  <c r="J100"/>
  <c i="11" r="T125"/>
  <c r="T124"/>
  <c r="T123"/>
  <c i="14" r="R131"/>
  <c i="2" r="R130"/>
  <c r="R129"/>
  <c r="T265"/>
  <c r="R368"/>
  <c r="P430"/>
  <c i="3" r="BK227"/>
  <c r="J227"/>
  <c r="J99"/>
  <c r="P261"/>
  <c r="BK339"/>
  <c r="J339"/>
  <c r="J103"/>
  <c r="R384"/>
  <c r="R383"/>
  <c i="4" r="R280"/>
  <c r="R422"/>
  <c r="R527"/>
  <c r="R542"/>
  <c r="R541"/>
  <c i="5" r="BK491"/>
  <c r="J491"/>
  <c r="J105"/>
  <c i="6" r="T366"/>
  <c r="P608"/>
  <c i="14" r="BK131"/>
  <c r="J131"/>
  <c r="J99"/>
  <c i="2" r="P265"/>
  <c r="BK368"/>
  <c r="J368"/>
  <c r="J103"/>
  <c r="BK430"/>
  <c r="J430"/>
  <c r="J108"/>
  <c i="3" r="R131"/>
  <c r="R130"/>
  <c r="R129"/>
  <c r="R301"/>
  <c r="R369"/>
  <c i="4" r="P131"/>
  <c r="P130"/>
  <c r="P129"/>
  <c i="1" r="AU97"/>
  <c i="4" r="P341"/>
  <c r="P474"/>
  <c i="5" r="BK129"/>
  <c r="J129"/>
  <c r="J98"/>
  <c r="BK317"/>
  <c r="J317"/>
  <c r="J100"/>
  <c r="BK478"/>
  <c r="J478"/>
  <c r="J104"/>
  <c i="6" r="T129"/>
  <c r="T128"/>
  <c r="T127"/>
  <c r="T325"/>
  <c r="R555"/>
  <c r="P620"/>
  <c r="R670"/>
  <c r="R669"/>
  <c i="7" r="BK191"/>
  <c r="J191"/>
  <c r="J99"/>
  <c r="P236"/>
  <c r="P235"/>
  <c i="9" r="P125"/>
  <c r="P124"/>
  <c r="P123"/>
  <c i="1" r="AU103"/>
  <c i="14" r="T144"/>
  <c i="2" r="BE131"/>
  <c r="BE177"/>
  <c r="BE238"/>
  <c i="3" r="E119"/>
  <c r="F126"/>
  <c r="BE144"/>
  <c r="BE156"/>
  <c r="BE194"/>
  <c r="BE267"/>
  <c r="BE277"/>
  <c r="BE320"/>
  <c r="BE340"/>
  <c r="BE378"/>
  <c r="BE391"/>
  <c r="BE395"/>
  <c i="4" r="E119"/>
  <c r="F126"/>
  <c r="BE184"/>
  <c r="BE206"/>
  <c r="BE225"/>
  <c r="BE244"/>
  <c r="BE388"/>
  <c r="BE410"/>
  <c r="BE416"/>
  <c r="BE423"/>
  <c r="BE430"/>
  <c r="BE466"/>
  <c r="BE470"/>
  <c r="BE513"/>
  <c r="BE516"/>
  <c i="5" r="F124"/>
  <c r="BE130"/>
  <c r="BE193"/>
  <c r="BE270"/>
  <c r="BE277"/>
  <c r="BE299"/>
  <c r="BE308"/>
  <c r="BE353"/>
  <c r="BE423"/>
  <c r="BE438"/>
  <c i="6" r="F92"/>
  <c r="BE455"/>
  <c r="BE497"/>
  <c r="BE561"/>
  <c r="BE564"/>
  <c r="BE569"/>
  <c r="BE605"/>
  <c r="BE655"/>
  <c i="7" r="E85"/>
  <c r="F92"/>
  <c r="BE150"/>
  <c r="BE162"/>
  <c r="BE186"/>
  <c i="8" r="E111"/>
  <c r="BE138"/>
  <c r="BE145"/>
  <c i="9" r="E111"/>
  <c r="BE130"/>
  <c r="BE156"/>
  <c i="10" r="E85"/>
  <c r="BE147"/>
  <c r="BE155"/>
  <c i="2" r="J122"/>
  <c r="BE157"/>
  <c r="BE196"/>
  <c r="BE392"/>
  <c r="BE412"/>
  <c r="BE419"/>
  <c r="BE454"/>
  <c r="BE457"/>
  <c r="BK418"/>
  <c r="J418"/>
  <c r="J105"/>
  <c i="3" r="J123"/>
  <c r="BE188"/>
  <c r="BE214"/>
  <c r="BE262"/>
  <c r="BE343"/>
  <c r="BE381"/>
  <c r="BK380"/>
  <c r="J380"/>
  <c r="J105"/>
  <c i="4" r="BE148"/>
  <c r="BE342"/>
  <c r="BE438"/>
  <c r="BE442"/>
  <c r="BE446"/>
  <c r="BE449"/>
  <c r="BE475"/>
  <c r="BE481"/>
  <c r="BE532"/>
  <c r="BK538"/>
  <c r="J538"/>
  <c r="J105"/>
  <c i="5" r="BE175"/>
  <c r="BE226"/>
  <c r="BE375"/>
  <c r="BE392"/>
  <c r="BE409"/>
  <c r="BE489"/>
  <c r="BE528"/>
  <c r="BE538"/>
  <c r="BE541"/>
  <c r="BE545"/>
  <c i="6" r="BE199"/>
  <c r="BE253"/>
  <c r="BE441"/>
  <c r="BE618"/>
  <c r="BE667"/>
  <c r="BE671"/>
  <c r="BE676"/>
  <c r="BK604"/>
  <c r="J604"/>
  <c r="J102"/>
  <c i="7" r="BE135"/>
  <c r="BE217"/>
  <c r="BE244"/>
  <c r="BE247"/>
  <c r="BE259"/>
  <c i="9" r="BE144"/>
  <c r="BE147"/>
  <c r="BE159"/>
  <c r="BE174"/>
  <c r="BE216"/>
  <c i="10" r="BE130"/>
  <c r="BE151"/>
  <c i="14" r="BE145"/>
  <c i="2" r="BE182"/>
  <c r="BE266"/>
  <c r="BE276"/>
  <c r="BE326"/>
  <c r="BE337"/>
  <c r="BE408"/>
  <c r="BE410"/>
  <c r="BE416"/>
  <c r="BE423"/>
  <c r="BE428"/>
  <c r="BK259"/>
  <c r="J259"/>
  <c r="J100"/>
  <c i="3" r="BE137"/>
  <c r="BE285"/>
  <c r="BE291"/>
  <c r="BE335"/>
  <c r="BE359"/>
  <c r="BK394"/>
  <c r="J394"/>
  <c r="J109"/>
  <c i="4" r="BE195"/>
  <c r="BE199"/>
  <c r="BE247"/>
  <c r="BE359"/>
  <c r="BE434"/>
  <c r="BE455"/>
  <c r="BE458"/>
  <c r="BE463"/>
  <c r="BE522"/>
  <c r="BE543"/>
  <c r="BE548"/>
  <c r="BE552"/>
  <c r="BE557"/>
  <c i="5" r="E85"/>
  <c r="BE141"/>
  <c r="BE364"/>
  <c r="BE381"/>
  <c r="BE443"/>
  <c r="BE475"/>
  <c r="BK544"/>
  <c r="BK543"/>
  <c r="J543"/>
  <c r="J106"/>
  <c i="6" r="E117"/>
  <c r="BE335"/>
  <c r="BE501"/>
  <c r="BE519"/>
  <c r="BE522"/>
  <c r="BE525"/>
  <c r="BE542"/>
  <c i="7" r="J119"/>
  <c r="BE140"/>
  <c r="BE152"/>
  <c r="BE164"/>
  <c r="BE178"/>
  <c r="BE196"/>
  <c r="BE211"/>
  <c r="BE223"/>
  <c r="BE230"/>
  <c r="BE231"/>
  <c r="BE237"/>
  <c r="BE241"/>
  <c r="BE262"/>
  <c r="BE281"/>
  <c i="8" r="F94"/>
  <c i="9" r="F120"/>
  <c r="BE150"/>
  <c r="BE153"/>
  <c r="BE171"/>
  <c r="BE186"/>
  <c r="BE195"/>
  <c r="BE198"/>
  <c r="BE219"/>
  <c r="BE222"/>
  <c r="BE231"/>
  <c r="BK237"/>
  <c r="J237"/>
  <c r="J101"/>
  <c i="10" r="F120"/>
  <c r="BE141"/>
  <c r="BE166"/>
  <c i="11" r="E85"/>
  <c r="J91"/>
  <c r="BE130"/>
  <c r="BE142"/>
  <c r="BE146"/>
  <c r="BK152"/>
  <c r="J152"/>
  <c r="J101"/>
  <c i="12" r="E85"/>
  <c r="J117"/>
  <c r="BE126"/>
  <c r="BE130"/>
  <c r="BE137"/>
  <c r="BE162"/>
  <c r="BE170"/>
  <c r="BK169"/>
  <c r="J169"/>
  <c r="J101"/>
  <c i="13" r="E85"/>
  <c r="J89"/>
  <c r="F92"/>
  <c r="BE121"/>
  <c r="BE124"/>
  <c i="14" r="E85"/>
  <c r="F92"/>
  <c r="J114"/>
  <c r="BE123"/>
  <c r="BE127"/>
  <c r="BE132"/>
  <c r="BE136"/>
  <c r="BE138"/>
  <c r="BE143"/>
  <c i="2" r="BE165"/>
  <c r="BE213"/>
  <c r="BE216"/>
  <c r="BE226"/>
  <c r="BE260"/>
  <c r="BE301"/>
  <c r="BE369"/>
  <c r="BE378"/>
  <c r="BE382"/>
  <c r="BE385"/>
  <c r="BE402"/>
  <c r="BE449"/>
  <c i="3" r="BE202"/>
  <c r="BE331"/>
  <c r="BE374"/>
  <c r="BE385"/>
  <c i="4" r="BE281"/>
  <c r="BE519"/>
  <c r="BE536"/>
  <c r="BE539"/>
  <c r="BK335"/>
  <c r="J335"/>
  <c r="J100"/>
  <c i="5" r="BE200"/>
  <c r="BE213"/>
  <c r="BE236"/>
  <c r="BE245"/>
  <c r="BE286"/>
  <c r="BE296"/>
  <c r="BE318"/>
  <c r="BE341"/>
  <c r="BE420"/>
  <c r="BE435"/>
  <c r="BE449"/>
  <c r="BE479"/>
  <c r="BE533"/>
  <c i="6" r="BE130"/>
  <c r="BE135"/>
  <c r="BE215"/>
  <c r="BE222"/>
  <c r="BE326"/>
  <c i="7" r="BE128"/>
  <c r="BE181"/>
  <c r="BE199"/>
  <c r="BE221"/>
  <c r="BE274"/>
  <c i="8" r="BE129"/>
  <c r="BE135"/>
  <c i="9" r="J117"/>
  <c r="BE126"/>
  <c r="BE134"/>
  <c r="BE138"/>
  <c r="BE177"/>
  <c r="BE201"/>
  <c r="BE225"/>
  <c r="BE228"/>
  <c i="10" r="J91"/>
  <c r="BE175"/>
  <c i="11" r="F94"/>
  <c r="BE134"/>
  <c r="BE149"/>
  <c i="14" r="BE125"/>
  <c r="BE129"/>
  <c r="BE140"/>
  <c r="BE142"/>
  <c i="2" r="BE143"/>
  <c r="BE188"/>
  <c r="BE254"/>
  <c r="BE322"/>
  <c r="BE342"/>
  <c r="BE345"/>
  <c i="3" r="BE181"/>
  <c r="BE219"/>
  <c r="BE228"/>
  <c r="BE309"/>
  <c r="BE354"/>
  <c i="4" r="J89"/>
  <c r="BE132"/>
  <c r="BE137"/>
  <c r="BE142"/>
  <c r="BE168"/>
  <c r="BE189"/>
  <c r="BE274"/>
  <c r="BE328"/>
  <c r="BE336"/>
  <c r="BE486"/>
  <c i="5" r="J89"/>
  <c r="BE166"/>
  <c r="BE206"/>
  <c r="BE209"/>
  <c r="BE215"/>
  <c r="BK474"/>
  <c r="J474"/>
  <c r="J102"/>
  <c i="6" r="J121"/>
  <c r="BE211"/>
  <c r="BE281"/>
  <c r="BE492"/>
  <c r="BE539"/>
  <c r="BE547"/>
  <c r="BE609"/>
  <c i="7" r="BE267"/>
  <c r="BK232"/>
  <c r="J232"/>
  <c r="J101"/>
  <c i="8" r="BE126"/>
  <c r="BK144"/>
  <c r="J144"/>
  <c r="J101"/>
  <c i="9" r="BE168"/>
  <c r="BE207"/>
  <c r="BE234"/>
  <c r="BE238"/>
  <c i="10" r="BE133"/>
  <c r="BE159"/>
  <c r="BE163"/>
  <c r="BE169"/>
  <c r="BE182"/>
  <c i="11" r="BE138"/>
  <c i="12" r="F120"/>
  <c i="13" r="BE126"/>
  <c i="14" r="BE149"/>
  <c i="2" r="E118"/>
  <c r="BE203"/>
  <c r="BE209"/>
  <c r="BE312"/>
  <c i="3" r="BE164"/>
  <c r="BE171"/>
  <c r="BE177"/>
  <c r="BE199"/>
  <c r="BE234"/>
  <c r="BE241"/>
  <c r="BE250"/>
  <c r="BE256"/>
  <c r="BE316"/>
  <c r="BE370"/>
  <c i="4" r="BE210"/>
  <c r="BE233"/>
  <c r="BE319"/>
  <c r="BE510"/>
  <c i="5" r="BE135"/>
  <c r="BE183"/>
  <c i="6" r="BE182"/>
  <c r="BE191"/>
  <c r="BE226"/>
  <c r="BE228"/>
  <c r="BE345"/>
  <c r="BE416"/>
  <c r="BE556"/>
  <c r="BE621"/>
  <c r="BE665"/>
  <c i="7" r="BE171"/>
  <c r="BE250"/>
  <c r="BE256"/>
  <c i="8" r="J91"/>
  <c i="9" r="BE162"/>
  <c r="BE165"/>
  <c r="BE189"/>
  <c r="BE213"/>
  <c i="10" r="BE144"/>
  <c r="BE172"/>
  <c r="BE178"/>
  <c r="BK181"/>
  <c r="J181"/>
  <c r="J101"/>
  <c i="11" r="BE126"/>
  <c r="BE153"/>
  <c i="12" r="BE134"/>
  <c r="BE141"/>
  <c r="BE148"/>
  <c r="BE153"/>
  <c r="BE158"/>
  <c r="BE165"/>
  <c i="2" r="F92"/>
  <c r="BE136"/>
  <c r="BE173"/>
  <c r="BE186"/>
  <c r="BE232"/>
  <c r="BE287"/>
  <c r="BE349"/>
  <c r="BE354"/>
  <c r="BE359"/>
  <c r="BE364"/>
  <c r="BE444"/>
  <c i="3" r="BE132"/>
  <c r="BE192"/>
  <c r="BE222"/>
  <c r="BE302"/>
  <c r="BE323"/>
  <c r="BE328"/>
  <c r="BE350"/>
  <c r="BE364"/>
  <c i="4" r="BE292"/>
  <c r="BE382"/>
  <c r="BE505"/>
  <c r="BE528"/>
  <c r="BE530"/>
  <c i="6" r="BE141"/>
  <c r="BE284"/>
  <c r="BE319"/>
  <c r="BE367"/>
  <c r="BE402"/>
  <c i="7" r="BE253"/>
  <c r="BE284"/>
  <c i="2" r="BE146"/>
  <c r="BE193"/>
  <c r="BE245"/>
  <c r="BE248"/>
  <c r="BE431"/>
  <c i="3" r="BE149"/>
  <c r="BE208"/>
  <c r="BE244"/>
  <c r="BE272"/>
  <c r="BE296"/>
  <c r="BE313"/>
  <c r="BE372"/>
  <c r="BK255"/>
  <c r="J255"/>
  <c r="J100"/>
  <c i="4" r="BE212"/>
  <c r="BE222"/>
  <c r="BE239"/>
  <c r="BE305"/>
  <c r="BE308"/>
  <c r="BE365"/>
  <c i="5" r="BE248"/>
  <c r="BE492"/>
  <c i="6" r="BE267"/>
  <c r="BE348"/>
  <c r="BE357"/>
  <c r="BE430"/>
  <c r="BE469"/>
  <c r="BE660"/>
  <c i="7" r="BE146"/>
  <c r="BE158"/>
  <c r="BE192"/>
  <c r="BE206"/>
  <c r="BE233"/>
  <c r="BE238"/>
  <c i="8" r="BE132"/>
  <c r="BE141"/>
  <c i="9" r="BE141"/>
  <c r="BE180"/>
  <c r="BE183"/>
  <c r="BE192"/>
  <c r="BE204"/>
  <c r="BE210"/>
  <c i="10" r="BE126"/>
  <c r="BE137"/>
  <c i="14" r="BE147"/>
  <c i="2" r="F34"/>
  <c i="1" r="BA95"/>
  <c i="7" r="F35"/>
  <c i="1" r="BB100"/>
  <c i="7" r="F37"/>
  <c i="1" r="BD100"/>
  <c i="2" r="J34"/>
  <c i="1" r="AW95"/>
  <c i="11" r="F37"/>
  <c i="1" r="BB105"/>
  <c i="14" r="F34"/>
  <c i="1" r="BA108"/>
  <c r="AS94"/>
  <c i="4" r="F37"/>
  <c i="1" r="BD97"/>
  <c i="14" r="F37"/>
  <c i="1" r="BD108"/>
  <c i="10" r="F37"/>
  <c i="1" r="BB104"/>
  <c i="13" r="J34"/>
  <c i="1" r="AW107"/>
  <c i="8" r="F39"/>
  <c i="1" r="BD102"/>
  <c i="11" r="J36"/>
  <c i="1" r="AW105"/>
  <c i="2" r="F36"/>
  <c i="1" r="BC95"/>
  <c i="12" r="J36"/>
  <c i="1" r="AW106"/>
  <c i="12" r="F39"/>
  <c i="1" r="BD106"/>
  <c i="3" r="F37"/>
  <c i="1" r="BD96"/>
  <c i="11" r="F39"/>
  <c i="1" r="BD105"/>
  <c i="12" r="F38"/>
  <c i="1" r="BC106"/>
  <c i="13" r="F36"/>
  <c i="1" r="BC107"/>
  <c i="5" r="J34"/>
  <c i="1" r="AW98"/>
  <c i="10" r="F38"/>
  <c i="1" r="BC104"/>
  <c i="6" r="J34"/>
  <c i="1" r="AW99"/>
  <c i="3" r="F34"/>
  <c i="1" r="BA96"/>
  <c i="4" r="J34"/>
  <c i="1" r="AW97"/>
  <c i="7" r="J34"/>
  <c i="1" r="AW100"/>
  <c i="12" r="F37"/>
  <c i="1" r="BB106"/>
  <c i="6" r="F37"/>
  <c i="1" r="BD99"/>
  <c i="10" r="J36"/>
  <c i="1" r="AW104"/>
  <c i="10" r="F39"/>
  <c i="1" r="BD104"/>
  <c i="5" r="F37"/>
  <c i="1" r="BD98"/>
  <c i="9" r="F36"/>
  <c i="1" r="BA103"/>
  <c i="3" r="F35"/>
  <c i="1" r="BB96"/>
  <c i="5" r="F36"/>
  <c i="1" r="BC98"/>
  <c i="11" r="F36"/>
  <c i="1" r="BA105"/>
  <c i="12" r="F36"/>
  <c i="1" r="BA106"/>
  <c i="13" r="F34"/>
  <c i="1" r="BA107"/>
  <c i="13" r="F37"/>
  <c i="1" r="BD107"/>
  <c i="9" r="J36"/>
  <c i="1" r="AW103"/>
  <c i="11" r="F38"/>
  <c i="1" r="BC105"/>
  <c i="9" r="F39"/>
  <c i="1" r="BD103"/>
  <c i="4" r="F36"/>
  <c i="1" r="BC97"/>
  <c i="6" r="F36"/>
  <c i="1" r="BC99"/>
  <c i="5" r="F35"/>
  <c i="1" r="BB98"/>
  <c i="7" r="F36"/>
  <c i="1" r="BC100"/>
  <c i="5" r="F34"/>
  <c i="1" r="BA98"/>
  <c i="9" r="F38"/>
  <c i="1" r="BC103"/>
  <c i="14" r="F35"/>
  <c i="1" r="BB108"/>
  <c i="7" r="F34"/>
  <c i="1" r="BA100"/>
  <c i="4" r="F34"/>
  <c i="1" r="BA97"/>
  <c i="8" r="J36"/>
  <c i="1" r="AW102"/>
  <c i="10" r="F36"/>
  <c i="1" r="BA104"/>
  <c i="8" r="F38"/>
  <c i="1" r="BC102"/>
  <c i="3" r="F36"/>
  <c i="1" r="BC96"/>
  <c i="4" r="F35"/>
  <c i="1" r="BB97"/>
  <c i="6" r="F35"/>
  <c i="1" r="BB99"/>
  <c i="14" r="J34"/>
  <c i="1" r="AW108"/>
  <c i="6" r="F34"/>
  <c i="1" r="BA99"/>
  <c i="2" r="F35"/>
  <c i="1" r="BB95"/>
  <c i="8" r="F37"/>
  <c i="1" r="BB102"/>
  <c i="13" r="F35"/>
  <c i="1" r="BB107"/>
  <c i="8" r="F36"/>
  <c i="1" r="BA102"/>
  <c i="3" r="J34"/>
  <c i="1" r="AW96"/>
  <c i="9" r="F37"/>
  <c i="1" r="BB103"/>
  <c i="2" r="F37"/>
  <c i="1" r="BD95"/>
  <c i="14" r="F36"/>
  <c i="1" r="BC108"/>
  <c i="5" l="1" r="P477"/>
  <c i="3" r="T130"/>
  <c r="T129"/>
  <c i="2" r="P421"/>
  <c i="7" r="T126"/>
  <c r="T125"/>
  <c i="2" r="BK421"/>
  <c r="J421"/>
  <c r="J106"/>
  <c i="14" r="P121"/>
  <c r="P120"/>
  <c i="1" r="AU108"/>
  <c i="5" r="P127"/>
  <c i="1" r="AU98"/>
  <c i="3" r="BK130"/>
  <c r="J130"/>
  <c r="J97"/>
  <c i="7" r="R126"/>
  <c r="R125"/>
  <c i="14" r="T121"/>
  <c r="T120"/>
  <c i="6" r="R128"/>
  <c r="R127"/>
  <c i="5" r="T477"/>
  <c i="4" r="T130"/>
  <c r="T129"/>
  <c i="2" r="T129"/>
  <c i="4" r="R130"/>
  <c r="R129"/>
  <c i="7" r="P126"/>
  <c r="P125"/>
  <c i="1" r="AU100"/>
  <c i="5" r="T128"/>
  <c r="T127"/>
  <c i="2" r="P129"/>
  <c r="P128"/>
  <c i="1" r="AU95"/>
  <c i="14" r="R121"/>
  <c r="R120"/>
  <c i="8" r="BK124"/>
  <c r="BK123"/>
  <c r="J123"/>
  <c r="J98"/>
  <c i="2" r="BK129"/>
  <c r="BK128"/>
  <c r="J128"/>
  <c r="J96"/>
  <c i="6" r="P607"/>
  <c r="P127"/>
  <c i="1" r="AU99"/>
  <c i="3" r="P130"/>
  <c r="P129"/>
  <c i="1" r="AU96"/>
  <c i="2" r="R421"/>
  <c r="R128"/>
  <c i="11" r="BK124"/>
  <c r="BK123"/>
  <c r="J123"/>
  <c i="4" r="BK130"/>
  <c r="J130"/>
  <c r="J97"/>
  <c i="2" r="T421"/>
  <c i="5" r="R128"/>
  <c r="R127"/>
  <c r="BK128"/>
  <c r="J128"/>
  <c r="J97"/>
  <c i="6" r="BK669"/>
  <c r="J669"/>
  <c r="J106"/>
  <c i="7" r="BK126"/>
  <c r="J126"/>
  <c r="J97"/>
  <c r="BK235"/>
  <c r="J235"/>
  <c r="J102"/>
  <c i="8" r="J125"/>
  <c r="J100"/>
  <c i="14" r="BK121"/>
  <c r="J121"/>
  <c r="J97"/>
  <c i="2" r="J422"/>
  <c r="J107"/>
  <c i="4" r="J131"/>
  <c r="J98"/>
  <c i="7" r="BK265"/>
  <c r="J265"/>
  <c r="J104"/>
  <c i="12" r="BK124"/>
  <c r="J124"/>
  <c r="J99"/>
  <c i="13" r="BK119"/>
  <c r="J119"/>
  <c r="J97"/>
  <c i="2" r="J130"/>
  <c r="J98"/>
  <c i="3" r="J131"/>
  <c r="J98"/>
  <c r="BK393"/>
  <c r="J393"/>
  <c r="J108"/>
  <c i="4" r="J551"/>
  <c r="J109"/>
  <c i="6" r="BK128"/>
  <c r="BK127"/>
  <c r="J127"/>
  <c i="10" r="BK124"/>
  <c r="J124"/>
  <c r="J99"/>
  <c i="11" r="J125"/>
  <c r="J100"/>
  <c i="5" r="BK477"/>
  <c r="J477"/>
  <c r="J103"/>
  <c i="3" r="J384"/>
  <c r="J107"/>
  <c i="4" r="BK541"/>
  <c r="J541"/>
  <c r="J106"/>
  <c i="5" r="J544"/>
  <c r="J107"/>
  <c i="6" r="BK607"/>
  <c r="J607"/>
  <c r="J103"/>
  <c i="9" r="BK124"/>
  <c r="J124"/>
  <c r="J99"/>
  <c i="8" r="F35"/>
  <c i="1" r="AZ102"/>
  <c i="10" r="F35"/>
  <c i="1" r="AZ104"/>
  <c i="10" r="J35"/>
  <c i="1" r="AV104"/>
  <c r="AT104"/>
  <c i="2" r="J33"/>
  <c i="1" r="AV95"/>
  <c r="AT95"/>
  <c i="11" r="J32"/>
  <c i="1" r="AG105"/>
  <c i="4" r="J33"/>
  <c i="1" r="AV97"/>
  <c r="AT97"/>
  <c i="9" r="F35"/>
  <c i="1" r="AZ103"/>
  <c i="9" r="J35"/>
  <c i="1" r="AV103"/>
  <c r="AT103"/>
  <c r="BD101"/>
  <c i="7" r="F33"/>
  <c i="1" r="AZ100"/>
  <c i="4" r="F33"/>
  <c i="1" r="AZ97"/>
  <c i="5" r="F33"/>
  <c i="1" r="AZ98"/>
  <c i="11" r="J35"/>
  <c i="1" r="AV105"/>
  <c r="AT105"/>
  <c r="BB101"/>
  <c r="AX101"/>
  <c r="AU101"/>
  <c i="3" r="F33"/>
  <c i="1" r="AZ96"/>
  <c i="8" r="J35"/>
  <c i="1" r="AV102"/>
  <c r="AT102"/>
  <c i="12" r="F35"/>
  <c i="1" r="AZ106"/>
  <c i="11" r="F35"/>
  <c i="1" r="AZ105"/>
  <c i="13" r="J33"/>
  <c i="1" r="AV107"/>
  <c r="AT107"/>
  <c i="14" r="F33"/>
  <c i="1" r="AZ108"/>
  <c i="7" r="J33"/>
  <c i="1" r="AV100"/>
  <c r="AT100"/>
  <c i="6" r="F33"/>
  <c i="1" r="AZ99"/>
  <c i="6" r="J30"/>
  <c i="1" r="AG99"/>
  <c i="5" r="J33"/>
  <c i="1" r="AV98"/>
  <c r="AT98"/>
  <c i="12" r="J35"/>
  <c i="1" r="AV106"/>
  <c r="AT106"/>
  <c i="2" r="F33"/>
  <c i="1" r="AZ95"/>
  <c r="BC101"/>
  <c r="AY101"/>
  <c i="6" r="J33"/>
  <c i="1" r="AV99"/>
  <c r="AT99"/>
  <c i="14" r="J33"/>
  <c i="1" r="AV108"/>
  <c r="AT108"/>
  <c i="13" r="F33"/>
  <c i="1" r="AZ107"/>
  <c r="BA101"/>
  <c r="AW101"/>
  <c i="3" r="J33"/>
  <c i="1" r="AV96"/>
  <c r="AT96"/>
  <c i="2" l="1" r="T128"/>
  <c i="6" r="J39"/>
  <c i="11" r="J41"/>
  <c i="4" r="BK129"/>
  <c r="J129"/>
  <c r="J96"/>
  <c i="5" r="BK127"/>
  <c r="J127"/>
  <c r="J96"/>
  <c i="14" r="BK120"/>
  <c r="J120"/>
  <c i="9" r="BK123"/>
  <c r="J123"/>
  <c i="11" r="J98"/>
  <c r="J124"/>
  <c r="J99"/>
  <c i="12" r="BK123"/>
  <c r="J123"/>
  <c r="J98"/>
  <c i="13" r="BK118"/>
  <c r="J118"/>
  <c r="J96"/>
  <c i="2" r="J129"/>
  <c r="J97"/>
  <c i="6" r="J96"/>
  <c r="J128"/>
  <c r="J97"/>
  <c i="8" r="J124"/>
  <c r="J99"/>
  <c i="7" r="BK125"/>
  <c r="J125"/>
  <c r="J96"/>
  <c i="10" r="BK123"/>
  <c r="J123"/>
  <c r="J98"/>
  <c i="3" r="BK129"/>
  <c r="J129"/>
  <c r="J96"/>
  <c i="1" r="BA94"/>
  <c r="W30"/>
  <c r="BC94"/>
  <c r="W32"/>
  <c r="BB94"/>
  <c r="W31"/>
  <c r="BD94"/>
  <c r="W33"/>
  <c r="AN105"/>
  <c r="AN99"/>
  <c r="AU94"/>
  <c i="2" r="J30"/>
  <c i="1" r="AG95"/>
  <c r="AZ101"/>
  <c r="AV101"/>
  <c r="AT101"/>
  <c i="14" r="J30"/>
  <c i="1" r="AG108"/>
  <c r="AN108"/>
  <c i="9" r="J32"/>
  <c i="1" r="AG103"/>
  <c r="AN103"/>
  <c i="8" r="J32"/>
  <c i="1" r="AG102"/>
  <c r="AN102"/>
  <c i="14" l="1" r="J96"/>
  <c i="1" r="AN95"/>
  <c i="8" r="J41"/>
  <c i="9" r="J98"/>
  <c i="14" r="J39"/>
  <c i="2" r="J39"/>
  <c i="9" r="J41"/>
  <c i="1" r="AZ94"/>
  <c r="AV94"/>
  <c r="AK29"/>
  <c r="AY94"/>
  <c i="5" r="J30"/>
  <c i="1" r="AG98"/>
  <c r="AN98"/>
  <c r="AW94"/>
  <c r="AK30"/>
  <c r="AX94"/>
  <c i="13" r="J30"/>
  <c i="1" r="AG107"/>
  <c r="AN107"/>
  <c i="3" r="J30"/>
  <c i="1" r="AG96"/>
  <c r="AN96"/>
  <c i="10" r="J32"/>
  <c i="1" r="AG104"/>
  <c r="AN104"/>
  <c i="7" r="J30"/>
  <c i="1" r="AG100"/>
  <c r="AN100"/>
  <c i="4" r="J30"/>
  <c i="1" r="AG97"/>
  <c r="AN97"/>
  <c i="12" r="J32"/>
  <c i="1" r="AG106"/>
  <c r="AN106"/>
  <c i="4" l="1" r="J39"/>
  <c i="3" r="J39"/>
  <c i="7" r="J39"/>
  <c i="10" r="J41"/>
  <c i="13" r="J39"/>
  <c i="12" r="J41"/>
  <c i="5" r="J39"/>
  <c i="1" r="AT94"/>
  <c r="AG101"/>
  <c r="AN101"/>
  <c r="W29"/>
  <c l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<sst xmlns="http://schemas.openxmlformats.org/spreadsheetml/2006/main">
  <si>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</si>
  <si>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</si>
  <si>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</si>
  <si>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</si>
  <si>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</si>
  <si>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{86f774f0-e4a6-482c-bca6-49a25fc3c873}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</si>
  <si>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</si>
  <si>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</si>
  <si>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</si>
  <si>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</si>
  <si>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</si>
  <si>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</si>
  <si>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</si>
  <si>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</si>
  <si>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2504900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</si>
  <si>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</si>
  <si>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</si>
  <si>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veřejných ploch v areálu kláštera Rajhrad</t>
  </si>
  <si>
    <t>KSO:</t>
  </si>
  <si>
    <t>CC-CZ:</t>
  </si>
  <si>
    <t>Místo:</t>
  </si>
  <si>
    <t>Rajhrad</t>
  </si>
  <si>
    <t>Datum:</t>
  </si>
  <si>
    <t>9. 12. 2025</t>
  </si>
  <si>
    <t>Zadavatel:</t>
  </si>
  <si>
    <t>IČ:</t>
  </si>
  <si>
    <t>00489174</t>
  </si>
  <si>
    <t>Benediktínské opatství Rajhrad, Kláštěr 1, 66461 R</t>
  </si>
  <si>
    <t>DIČ:</t>
  </si>
  <si>
    <t>Uchazeč:</t>
  </si>
  <si>
    <t>Vyplň údaj</t>
  </si>
  <si>
    <t>Projektant:</t>
  </si>
  <si>
    <t>27831132</t>
  </si>
  <si>
    <t>SPZ Design, s.r.o.</t>
  </si>
  <si>
    <t>CZ27831132</t>
  </si>
  <si>
    <t>True</t>
  </si>
  <si>
    <t>Zpracovatel:</t>
  </si>
  <si>
    <t>Ing. Petr Zavadil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</si>
  <si>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</si>
  <si>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</si>
  <si>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</si>
  <si>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</si>
  <si>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</si>
  <si>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</si>
  <si>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</si>
  <si>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</si>
  <si>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</si>
  <si>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</si>
  <si>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</si>
  <si>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</si>
  <si>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</si>
  <si>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</si>
  <si>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</si>
  <si>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</si>
  <si>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</si>
  <si>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</si>
  <si>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</si>
  <si>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</si>
  <si>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</si>
  <si>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</si>
  <si>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</si>
  <si>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</si>
  <si>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</si>
  <si>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</si>
  <si>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</si>
  <si>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</si>
  <si>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</si>
  <si>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</si>
  <si>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</si>
  <si>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</si>
  <si>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</si>
  <si>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</si>
  <si>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</si>
  <si>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</si>
  <si>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</si>
  <si>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</si>
  <si>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</si>
  <si>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</si>
  <si>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</si>
  <si>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</si>
  <si>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</si>
  <si>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</si>
  <si>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</si>
  <si>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</si>
  <si>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2504901</t>
  </si>
  <si>
    <t>SO 101 - Komunikace a parkovací plochy I.etapa - Nádvoří (přístup. chodník, štěrk.plocha, dlážď.pás)</t>
  </si>
  <si>
    <t>STA</t>
  </si>
  <si>
    <t>1</t>
  </si>
  <si>
    <t>{bc8f7dc6-fe44-4f08-94ca-96007bb49c18}</t>
  </si>
  <si>
    <t>2</t>
  </si>
  <si>
    <t>2504902</t>
  </si>
  <si>
    <t>SO 101 - Komunikace a parkovací plochy I.etapa - Nádvoří (pojížděná zpevněná plocha)</t>
  </si>
  <si>
    <t>{e0f66f5a-261f-4984-9f58-15ffcb84bc62}</t>
  </si>
  <si>
    <t>2504903</t>
  </si>
  <si>
    <t>SO 101 - Komunikace a parkovací plochy I.etapa - Příjezdová komunikace</t>
  </si>
  <si>
    <t>{ba9b03ee-5572-4ea0-9d1f-8ce9a430210b}</t>
  </si>
  <si>
    <t>2504904</t>
  </si>
  <si>
    <t>SO 101 - Komunikace a parkovací plochy I.etapa - Okružní komunikace západní část</t>
  </si>
  <si>
    <t>{8dcbda84-606d-4454-b69e-90e1ebbd2519}</t>
  </si>
  <si>
    <t>2504905</t>
  </si>
  <si>
    <t>SO 101 - Komunikace a parkovací plochy I.etapa - Okružní komunikace východní část</t>
  </si>
  <si>
    <t>{0f6f4e6a-4090-4074-8ad3-f2b2c73395ec}</t>
  </si>
  <si>
    <t>2504906</t>
  </si>
  <si>
    <t>SO 401 - Komunikace a parkovací plochy I.etapa - Dobíjecí stanice pro elektrická vozidla</t>
  </si>
  <si>
    <t>{50d5d8de-afcc-4da7-b5fd-71757302a0b4}</t>
  </si>
  <si>
    <t>2504907</t>
  </si>
  <si>
    <t>SO 801 - Komunikace a parkovací plochy I.etapa - Zelená infrastruktura</t>
  </si>
  <si>
    <t>{e32b2f1d-2417-47e3-b819-11ea8527db70}</t>
  </si>
  <si>
    <t>2504907a</t>
  </si>
  <si>
    <t>Ochrana stromů při stavební činnosti, kácení a a pěstební opatření</t>
  </si>
  <si>
    <t>Soupis</t>
  </si>
  <si>
    <t>{b0acdee3-2e79-4166-81d3-63ff3361fdc2}</t>
  </si>
  <si>
    <t>2504907b</t>
  </si>
  <si>
    <t>Založení vegetačních prvků - záhonu pro výsadbu trvalek Z1 v centru nádvoří (Č I)</t>
  </si>
  <si>
    <t>{d4243dc6-f2b7-4275-afc0-af7934c9b0a6}</t>
  </si>
  <si>
    <t>2504907c</t>
  </si>
  <si>
    <t>Založení vegetačních prvků - výsadba stromů v části č 1</t>
  </si>
  <si>
    <t>{a484d936-8503-4768-a6f2-9e9653073254}</t>
  </si>
  <si>
    <t>2504907d</t>
  </si>
  <si>
    <t>Založení vegetačních prvků - výsadby živého plotu</t>
  </si>
  <si>
    <t>{0faf513a-fa2f-4f9a-85c3-3fd16435f0f3}</t>
  </si>
  <si>
    <t>2504907e</t>
  </si>
  <si>
    <t>Založení vegetačních prvků - založení trávníku výsevem</t>
  </si>
  <si>
    <t>{a1347e7f-3435-4285-a5d0-6ceb3fcfbf8d}</t>
  </si>
  <si>
    <t>2504908</t>
  </si>
  <si>
    <t>SO 901 - Komunikace a parkovací plochy I.etapa - Mobiliář</t>
  </si>
  <si>
    <t>{5e25bb1f-2ecf-465f-bc5f-744271918838}</t>
  </si>
  <si>
    <t>2504909</t>
  </si>
  <si>
    <t>VRN</t>
  </si>
  <si>
    <t>{cc86c5a5-679d-4175-bd77-d04347af26cc}</t>
  </si>
  <si>
    <t>KRYCÍ LIST SOUPISU PRACÍ</t>
  </si>
  <si>
    <t>Objekt:</t>
  </si>
  <si>
    <t>2504901 - SO 101 - Komunikace a parkovací plochy I.etapa - Nádvoří (přístup. chodník, štěrk.plocha, dlážď.pás)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</si>
  <si>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</si>
  <si>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</si>
  <si>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</si>
  <si>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</si>
  <si>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</si>
  <si>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</si>
  <si>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</si>
  <si>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</si>
  <si>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</si>
  <si>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 Komunikace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</si>
  <si>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</si>
  <si>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</si>
  <si>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</si>
  <si>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</si>
  <si>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</si>
  <si>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</si>
  <si>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</si>
  <si>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</si>
  <si>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</si>
  <si>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</si>
  <si>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</si>
  <si>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</si>
  <si>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</si>
  <si>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</si>
  <si>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</si>
  <si>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</si>
  <si>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</si>
  <si>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</si>
  <si>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</si>
  <si>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</si>
  <si>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</si>
  <si>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</si>
  <si>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</si>
  <si>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</si>
  <si>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</si>
  <si>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113106151</t>
  </si>
  <si>
    <t>Rozebrání dlažeb vozovek z velkých kostek s ložem z kameniva ručně</t>
  </si>
  <si>
    <t>m2</t>
  </si>
  <si>
    <t>CS ÚRS 2025 02</t>
  </si>
  <si>
    <t>4</t>
  </si>
  <si>
    <t>-1146328675</t>
  </si>
  <si>
    <t>Online PSC</t>
  </si>
  <si>
    <t>https://podminky.urs.cz/item/CS_URS_2025_02/113106151</t>
  </si>
  <si>
    <t>VV</t>
  </si>
  <si>
    <t>"stávající komunikace"</t>
  </si>
  <si>
    <t>17,0*2,5</t>
  </si>
  <si>
    <t>Součet</t>
  </si>
  <si>
    <t>55</t>
  </si>
  <si>
    <t>122151401</t>
  </si>
  <si>
    <t>Vykopávky v zemníku na suchu v hornině třídy těžitelnosti I skupiny 1 a 2 objem do 20 m3 strojně</t>
  </si>
  <si>
    <t>m3</t>
  </si>
  <si>
    <t>164020711</t>
  </si>
  <si>
    <t>https://podminky.urs.cz/item/CS_URS_2025_02/122151401</t>
  </si>
  <si>
    <t>"ornice"</t>
  </si>
  <si>
    <t>"tl.150mm"</t>
  </si>
  <si>
    <t>"středový záhon" 3,14*9,0*6,0*0,25*0,15</t>
  </si>
  <si>
    <t>"terénní průleh" 3,14*(12,3*12,3-9,0*9,0)*0,25*0,15</t>
  </si>
  <si>
    <t>56</t>
  </si>
  <si>
    <t>M</t>
  </si>
  <si>
    <t>10364101</t>
  </si>
  <si>
    <t>zemina pro terénní úpravy - ornice</t>
  </si>
  <si>
    <t>t</t>
  </si>
  <si>
    <t>8</t>
  </si>
  <si>
    <t>1698432337</t>
  </si>
  <si>
    <t>14,636*1,4</t>
  </si>
  <si>
    <t>122452204</t>
  </si>
  <si>
    <t>Odkopávky a prokopávky nezapažené pro silnice a dálnice v hornině třídy těžitelnosti II objem do 500 m3 strojně</t>
  </si>
  <si>
    <t>82736289</t>
  </si>
  <si>
    <t>https://podminky.urs.cz/item/CS_URS_2025_02/122452204</t>
  </si>
  <si>
    <t>11,4*11,0*0,65</t>
  </si>
  <si>
    <t>13,75*8,75*0,65</t>
  </si>
  <si>
    <t>16,4*16,0*0,65</t>
  </si>
  <si>
    <t>(26,0*26,0-3,14*26,0*26,0*0,25)*0,25*0,555*0,65*3</t>
  </si>
  <si>
    <t>(32,0*32,0-3,14*32,0*32,0*0,25)*0,25*0,5*0,65</t>
  </si>
  <si>
    <t>3,75*2,2*0,65*2</t>
  </si>
  <si>
    <t>"odpočet demontované žulové kostky" -17,0*2,5*0,15</t>
  </si>
  <si>
    <t>"odpočet sníženého odkopu v místě středového záhonu" -3,14*9,0*9,0*0,25*0,4</t>
  </si>
  <si>
    <t>3</t>
  </si>
  <si>
    <t>132251103</t>
  </si>
  <si>
    <t>Hloubení rýh nezapažených š do 800 mm v hornině třídy těžitelnosti I skupiny 3 objem do 100 m3 strojně</t>
  </si>
  <si>
    <t>-1041347650</t>
  </si>
  <si>
    <t>https://podminky.urs.cz/item/CS_URS_2025_02/132251103</t>
  </si>
  <si>
    <t>"drenáž"</t>
  </si>
  <si>
    <t>"terénní průleh okolo středového záhonu"</t>
  </si>
  <si>
    <t>3,14*10,7*10,7*0,25*(0,3+0,5)*0,5*0,5</t>
  </si>
  <si>
    <t>"odvodní potrubí z RŠ drenáže z nádvoří z vsak.průlehu u středového záhonu"</t>
  </si>
  <si>
    <t>11,25*0,5*0,6</t>
  </si>
  <si>
    <t>162751117</t>
  </si>
  <si>
    <t>Vodorovné přemístění přes 9 000 do 10000 m výkopku/sypaniny z horniny třídy těžitelnosti I skupiny 1 až 3</t>
  </si>
  <si>
    <t>-1979086354</t>
  </si>
  <si>
    <t>https://podminky.urs.cz/item/CS_URS_2025_02/162751117</t>
  </si>
  <si>
    <t>366,401</t>
  </si>
  <si>
    <t>21,35</t>
  </si>
  <si>
    <t>-3,044</t>
  </si>
  <si>
    <t>"dovoz ornice"</t>
  </si>
  <si>
    <t>14,636</t>
  </si>
  <si>
    <t>5</t>
  </si>
  <si>
    <t>162751119</t>
  </si>
  <si>
    <t>Příplatek k vodorovnému přemístění výkopku/sypaniny z horniny třídy těžitelnosti I skupiny 1 až 3 ZKD 1000 m přes 10000 m</t>
  </si>
  <si>
    <t>114333537</t>
  </si>
  <si>
    <t>https://podminky.urs.cz/item/CS_URS_2025_02/162751119</t>
  </si>
  <si>
    <t>399,343*23</t>
  </si>
  <si>
    <t>6</t>
  </si>
  <si>
    <t>166151101</t>
  </si>
  <si>
    <t>Přehození neulehlého výkopku z horniny třídy těžitelnosti I skupiny 1 až 3 strojně</t>
  </si>
  <si>
    <t>1281783763</t>
  </si>
  <si>
    <t>https://podminky.urs.cz/item/CS_URS_2025_02/166151101</t>
  </si>
  <si>
    <t>"výkopek na HTÚ"</t>
  </si>
  <si>
    <t>3,044</t>
  </si>
  <si>
    <t>7</t>
  </si>
  <si>
    <t>171201231</t>
  </si>
  <si>
    <t>Poplatek za uložení zeminy a kamení na recyklační skládce (skládkovné) kód odpadu 17 05 04</t>
  </si>
  <si>
    <t>1443132189</t>
  </si>
  <si>
    <t>https://podminky.urs.cz/item/CS_URS_2025_02/171201231</t>
  </si>
  <si>
    <t>384,707*1,85</t>
  </si>
  <si>
    <t>171251201</t>
  </si>
  <si>
    <t>Uložení sypaniny na skládky nebo meziskládky</t>
  </si>
  <si>
    <t>671879802</t>
  </si>
  <si>
    <t>https://podminky.urs.cz/item/CS_URS_2025_02/171251201</t>
  </si>
  <si>
    <t>9</t>
  </si>
  <si>
    <t>175151101</t>
  </si>
  <si>
    <t>Obsypání potrubí strojně sypaninou bez prohození, uloženou do 3 m</t>
  </si>
  <si>
    <t>-776054997</t>
  </si>
  <si>
    <t>https://podminky.urs.cz/item/CS_URS_2025_02/175151101</t>
  </si>
  <si>
    <t>"odvodní potrubí od drenáže z nádvoří z vsak.průlehu u středového záhonu"</t>
  </si>
  <si>
    <t>11,25*0,5*0,5</t>
  </si>
  <si>
    <t>10</t>
  </si>
  <si>
    <t>58337310</t>
  </si>
  <si>
    <t>štěrkopísek frakce 0/4</t>
  </si>
  <si>
    <t>1419150313</t>
  </si>
  <si>
    <t>2,813*2,0</t>
  </si>
  <si>
    <t>11</t>
  </si>
  <si>
    <t>175151201</t>
  </si>
  <si>
    <t>Obsypání objektu nad přilehlým původním terénem sypaninou bez prohození, uloženou do 3 m strojně</t>
  </si>
  <si>
    <t>-1632950956</t>
  </si>
  <si>
    <t>https://podminky.urs.cz/item/CS_URS_2025_02/175151201</t>
  </si>
  <si>
    <t>"výkopkem"</t>
  </si>
  <si>
    <t>13,5*0,2*0,15</t>
  </si>
  <si>
    <t>(13,5+6,15+12,2+3,7+0,6)*0,2*0,15</t>
  </si>
  <si>
    <t>(13,5+4,5+15,0+12,5+6,3)*0,2*0,15</t>
  </si>
  <si>
    <t>181351103</t>
  </si>
  <si>
    <t>Rozprostření ornice tl vrstvy do 200 mm pl přes 100 do 500 m2 v rovině nebo ve svahu do 1:5 strojně</t>
  </si>
  <si>
    <t>-1441788855</t>
  </si>
  <si>
    <t>https://podminky.urs.cz/item/CS_URS_2025_02/181351103</t>
  </si>
  <si>
    <t>"středový záhon" 3,14*9,0*6,0*0,25</t>
  </si>
  <si>
    <t>"terénní průleh" 3,14*(12,3*12,3-9,0*9,0)*0,25</t>
  </si>
  <si>
    <t>13</t>
  </si>
  <si>
    <t>181411131</t>
  </si>
  <si>
    <t>Založení parkového trávníku výsevem pl do 1000 m2 v rovině a ve svahu do 1:5</t>
  </si>
  <si>
    <t>751740175</t>
  </si>
  <si>
    <t>https://podminky.urs.cz/item/CS_URS_2025_02/181411131</t>
  </si>
  <si>
    <t>14</t>
  </si>
  <si>
    <t>00572410</t>
  </si>
  <si>
    <t>osivo směs travní parková</t>
  </si>
  <si>
    <t>kg</t>
  </si>
  <si>
    <t>-2143841575</t>
  </si>
  <si>
    <t>55,178*0,02</t>
  </si>
  <si>
    <t>15</t>
  </si>
  <si>
    <t>181951112</t>
  </si>
  <si>
    <t>Úprava pláně v hornině třídy těžitelnosti I skupiny 1 až 3 se zhutněním strojně</t>
  </si>
  <si>
    <t>1597253623</t>
  </si>
  <si>
    <t>https://podminky.urs.cz/item/CS_URS_2025_02/181951112</t>
  </si>
  <si>
    <t>11,4*11,0</t>
  </si>
  <si>
    <t>13,75*8,75</t>
  </si>
  <si>
    <t>16,4*16,0</t>
  </si>
  <si>
    <t>(26,0*26,0-3,14*26,0*26,0*0,25)*0,25*0,555*3</t>
  </si>
  <si>
    <t>(32,0*32,0-3,14*32,0*32,0*0,25)*0,25*0,5</t>
  </si>
  <si>
    <t>3,75*2,2*2</t>
  </si>
  <si>
    <t>"odpočet sníženého odkopu v místě středového záhonu" -3,14*9,0*9,0*0,25</t>
  </si>
  <si>
    <t>54</t>
  </si>
  <si>
    <t>182151111</t>
  </si>
  <si>
    <t>Svahování v zářezech v hornině třídy těžitelnosti I skupiny 1 až 3 strojně</t>
  </si>
  <si>
    <t>-334527736</t>
  </si>
  <si>
    <t>https://podminky.urs.cz/item/CS_URS_2025_02/182151111</t>
  </si>
  <si>
    <t>Zakládání</t>
  </si>
  <si>
    <t>16</t>
  </si>
  <si>
    <t>211531111</t>
  </si>
  <si>
    <t>Výplň odvodňovacích žeber nebo trativodů kamenivem hrubým drceným frakce 16 až 32 mm</t>
  </si>
  <si>
    <t>1155269794</t>
  </si>
  <si>
    <t>https://podminky.urs.cz/item/CS_URS_2025_02/211531111</t>
  </si>
  <si>
    <t>3,14*10,7*10,7*0,25*(0,3+0,5)*0,5*0,4</t>
  </si>
  <si>
    <t>17</t>
  </si>
  <si>
    <t>211971110</t>
  </si>
  <si>
    <t>Zřízení opláštění žeber nebo trativodů geotextilií v rýze nebo zářezu sklonu do 1:2</t>
  </si>
  <si>
    <t>-469777183</t>
  </si>
  <si>
    <t>https://podminky.urs.cz/item/CS_URS_2025_02/211971110</t>
  </si>
  <si>
    <t>3,14*10,7*10,7*0,25*((0,3+0,5)*0,5*2+0,5*2)</t>
  </si>
  <si>
    <t>18</t>
  </si>
  <si>
    <t>69311081</t>
  </si>
  <si>
    <t>geotextilie netkaná separační, ochranná, filtrační, drenážní PES 300g/m2</t>
  </si>
  <si>
    <t>1596932602</t>
  </si>
  <si>
    <t>161,774*1,1845</t>
  </si>
  <si>
    <t>19</t>
  </si>
  <si>
    <t>212532111</t>
  </si>
  <si>
    <t>Lože pro trativody z kameniva hrubého drceného</t>
  </si>
  <si>
    <t>1356654887</t>
  </si>
  <si>
    <t>https://podminky.urs.cz/item/CS_URS_2025_02/212532111</t>
  </si>
  <si>
    <t>"drenáž - frakce 16/32mm"</t>
  </si>
  <si>
    <t>3,14*10,7*10,7*0,25*(0,3+0,5)*0,5*0,1</t>
  </si>
  <si>
    <t>20</t>
  </si>
  <si>
    <t>212755214</t>
  </si>
  <si>
    <t>Trativody z drenážních trubek plastových flexibilních DN 100 mm bez lože a obsypu</t>
  </si>
  <si>
    <t>m</t>
  </si>
  <si>
    <t>1980504339</t>
  </si>
  <si>
    <t>https://podminky.urs.cz/item/CS_URS_2025_02/212755214</t>
  </si>
  <si>
    <t>3,14*10,7</t>
  </si>
  <si>
    <t>Vodorovné konstrukce</t>
  </si>
  <si>
    <t>451572111</t>
  </si>
  <si>
    <t>Lože pod potrubí otevřený výkop z kameniva drobného těženého</t>
  </si>
  <si>
    <t>-1142210846</t>
  </si>
  <si>
    <t>https://podminky.urs.cz/item/CS_URS_2025_02/451572111</t>
  </si>
  <si>
    <t>11,25*0,5*0,1</t>
  </si>
  <si>
    <t xml:space="preserve"> Komunikace</t>
  </si>
  <si>
    <t>22</t>
  </si>
  <si>
    <t>564211011</t>
  </si>
  <si>
    <t>Podklad nebo podsyp ze štěrkopísku ŠP plochy do 100 m2 tl 50 mm</t>
  </si>
  <si>
    <t>-817866790</t>
  </si>
  <si>
    <t>https://podminky.urs.cz/item/CS_URS_2025_02/564211011</t>
  </si>
  <si>
    <t>"odpočet středového záhonu" -3,14*9,0*9,0*0,25</t>
  </si>
  <si>
    <t>23</t>
  </si>
  <si>
    <t>564760101</t>
  </si>
  <si>
    <t>Podklad nebo kryt z kameniva hrubého drceného vel. 0-32 mm plochy do 100 m2 tl 200 mm</t>
  </si>
  <si>
    <t>1125106770</t>
  </si>
  <si>
    <t>https://podminky.urs.cz/item/CS_URS_2025_02/564760101</t>
  </si>
  <si>
    <t>11,2*11,0</t>
  </si>
  <si>
    <t>16,2*16,0</t>
  </si>
  <si>
    <t xml:space="preserve">"odpočet  středového záhonu" -3,14*9,0*9,0*0,25</t>
  </si>
  <si>
    <t>"odpočet terénního průlehu" -3,14*(12,3*12,3-9,0*9,0)*0,25</t>
  </si>
  <si>
    <t>24</t>
  </si>
  <si>
    <t>564952111</t>
  </si>
  <si>
    <t>Podklad z mechanicky zpevněného kameniva MZK tl 150 mm</t>
  </si>
  <si>
    <t>-1936111423</t>
  </si>
  <si>
    <t>https://podminky.urs.cz/item/CS_URS_2025_02/564952111</t>
  </si>
  <si>
    <t>"odpočet přístupového chodníku" -185,006</t>
  </si>
  <si>
    <t>"odpočet dvouřádku kostky 10/10" -242,2*0,2</t>
  </si>
  <si>
    <t>"odpočet dvouřádku kostky 15/17" -144,1*0,4</t>
  </si>
  <si>
    <t>25</t>
  </si>
  <si>
    <t>564960315</t>
  </si>
  <si>
    <t>Podklad z betonového recyklátu plochy do 100 m2 tl 200 mm</t>
  </si>
  <si>
    <t>-1574805631</t>
  </si>
  <si>
    <t>https://podminky.urs.cz/item/CS_URS_2025_02/564960315</t>
  </si>
  <si>
    <t>"sanace"</t>
  </si>
  <si>
    <t>26</t>
  </si>
  <si>
    <t>591211111</t>
  </si>
  <si>
    <t>Kladení dlažby z kostek drobných z kamene do lože z kameniva tl 50 mm</t>
  </si>
  <si>
    <t>-98511426</t>
  </si>
  <si>
    <t>https://podminky.urs.cz/item/CS_URS_2025_02/591211111</t>
  </si>
  <si>
    <t>"přístupový chodník"</t>
  </si>
  <si>
    <t>(11,0-0,2*2)*(3,0-0,2)</t>
  </si>
  <si>
    <t>(13,6-11,0)*0,5*(3,0-0,2)*0,5*2</t>
  </si>
  <si>
    <t>13,7*(3,0-0,2*2)*3</t>
  </si>
  <si>
    <t>16,1*(2,4-0,2-0,34)</t>
  </si>
  <si>
    <t>3,5*2,1*2</t>
  </si>
  <si>
    <t>0,6*0,6*0,5</t>
  </si>
  <si>
    <t>27</t>
  </si>
  <si>
    <t>58381015</t>
  </si>
  <si>
    <t>kostka řezanoštípaná dlažební žula 10x10x10cm</t>
  </si>
  <si>
    <t>-1025930338</t>
  </si>
  <si>
    <t>185,006*1,02</t>
  </si>
  <si>
    <t>188,706*1,02 'Přepočtené koeficientem množství</t>
  </si>
  <si>
    <t>28</t>
  </si>
  <si>
    <t>599441111</t>
  </si>
  <si>
    <t>Příplatek za vyplnění spár dlažby křemičitým pískem frakce 0-2 mm</t>
  </si>
  <si>
    <t>2020577217</t>
  </si>
  <si>
    <t>https://podminky.urs.cz/item/CS_URS_2025_02/599441111</t>
  </si>
  <si>
    <t>Vedení trubní dálková a přípojná</t>
  </si>
  <si>
    <t>29</t>
  </si>
  <si>
    <t>871260310</t>
  </si>
  <si>
    <t>Montáž kanalizačního potrubí hladkého plnostěnného SN 10 z polypropylenu DN 100</t>
  </si>
  <si>
    <t>774554841</t>
  </si>
  <si>
    <t>https://podminky.urs.cz/item/CS_URS_2025_02/871260310</t>
  </si>
  <si>
    <t>11,25</t>
  </si>
  <si>
    <t>30</t>
  </si>
  <si>
    <t>28617017</t>
  </si>
  <si>
    <t>trubka kanalizační PP plnostěnná třívrstvá DN 100x6000mm SN10</t>
  </si>
  <si>
    <t>1862571104</t>
  </si>
  <si>
    <t>6,0*2*1,015</t>
  </si>
  <si>
    <t>31</t>
  </si>
  <si>
    <t>892271111</t>
  </si>
  <si>
    <t>Tlaková zkouška vodou potrubí DN 100 nebo 125</t>
  </si>
  <si>
    <t>86404585</t>
  </si>
  <si>
    <t>https://podminky.urs.cz/item/CS_URS_2025_02/892271111</t>
  </si>
  <si>
    <t>32</t>
  </si>
  <si>
    <t>895270001</t>
  </si>
  <si>
    <t>Proplachovací a kontrolní šachta z PVC-U vnější průměr 315 mm pro drenáže budov s lapačem písku užitné výšky 350 mm</t>
  </si>
  <si>
    <t>kus</t>
  </si>
  <si>
    <t>-655882610</t>
  </si>
  <si>
    <t>https://podminky.urs.cz/item/CS_URS_2025_02/895270001</t>
  </si>
  <si>
    <t>"drenáž - terénní průleh"</t>
  </si>
  <si>
    <t>33</t>
  </si>
  <si>
    <t>895270031</t>
  </si>
  <si>
    <t>Proplachovací a kontrolní šachta z PVC-U vnější průměr 315 mm pro drenáže budov redukce DN 200/100-150</t>
  </si>
  <si>
    <t>823062003</t>
  </si>
  <si>
    <t>https://podminky.urs.cz/item/CS_URS_2025_02/895270031</t>
  </si>
  <si>
    <t>34</t>
  </si>
  <si>
    <t>895270052</t>
  </si>
  <si>
    <t>Proplachovací a kontrolní šachta z PVC-U vnější průměr 315 mm pro drenáže budov poklop litinový pro třídu zatížení D 400</t>
  </si>
  <si>
    <t>-322150900</t>
  </si>
  <si>
    <t>https://podminky.urs.cz/item/CS_URS_2025_02/895270052</t>
  </si>
  <si>
    <t>35</t>
  </si>
  <si>
    <t>899722111</t>
  </si>
  <si>
    <t>Krytí potrubí z plastů výstražnou fólií z PVC do 20 cm</t>
  </si>
  <si>
    <t>1009687122</t>
  </si>
  <si>
    <t>https://podminky.urs.cz/item/CS_URS_2025_02/899722111</t>
  </si>
  <si>
    <t>Ostatní konstrukce a práce, bourání</t>
  </si>
  <si>
    <t>36</t>
  </si>
  <si>
    <t>916111113</t>
  </si>
  <si>
    <t>Osazení obruby z velkých kostek s boční opěrou do lože z betonu prostého</t>
  </si>
  <si>
    <t>1390549440</t>
  </si>
  <si>
    <t>https://podminky.urs.cz/item/CS_URS_2025_02/916111113</t>
  </si>
  <si>
    <t>"dvouřádek - kostka 10/10"</t>
  </si>
  <si>
    <t>(13,5*3+15,1*3+7,2+16,5+5,8*2)*2</t>
  </si>
  <si>
    <t>Mezisoučet</t>
  </si>
  <si>
    <t>"dvouřádek - kostka 15/17"</t>
  </si>
  <si>
    <t>(0,35+3,1+15,35+3,55+11,25+3,1+15,1+16,0+4,25)*2</t>
  </si>
  <si>
    <t>37</t>
  </si>
  <si>
    <t>58381008</t>
  </si>
  <si>
    <t>kostka štípaná dlažební žula velká 15/17</t>
  </si>
  <si>
    <t>-567846491</t>
  </si>
  <si>
    <t>"dvouřádek"</t>
  </si>
  <si>
    <t>144,1*0,4*1,02</t>
  </si>
  <si>
    <t>38</t>
  </si>
  <si>
    <t>791042139</t>
  </si>
  <si>
    <t>242,2*0,2</t>
  </si>
  <si>
    <t>39</t>
  </si>
  <si>
    <t>916991121</t>
  </si>
  <si>
    <t>Lože pod obrubníky, krajníky nebo obruby z dlažebních kostek z betonu prostého</t>
  </si>
  <si>
    <t>-814317741</t>
  </si>
  <si>
    <t>https://podminky.urs.cz/item/CS_URS_2025_02/916991121</t>
  </si>
  <si>
    <t>(13,5*3+15,1*3+7,2+16,5+5,8*2)*0,5*0,15</t>
  </si>
  <si>
    <t>(0,35+3,1+15,35+3,55+11,25+3,1+15,1+16,0+4,25)*0,5*0,2</t>
  </si>
  <si>
    <t>40</t>
  </si>
  <si>
    <t>919726202</t>
  </si>
  <si>
    <t>Geotextilie pro vyztužení, separaci a filtraci tkaná z PP podélná pevnost v tahu přes 15 do 50 kN/m</t>
  </si>
  <si>
    <t>1838990749</t>
  </si>
  <si>
    <t>https://podminky.urs.cz/item/CS_URS_2025_02/919726202</t>
  </si>
  <si>
    <t>16,42*16,0</t>
  </si>
  <si>
    <t>41</t>
  </si>
  <si>
    <t>979071111</t>
  </si>
  <si>
    <t>Očištění dlažebních kostek velkých s původním spárováním kamenivem těženým</t>
  </si>
  <si>
    <t>-1745142100</t>
  </si>
  <si>
    <t>https://podminky.urs.cz/item/CS_URS_2025_02/979071111</t>
  </si>
  <si>
    <t>997</t>
  </si>
  <si>
    <t>Doprava suti a vybouraných hmot</t>
  </si>
  <si>
    <t>42</t>
  </si>
  <si>
    <t>997013111</t>
  </si>
  <si>
    <t>Vnitrostaveništní doprava suti a vybouraných hmot pro budovy v do 6 m</t>
  </si>
  <si>
    <t>-103778922</t>
  </si>
  <si>
    <t>https://podminky.urs.cz/item/CS_URS_2025_02/997013111</t>
  </si>
  <si>
    <t>43</t>
  </si>
  <si>
    <t>997013501</t>
  </si>
  <si>
    <t>Odvoz suti a vybouraných hmot na skládku nebo meziskládku do 1 km se složením</t>
  </si>
  <si>
    <t>1443039214</t>
  </si>
  <si>
    <t>https://podminky.urs.cz/item/CS_URS_2025_02/997013501</t>
  </si>
  <si>
    <t>44</t>
  </si>
  <si>
    <t>997013509</t>
  </si>
  <si>
    <t>Příplatek k odvozu suti a vybouraných hmot na skládku ZKD 1 km přes 1 km</t>
  </si>
  <si>
    <t>1974102059</t>
  </si>
  <si>
    <t>https://podminky.urs.cz/item/CS_URS_2025_02/997013509</t>
  </si>
  <si>
    <t>17,723*32</t>
  </si>
  <si>
    <t>45</t>
  </si>
  <si>
    <t>997013861</t>
  </si>
  <si>
    <t>Poplatek za uložení stavebního odpadu na recyklační skládce (skládkovné) z prostého betonu kód odpadu 17 01 01</t>
  </si>
  <si>
    <t>1545451154</t>
  </si>
  <si>
    <t>https://podminky.urs.cz/item/CS_URS_2025_02/997013861</t>
  </si>
  <si>
    <t>998</t>
  </si>
  <si>
    <t>Přesun hmot</t>
  </si>
  <si>
    <t>46</t>
  </si>
  <si>
    <t>998223011</t>
  </si>
  <si>
    <t>Přesun hmot pro pozemní komunikace s krytem dlážděným</t>
  </si>
  <si>
    <t>1906140454</t>
  </si>
  <si>
    <t>https://podminky.urs.cz/item/CS_URS_2025_02/998223011</t>
  </si>
  <si>
    <t>PSV</t>
  </si>
  <si>
    <t>Práce a dodávky PSV</t>
  </si>
  <si>
    <t>711</t>
  </si>
  <si>
    <t>Izolace proti vodě, vlhkosti a plynům</t>
  </si>
  <si>
    <t>47</t>
  </si>
  <si>
    <t>711161215</t>
  </si>
  <si>
    <t>Izolace proti zemní vlhkosti nopovou fólií svislá, výška nopu 20,0 mm, tl do 1,0 mm</t>
  </si>
  <si>
    <t>-2124602643</t>
  </si>
  <si>
    <t>https://podminky.urs.cz/item/CS_URS_2025_02/711161215</t>
  </si>
  <si>
    <t>"ke zdivu objektů"</t>
  </si>
  <si>
    <t>(0,35+3,5+15,35+3,55+11,25+3,5+15,5+16,0+4,25)*0,5</t>
  </si>
  <si>
    <t>48</t>
  </si>
  <si>
    <t>998711201</t>
  </si>
  <si>
    <t>Přesun hmot procentní pro izolace proti vodě, vlhkosti a plynům v objektech v do 6 m</t>
  </si>
  <si>
    <t>%</t>
  </si>
  <si>
    <t>-1014913902</t>
  </si>
  <si>
    <t>https://podminky.urs.cz/item/CS_URS_2025_02/998711201</t>
  </si>
  <si>
    <t>767</t>
  </si>
  <si>
    <t>Konstrukce zámečnické</t>
  </si>
  <si>
    <t>49</t>
  </si>
  <si>
    <t>767995113</t>
  </si>
  <si>
    <t>Montáž atypických zámečnických konstrukcí hmotnosti do 20 kg</t>
  </si>
  <si>
    <t>1440441187</t>
  </si>
  <si>
    <t>https://podminky.urs.cz/item/CS_URS_2025_02/767995113</t>
  </si>
  <si>
    <t>"lemování"</t>
  </si>
  <si>
    <t xml:space="preserve">"PLO 150x5" </t>
  </si>
  <si>
    <t>"středový záhon" 3,14*9,0*0,15*0,005*7865</t>
  </si>
  <si>
    <t>"terénní průleh" 3,14*12,3*0,15*0,005*7895</t>
  </si>
  <si>
    <t>"kotevní trn R20-500 a 0,5m"</t>
  </si>
  <si>
    <t>"okružní komunikace - západní část"</t>
  </si>
  <si>
    <t>"středový záhon" 29*0,5*2,57</t>
  </si>
  <si>
    <t>"terénní průleh" 39*0,5*2,57</t>
  </si>
  <si>
    <t>50</t>
  </si>
  <si>
    <t>13010312</t>
  </si>
  <si>
    <t>tyč ocelová plochá jakost S235JR (11 375) 150x5mm</t>
  </si>
  <si>
    <t>-563461045</t>
  </si>
  <si>
    <t>395,39*0,001*1,1</t>
  </si>
  <si>
    <t>51</t>
  </si>
  <si>
    <t>13021012</t>
  </si>
  <si>
    <t>tyč ocelová kruhová žebírková DIN 488 jakost B500B (10 505) výztuž do betonu D 10mm</t>
  </si>
  <si>
    <t>-973901284</t>
  </si>
  <si>
    <t>87,38*0,001*1,1</t>
  </si>
  <si>
    <t>52</t>
  </si>
  <si>
    <t>767-001</t>
  </si>
  <si>
    <t>Žárové pozinkování vč. dopravy do zinkovny</t>
  </si>
  <si>
    <t>-1236295604</t>
  </si>
  <si>
    <t>482,77</t>
  </si>
  <si>
    <t>53</t>
  </si>
  <si>
    <t>998767311</t>
  </si>
  <si>
    <t>Přesun hmot procentní pro zámečnické konstrukce ruční v objektech v do 6 m</t>
  </si>
  <si>
    <t>826066144</t>
  </si>
  <si>
    <t>https://podminky.urs.cz/item/CS_URS_2025_02/998767311</t>
  </si>
  <si>
    <t>2504902 - SO 101 - Komunikace a parkovací plochy I.etapa - Nádvoří (pojížděná zpevněná plocha)</t>
  </si>
  <si>
    <t>M - Práce a dodávky M</t>
  </si>
  <si>
    <t xml:space="preserve">    46-M - Zemní práce při extr.mont.pracích</t>
  </si>
  <si>
    <t>1296921005</t>
  </si>
  <si>
    <t>16,0*2,5</t>
  </si>
  <si>
    <t>119001421</t>
  </si>
  <si>
    <t>Dočasné zajištění kabelů a kabelových tratí ze 3 volně ložených kabelů</t>
  </si>
  <si>
    <t>258955899</t>
  </si>
  <si>
    <t>https://podminky.urs.cz/item/CS_URS_2025_02/119001421</t>
  </si>
  <si>
    <t>"stávající kabel VO"</t>
  </si>
  <si>
    <t>26,9</t>
  </si>
  <si>
    <t>(0,5+11,0+0,5)</t>
  </si>
  <si>
    <t>(0,5+19,2+25,4)</t>
  </si>
  <si>
    <t>121151113</t>
  </si>
  <si>
    <t>Sejmutí ornice plochy do 500 m2 tl vrstvy do 200 mm strojně</t>
  </si>
  <si>
    <t>-481144869</t>
  </si>
  <si>
    <t>https://podminky.urs.cz/item/CS_URS_2025_02/121151113</t>
  </si>
  <si>
    <t>"tl.100mm"</t>
  </si>
  <si>
    <t>31,126*0,1</t>
  </si>
  <si>
    <t>-1777229419</t>
  </si>
  <si>
    <t>(36,4*14,6+11,8*4,7)*(0,55+0,45)</t>
  </si>
  <si>
    <t>-3,14*7,6*7,6*0,25*0,35*(0,55+0,45)*2</t>
  </si>
  <si>
    <t>"odpočet demontované žulové kostky" -16,0*2,5*0,15</t>
  </si>
  <si>
    <t>"odpočet ornice v půdorysu skladby nové komunikace" -3,1136</t>
  </si>
  <si>
    <t>-2014430315</t>
  </si>
  <si>
    <t>"vjezd do nádvoří, za liniovým žlabem"</t>
  </si>
  <si>
    <t>3,5*0,5*0,6</t>
  </si>
  <si>
    <t>(14,2+4,7)*0,5*0,6</t>
  </si>
  <si>
    <t>139001101</t>
  </si>
  <si>
    <t>Příplatek za ztížení vykopávky v blízkosti podzemního vedení</t>
  </si>
  <si>
    <t>1524955537</t>
  </si>
  <si>
    <t>https://podminky.urs.cz/item/CS_URS_2025_02/139001101</t>
  </si>
  <si>
    <t>26,9*0,4*0,9</t>
  </si>
  <si>
    <t>(0,5+11,0+0,5)*0,4*0,9</t>
  </si>
  <si>
    <t>(0,5+19,2+25,4)*0,4*0,9</t>
  </si>
  <si>
    <t>-1677343232</t>
  </si>
  <si>
    <t>546,47</t>
  </si>
  <si>
    <t>6,72</t>
  </si>
  <si>
    <t>-4,669</t>
  </si>
  <si>
    <t>837725677</t>
  </si>
  <si>
    <t>548,521*23</t>
  </si>
  <si>
    <t>2066309637</t>
  </si>
  <si>
    <t>4,669</t>
  </si>
  <si>
    <t>"ornice na KTÚ"</t>
  </si>
  <si>
    <t>-123812172</t>
  </si>
  <si>
    <t>548,521*1,85</t>
  </si>
  <si>
    <t>-910894659</t>
  </si>
  <si>
    <t>-463745311</t>
  </si>
  <si>
    <t>(14,2+4,7)*0,5*0,5</t>
  </si>
  <si>
    <t>301940963</t>
  </si>
  <si>
    <t>4,725*2,0</t>
  </si>
  <si>
    <t>-141999752</t>
  </si>
  <si>
    <t>(12,4+12,2+4,7*2)*0,3*0,45*0,5</t>
  </si>
  <si>
    <t>3,14*8,0*8,0*0,25*0,35*0,3*0,45*0,5*2</t>
  </si>
  <si>
    <t>-749883440</t>
  </si>
  <si>
    <t>(12,4+12,2+4,7*2)*0,45</t>
  </si>
  <si>
    <t>3,14*8,0*8,0*0,25*0,35*0,45*2</t>
  </si>
  <si>
    <t>337220604</t>
  </si>
  <si>
    <t>-1157408977</t>
  </si>
  <si>
    <t>31,126*0,02</t>
  </si>
  <si>
    <t>1181632028</t>
  </si>
  <si>
    <t>(36,4*14,6+11,8*4,7)</t>
  </si>
  <si>
    <t>-3,14*7,6*7,6*0,25*0,35*2</t>
  </si>
  <si>
    <t>-2032979845</t>
  </si>
  <si>
    <t>3,5*0,5*0,5</t>
  </si>
  <si>
    <t>-1290613358</t>
  </si>
  <si>
    <t>3,5*(0,5*2+0,6*2)</t>
  </si>
  <si>
    <t>0,5*0,6*2</t>
  </si>
  <si>
    <t>-1848132083</t>
  </si>
  <si>
    <t>8,3*1,1845</t>
  </si>
  <si>
    <t>1461632112</t>
  </si>
  <si>
    <t>3,5*0,5*0,1</t>
  </si>
  <si>
    <t>-1924968372</t>
  </si>
  <si>
    <t>3,5</t>
  </si>
  <si>
    <t>480659619</t>
  </si>
  <si>
    <t>(14,2+4,7)*0,5*0,1</t>
  </si>
  <si>
    <t>128021377</t>
  </si>
  <si>
    <t>564861111</t>
  </si>
  <si>
    <t>Podklad ze štěrkodrtě ŠD plochy přes 100 m2 tl 200 mm</t>
  </si>
  <si>
    <t>379318440</t>
  </si>
  <si>
    <t>https://podminky.urs.cz/item/CS_URS_2025_02/564861111</t>
  </si>
  <si>
    <t>-1176802425</t>
  </si>
  <si>
    <t>(36,4*13,8+10,2*4,7)</t>
  </si>
  <si>
    <t>-3,14*8,4*8,4*0,25*0,35*2</t>
  </si>
  <si>
    <t>239447230</t>
  </si>
  <si>
    <t>"2.vrstva" 551,161</t>
  </si>
  <si>
    <t>591111111</t>
  </si>
  <si>
    <t>Kladení dlažby z kostek velkých z kamene do lože z kameniva tl 50 mm</t>
  </si>
  <si>
    <t>-1441076322</t>
  </si>
  <si>
    <t>https://podminky.urs.cz/item/CS_URS_2025_02/591111111</t>
  </si>
  <si>
    <t>((36,4-0,34*2)*(14,2-0,34)+(11,0-0,34*2)*4,7)</t>
  </si>
  <si>
    <t>3,65*0,3</t>
  </si>
  <si>
    <t>-3,14*8,34*8,34*0,25*0,35*2</t>
  </si>
  <si>
    <t>1860498756</t>
  </si>
  <si>
    <t>506,457*1,02</t>
  </si>
  <si>
    <t>"odpočet stávající očištěné" -40,0</t>
  </si>
  <si>
    <t>"odpočet stávající očištěné z rozpočtu přístupuvého chodníku, štěrkové plochy" -42,5</t>
  </si>
  <si>
    <t>1304254234</t>
  </si>
  <si>
    <t>(36,4*13,95+10,3*4,7)</t>
  </si>
  <si>
    <t>-1980093041</t>
  </si>
  <si>
    <t>(14,2+4,7)</t>
  </si>
  <si>
    <t>"odvod z drenáže před liniovým žlabem"</t>
  </si>
  <si>
    <t>1,0</t>
  </si>
  <si>
    <t>28617001</t>
  </si>
  <si>
    <t>trubka kanalizační PP plnostěnná třívrstvá DN 100x1000mm SN10</t>
  </si>
  <si>
    <t>1482262637</t>
  </si>
  <si>
    <t>1,0*2*1,015</t>
  </si>
  <si>
    <t>2,03*1,015 'Přepočtené koeficientem množství</t>
  </si>
  <si>
    <t>-279718064</t>
  </si>
  <si>
    <t>6,0*3*1,015</t>
  </si>
  <si>
    <t>877260310</t>
  </si>
  <si>
    <t>Montáž kolen na kanalizačním potrubí z PP nebo tvrdého PVC-U trub hladkých plnostěnných DN 100</t>
  </si>
  <si>
    <t>1306563230</t>
  </si>
  <si>
    <t>https://podminky.urs.cz/item/CS_URS_2025_02/877260310</t>
  </si>
  <si>
    <t>"koleno 45st" 2</t>
  </si>
  <si>
    <t>28611874</t>
  </si>
  <si>
    <t>koleno kanalizační PP KG SN10 110x45°</t>
  </si>
  <si>
    <t>249688269</t>
  </si>
  <si>
    <t>877260320</t>
  </si>
  <si>
    <t>Montáž odboček na kanalizačním potrubí z PP nebo tvrdého PVC-U trub hladkých plnostěnných DN 100</t>
  </si>
  <si>
    <t>-315049287</t>
  </si>
  <si>
    <t>https://podminky.urs.cz/item/CS_URS_2025_02/877260320</t>
  </si>
  <si>
    <t>28611908</t>
  </si>
  <si>
    <t>odbočka kanalizační plastová PP s hrdlem KG 110/110/45°</t>
  </si>
  <si>
    <t>1103483587</t>
  </si>
  <si>
    <t>1212126239</t>
  </si>
  <si>
    <t>19,9</t>
  </si>
  <si>
    <t>129066247</t>
  </si>
  <si>
    <t>9-001</t>
  </si>
  <si>
    <t>D+MTŽ litinového slopku vč. zemních prací, betonové patky a naložení vytlačené zeminy, odvoz na skládku a poplatku za skládku</t>
  </si>
  <si>
    <t>-307856993</t>
  </si>
  <si>
    <t>-1639171118</t>
  </si>
  <si>
    <t>"použity demontované a očištěné původní kostky"</t>
  </si>
  <si>
    <t>(36,4+4,7*2+(14,2-0,34)*2)*2</t>
  </si>
  <si>
    <t>3,14*8,0*8,0*0,25*0,35*2</t>
  </si>
  <si>
    <t>-527667390</t>
  </si>
  <si>
    <t>182,208*0,2*1,02</t>
  </si>
  <si>
    <t>-1582324915</t>
  </si>
  <si>
    <t>218,367*0,5*0,55*0,2</t>
  </si>
  <si>
    <t>-1830653542</t>
  </si>
  <si>
    <t>1165892679</t>
  </si>
  <si>
    <t>-350354230</t>
  </si>
  <si>
    <t>-1078528502</t>
  </si>
  <si>
    <t>-1735383272</t>
  </si>
  <si>
    <t>16,68*32</t>
  </si>
  <si>
    <t>1042141057</t>
  </si>
  <si>
    <t>550558583</t>
  </si>
  <si>
    <t>1873027590</t>
  </si>
  <si>
    <t>(36,4-8,0*2-3,5)*0,6</t>
  </si>
  <si>
    <t>14,2*0,6*2</t>
  </si>
  <si>
    <t>2016635152</t>
  </si>
  <si>
    <t>Práce a dodávky M</t>
  </si>
  <si>
    <t>46-M</t>
  </si>
  <si>
    <t>Zemní práce při extr.mont.pracích</t>
  </si>
  <si>
    <t>46-001</t>
  </si>
  <si>
    <t>D+MTŽ plastové půlené chráničky pro podzemního vedení</t>
  </si>
  <si>
    <t>64</t>
  </si>
  <si>
    <t>1774120941</t>
  </si>
  <si>
    <t>2504903 - SO 101 - Komunikace a parkovací plochy I.etapa - Příjezdová komunikace</t>
  </si>
  <si>
    <t>-786586105</t>
  </si>
  <si>
    <t>66,42*3,5</t>
  </si>
  <si>
    <t>119001422</t>
  </si>
  <si>
    <t>Dočasné zajištění kabelů a kabelových tratí z 6 volně ložených kabelů</t>
  </si>
  <si>
    <t>-1751150168</t>
  </si>
  <si>
    <t>https://podminky.urs.cz/item/CS_URS_2025_02/119001422</t>
  </si>
  <si>
    <t>"kabely NN+rezervní chráničky PE DN110"</t>
  </si>
  <si>
    <t>(7,0+12,0+2,0)</t>
  </si>
  <si>
    <t>-559276944</t>
  </si>
  <si>
    <t>"příjezdová komunikace"</t>
  </si>
  <si>
    <t>(2,25+2,25)*(66,42-3,0*2)</t>
  </si>
  <si>
    <t>-1865674869</t>
  </si>
  <si>
    <t>"0,00m-8,5m" 8,5*(0,25+3,5+0,25)*(0,55+0,85-0,1)*0,5</t>
  </si>
  <si>
    <t>8,5*(0,25+3,5+0,25)*0,5</t>
  </si>
  <si>
    <t>"8,5m-9,5m" 1,0*(2,25+3,5+2,25)*(0,55+0,85-0,1)</t>
  </si>
  <si>
    <t>"9,5m-20,0m" 10,5*(2,25+3,5+2,25)*(0,55+0,85-0,1)*0,5</t>
  </si>
  <si>
    <t>10,5*(2,25+3,5+2,25)*(0,5+0,534)*0,5</t>
  </si>
  <si>
    <t>"20,0m-30,0m" 10,0*(2,25+3,5+2,25)*(0,55+0,85-0,043)</t>
  </si>
  <si>
    <t>10,0*(2,25+3,5+2,25)*(0,74+0,443)*0,5</t>
  </si>
  <si>
    <t>"30,0m-40,0m" 10,0*(2,25+3,5+2,25)*(0,55+0,85-0,043)</t>
  </si>
  <si>
    <t>10,0*(2,25+3,5+2,25)*0,443*0,5</t>
  </si>
  <si>
    <t>"40,0m-60,48m" 20,48*(2,25+3,5+2,25)*(0,55+0,85)</t>
  </si>
  <si>
    <t>9,05*(2,25+3,5+2,25)*0,5</t>
  </si>
  <si>
    <t>"60,48m-66,42m" 5,94*(0,25+3,5+0,25)*(0,55+0,85)</t>
  </si>
  <si>
    <t>"66,42m-74,71m" (74,71-66,42)*3,5*(0,55+0,85)</t>
  </si>
  <si>
    <t>"odpočet demontované žulové kostky" -66,42*3,5*0,15</t>
  </si>
  <si>
    <t>"odpočet ornice v půdorysu skladby nové komunikace"</t>
  </si>
  <si>
    <t>-(1,25+1,25)*(66,42-3,0*2)*0,1</t>
  </si>
  <si>
    <t>-33757975</t>
  </si>
  <si>
    <t>64,5*0,5*0,6*2</t>
  </si>
  <si>
    <t>7,5*0,5*0,8</t>
  </si>
  <si>
    <t>"trativod"</t>
  </si>
  <si>
    <t>7,5*0,5*1,25*4</t>
  </si>
  <si>
    <t>"z drenáž z nádvoří"</t>
  </si>
  <si>
    <t>13,5*0,5*1,25</t>
  </si>
  <si>
    <t>"odvodní potrubí od drenáže z nádvoří v příjezdové komunikaci"</t>
  </si>
  <si>
    <t>16,5*0,5*0,6</t>
  </si>
  <si>
    <t>"rezervní chráničky PE DN110 - do sanační vrstvy"</t>
  </si>
  <si>
    <t>(7,0+12,0+2,0)*0,2*0,3</t>
  </si>
  <si>
    <t>434829193</t>
  </si>
  <si>
    <t>(7,0+12,0+2,0)*1,0*1,0</t>
  </si>
  <si>
    <t>1551497885</t>
  </si>
  <si>
    <t>719,173</t>
  </si>
  <si>
    <t>75,098</t>
  </si>
  <si>
    <t>-31,218</t>
  </si>
  <si>
    <t>-2049889558</t>
  </si>
  <si>
    <t>763,053*23</t>
  </si>
  <si>
    <t>-304492966</t>
  </si>
  <si>
    <t>31,218</t>
  </si>
  <si>
    <t>290,25*0,1</t>
  </si>
  <si>
    <t>1913397837</t>
  </si>
  <si>
    <t>763,053*1,85</t>
  </si>
  <si>
    <t>1095775499</t>
  </si>
  <si>
    <t>-1346204533</t>
  </si>
  <si>
    <t>-3,14*0,11*0,11*0,25</t>
  </si>
  <si>
    <t>16,5*0,5*0,5</t>
  </si>
  <si>
    <t>-1996073015</t>
  </si>
  <si>
    <t>4,125*2,0</t>
  </si>
  <si>
    <t>2098238656</t>
  </si>
  <si>
    <t>64,5*1,1*0,12*2</t>
  </si>
  <si>
    <t>64,5*0,7*0,12*2</t>
  </si>
  <si>
    <t>64,5*0,4*0,13*0,5*2</t>
  </si>
  <si>
    <t>1313455593</t>
  </si>
  <si>
    <t>64,5*(0,75+0,5+0,5+0,5)*2</t>
  </si>
  <si>
    <t>-159592068</t>
  </si>
  <si>
    <t>-992768751</t>
  </si>
  <si>
    <t>290,25*0,02</t>
  </si>
  <si>
    <t>-473833818</t>
  </si>
  <si>
    <t>"0,00m-8,5m" 8,5*(0,25+3,5+0,25)</t>
  </si>
  <si>
    <t>8,5*(0,25+3,5+0,25)</t>
  </si>
  <si>
    <t>"8,5m-9,5m" 1,0*(2,25+3,5+2,25)</t>
  </si>
  <si>
    <t>"9,5m-20,0m" 10,5*(2,25+3,5+2,25)</t>
  </si>
  <si>
    <t>10,5*(2,25+3,5+2,25)</t>
  </si>
  <si>
    <t>"20,0m-30,0m" 10,0*(2,25+3,5+2,25)</t>
  </si>
  <si>
    <t>10,0*(2,25+3,5+2,25)</t>
  </si>
  <si>
    <t>"30,0m-40,0m" 10,0*(2,25+3,5+2,25)</t>
  </si>
  <si>
    <t>"40,0m-60,48m" 20,48*(2,25+3,5+2,25)</t>
  </si>
  <si>
    <t>9,05*(2,25+3,5+2,25)</t>
  </si>
  <si>
    <t>"60,48m-66,42m" 5,94*(0,25+3,5+0,25)</t>
  </si>
  <si>
    <t>"66,42m-74,71m" (74,71-66,42)*3,5</t>
  </si>
  <si>
    <t>64,5*0,5*2</t>
  </si>
  <si>
    <t>7,5*0,5*4</t>
  </si>
  <si>
    <t>13,5*0,5</t>
  </si>
  <si>
    <t>16,5*0,5</t>
  </si>
  <si>
    <t>-284734546</t>
  </si>
  <si>
    <t>"vytvoření vsakovacího průlehu"</t>
  </si>
  <si>
    <t>64,5*(0,5+0,5)*2</t>
  </si>
  <si>
    <t>-1246691283</t>
  </si>
  <si>
    <t>64,5*0,5*0,5*2</t>
  </si>
  <si>
    <t>7,5*0,5*0,6*4</t>
  </si>
  <si>
    <t>13,5*0,5*0,6</t>
  </si>
  <si>
    <t>-1299288872</t>
  </si>
  <si>
    <t>64,5*(0,5*2+0,6*2)*2</t>
  </si>
  <si>
    <t>0,5*0,6*4</t>
  </si>
  <si>
    <t>7,5*(0,5*2+0,6*2)*4</t>
  </si>
  <si>
    <t>13,5*(0,5*2+0,6*2)</t>
  </si>
  <si>
    <t>0,5*0,7</t>
  </si>
  <si>
    <t>-1802341028</t>
  </si>
  <si>
    <t>381,05*1,1845</t>
  </si>
  <si>
    <t>-1851619190</t>
  </si>
  <si>
    <t>64,5*0,5*0,1*2</t>
  </si>
  <si>
    <t>7,5*0,5*0,1*4</t>
  </si>
  <si>
    <t>13,5*0,5*0,1</t>
  </si>
  <si>
    <t>1443696372</t>
  </si>
  <si>
    <t>64,5*2</t>
  </si>
  <si>
    <t>7,5*4</t>
  </si>
  <si>
    <t>212755216</t>
  </si>
  <si>
    <t>Trativody z drenážních trubek plastových flexibilních DN 160 mm bez lože a obsypu</t>
  </si>
  <si>
    <t>-138891838</t>
  </si>
  <si>
    <t>https://podminky.urs.cz/item/CS_URS_2025_02/212755216</t>
  </si>
  <si>
    <t>"z drenáž z nádvoří + od liniovéhjo žlabu"</t>
  </si>
  <si>
    <t>13,5</t>
  </si>
  <si>
    <t>-1826127627</t>
  </si>
  <si>
    <t>16,5*0,5*0,1</t>
  </si>
  <si>
    <t>-917002086</t>
  </si>
  <si>
    <t>564841111</t>
  </si>
  <si>
    <t>Podklad ze štěrkodrtě ŠD plochy přes 100 m2 tl 120 mm</t>
  </si>
  <si>
    <t>1089554314</t>
  </si>
  <si>
    <t>https://podminky.urs.cz/item/CS_URS_2025_02/564841111</t>
  </si>
  <si>
    <t>"pruh nad drenáží pod vsakovacím průlehem"</t>
  </si>
  <si>
    <t>"8,5m-60,48m" (60,48-8,5)*0,3*2</t>
  </si>
  <si>
    <t>1271662409</t>
  </si>
  <si>
    <t>386073425</t>
  </si>
  <si>
    <t>"0,00m-66,42m" 66,42*3,2</t>
  </si>
  <si>
    <t>1399217528</t>
  </si>
  <si>
    <t>"2.vrstva" 853,015</t>
  </si>
  <si>
    <t>"3.vrstva" 853,015</t>
  </si>
  <si>
    <t>"4.vrstva" 853,015</t>
  </si>
  <si>
    <t>-1442433251</t>
  </si>
  <si>
    <t>"0,00m-74,71m" 74,71*3,2</t>
  </si>
  <si>
    <t>1589900529</t>
  </si>
  <si>
    <t>871310310</t>
  </si>
  <si>
    <t>Montáž kanalizačního potrubí hladkého plnostěnného SN 10 z polypropylenu DN 150</t>
  </si>
  <si>
    <t>-1687916463</t>
  </si>
  <si>
    <t>https://podminky.urs.cz/item/CS_URS_2025_02/871310310</t>
  </si>
  <si>
    <t>"pokračování odvodního potrubí DN100 od drenáže z nádvoří v příjezdové komunikaci po dopojení liniového žlabu - DN150"</t>
  </si>
  <si>
    <t>16,5</t>
  </si>
  <si>
    <t>"dopojení liniového žlabu"</t>
  </si>
  <si>
    <t>1,5</t>
  </si>
  <si>
    <t>28617003</t>
  </si>
  <si>
    <t>trubka kanalizační PP plnostěnná třívrstvá DN 150x1000mm SN10</t>
  </si>
  <si>
    <t>-714860884</t>
  </si>
  <si>
    <t>4,0*1,015</t>
  </si>
  <si>
    <t>4,06*1,015 'Přepočtené koeficientem množství</t>
  </si>
  <si>
    <t>28617011</t>
  </si>
  <si>
    <t>trubka kanalizační PP plnostěnná třívrstvá DN 150x3000mm SN10</t>
  </si>
  <si>
    <t>-95651973</t>
  </si>
  <si>
    <t>3,0*1,015</t>
  </si>
  <si>
    <t>3,045*1,015 'Přepočtené koeficientem množství</t>
  </si>
  <si>
    <t>28617019</t>
  </si>
  <si>
    <t>trubka kanalizační PP plnostěnná třívrstvá DN 150x6000mm SN10</t>
  </si>
  <si>
    <t>1418549653</t>
  </si>
  <si>
    <t>12,0*1,015</t>
  </si>
  <si>
    <t>12,18*1,015 'Přepočtené koeficientem množství</t>
  </si>
  <si>
    <t>877310310</t>
  </si>
  <si>
    <t>Montáž kolen na kanalizačním potrubí z PP nebo tvrdého PVC-U trub hladkých plnostěnných DN 150</t>
  </si>
  <si>
    <t>-2105137791</t>
  </si>
  <si>
    <t>https://podminky.urs.cz/item/CS_URS_2025_02/877310310</t>
  </si>
  <si>
    <t>"45st" 2</t>
  </si>
  <si>
    <t>28611894</t>
  </si>
  <si>
    <t>koleno kanalizační PP KG SN10 160x45°</t>
  </si>
  <si>
    <t>1285701309</t>
  </si>
  <si>
    <t>877310320</t>
  </si>
  <si>
    <t>Montáž odboček na kanalizačním potrubí z PP nebo tvrdého PVC-U trub hladkých plnostěnných DN 150</t>
  </si>
  <si>
    <t>-989006304</t>
  </si>
  <si>
    <t>https://podminky.urs.cz/item/CS_URS_2025_02/877310320</t>
  </si>
  <si>
    <t>28654440</t>
  </si>
  <si>
    <t>odbočka kanalizační PP 45° DN 160/160</t>
  </si>
  <si>
    <t>-345517601</t>
  </si>
  <si>
    <t>877310330</t>
  </si>
  <si>
    <t>Montáž spojek na kanalizačním potrubí z PP nebo tvrdého PVC-U trub hladkých plnostěnných DN 150</t>
  </si>
  <si>
    <t>-1025685897</t>
  </si>
  <si>
    <t>https://podminky.urs.cz/item/CS_URS_2025_02/877310330</t>
  </si>
  <si>
    <t>"přechod pokračování odvodního potrubí DN100 od drenáže z nádvoří v příjezdové komunikaci po dopojení liniového žlabu - DN150"</t>
  </si>
  <si>
    <t>28617243</t>
  </si>
  <si>
    <t>redukce kanalizační PP třívrstvá DN 150/100</t>
  </si>
  <si>
    <t>-12520574</t>
  </si>
  <si>
    <t>-1703194933</t>
  </si>
  <si>
    <t>829416682</t>
  </si>
  <si>
    <t>857036447</t>
  </si>
  <si>
    <t>"0,00m-74,71m" 74,71*2</t>
  </si>
  <si>
    <t>1140422438</t>
  </si>
  <si>
    <t>"0,00m-74,71m" 74,71*0,4*0,1*2</t>
  </si>
  <si>
    <t>1567011874</t>
  </si>
  <si>
    <t>"vsakovací průleh"</t>
  </si>
  <si>
    <t>"8,5m-60,48m" (60,48-8,5)*1,1*2</t>
  </si>
  <si>
    <t>935113111</t>
  </si>
  <si>
    <t>Osazení odvodňovacího polymerbetonového žlabu s krycím roštem šířky do 200 mm</t>
  </si>
  <si>
    <t>-2072583390</t>
  </si>
  <si>
    <t>https://podminky.urs.cz/item/CS_URS_2025_02/935113111</t>
  </si>
  <si>
    <t>592271141</t>
  </si>
  <si>
    <t>žlab odvodňovací s roštem se spádem dna monolitický z polymerbetonu š 150mm</t>
  </si>
  <si>
    <t>270642405</t>
  </si>
  <si>
    <t>56241903</t>
  </si>
  <si>
    <t>adaptér pro napojení svislého odtoku PE/PP š 150mm DN od 160mm</t>
  </si>
  <si>
    <t>2008702962</t>
  </si>
  <si>
    <t>56241457</t>
  </si>
  <si>
    <t>svislé odtokové hrdlo DN 150 pro žlab z PE š 150mm</t>
  </si>
  <si>
    <t>976513783</t>
  </si>
  <si>
    <t>59227123</t>
  </si>
  <si>
    <t>čelo plné na začátek a konec odvodňovacího žlabu monolitického z polymerbetonu š 150mm</t>
  </si>
  <si>
    <t>1153148449</t>
  </si>
  <si>
    <t>1299436356</t>
  </si>
  <si>
    <t>"stávající příjezdová komunikace"</t>
  </si>
  <si>
    <t>-499001981</t>
  </si>
  <si>
    <t>-2081863056</t>
  </si>
  <si>
    <t>57</t>
  </si>
  <si>
    <t>1120496136</t>
  </si>
  <si>
    <t>96,94*32</t>
  </si>
  <si>
    <t>58</t>
  </si>
  <si>
    <t>-1021841984</t>
  </si>
  <si>
    <t>59</t>
  </si>
  <si>
    <t>-1232812931</t>
  </si>
  <si>
    <t>60</t>
  </si>
  <si>
    <t>-1760302721</t>
  </si>
  <si>
    <t>"průchod - ke zdivu objektu"</t>
  </si>
  <si>
    <t>8,29*(0,55+0,4+0,05)*2</t>
  </si>
  <si>
    <t>61</t>
  </si>
  <si>
    <t>-1732595764</t>
  </si>
  <si>
    <t>62</t>
  </si>
  <si>
    <t>460791214</t>
  </si>
  <si>
    <t>Montáž trubek ochranných plastových uložených volně do rýhy ohebných přes 90 do 110 mm</t>
  </si>
  <si>
    <t>-1907068069</t>
  </si>
  <si>
    <t>https://podminky.urs.cz/item/CS_URS_2025_02/460791214</t>
  </si>
  <si>
    <t>"rezervní chráničky PE DN110"</t>
  </si>
  <si>
    <t>63</t>
  </si>
  <si>
    <t>34571355</t>
  </si>
  <si>
    <t>trubka elektroinstalační ohebná dvouplášťová korugovaná HDPE (chránička) D 93/110mm</t>
  </si>
  <si>
    <t>128</t>
  </si>
  <si>
    <t>-27090582</t>
  </si>
  <si>
    <t>21,0*1,05</t>
  </si>
  <si>
    <t>2504904 - SO 101 - Komunikace a parkovací plochy I.etapa - Okružní komunikace západní část</t>
  </si>
  <si>
    <t>-176656135</t>
  </si>
  <si>
    <t>(0,5+5,0+0,5)</t>
  </si>
  <si>
    <t>-2052222143</t>
  </si>
  <si>
    <t>(2,0+2,25)*102,865</t>
  </si>
  <si>
    <t>-1487100517</t>
  </si>
  <si>
    <t>"0,00m-20,0m" 20,0*5,1*(0,55+0,45-0,1)*0,5</t>
  </si>
  <si>
    <t>"20,0m-60,0m" (60,0-20,0)*5,1*(0,55+0,4)*0,5</t>
  </si>
  <si>
    <t>"60,0m-69,0m" (69,0-60,0)*5,1*(0,55+0,45+0,02)</t>
  </si>
  <si>
    <t>"69,0m-80,0m" (80,0-69,0)*5,1*(0,55+0,45-0,06)</t>
  </si>
  <si>
    <t>(80,0-69,0)*5,1*0,06*0,5</t>
  </si>
  <si>
    <t>"80,0m-102,865m" (102,865-80,0)*5,1*(0,55+0,45-0,06)</t>
  </si>
  <si>
    <t>(102,865-80,0)*5,1*0,06*0,5</t>
  </si>
  <si>
    <t>"odpočet ornice v půdorysu nové skladby okružní komunikace - západní část"</t>
  </si>
  <si>
    <t>-(2,0+2,25)*102,865*0,1</t>
  </si>
  <si>
    <t>"13,0" 4,2*1,5*0,3</t>
  </si>
  <si>
    <t>"28,0" 7,8*1,5*0,3</t>
  </si>
  <si>
    <t>"41,0" 2,1*1,5*0,3</t>
  </si>
  <si>
    <t>"54,0" 2,1*1,5*0,3</t>
  </si>
  <si>
    <t>"71,0" 2,7*1,5*0,3</t>
  </si>
  <si>
    <t>"85,0" 11,2*1,5*0,3</t>
  </si>
  <si>
    <t>"lavečky"</t>
  </si>
  <si>
    <t>2,0*1,0*0,3*4</t>
  </si>
  <si>
    <t>"štěrkový trávník"</t>
  </si>
  <si>
    <t>"okružní komunikace - západní"</t>
  </si>
  <si>
    <t>(6,0*6,0-3,14*6,0*6,0*0,25)*0,25*(0,4+0,45)</t>
  </si>
  <si>
    <t>-1406750203</t>
  </si>
  <si>
    <t>(102,865-2,75*4)*0,5*0,6</t>
  </si>
  <si>
    <t>7,5*0,5*1,25*2</t>
  </si>
  <si>
    <t>239952133</t>
  </si>
  <si>
    <t>"stávající kabely NN"</t>
  </si>
  <si>
    <t>(0,5+1,5+0,5)*0,8*0,3*5</t>
  </si>
  <si>
    <t>(0,5+1,5)*0,8*0,3</t>
  </si>
  <si>
    <t>(0,5+5,0+0,5)*0,8*0,9</t>
  </si>
  <si>
    <t>2103173683</t>
  </si>
  <si>
    <t>331,02</t>
  </si>
  <si>
    <t>36,935</t>
  </si>
  <si>
    <t>-45,036</t>
  </si>
  <si>
    <t>109403004</t>
  </si>
  <si>
    <t>322,919*23</t>
  </si>
  <si>
    <t>-1699820445</t>
  </si>
  <si>
    <t>45,036</t>
  </si>
  <si>
    <t>398,426*0,1</t>
  </si>
  <si>
    <t>171152121</t>
  </si>
  <si>
    <t>Uložení sypaniny z hornin nesoudržných kamenitých do násypů zhutněných silnic a dálnic</t>
  </si>
  <si>
    <t>1461960327</t>
  </si>
  <si>
    <t>https://podminky.urs.cz/item/CS_URS_2025_02/171152121</t>
  </si>
  <si>
    <t>"betonový recyklát"</t>
  </si>
  <si>
    <t xml:space="preserve">"srovnání pláně na spodní niveletu skladby komunikace vč. snace  -0,95"</t>
  </si>
  <si>
    <t>"19,0m-21,0m" (21,0-19,0)*(0,15+5,1+0,15)*0,1</t>
  </si>
  <si>
    <t>58981144</t>
  </si>
  <si>
    <t>recyklát betonový frakce 32/63</t>
  </si>
  <si>
    <t>-815611195</t>
  </si>
  <si>
    <t>1,08*2,0</t>
  </si>
  <si>
    <t>-1982857</t>
  </si>
  <si>
    <t>322,919*1,85</t>
  </si>
  <si>
    <t>-1001889067</t>
  </si>
  <si>
    <t>-808294102</t>
  </si>
  <si>
    <t>"strana vsaku"</t>
  </si>
  <si>
    <t>102,865*1,1*0,1</t>
  </si>
  <si>
    <t>102,865*1,1*0,2*0,5</t>
  </si>
  <si>
    <t>102,865*0,3*0,2*0,5</t>
  </si>
  <si>
    <t xml:space="preserve">"strana  vnější"</t>
  </si>
  <si>
    <t>(102,865-1,5*6-2,0*4)*0,5*0,45</t>
  </si>
  <si>
    <t>1707183167</t>
  </si>
  <si>
    <t>(102,865-2,75*4)*(0,75+0,5+0,5+0,5)</t>
  </si>
  <si>
    <t>(102,865+1,5*4-1,5*6)*2,0</t>
  </si>
  <si>
    <t>-2,0*1,0*4</t>
  </si>
  <si>
    <t>-1039463577</t>
  </si>
  <si>
    <t>1105381465</t>
  </si>
  <si>
    <t>398,426*0,02</t>
  </si>
  <si>
    <t>919729747</t>
  </si>
  <si>
    <t>"0,00m-2,35m" 2,35*5,1</t>
  </si>
  <si>
    <t>"43,0m-52,4m" (52,4-43,0)*5,1</t>
  </si>
  <si>
    <t>"52,4m-64,1m" (64,1-52,4)*5,1</t>
  </si>
  <si>
    <t>"64,1m-69,8m" (69,8-64,1)*5,1</t>
  </si>
  <si>
    <t>"69,8m-80,0m" (80,0-69,8)*5,1</t>
  </si>
  <si>
    <t>"80,0m-102,865m" (102,865-80,0)*5,1</t>
  </si>
  <si>
    <t>"13,0" 4,2*1,5</t>
  </si>
  <si>
    <t>"28,0" 7,8*1,5</t>
  </si>
  <si>
    <t>"41,0" 2,1*1,5</t>
  </si>
  <si>
    <t>"54,0" 2,1*1,5</t>
  </si>
  <si>
    <t>"71,0" 2,7*1,5</t>
  </si>
  <si>
    <t>"85,0" 11,2*1,5</t>
  </si>
  <si>
    <t>2,0*1,0*4</t>
  </si>
  <si>
    <t>(6,0*6,0-3,14*6,0*6,0*0,25)*0,25</t>
  </si>
  <si>
    <t>1407170093</t>
  </si>
  <si>
    <t>(102,865-2,75*4)*(0,5+0,5)*2</t>
  </si>
  <si>
    <t>281191274</t>
  </si>
  <si>
    <t>(102,865-2,75*4)*0,5*0,5</t>
  </si>
  <si>
    <t>7,5*0,5*0,6*2</t>
  </si>
  <si>
    <t>2144700532</t>
  </si>
  <si>
    <t>(102,865-2,75*4)*(0,5*2+0,6*2)</t>
  </si>
  <si>
    <t>7,5*(0,5*2+0,6*2)*2</t>
  </si>
  <si>
    <t>-454064646</t>
  </si>
  <si>
    <t>235,703*1,1845</t>
  </si>
  <si>
    <t>-1637940569</t>
  </si>
  <si>
    <t>(102,865-2,75*4)*0,5*0,1</t>
  </si>
  <si>
    <t>7,5*0,5*0,1*2</t>
  </si>
  <si>
    <t>1321206166</t>
  </si>
  <si>
    <t>(102,865-2,75*4)</t>
  </si>
  <si>
    <t>7,5*2</t>
  </si>
  <si>
    <t>1591136217</t>
  </si>
  <si>
    <t>"2,35m-43,0m" (43,0-2,35)*5,1</t>
  </si>
  <si>
    <t>-1866505843</t>
  </si>
  <si>
    <t>564831111</t>
  </si>
  <si>
    <t>Podklad ze štěrkodrtě ŠD plochy přes 100 m2 tl 100 mm</t>
  </si>
  <si>
    <t>-360528740</t>
  </si>
  <si>
    <t>https://podminky.urs.cz/item/CS_URS_2025_02/564831111</t>
  </si>
  <si>
    <t>"0,00m-2,35m" 2,35*1,0</t>
  </si>
  <si>
    <t>"2,35m-43,0m" (43,0-2,35)*1,0</t>
  </si>
  <si>
    <t>"43,0m-52,4m" (52,4-43,0)*1,0</t>
  </si>
  <si>
    <t>"52,4m-64,1m" (64,1-52,4)*1,0</t>
  </si>
  <si>
    <t>"64,1m-69,8m" (69,8-64,1)*1,0</t>
  </si>
  <si>
    <t>"69,8m-80,0m" (80,0-69,8)*1,0</t>
  </si>
  <si>
    <t>"80,0m-102,865m" (102,865-80,0)*1,0</t>
  </si>
  <si>
    <t>-976677696</t>
  </si>
  <si>
    <t>"0,00m-2,35m" 2,35*4,15</t>
  </si>
  <si>
    <t>"2,35m-43,0m" (43,0-2,35)*4,15</t>
  </si>
  <si>
    <t>"43,0m-52,4m" (52,4-43,0)*4,15</t>
  </si>
  <si>
    <t>"52,4m-64,1m" (64,1-52,4)*4,15</t>
  </si>
  <si>
    <t>"64,1m-69,8m" (69,8-64,1)*4,15</t>
  </si>
  <si>
    <t>"69,8m-80,0m" (80,0-69,8)*4,15</t>
  </si>
  <si>
    <t>"80,0m-102,865m" (102,865-80,0)*4,15</t>
  </si>
  <si>
    <t>564871111</t>
  </si>
  <si>
    <t>Podklad ze štěrkodrtě ŠD plochy přes 100 m2 tl 250 mm</t>
  </si>
  <si>
    <t>659332674</t>
  </si>
  <si>
    <t>https://podminky.urs.cz/item/CS_URS_2025_02/564871111</t>
  </si>
  <si>
    <t>-1110981369</t>
  </si>
  <si>
    <t>"0,00m-2,35m" 2,35*3,5</t>
  </si>
  <si>
    <t>"2,35m-43,0m" (43,0-2,35)*3,5</t>
  </si>
  <si>
    <t>"43,0m-52,4m" (52,4-43,0)*3,5</t>
  </si>
  <si>
    <t>"52,4m-64,1m" (64,1-52,4)*3,5</t>
  </si>
  <si>
    <t>"64,1m-69,8m" (69,8-64,1)*3,5</t>
  </si>
  <si>
    <t>"69,8m-80,0m" (80,0-69,8)*3,5</t>
  </si>
  <si>
    <t>"80,0m-102,865m" (102,865-80,0)*3,5</t>
  </si>
  <si>
    <t>311004655</t>
  </si>
  <si>
    <t>"2.vrstva" 526,547</t>
  </si>
  <si>
    <t>950107554</t>
  </si>
  <si>
    <t>"0,00m-2,35m" 2,35*3,0</t>
  </si>
  <si>
    <t>"2,35m-43,0m" (43,0-2,35)*3,0</t>
  </si>
  <si>
    <t>"43,0m-52,4m" (52,4-43,0)*3,0</t>
  </si>
  <si>
    <t>"52,4m-64,1m" (64,1-52,4)*3,0</t>
  </si>
  <si>
    <t>"64,1m-69,8m" (69,8-64,1)*3,0</t>
  </si>
  <si>
    <t>"69,8m-80,0m" (80,0-69,8)*3,0</t>
  </si>
  <si>
    <t>"80,0m-102,865m" (102,865-80,0)*3,0</t>
  </si>
  <si>
    <t>583810072</t>
  </si>
  <si>
    <t>žulové dlažební odseky vel.100, barva šedožlutá</t>
  </si>
  <si>
    <t>2073304422</t>
  </si>
  <si>
    <t>308,595*1,01</t>
  </si>
  <si>
    <t>591411111</t>
  </si>
  <si>
    <t>Kladení dlažby z mozaiky jednobarevné komunikací pro pěší lože z kameniva</t>
  </si>
  <si>
    <t>860623729</t>
  </si>
  <si>
    <t>https://podminky.urs.cz/item/CS_URS_2025_02/591411111</t>
  </si>
  <si>
    <t>583810051</t>
  </si>
  <si>
    <t>kostka dlažební řezaná žula 6/6/6 šedá</t>
  </si>
  <si>
    <t>1581130136</t>
  </si>
  <si>
    <t>53,15*1,02</t>
  </si>
  <si>
    <t>-1088188740</t>
  </si>
  <si>
    <t>308,595</t>
  </si>
  <si>
    <t>53,15</t>
  </si>
  <si>
    <t>5-001</t>
  </si>
  <si>
    <t>Štěrkový trávník - směs ŠD0-32 (80%) a substrátu (20%) promícháno s osivem, tl. 150 mm</t>
  </si>
  <si>
    <t>1650980259</t>
  </si>
  <si>
    <t>"okružní komunikace - východní"</t>
  </si>
  <si>
    <t>"komunikace pro těžkou dopravu"</t>
  </si>
  <si>
    <t>-1011440580</t>
  </si>
  <si>
    <t>"0,00m-102,865m" 102,865*(0,6+0,5+0,5+0,5)</t>
  </si>
  <si>
    <t>136135134</t>
  </si>
  <si>
    <t>1964499323</t>
  </si>
  <si>
    <t>"přístupový chodník k sousednímu objektu"</t>
  </si>
  <si>
    <t>"13,0" 1,5*0,5</t>
  </si>
  <si>
    <t>"28,0" 1,5*0,5</t>
  </si>
  <si>
    <t>"41,0" 1,5*0,5</t>
  </si>
  <si>
    <t>"54,0" 1,5*0,5</t>
  </si>
  <si>
    <t>"71,0" 1,5*0,5</t>
  </si>
  <si>
    <t>"85,0" 11,0*0,5</t>
  </si>
  <si>
    <t>-187372989</t>
  </si>
  <si>
    <t>228669381</t>
  </si>
  <si>
    <t>102,865*0,15*0,005*7865*2</t>
  </si>
  <si>
    <t>"13,0" 4,2*0,15*0,005*7865*2</t>
  </si>
  <si>
    <t>"28,0" 7,8*0,15*0,005*7865*2</t>
  </si>
  <si>
    <t>"41,0" 2,1*0,15*0,005*7865*2</t>
  </si>
  <si>
    <t>"54,0" 2,1*0,15*0,005*7865*2</t>
  </si>
  <si>
    <t>"71,0" 2,7*0,15*0,005*7865*2</t>
  </si>
  <si>
    <t>"85,0" (3,55+2,05+7,7)*0,15*0,005*7865</t>
  </si>
  <si>
    <t>(2,0*2+1,0*2)*0,15*0,005*7865*4</t>
  </si>
  <si>
    <t>6,0*3,14*0,25*0,15*0,005*7865</t>
  </si>
  <si>
    <t>(104)*0,5*2,57</t>
  </si>
  <si>
    <t>"13,0" 5*0,5*2,57*2</t>
  </si>
  <si>
    <t>"28,0" 18*0,5*2,57*2</t>
  </si>
  <si>
    <t>"41,0" 3*0,5*2,57*2</t>
  </si>
  <si>
    <t>"54,0" 3*0,5*2,57*2</t>
  </si>
  <si>
    <t>"71,0" 4*0,5*2,57*2</t>
  </si>
  <si>
    <t>"85,0" (5+3+9)*0,5*2,57</t>
  </si>
  <si>
    <t>(3*2+2*2)*2,57*0,5*4</t>
  </si>
  <si>
    <t>6*0,5*2,57</t>
  </si>
  <si>
    <t>-761019945</t>
  </si>
  <si>
    <t>1684,33*0,001*1,1</t>
  </si>
  <si>
    <t>534864477</t>
  </si>
  <si>
    <t>299,405*0,001*1,1</t>
  </si>
  <si>
    <t>891467441</t>
  </si>
  <si>
    <t>1983,735</t>
  </si>
  <si>
    <t>-1477512635</t>
  </si>
  <si>
    <t>400810543</t>
  </si>
  <si>
    <t>2504905 - SO 101 - Komunikace a parkovací plochy I.etapa - Okružní komunikace východní část</t>
  </si>
  <si>
    <t>462293143</t>
  </si>
  <si>
    <t>"kabely+rezervní chráničky PE DN110"</t>
  </si>
  <si>
    <t>(7,0+2,0+1,0)</t>
  </si>
  <si>
    <t>"okružní komunikace - východní část"</t>
  </si>
  <si>
    <t>(2,0+2,25)*105,161</t>
  </si>
  <si>
    <t>"0,00m-17,5m" 17,5*5,6*(0,6+0,45+0,05)</t>
  </si>
  <si>
    <t>"17,5m-27,0m" (27,0-17,5)*(5,6+5,35)*0,5*(0,6+0,45)</t>
  </si>
  <si>
    <t>"27,0m-37,0m" (37,0-27,0)*(5,35+5,1)*0,5*(0,6+0,45-0,08)</t>
  </si>
  <si>
    <t>(37,0-27,0)*(5,35+5,1)*0,5*0,08*0,5</t>
  </si>
  <si>
    <t>"37,0m-50,0m" (50,0-37,0)*5,1*(0,55+0,45-(0,08+0,175)*0,5)</t>
  </si>
  <si>
    <t>(50,0-37,0)*5,1*(0,08+0,175)*0,5*0,5</t>
  </si>
  <si>
    <t>"50,0m-60,0m" (60,0-50,0)*5,1*(0,55+0,45-(0,175+0,134)*0,5)</t>
  </si>
  <si>
    <t>(60,0-50,0)*5,1*(0,175+0,134)*0,5*0,5</t>
  </si>
  <si>
    <t>"60,0m-105,161m" (105,161-60,0)*5,1*(0,55+0,45-0,134)</t>
  </si>
  <si>
    <t>(105,161-60,0)*5,1*0,134*0,5</t>
  </si>
  <si>
    <t>"rozšíření odkopu v místě oddálení drenážní rýhy"</t>
  </si>
  <si>
    <t>"12,543-40,0" (40,0-12,543)*(5,8-5,1)*0,5*(0,6+0,45-(0,066+0,065)*0,5)</t>
  </si>
  <si>
    <t>"40,0-70,0" (70,0-40,0)*(5,8-5,1)*(0,55+0,45+(0,082+0,175+0,134+0,125)*0,25)</t>
  </si>
  <si>
    <t>"70,0-85,538" (85,538-70,0)*(5,8-5,1)*0,5*(0,55+0,45+0,09*0,5)</t>
  </si>
  <si>
    <t>"odpočet ornice v půdorysu nové skladby okružní komunikace - východní část"</t>
  </si>
  <si>
    <t>-(2,0+2,25)*105,161*0,1</t>
  </si>
  <si>
    <t>"14,0" 4,4*1,5*0,3</t>
  </si>
  <si>
    <t>"49,0" 2,0*1,5*0,3</t>
  </si>
  <si>
    <t>"61,5" 2,0*1,5*0,3</t>
  </si>
  <si>
    <t>"67,0" 3,0*1,5*0,3</t>
  </si>
  <si>
    <t>"77,5" 4,4*2,9*0,3</t>
  </si>
  <si>
    <t>1,0*0,4*0,5*2*0,3</t>
  </si>
  <si>
    <t>9,75*1,5*0,3</t>
  </si>
  <si>
    <t>2,9*1,5*0,3</t>
  </si>
  <si>
    <t>(10,0*10,0-3,14*10,0*10,0*0,25)*0,25*(0,4+0,45)</t>
  </si>
  <si>
    <t>"příjezdová komunikace - průjezd"</t>
  </si>
  <si>
    <t>"V13-V14" (8,89+0,5)*4,65*(0,55+0,45)</t>
  </si>
  <si>
    <t>6,0*0,5*4,0*(0,55+0,45)</t>
  </si>
  <si>
    <t>(2,0*05*0,7+4,0*0,5*0,7)*(0,55+0,45)</t>
  </si>
  <si>
    <t>6,05*0,5*2,1*(0,4+0,45)</t>
  </si>
  <si>
    <t>(105,161-2,75*4)*0,5*0,6</t>
  </si>
  <si>
    <t>413028829</t>
  </si>
  <si>
    <t>(0,5+1,5+0,5)*0,8*0,3*4</t>
  </si>
  <si>
    <t>2,0*0,8*0,3</t>
  </si>
  <si>
    <t>4,0*1,0*0,8</t>
  </si>
  <si>
    <t>(7,0+2,0+1,0)*0,8*1,0</t>
  </si>
  <si>
    <t>623,895</t>
  </si>
  <si>
    <t>37,623</t>
  </si>
  <si>
    <t>-70,696</t>
  </si>
  <si>
    <t>"dolnění vybraného výkopku za doplnění nedostatku ornice"</t>
  </si>
  <si>
    <t>"přístupová komunikace" 23,24-29,02</t>
  </si>
  <si>
    <t>"okružní komunikace - západ" 43,71-39,84</t>
  </si>
  <si>
    <t>"okružní komunikace - východ" 44,69-48,28</t>
  </si>
  <si>
    <t>585,322*23</t>
  </si>
  <si>
    <t>"výkopek na KTÚ"</t>
  </si>
  <si>
    <t>67,826</t>
  </si>
  <si>
    <t>482,833*0,1</t>
  </si>
  <si>
    <t>585,322*1,85</t>
  </si>
  <si>
    <t>"0,00m-12,543m" 12,543*1,1*0,1</t>
  </si>
  <si>
    <t>12,543*1,0*0,19</t>
  </si>
  <si>
    <t>12,543*0,3*0,2*0,5</t>
  </si>
  <si>
    <t>"12,543m-40,0m" (40,0-12,543)*(1,1+0,8)*0,5*0,1</t>
  </si>
  <si>
    <t>(40,0-12,543)*(1,0+0,8)*0,8*0,19</t>
  </si>
  <si>
    <t>(40,0-12,543)*0,3*0,25*0,5</t>
  </si>
  <si>
    <t>"40,0m-70,0m" (70,0-40,0)*1,9*0,1</t>
  </si>
  <si>
    <t>(70,0-40,0)*1,8*0,19</t>
  </si>
  <si>
    <t>(70,0-40,0)*0,3*0,25*0,5</t>
  </si>
  <si>
    <t>"701,0m-85,538m" (85,538-70,0)*(1,1+0,8)*0,5*0,1</t>
  </si>
  <si>
    <t>(85,538-70,0)*(1,0+0,8)*0,19</t>
  </si>
  <si>
    <t>(85,538-70,0)*0,3*0,25*0,5</t>
  </si>
  <si>
    <t>"85,538m-105,161m" (105,161-85,538)*1,1*0,1</t>
  </si>
  <si>
    <t>(105,161-85,538)*1,0*0,19</t>
  </si>
  <si>
    <t>(105,161-85,538)*0,3*0,25*0,5</t>
  </si>
  <si>
    <t>(105,161-1,5*4-3,8)*0,5*0,45</t>
  </si>
  <si>
    <t>"V13-V14" (12,9+3,5*0,5*2)*1,0*0,5*0,35</t>
  </si>
  <si>
    <t>"0,00m-12,543m" 12,543*(0,5+0,5+0,5+0,75)</t>
  </si>
  <si>
    <t>"12,543m-40,0" (40,0-12,543)*((0,5+0,5+0,5+0,75)+(0,5+0,75+0,5+1,5))*0,5</t>
  </si>
  <si>
    <t>"40,0m-70,0m" (70,0-40,0)*(0,5+0,75+0,5+1,5)</t>
  </si>
  <si>
    <t>"70,0m-85,538m" (85,538-70,0)*((0,5+0,5+0,5+0,75)+(0,5+0,75+0,5+1,5))*0,5</t>
  </si>
  <si>
    <t>"85,538m-105,161m" (105,161-85,538)*(0,5+0,5+0,5+0,75)</t>
  </si>
  <si>
    <t>(105,161+1,5*4-1,5*4-3,8)*2,0</t>
  </si>
  <si>
    <t>482,833*0,02</t>
  </si>
  <si>
    <t>"0,00m-17,5m" 17,5*5,6</t>
  </si>
  <si>
    <t>"17,5m-27,0m" (27,0-17,5)*(5,6+5,35)*0,5</t>
  </si>
  <si>
    <t>"27,0m-37,0m" (37,0-27,0)*(5,35+5,1)*0,5</t>
  </si>
  <si>
    <t>"37,0m-50,0m" (50,0-37,0)*5,1</t>
  </si>
  <si>
    <t>"50,0m-60,0m" (60,0-50,0)*5,1</t>
  </si>
  <si>
    <t>"60,0m-105,161m" (105,161-60,0)*5,1</t>
  </si>
  <si>
    <t>"12,543-40,0" (40,0-12,543)*(5,8-5,1)*0,5</t>
  </si>
  <si>
    <t>"40,0-70,0" (70,0-40,0)*(5,8-5,1)</t>
  </si>
  <si>
    <t>"70,0-85,538" (85,538-70,0)*(5,8-5,1)*0,5</t>
  </si>
  <si>
    <t>"14,0" 4,4*1,5</t>
  </si>
  <si>
    <t>"49,0" 2,0*1,5</t>
  </si>
  <si>
    <t>"61,5" 2,0*1,5</t>
  </si>
  <si>
    <t>"67,0" 3,0*1,5</t>
  </si>
  <si>
    <t>"77,5" 4,4*2,9</t>
  </si>
  <si>
    <t>1,0*0,4*0,5*2</t>
  </si>
  <si>
    <t>9,75*1,5</t>
  </si>
  <si>
    <t>2,9*1,5</t>
  </si>
  <si>
    <t>(10,0*10,0-3,14*10,0*10,0*0,25)*0,25</t>
  </si>
  <si>
    <t>"V13-V14" (8,89+0,5)*4,65</t>
  </si>
  <si>
    <t>6,0*0,5*4,0</t>
  </si>
  <si>
    <t>(2,0*05*0,7+4,0*0,5*0,7)</t>
  </si>
  <si>
    <t>6,05*0,5*2,1</t>
  </si>
  <si>
    <t>(105,161-2,75*4)*(0,5+0,5)*2</t>
  </si>
  <si>
    <t>(105,161-2,75*4)*0,5*0,5</t>
  </si>
  <si>
    <t>(105,161-2,75*4)*(0,5*2+0,6*2)</t>
  </si>
  <si>
    <t>240,754*1,1845</t>
  </si>
  <si>
    <t>(105,161-2,75*4)*0,5*0,1</t>
  </si>
  <si>
    <t>7,5*0,5*0,15*2</t>
  </si>
  <si>
    <t>(105,161-2,75*4)</t>
  </si>
  <si>
    <t>"0,00m-17,5m" 17,5*1,0</t>
  </si>
  <si>
    <t>"17,5m-27,0m" (27,0-17,5)*1,0</t>
  </si>
  <si>
    <t>"27,0m-40,0m" (40,0-27,0)*1,0</t>
  </si>
  <si>
    <t>"40,0m-50,0m" (50,0-40,0)*1,0</t>
  </si>
  <si>
    <t>"50,0m-60,0m" (60,0-50,0)*1,0</t>
  </si>
  <si>
    <t>"60,0m-105,161m" (105,161-60,0)*1,0</t>
  </si>
  <si>
    <t>"37,0m-50,0m" (50,0-37,0)*4,15</t>
  </si>
  <si>
    <t>"50,0m-60,0m" (60,0-50,0)*4,15</t>
  </si>
  <si>
    <t>"60,0m-105,161m" (105,161-60,0)*4,15</t>
  </si>
  <si>
    <t>-1620471961</t>
  </si>
  <si>
    <t>"0,00m-17,5m" 17,5*4,65</t>
  </si>
  <si>
    <t>"17,5m-27,0m" (27,0-17,5)*(4,65+4,4)*0,5</t>
  </si>
  <si>
    <t>"27,0m-37,0m" (37,0-27,0)*(4,4+4,15)*0,5</t>
  </si>
  <si>
    <t>"0,00m-17,5m" 17,5*3,5</t>
  </si>
  <si>
    <t>"17,5m-27,0m" (27,0-17,5)*(4,0+3,75)*0,5</t>
  </si>
  <si>
    <t>"27,0m-37,0m" (37,0-27,0)*(3,75+3,5)*0,5</t>
  </si>
  <si>
    <t>"37,0m-50,0m" (50,0-37,0)*3,5</t>
  </si>
  <si>
    <t>"50,0m-60,0m" (60,0-50,0)*3,5</t>
  </si>
  <si>
    <t>"60,0m-105,161m" (105,161-60,0)*3,5</t>
  </si>
  <si>
    <t>"V13-V14" (8,89+0,25)*4,15</t>
  </si>
  <si>
    <t>"2.vrstva" 656,349</t>
  </si>
  <si>
    <t>584121108</t>
  </si>
  <si>
    <t>Osazení silničních dílců z ŽB do lože z kameniva těženého tl 40 mm plochy do 15 m2</t>
  </si>
  <si>
    <t>-88969081</t>
  </si>
  <si>
    <t>https://podminky.urs.cz/item/CS_URS_2025_02/584121108</t>
  </si>
  <si>
    <t>"překrytí plynovodu, přesah 1,0m"</t>
  </si>
  <si>
    <t>(9,0+15,0)*1,5</t>
  </si>
  <si>
    <t>59381003</t>
  </si>
  <si>
    <t>panel silniční 3,00x1,50x0,15m</t>
  </si>
  <si>
    <t>-847501316</t>
  </si>
  <si>
    <t>3+5</t>
  </si>
  <si>
    <t>"žulové odseky"</t>
  </si>
  <si>
    <t>"17,5m-27,0m" (27,0-17,5)*(3,5+3,25)*0,5</t>
  </si>
  <si>
    <t>"27,0m-37,0m" (37,0-27,0)*(3,25+3,0)*0,5</t>
  </si>
  <si>
    <t>"50,0m-60,0m" (60,0-50,0)*3,0</t>
  </si>
  <si>
    <t>"60,0m-105,161m" (105,161-60,0)*3,0</t>
  </si>
  <si>
    <t>"žulová kostka"</t>
  </si>
  <si>
    <t>"V13-V14" 8,89*3,05</t>
  </si>
  <si>
    <t>335,546*1,01</t>
  </si>
  <si>
    <t>kostka dlažební žula velká 15/17</t>
  </si>
  <si>
    <t>910664480</t>
  </si>
  <si>
    <t>47,515*1,01</t>
  </si>
  <si>
    <t>57,235*1,02</t>
  </si>
  <si>
    <t>335,546</t>
  </si>
  <si>
    <t>57,235</t>
  </si>
  <si>
    <t xml:space="preserve">"V13-V14" </t>
  </si>
  <si>
    <t>290836489</t>
  </si>
  <si>
    <t>"V13-V14" (5,5+12,9+3,2)</t>
  </si>
  <si>
    <t>668874870</t>
  </si>
  <si>
    <t>21,6*0,15*1,01</t>
  </si>
  <si>
    <t>-1237173248</t>
  </si>
  <si>
    <t>"V13-V14" (5,5+12,9)*0,4*0,1</t>
  </si>
  <si>
    <t>"14,0" 1,5*0,5</t>
  </si>
  <si>
    <t>"49,0" 1,5*0,5</t>
  </si>
  <si>
    <t>"61,5" 1,5*0,5</t>
  </si>
  <si>
    <t>"67,0" 1,5*0,5</t>
  </si>
  <si>
    <t>"77,5" (2,9+1,5+2,9)*0,5</t>
  </si>
  <si>
    <t>105,161*0,15*0,005*7865*2</t>
  </si>
  <si>
    <t>"14,0" 4,4*0,15*0,005*7865*2</t>
  </si>
  <si>
    <t>"49,0" 2,0*0,15*0,005*7865*2</t>
  </si>
  <si>
    <t>"61,5" 2,0*0,15*0,005*7865*2</t>
  </si>
  <si>
    <t>"67,0" 3,0*0,15*0,005*7865*2</t>
  </si>
  <si>
    <t>"77,5"(2,9*2-1,5+9,75*2-1,5+2,5)*0,15*0,005*7865</t>
  </si>
  <si>
    <t>6,9*0,15*0,005*7865</t>
  </si>
  <si>
    <t>(106)*0,5*2,57</t>
  </si>
  <si>
    <t>"14,0" 5*0,5*2,57*2</t>
  </si>
  <si>
    <t>"49,0" 3*0,5*2,57*2</t>
  </si>
  <si>
    <t>"61,5" 3*0,5*2,57*2</t>
  </si>
  <si>
    <t>"67,0" 4*0,5*2,57*2</t>
  </si>
  <si>
    <t>"77,5" (4+4+2+11+10+4)*0,5*2,57</t>
  </si>
  <si>
    <t>(3*2+2*2)*0,5*2,57*4</t>
  </si>
  <si>
    <t>8*0,5*2,57</t>
  </si>
  <si>
    <t>1703,689*0,001*1,1</t>
  </si>
  <si>
    <t>281,415*0,001*1,1</t>
  </si>
  <si>
    <t>1934,123</t>
  </si>
  <si>
    <t>1442302797</t>
  </si>
  <si>
    <t>-716199670</t>
  </si>
  <si>
    <t>10,0*1,05</t>
  </si>
  <si>
    <t>2504906 - SO 401 - Komunikace a parkovací plochy I.etapa - Dobíjecí stanice pro elektrická vozidla</t>
  </si>
  <si>
    <t xml:space="preserve">    741 - Elektroinstalace - silnoproud</t>
  </si>
  <si>
    <t>-704261249</t>
  </si>
  <si>
    <t>"přípojka NN k dobíjecím stanicím"</t>
  </si>
  <si>
    <t>350,0*0,35*0,8</t>
  </si>
  <si>
    <t>"přípojka NN k pilonům"</t>
  </si>
  <si>
    <t>37,5*0,35*0,8</t>
  </si>
  <si>
    <t>133251101</t>
  </si>
  <si>
    <t>Hloubení šachet nezapažených v hornině třídy těžitelnosti I skupiny 3 objem do 20 m3</t>
  </si>
  <si>
    <t>-1334416900</t>
  </si>
  <si>
    <t>https://podminky.urs.cz/item/CS_URS_2025_02/133251101</t>
  </si>
  <si>
    <t>"betonová patka pro dobíjecí stanici el.aut - 5ks"</t>
  </si>
  <si>
    <t>1,0*1,0*0,9*5</t>
  </si>
  <si>
    <t>1420511129</t>
  </si>
  <si>
    <t>108,5</t>
  </si>
  <si>
    <t>4,5</t>
  </si>
  <si>
    <t>-47,469</t>
  </si>
  <si>
    <t>542397788</t>
  </si>
  <si>
    <t>65,531*23</t>
  </si>
  <si>
    <t>-383456999</t>
  </si>
  <si>
    <t>167151101</t>
  </si>
  <si>
    <t>Nakládání výkopku z hornin třídy těžitelnosti I skupiny 1 až 3 do 100 m3</t>
  </si>
  <si>
    <t>-1715496983</t>
  </si>
  <si>
    <t>https://podminky.urs.cz/item/CS_URS_2025_02/167151101</t>
  </si>
  <si>
    <t>171201221</t>
  </si>
  <si>
    <t>Poplatek za uložení na skládce (skládkovné) zeminy a kamení kód odpadu 17 05 04</t>
  </si>
  <si>
    <t>439640107</t>
  </si>
  <si>
    <t>https://podminky.urs.cz/item/CS_URS_2025_02/171201221</t>
  </si>
  <si>
    <t>65,531*1,85</t>
  </si>
  <si>
    <t>-1782717541</t>
  </si>
  <si>
    <t>174151101</t>
  </si>
  <si>
    <t>Zásyp jam, šachet rýh nebo kolem objektů sypaninou se zhutněním</t>
  </si>
  <si>
    <t>-1093213307</t>
  </si>
  <si>
    <t>https://podminky.urs.cz/item/CS_URS_2025_02/174151101</t>
  </si>
  <si>
    <t>350,0*0,35*(0,8-0,1-0,35)</t>
  </si>
  <si>
    <t>37,5*0,35*(0,8-0,1-0,35)</t>
  </si>
  <si>
    <t>-1269671925</t>
  </si>
  <si>
    <t>350,0*0,35*0,35</t>
  </si>
  <si>
    <t>37,5*0,35*0,35</t>
  </si>
  <si>
    <t>2065170327</t>
  </si>
  <si>
    <t>47,469*2,0</t>
  </si>
  <si>
    <t>181951111</t>
  </si>
  <si>
    <t>Úprava pláně v hornině třídy těžitelnosti I skupiny 1 až 3 bez zhutnění strojně</t>
  </si>
  <si>
    <t>683858947</t>
  </si>
  <si>
    <t>https://podminky.urs.cz/item/CS_URS_2025_02/181951111</t>
  </si>
  <si>
    <t>350,0*0,35</t>
  </si>
  <si>
    <t>1783863606</t>
  </si>
  <si>
    <t>1,0*1,0*5</t>
  </si>
  <si>
    <t>270001103</t>
  </si>
  <si>
    <t>Vytvoření prostupu průřezu do 0,02 m2 v monolitických betonových základech tl přes 1 do 1,5 m osazením vložek z trub, dílců, tvarovek do bednění</t>
  </si>
  <si>
    <t>1030741498</t>
  </si>
  <si>
    <t>https://podminky.urs.cz/item/CS_URS_2025_02/270001103</t>
  </si>
  <si>
    <t>1,2*5</t>
  </si>
  <si>
    <t>trubka elektroinstalační ohebná dvouplášťová korugovaná (chránička) D 94/110mm, HDPE+LDPE</t>
  </si>
  <si>
    <t>-1278362710</t>
  </si>
  <si>
    <t>6,0*1,05</t>
  </si>
  <si>
    <t>271562211</t>
  </si>
  <si>
    <t>Podsyp pod základové konstrukce se zhutněním z drobného kameniva frakce 0 až 4 mm</t>
  </si>
  <si>
    <t>-592713371</t>
  </si>
  <si>
    <t>https://podminky.urs.cz/item/CS_URS_2025_02/271562211</t>
  </si>
  <si>
    <t>350,0*0,35*0,1</t>
  </si>
  <si>
    <t>37,5*0,35*0,1</t>
  </si>
  <si>
    <t>271572211</t>
  </si>
  <si>
    <t>Podsyp pod základové konstrukce se zhutněním z netříděného štěrkopísku</t>
  </si>
  <si>
    <t>966905282</t>
  </si>
  <si>
    <t>https://podminky.urs.cz/item/CS_URS_2025_02/271572211</t>
  </si>
  <si>
    <t>1,0*1,0*0,1*5</t>
  </si>
  <si>
    <t>275321511</t>
  </si>
  <si>
    <t>Základové patky ze ŽB bez zvýšených nároků na prostředí tř. C 25/30</t>
  </si>
  <si>
    <t>1877639354</t>
  </si>
  <si>
    <t>https://podminky.urs.cz/item/CS_URS_2025_02/275321511</t>
  </si>
  <si>
    <t>"přídavek za lití do výkopu +3,5%" 4,5*0,035</t>
  </si>
  <si>
    <t>275351121</t>
  </si>
  <si>
    <t>Zřízení bednění základových patek</t>
  </si>
  <si>
    <t>925330890</t>
  </si>
  <si>
    <t>https://podminky.urs.cz/item/CS_URS_2025_02/275351121</t>
  </si>
  <si>
    <t>1,0*4*0,15*5</t>
  </si>
  <si>
    <t>275351122</t>
  </si>
  <si>
    <t>Odstranění bednění základových patek</t>
  </si>
  <si>
    <t>-930238736</t>
  </si>
  <si>
    <t>https://podminky.urs.cz/item/CS_URS_2025_02/275351122</t>
  </si>
  <si>
    <t>275362021</t>
  </si>
  <si>
    <t>Výztuž základových patek svařovanými sítěmi Kari</t>
  </si>
  <si>
    <t>-1841894597</t>
  </si>
  <si>
    <t>https://podminky.urs.cz/item/CS_URS_2025_02/275362021</t>
  </si>
  <si>
    <t>"o6-100/100"</t>
  </si>
  <si>
    <t>"u horního a dolního povrchu"</t>
  </si>
  <si>
    <t>1,0*1,0*2*0,0075*5</t>
  </si>
  <si>
    <t>D+MTŽ pilon pro nabíjení elektromobilu 2x22kW</t>
  </si>
  <si>
    <t>-1832328585</t>
  </si>
  <si>
    <t>9-002</t>
  </si>
  <si>
    <t>Revize elektroinstalace</t>
  </si>
  <si>
    <t>-1230787364</t>
  </si>
  <si>
    <t>-61139057</t>
  </si>
  <si>
    <t>741</t>
  </si>
  <si>
    <t>Elektroinstalace - silnoproud</t>
  </si>
  <si>
    <t>741-001</t>
  </si>
  <si>
    <t>Úprava a doplnění výzbroje rozveděče pro připojení přípojky pro nabíjecí pilony elektromobility</t>
  </si>
  <si>
    <t>soub.</t>
  </si>
  <si>
    <t>-2141617312</t>
  </si>
  <si>
    <t>741-002</t>
  </si>
  <si>
    <t>D+MTŽ kabelu přípojky NN pro nabíjecí pilony elektromobility vč. zatažení do chráničky a dopojení na pilony</t>
  </si>
  <si>
    <t>-787564528</t>
  </si>
  <si>
    <t>350,0*1,15</t>
  </si>
  <si>
    <t>741-002a</t>
  </si>
  <si>
    <t>D+MTŽ kabelu přípojky NN pro nabíjecí pilony elektromobility vč. zatažení do objektu do stávajícího hlavního rozvaděče</t>
  </si>
  <si>
    <t>-1184964102</t>
  </si>
  <si>
    <t>15,</t>
  </si>
  <si>
    <t>741-003</t>
  </si>
  <si>
    <t>Dopojení kabelu přípojky NN pro nabíjecí pilony do stávajícího hlavního rozvaděče</t>
  </si>
  <si>
    <t>1092669789</t>
  </si>
  <si>
    <t>741-004</t>
  </si>
  <si>
    <t>Dopojení kabelu přípojky NN pro nabíjecí pilony elektromobility do rozvaděče nabíjecích pilonů</t>
  </si>
  <si>
    <t>-450847275</t>
  </si>
  <si>
    <t>741-005</t>
  </si>
  <si>
    <t>D+MTŽ rozvaděče nabíjecích pilonů plastrový pilíř se základem vč. výzbroje, hlavní jistič 1x100A, jističe pilonů 5x20A</t>
  </si>
  <si>
    <t>2085640374</t>
  </si>
  <si>
    <t>741-006</t>
  </si>
  <si>
    <t xml:space="preserve">D+MTŽ kabelu přípojky NN pro jednotlivé nabíjecí pilony elektromobility vč. zatažení do chráničky </t>
  </si>
  <si>
    <t>1870659423</t>
  </si>
  <si>
    <t>75,0</t>
  </si>
  <si>
    <t>741-007</t>
  </si>
  <si>
    <t>Dopojení kabelu přípojky NN pro nabíjecí pilony elektromobility na pilony</t>
  </si>
  <si>
    <t>1343677714</t>
  </si>
  <si>
    <t>741-008</t>
  </si>
  <si>
    <t>262743791</t>
  </si>
  <si>
    <t>741-009</t>
  </si>
  <si>
    <t>Zednické přípomoce - sekání drážek ve stěnách a podlaze, bourání prostupů a zpětné uvedení prostupů a drážek do původního stavu vč. povrchové úpravy a dodávky materiálu, odvozu sutě a úklidu zasažených prostor stavebními pracemi</t>
  </si>
  <si>
    <t>1216977264</t>
  </si>
  <si>
    <t>460671111</t>
  </si>
  <si>
    <t>Výstražná fólie pro krytí kabelů šířky přes 10 do 20 cm</t>
  </si>
  <si>
    <t>1000447647</t>
  </si>
  <si>
    <t>https://podminky.urs.cz/item/CS_URS_2025_02/460671111</t>
  </si>
  <si>
    <t>350,0</t>
  </si>
  <si>
    <t>37,5</t>
  </si>
  <si>
    <t>-2069306222</t>
  </si>
  <si>
    <t>256</t>
  </si>
  <si>
    <t>527059871</t>
  </si>
  <si>
    <t>387,5*1,01</t>
  </si>
  <si>
    <t>469981111</t>
  </si>
  <si>
    <t>Přesun hmot pro pomocné stavební práce při elektromotážích</t>
  </si>
  <si>
    <t>533267547</t>
  </si>
  <si>
    <t>https://podminky.urs.cz/item/CS_URS_2025_02/469981111</t>
  </si>
  <si>
    <t>2504907 - SO 801 - Komunikace a parkovací plochy I.etapa - Zelená infrastruktura</t>
  </si>
  <si>
    <t>Soupis:</t>
  </si>
  <si>
    <t>2504907a - Ochrana stromů při stavební činnosti, kácení a a pěstební opatření</t>
  </si>
  <si>
    <t>1-001</t>
  </si>
  <si>
    <t>Mopntáž bednění kolem dřevin</t>
  </si>
  <si>
    <t>-946012783</t>
  </si>
  <si>
    <t>1-001a</t>
  </si>
  <si>
    <t>dřevo latě 1 m, 10x2 cm (na 1ks stromu 40ks latí)</t>
  </si>
  <si>
    <t>bm</t>
  </si>
  <si>
    <t>-2119793244</t>
  </si>
  <si>
    <t>5*40</t>
  </si>
  <si>
    <t>1-002</t>
  </si>
  <si>
    <t>Speciální ošetření stromů při stavbě (rašelina+písek)</t>
  </si>
  <si>
    <t>1460761745</t>
  </si>
  <si>
    <t>1-002a</t>
  </si>
  <si>
    <t>rašelina, geotextílie, přípravek na zatření ran</t>
  </si>
  <si>
    <t>1545282813</t>
  </si>
  <si>
    <t>1-003</t>
  </si>
  <si>
    <t>Ošetření koruny stromů dle technologie</t>
  </si>
  <si>
    <t>100026921</t>
  </si>
  <si>
    <t>1-004</t>
  </si>
  <si>
    <t>Vazba dynamická instalace vč. materiálu</t>
  </si>
  <si>
    <t>-828026332</t>
  </si>
  <si>
    <t>998231411</t>
  </si>
  <si>
    <t>Ruční přesun hmot pro sadovnické a krajinářské úpravy do 100 m</t>
  </si>
  <si>
    <t>2137971577</t>
  </si>
  <si>
    <t>https://podminky.urs.cz/item/CS_URS_2025_02/998231411</t>
  </si>
  <si>
    <t>2504907b - Založení vegetačních prvků - záhonu pro výsadbu trvalek Z1 v centru nádvoří (Č I)</t>
  </si>
  <si>
    <t>183111111</t>
  </si>
  <si>
    <t>Hloubení jamek bez výměny půdy zeminy skupiny 1 až 4 obj do 0,002 m3 v rovině a svahu do 1:5</t>
  </si>
  <si>
    <t>-1851723398</t>
  </si>
  <si>
    <t>https://podminky.urs.cz/item/CS_URS_2025_02/183111111</t>
  </si>
  <si>
    <t>"trvalky" 648</t>
  </si>
  <si>
    <t>183211312</t>
  </si>
  <si>
    <t>Výsadba trvalek prostokořenných se zalitím</t>
  </si>
  <si>
    <t>1585291396</t>
  </si>
  <si>
    <t>https://podminky.urs.cz/item/CS_URS_2025_02/183211312</t>
  </si>
  <si>
    <t>183211313</t>
  </si>
  <si>
    <t>Výsadba cibulí nebo hlíz se zalitím</t>
  </si>
  <si>
    <t>-1345185854</t>
  </si>
  <si>
    <t>https://podminky.urs.cz/item/CS_URS_2025_02/183211313</t>
  </si>
  <si>
    <t>208</t>
  </si>
  <si>
    <t>183403153</t>
  </si>
  <si>
    <t>Obdělání půdy hrabáním v rovině a svahu do 1:5</t>
  </si>
  <si>
    <t>-1525109947</t>
  </si>
  <si>
    <t>https://podminky.urs.cz/item/CS_URS_2025_02/183403153</t>
  </si>
  <si>
    <t>118,0</t>
  </si>
  <si>
    <t>184853511</t>
  </si>
  <si>
    <t>Chemické odplevelení před založením kultury přes 20 m2 postřikem na široko v rovině a svahu do 1:5 strojně</t>
  </si>
  <si>
    <t>702293115</t>
  </si>
  <si>
    <t>https://podminky.urs.cz/item/CS_URS_2025_02/184853511</t>
  </si>
  <si>
    <t>236,0</t>
  </si>
  <si>
    <t>Navezení zeminy pro záhon Z1 v cetru nádvoří (Č I)</t>
  </si>
  <si>
    <t>1025936707</t>
  </si>
  <si>
    <t>45,63</t>
  </si>
  <si>
    <t xml:space="preserve">dodávka zeminy  - spodní vrstva</t>
  </si>
  <si>
    <t>2138879614</t>
  </si>
  <si>
    <t>Rozprostření ornice do požadované výšky a tvaru</t>
  </si>
  <si>
    <t>-1286909899</t>
  </si>
  <si>
    <t>3,14*9,0*9,0*0,25</t>
  </si>
  <si>
    <t>dodávka zeminy s kompostem a pískem (1:0, 6:1)</t>
  </si>
  <si>
    <t>-1336631920</t>
  </si>
  <si>
    <t>23,0</t>
  </si>
  <si>
    <t>Dianthus Knapii</t>
  </si>
  <si>
    <t>1892556915</t>
  </si>
  <si>
    <t>Phlox paniculata "Blue boy"</t>
  </si>
  <si>
    <t>748673817</t>
  </si>
  <si>
    <t>1-005</t>
  </si>
  <si>
    <t>Veronica austriaca "Knall Blau</t>
  </si>
  <si>
    <t>-810419799</t>
  </si>
  <si>
    <t>1-009</t>
  </si>
  <si>
    <t>Aster dummosusu "Knessel"</t>
  </si>
  <si>
    <t>455639993</t>
  </si>
  <si>
    <t>1-010</t>
  </si>
  <si>
    <t>Achilea ptarmice "The Pearl"</t>
  </si>
  <si>
    <t>-1422111821</t>
  </si>
  <si>
    <t>1-011</t>
  </si>
  <si>
    <t>Gypsophyla paniculata</t>
  </si>
  <si>
    <t>-1264296978</t>
  </si>
  <si>
    <t>1-012</t>
  </si>
  <si>
    <t>Helianthemum "Cerise Queen"</t>
  </si>
  <si>
    <t>929846535</t>
  </si>
  <si>
    <t>1-013</t>
  </si>
  <si>
    <t>Chrysanthemum coccineum</t>
  </si>
  <si>
    <t>-2118704910</t>
  </si>
  <si>
    <t>1-014</t>
  </si>
  <si>
    <t>Aster dummosusu "Azzuro"</t>
  </si>
  <si>
    <t>1002532928</t>
  </si>
  <si>
    <t>1-016</t>
  </si>
  <si>
    <t>Salvia nemorosa "Serenade"</t>
  </si>
  <si>
    <t>-1012935574</t>
  </si>
  <si>
    <t>1-017</t>
  </si>
  <si>
    <t>Physostegia virginiana "Alba"</t>
  </si>
  <si>
    <t>1569247886</t>
  </si>
  <si>
    <t>1-018</t>
  </si>
  <si>
    <t>Aster dummosusu "Leucothea"</t>
  </si>
  <si>
    <t>2033888772</t>
  </si>
  <si>
    <t>1-020</t>
  </si>
  <si>
    <t>Salvia nemorosa "Meinacht"</t>
  </si>
  <si>
    <t>-781460840</t>
  </si>
  <si>
    <t>1-021</t>
  </si>
  <si>
    <t>Veronica spicala</t>
  </si>
  <si>
    <t>1017830030</t>
  </si>
  <si>
    <t>1-022</t>
  </si>
  <si>
    <t>Aster dummosusu "Professor Anton Kipp""</t>
  </si>
  <si>
    <t>-107725725</t>
  </si>
  <si>
    <t>1-024</t>
  </si>
  <si>
    <t>Alchemilla sericata</t>
  </si>
  <si>
    <t>-235532978</t>
  </si>
  <si>
    <t>1-025</t>
  </si>
  <si>
    <t>Gaura lindheimerii</t>
  </si>
  <si>
    <t>-1500977150</t>
  </si>
  <si>
    <t>1-027</t>
  </si>
  <si>
    <t>Echinacea "Green Jewel"</t>
  </si>
  <si>
    <t>134222147</t>
  </si>
  <si>
    <t>1-028</t>
  </si>
  <si>
    <t>Euphorbia polychroma</t>
  </si>
  <si>
    <t>-1268750920</t>
  </si>
  <si>
    <t>1-029</t>
  </si>
  <si>
    <t>Paeonia lactivlora "Karl Rosenfield"</t>
  </si>
  <si>
    <t>1312757519</t>
  </si>
  <si>
    <t>1-030</t>
  </si>
  <si>
    <t>Miscanthus sinensis</t>
  </si>
  <si>
    <t>203032554</t>
  </si>
  <si>
    <t>1-031</t>
  </si>
  <si>
    <t>cibule - Muscari armeniacum</t>
  </si>
  <si>
    <t>724552483</t>
  </si>
  <si>
    <t>1-032</t>
  </si>
  <si>
    <t>cibule - Tulipa žlutá</t>
  </si>
  <si>
    <t>1017044020</t>
  </si>
  <si>
    <t>1-033</t>
  </si>
  <si>
    <t>cibule - Narcisus bílý</t>
  </si>
  <si>
    <t>-424772010</t>
  </si>
  <si>
    <t>1-034</t>
  </si>
  <si>
    <t>cibule - Narcisus žlutý</t>
  </si>
  <si>
    <t>2029759028</t>
  </si>
  <si>
    <t>1-035</t>
  </si>
  <si>
    <t>cibule - Tulipa Queen of Night</t>
  </si>
  <si>
    <t>2104262618</t>
  </si>
  <si>
    <t>1-036</t>
  </si>
  <si>
    <t>cibule - Narcisus žl 4</t>
  </si>
  <si>
    <t>-486377543</t>
  </si>
  <si>
    <t>1255404145</t>
  </si>
  <si>
    <t>2504907c - Založení vegetačních prvků - výsadba stromů v části č 1</t>
  </si>
  <si>
    <t>183101215</t>
  </si>
  <si>
    <t>Jamky pro výsadbu s výměnou 50 % půdy zeminy skupiny 1 až 4 obj přes 0,125 do 0,4 m3 v rovině a svahu do 1:5</t>
  </si>
  <si>
    <t>1121323611</t>
  </si>
  <si>
    <t>https://podminky.urs.cz/item/CS_URS_2025_02/183101215</t>
  </si>
  <si>
    <t>10321100</t>
  </si>
  <si>
    <t>zahradní substrát pro výsadbu VL</t>
  </si>
  <si>
    <t>-1339629145</t>
  </si>
  <si>
    <t>4*0,625</t>
  </si>
  <si>
    <t>184102113</t>
  </si>
  <si>
    <t>Výsadba dřeviny s balem D přes 0,3 do 0,4 m do jamky se zalitím v rovině a svahu do 1:5</t>
  </si>
  <si>
    <t>-1585351958</t>
  </si>
  <si>
    <t>https://podminky.urs.cz/item/CS_URS_2025_02/184102113</t>
  </si>
  <si>
    <t>184215112</t>
  </si>
  <si>
    <t>Ukotvení kmene dřevin v rovině nebo na svahu do 1:5 jedním kůlem D do 0,1 m dl přes 1 do 2 m</t>
  </si>
  <si>
    <t>-1306614825</t>
  </si>
  <si>
    <t>https://podminky.urs.cz/item/CS_URS_2025_02/184215112</t>
  </si>
  <si>
    <t>69311054</t>
  </si>
  <si>
    <t>tkanina jutová přírodní 211g/m2 pás š 15cm</t>
  </si>
  <si>
    <t>232712396</t>
  </si>
  <si>
    <t>0,4*8</t>
  </si>
  <si>
    <t>60591253</t>
  </si>
  <si>
    <t>kůl vyvazovací dřevěný impregnovaný D 8cm dl 2m</t>
  </si>
  <si>
    <t>194007471</t>
  </si>
  <si>
    <t>184806111</t>
  </si>
  <si>
    <t>Řez stromů netrnitých průklestem D koruny do 2 m</t>
  </si>
  <si>
    <t>-2142398689</t>
  </si>
  <si>
    <t>https://podminky.urs.cz/item/CS_URS_2025_02/184806111</t>
  </si>
  <si>
    <t>184911421</t>
  </si>
  <si>
    <t>Mulčování rostlin kůrou tl do 0,1 m v rovině a svahu do 1:5</t>
  </si>
  <si>
    <t>2008901807</t>
  </si>
  <si>
    <t>https://podminky.urs.cz/item/CS_URS_2025_02/184911421</t>
  </si>
  <si>
    <t>"celá plocha G104" 1,54</t>
  </si>
  <si>
    <t>10391100</t>
  </si>
  <si>
    <t>kůra mulčovací VL</t>
  </si>
  <si>
    <t>469694717</t>
  </si>
  <si>
    <t>1,54*0,103</t>
  </si>
  <si>
    <t>0,159*0,103 'Přepočtené koeficientem množství</t>
  </si>
  <si>
    <t>185802114</t>
  </si>
  <si>
    <t>Hnojení tabletovlým hnojivem 50g, vč. dodávky tablet jednotlivě ke každému stromu, jedna tableta =10g</t>
  </si>
  <si>
    <t>443217813</t>
  </si>
  <si>
    <t>https://podminky.urs.cz/item/CS_URS_2025_02/185802114</t>
  </si>
  <si>
    <t>4*5</t>
  </si>
  <si>
    <t>Nátěr kmene propti výparu</t>
  </si>
  <si>
    <t>667064296</t>
  </si>
  <si>
    <t>materiál nátěru</t>
  </si>
  <si>
    <t>1330704760</t>
  </si>
  <si>
    <t>Zalití rostlin vodou</t>
  </si>
  <si>
    <t>kua</t>
  </si>
  <si>
    <t>-1246835043</t>
  </si>
  <si>
    <t>Tilia cordata</t>
  </si>
  <si>
    <t>-1195255715</t>
  </si>
  <si>
    <t>Davidia involucrat</t>
  </si>
  <si>
    <t>-1846243009</t>
  </si>
  <si>
    <t>Morus alba</t>
  </si>
  <si>
    <t>-831747470</t>
  </si>
  <si>
    <t>-1007803081</t>
  </si>
  <si>
    <t>2504907d - Založení vegetačních prvků - výsadby živého plotu</t>
  </si>
  <si>
    <t>183111114</t>
  </si>
  <si>
    <t>Hloubení jamek bez výměny půdy zeminy skupiny 1 až 4 obj přes 0,01 do 0,02 m3 v rovině a svahu do 1:5</t>
  </si>
  <si>
    <t>518377728</t>
  </si>
  <si>
    <t>https://podminky.urs.cz/item/CS_URS_2025_02/183111114</t>
  </si>
  <si>
    <t>295</t>
  </si>
  <si>
    <t>184701111</t>
  </si>
  <si>
    <t>Výsadba živého plotu bez balu v rovině a svahu do 1:5</t>
  </si>
  <si>
    <t>-337658941</t>
  </si>
  <si>
    <t>https://podminky.urs.cz/item/CS_URS_2025_02/184701111</t>
  </si>
  <si>
    <t>1840933009</t>
  </si>
  <si>
    <t>46,0</t>
  </si>
  <si>
    <t>-169914331</t>
  </si>
  <si>
    <t>2,3</t>
  </si>
  <si>
    <t>2,3*0,103 'Přepočtené koeficientem množství</t>
  </si>
  <si>
    <t>Hnojení půdy umělým hnojivem k jednotlivým rostlinám v rovině a svahu do 1:5</t>
  </si>
  <si>
    <t>-1681318633</t>
  </si>
  <si>
    <t>590</t>
  </si>
  <si>
    <t>hnojivo - tableta 2g</t>
  </si>
  <si>
    <t>325400616</t>
  </si>
  <si>
    <t>295*2</t>
  </si>
  <si>
    <t xml:space="preserve">llex crenata "Dark Green" </t>
  </si>
  <si>
    <t>424222358</t>
  </si>
  <si>
    <t>299991721</t>
  </si>
  <si>
    <t>2504907e - Založení vegetačních prvků - založení trávníku výsevem</t>
  </si>
  <si>
    <t>181006112</t>
  </si>
  <si>
    <t>Rozprostření zemint l vrstvy do 0,15 m schopných zúrodnění v rovině a sklonu do 1:5</t>
  </si>
  <si>
    <t>1387384085</t>
  </si>
  <si>
    <t>https://podminky.urs.cz/item/CS_URS_2025_02/181006112</t>
  </si>
  <si>
    <t>1318,0</t>
  </si>
  <si>
    <t>-1343447530</t>
  </si>
  <si>
    <t>1143391759</t>
  </si>
  <si>
    <t>1318,0*0,025</t>
  </si>
  <si>
    <t>183403152</t>
  </si>
  <si>
    <t>Obdělání půdy vláčením v rovině a svahu do 1:5</t>
  </si>
  <si>
    <t>-697347976</t>
  </si>
  <si>
    <t>https://podminky.urs.cz/item/CS_URS_2025_02/183403152</t>
  </si>
  <si>
    <t>-866424956</t>
  </si>
  <si>
    <t>"příprava půdy"</t>
  </si>
  <si>
    <t>"zapravení travního semen do půdy po výsevu"</t>
  </si>
  <si>
    <t>183403161</t>
  </si>
  <si>
    <t>Obdělání půdy válením v rovině a svahu do 1:5</t>
  </si>
  <si>
    <t>-2138668689</t>
  </si>
  <si>
    <t>https://podminky.urs.cz/item/CS_URS_2025_02/183403161</t>
  </si>
  <si>
    <t>"před vysetím" 1318,0</t>
  </si>
  <si>
    <t>"po vysetí" 1318,0</t>
  </si>
  <si>
    <t>184813511</t>
  </si>
  <si>
    <t>Chemické odplevelení před založením kultury postřikem na široko v rovině a svahu do 1:5 ručně</t>
  </si>
  <si>
    <t>1325121745</t>
  </si>
  <si>
    <t>https://podminky.urs.cz/item/CS_URS_2025_02/184813511</t>
  </si>
  <si>
    <t>"2x"</t>
  </si>
  <si>
    <t>1318,0*2</t>
  </si>
  <si>
    <t>185802113</t>
  </si>
  <si>
    <t>Hnojení půdy umělým hnojivem na široko v rovině a svahu do 1:5</t>
  </si>
  <si>
    <t>-1263936819</t>
  </si>
  <si>
    <t>https://podminky.urs.cz/item/CS_URS_2025_02/185802113</t>
  </si>
  <si>
    <t>0,03</t>
  </si>
  <si>
    <t>25191155</t>
  </si>
  <si>
    <t>hnojivo průmyslové trávníkové (20g/m2)</t>
  </si>
  <si>
    <t>-2052902554</t>
  </si>
  <si>
    <t>1813,0*0,02</t>
  </si>
  <si>
    <t>185803211</t>
  </si>
  <si>
    <t>Uválcování trávníku v rovině a svahu do 1:5</t>
  </si>
  <si>
    <t>-611069193</t>
  </si>
  <si>
    <t>https://podminky.urs.cz/item/CS_URS_2025_02/185803211</t>
  </si>
  <si>
    <t>-882145169</t>
  </si>
  <si>
    <t>2504908 - SO 901 - Komunikace a parkovací plochy I.etapa - Mobiliář</t>
  </si>
  <si>
    <t xml:space="preserve">D+MTŽ D+MTŽ lavička - litinová konstrukce lavičky,  dřevěné latě z borovicového dřeva</t>
  </si>
  <si>
    <t>-431952753</t>
  </si>
  <si>
    <t>D+MTŽ odpadkový koš objemu 31L - kovová konstrukce sloupku a koše a odklopné stříšky, koč obložen impregnovanými dřevěnými latěmi vč. zemních prací, betonové patky a naložení vytlačené zeminy, odvoz na skládku a poplatku za skládku</t>
  </si>
  <si>
    <t>-1321306582</t>
  </si>
  <si>
    <t>9-003</t>
  </si>
  <si>
    <t>D+MTŽ informační tabule s tiskovou plochou 713x1080mm - dřevěná impregnovaná, vč. zemních prací, betonové patky a naložení vytlačené zeminy, odvoz na skládku a poplatku za skládku</t>
  </si>
  <si>
    <t>891364526</t>
  </si>
  <si>
    <t>2504909 -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</si>
  <si>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</si>
  <si>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</si>
  <si>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</si>
  <si>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</si>
  <si>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</si>
  <si>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</si>
  <si>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</si>
  <si>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011514000</t>
  </si>
  <si>
    <t>Stavebně-technický průzkum</t>
  </si>
  <si>
    <t>1024</t>
  </si>
  <si>
    <t>-1260611218</t>
  </si>
  <si>
    <t>https://podminky.urs.cz/item/CS_URS_2025_02/011514000</t>
  </si>
  <si>
    <t>012203000</t>
  </si>
  <si>
    <t xml:space="preserve">Geodetické vytýčení stavby </t>
  </si>
  <si>
    <t>222178528</t>
  </si>
  <si>
    <t>https://podminky.urs.cz/item/CS_URS_2025_02/012203000</t>
  </si>
  <si>
    <t>012303000</t>
  </si>
  <si>
    <t>Geodetické práce po výstavbě - geodetické zaměření ke kolaudaci a vložení do kastru</t>
  </si>
  <si>
    <t>604487904</t>
  </si>
  <si>
    <t>https://podminky.urs.cz/item/CS_URS_2025_02/012303000</t>
  </si>
  <si>
    <t>013254000</t>
  </si>
  <si>
    <t>Dokumentace skutečného provedení stavby</t>
  </si>
  <si>
    <t>-340567309</t>
  </si>
  <si>
    <t>https://podminky.urs.cz/item/CS_URS_2025_02/013254000</t>
  </si>
  <si>
    <t>VRN3</t>
  </si>
  <si>
    <t>Zařízení staveniště</t>
  </si>
  <si>
    <t>030001000</t>
  </si>
  <si>
    <t>406545194</t>
  </si>
  <si>
    <t>https://podminky.urs.cz/item/CS_URS_2025_02/030001000</t>
  </si>
  <si>
    <t>"zřízení+provoz+odstraění" 1</t>
  </si>
  <si>
    <t>034103000</t>
  </si>
  <si>
    <t>Oplocení staveniště</t>
  </si>
  <si>
    <t>1635544911</t>
  </si>
  <si>
    <t>https://podminky.urs.cz/item/CS_URS_2025_02/034103000</t>
  </si>
  <si>
    <t>034303000</t>
  </si>
  <si>
    <t>Dopravní značení na staveništi</t>
  </si>
  <si>
    <t>905491334</t>
  </si>
  <si>
    <t>https://podminky.urs.cz/item/CS_URS_2025_02/034303000</t>
  </si>
  <si>
    <t>039203000</t>
  </si>
  <si>
    <t>Úprava terénu a ploch po zrušení zařízení staveniště</t>
  </si>
  <si>
    <t>123740070</t>
  </si>
  <si>
    <t>https://podminky.urs.cz/item/CS_URS_2025_02/039203000</t>
  </si>
  <si>
    <t>R-001</t>
  </si>
  <si>
    <t>Vytýčení podzemních vedení inženýrských sítí</t>
  </si>
  <si>
    <t>-1681107774</t>
  </si>
  <si>
    <t>R-002</t>
  </si>
  <si>
    <t>Informační tabule na staveništi v souladu s dotačním programem</t>
  </si>
  <si>
    <t>936950935</t>
  </si>
  <si>
    <t>VRN4</t>
  </si>
  <si>
    <t>Inženýrská činnost</t>
  </si>
  <si>
    <t>041414000</t>
  </si>
  <si>
    <t>Plán BOZP</t>
  </si>
  <si>
    <t>719789247</t>
  </si>
  <si>
    <t>https://podminky.urs.cz/item/CS_URS_2025_02/041414000</t>
  </si>
  <si>
    <t>043103000</t>
  </si>
  <si>
    <t>Zkoušky bez rozlišení</t>
  </si>
  <si>
    <t>1149478399</t>
  </si>
  <si>
    <t>https://podminky.urs.cz/item/CS_URS_2025_02/043103000</t>
  </si>
  <si>
    <t>045002000</t>
  </si>
  <si>
    <t>Kompletační a koordinační činnost</t>
  </si>
  <si>
    <t>1293716493</t>
  </si>
  <si>
    <t>https://podminky.urs.cz/item/CS_URS_2025_02/045002000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</si>
</sst>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36.jpg" /><Relationship Id="rId2" Type="http://schemas.openxmlformats.org/officeDocument/2006/relationships/image" Target="../media/image37.jpg" /><Relationship Id="rId3" Type="http://schemas.openxmlformats.org/officeDocument/2006/relationships/image" Target="../media/image3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40.jpg" /><Relationship Id="rId2" Type="http://schemas.openxmlformats.org/officeDocument/2006/relationships/image" Target="../media/image41.jpg" /><Relationship Id="rId3" Type="http://schemas.openxmlformats.org/officeDocument/2006/relationships/image" Target="../media/image4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44.jpg" /><Relationship Id="rId2" Type="http://schemas.openxmlformats.org/officeDocument/2006/relationships/image" Target="../media/image45.jpg" /><Relationship Id="rId3" Type="http://schemas.openxmlformats.org/officeDocument/2006/relationships/image" Target="../media/image4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image" Target="../media/image48.jpg" /><Relationship Id="rId2" Type="http://schemas.openxmlformats.org/officeDocument/2006/relationships/image" Target="../media/image49.jpg" /><Relationship Id="rId3" Type="http://schemas.openxmlformats.org/officeDocument/2006/relationships/image" Target="../media/image5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image" Target="../media/image52.jpg" /><Relationship Id="rId2" Type="http://schemas.openxmlformats.org/officeDocument/2006/relationships/image" Target="../media/image53.jpg" /><Relationship Id="rId3" Type="http://schemas.openxmlformats.org/officeDocument/2006/relationships/image" Target="../media/image5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image" Target="../media/image3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32.jpg" /><Relationship Id="rId2" Type="http://schemas.openxmlformats.org/officeDocument/2006/relationships/image" Target="../media/image33.jpg" /><Relationship Id="rId3" Type="http://schemas.openxmlformats.org/officeDocument/2006/relationships/image" Target="../media/image3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3101215" TargetMode="External" /><Relationship Id="rId2" Type="http://schemas.openxmlformats.org/officeDocument/2006/relationships/hyperlink" Target="https://podminky.urs.cz/item/CS_URS_2025_02/184102113" TargetMode="External" /><Relationship Id="rId3" Type="http://schemas.openxmlformats.org/officeDocument/2006/relationships/hyperlink" Target="https://podminky.urs.cz/item/CS_URS_2025_02/184215112" TargetMode="External" /><Relationship Id="rId4" Type="http://schemas.openxmlformats.org/officeDocument/2006/relationships/hyperlink" Target="https://podminky.urs.cz/item/CS_URS_2025_02/184806111" TargetMode="External" /><Relationship Id="rId5" Type="http://schemas.openxmlformats.org/officeDocument/2006/relationships/hyperlink" Target="https://podminky.urs.cz/item/CS_URS_2025_02/184911421" TargetMode="External" /><Relationship Id="rId6" Type="http://schemas.openxmlformats.org/officeDocument/2006/relationships/hyperlink" Target="https://podminky.urs.cz/item/CS_URS_2025_02/185802114" TargetMode="External" /><Relationship Id="rId7" Type="http://schemas.openxmlformats.org/officeDocument/2006/relationships/hyperlink" Target="https://podminky.urs.cz/item/CS_URS_2025_02/998231411" TargetMode="External" /><Relationship Id="rId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3111114" TargetMode="External" /><Relationship Id="rId2" Type="http://schemas.openxmlformats.org/officeDocument/2006/relationships/hyperlink" Target="https://podminky.urs.cz/item/CS_URS_2025_02/184701111" TargetMode="External" /><Relationship Id="rId3" Type="http://schemas.openxmlformats.org/officeDocument/2006/relationships/hyperlink" Target="https://podminky.urs.cz/item/CS_URS_2025_02/184911421" TargetMode="External" /><Relationship Id="rId4" Type="http://schemas.openxmlformats.org/officeDocument/2006/relationships/hyperlink" Target="https://podminky.urs.cz/item/CS_URS_2025_02/185802114" TargetMode="External" /><Relationship Id="rId5" Type="http://schemas.openxmlformats.org/officeDocument/2006/relationships/hyperlink" Target="https://podminky.urs.cz/item/CS_URS_2025_02/998231411" TargetMode="External" /><Relationship Id="rId6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1006112" TargetMode="External" /><Relationship Id="rId2" Type="http://schemas.openxmlformats.org/officeDocument/2006/relationships/hyperlink" Target="https://podminky.urs.cz/item/CS_URS_2025_02/181411131" TargetMode="External" /><Relationship Id="rId3" Type="http://schemas.openxmlformats.org/officeDocument/2006/relationships/hyperlink" Target="https://podminky.urs.cz/item/CS_URS_2025_02/183403152" TargetMode="External" /><Relationship Id="rId4" Type="http://schemas.openxmlformats.org/officeDocument/2006/relationships/hyperlink" Target="https://podminky.urs.cz/item/CS_URS_2025_02/183403153" TargetMode="External" /><Relationship Id="rId5" Type="http://schemas.openxmlformats.org/officeDocument/2006/relationships/hyperlink" Target="https://podminky.urs.cz/item/CS_URS_2025_02/183403161" TargetMode="External" /><Relationship Id="rId6" Type="http://schemas.openxmlformats.org/officeDocument/2006/relationships/hyperlink" Target="https://podminky.urs.cz/item/CS_URS_2025_02/184813511" TargetMode="External" /><Relationship Id="rId7" Type="http://schemas.openxmlformats.org/officeDocument/2006/relationships/hyperlink" Target="https://podminky.urs.cz/item/CS_URS_2025_02/185802113" TargetMode="External" /><Relationship Id="rId8" Type="http://schemas.openxmlformats.org/officeDocument/2006/relationships/hyperlink" Target="https://podminky.urs.cz/item/CS_URS_2025_02/185803211" TargetMode="External" /><Relationship Id="rId9" Type="http://schemas.openxmlformats.org/officeDocument/2006/relationships/hyperlink" Target="https://podminky.urs.cz/item/CS_URS_2025_02/998231411" TargetMode="External" /><Relationship Id="rId10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1514000" TargetMode="External" /><Relationship Id="rId2" Type="http://schemas.openxmlformats.org/officeDocument/2006/relationships/hyperlink" Target="https://podminky.urs.cz/item/CS_URS_2025_02/012203000" TargetMode="External" /><Relationship Id="rId3" Type="http://schemas.openxmlformats.org/officeDocument/2006/relationships/hyperlink" Target="https://podminky.urs.cz/item/CS_URS_2025_02/012303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30001000" TargetMode="External" /><Relationship Id="rId6" Type="http://schemas.openxmlformats.org/officeDocument/2006/relationships/hyperlink" Target="https://podminky.urs.cz/item/CS_URS_2025_02/034103000" TargetMode="External" /><Relationship Id="rId7" Type="http://schemas.openxmlformats.org/officeDocument/2006/relationships/hyperlink" Target="https://podminky.urs.cz/item/CS_URS_2025_02/034303000" TargetMode="External" /><Relationship Id="rId8" Type="http://schemas.openxmlformats.org/officeDocument/2006/relationships/hyperlink" Target="https://podminky.urs.cz/item/CS_URS_2025_02/039203000" TargetMode="External" /><Relationship Id="rId9" Type="http://schemas.openxmlformats.org/officeDocument/2006/relationships/hyperlink" Target="https://podminky.urs.cz/item/CS_URS_2025_02/041414000" TargetMode="External" /><Relationship Id="rId10" Type="http://schemas.openxmlformats.org/officeDocument/2006/relationships/hyperlink" Target="https://podminky.urs.cz/item/CS_URS_2025_02/043103000" TargetMode="External" /><Relationship Id="rId11" Type="http://schemas.openxmlformats.org/officeDocument/2006/relationships/hyperlink" Target="https://podminky.urs.cz/item/CS_URS_2025_02/045002000" TargetMode="External" /><Relationship Id="rId12" Type="http://schemas.openxmlformats.org/officeDocument/2006/relationships/drawing" Target="../drawings/drawing14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51" TargetMode="External" /><Relationship Id="rId2" Type="http://schemas.openxmlformats.org/officeDocument/2006/relationships/hyperlink" Target="https://podminky.urs.cz/item/CS_URS_2025_02/122151401" TargetMode="External" /><Relationship Id="rId3" Type="http://schemas.openxmlformats.org/officeDocument/2006/relationships/hyperlink" Target="https://podminky.urs.cz/item/CS_URS_2025_02/122452204" TargetMode="External" /><Relationship Id="rId4" Type="http://schemas.openxmlformats.org/officeDocument/2006/relationships/hyperlink" Target="https://podminky.urs.cz/item/CS_URS_2025_02/132251103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6151101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5151101" TargetMode="External" /><Relationship Id="rId11" Type="http://schemas.openxmlformats.org/officeDocument/2006/relationships/hyperlink" Target="https://podminky.urs.cz/item/CS_URS_2025_02/175151201" TargetMode="External" /><Relationship Id="rId12" Type="http://schemas.openxmlformats.org/officeDocument/2006/relationships/hyperlink" Target="https://podminky.urs.cz/item/CS_URS_2025_02/181351103" TargetMode="External" /><Relationship Id="rId13" Type="http://schemas.openxmlformats.org/officeDocument/2006/relationships/hyperlink" Target="https://podminky.urs.cz/item/CS_URS_2025_02/181411131" TargetMode="External" /><Relationship Id="rId14" Type="http://schemas.openxmlformats.org/officeDocument/2006/relationships/hyperlink" Target="https://podminky.urs.cz/item/CS_URS_2025_02/181951112" TargetMode="External" /><Relationship Id="rId15" Type="http://schemas.openxmlformats.org/officeDocument/2006/relationships/hyperlink" Target="https://podminky.urs.cz/item/CS_URS_2025_02/182151111" TargetMode="External" /><Relationship Id="rId16" Type="http://schemas.openxmlformats.org/officeDocument/2006/relationships/hyperlink" Target="https://podminky.urs.cz/item/CS_URS_2025_02/211531111" TargetMode="External" /><Relationship Id="rId17" Type="http://schemas.openxmlformats.org/officeDocument/2006/relationships/hyperlink" Target="https://podminky.urs.cz/item/CS_URS_2025_02/211971110" TargetMode="External" /><Relationship Id="rId18" Type="http://schemas.openxmlformats.org/officeDocument/2006/relationships/hyperlink" Target="https://podminky.urs.cz/item/CS_URS_2025_02/212532111" TargetMode="External" /><Relationship Id="rId19" Type="http://schemas.openxmlformats.org/officeDocument/2006/relationships/hyperlink" Target="https://podminky.urs.cz/item/CS_URS_2025_02/212755214" TargetMode="External" /><Relationship Id="rId20" Type="http://schemas.openxmlformats.org/officeDocument/2006/relationships/hyperlink" Target="https://podminky.urs.cz/item/CS_URS_2025_02/451572111" TargetMode="External" /><Relationship Id="rId21" Type="http://schemas.openxmlformats.org/officeDocument/2006/relationships/hyperlink" Target="https://podminky.urs.cz/item/CS_URS_2025_02/564211011" TargetMode="External" /><Relationship Id="rId22" Type="http://schemas.openxmlformats.org/officeDocument/2006/relationships/hyperlink" Target="https://podminky.urs.cz/item/CS_URS_2025_02/564760101" TargetMode="External" /><Relationship Id="rId23" Type="http://schemas.openxmlformats.org/officeDocument/2006/relationships/hyperlink" Target="https://podminky.urs.cz/item/CS_URS_2025_02/564952111" TargetMode="External" /><Relationship Id="rId24" Type="http://schemas.openxmlformats.org/officeDocument/2006/relationships/hyperlink" Target="https://podminky.urs.cz/item/CS_URS_2025_02/564960315" TargetMode="External" /><Relationship Id="rId25" Type="http://schemas.openxmlformats.org/officeDocument/2006/relationships/hyperlink" Target="https://podminky.urs.cz/item/CS_URS_2025_02/591211111" TargetMode="External" /><Relationship Id="rId26" Type="http://schemas.openxmlformats.org/officeDocument/2006/relationships/hyperlink" Target="https://podminky.urs.cz/item/CS_URS_2025_02/599441111" TargetMode="External" /><Relationship Id="rId27" Type="http://schemas.openxmlformats.org/officeDocument/2006/relationships/hyperlink" Target="https://podminky.urs.cz/item/CS_URS_2025_02/871260310" TargetMode="External" /><Relationship Id="rId28" Type="http://schemas.openxmlformats.org/officeDocument/2006/relationships/hyperlink" Target="https://podminky.urs.cz/item/CS_URS_2025_02/892271111" TargetMode="External" /><Relationship Id="rId29" Type="http://schemas.openxmlformats.org/officeDocument/2006/relationships/hyperlink" Target="https://podminky.urs.cz/item/CS_URS_2025_02/895270001" TargetMode="External" /><Relationship Id="rId30" Type="http://schemas.openxmlformats.org/officeDocument/2006/relationships/hyperlink" Target="https://podminky.urs.cz/item/CS_URS_2025_02/895270031" TargetMode="External" /><Relationship Id="rId31" Type="http://schemas.openxmlformats.org/officeDocument/2006/relationships/hyperlink" Target="https://podminky.urs.cz/item/CS_URS_2025_02/895270052" TargetMode="External" /><Relationship Id="rId32" Type="http://schemas.openxmlformats.org/officeDocument/2006/relationships/hyperlink" Target="https://podminky.urs.cz/item/CS_URS_2025_02/899722111" TargetMode="External" /><Relationship Id="rId33" Type="http://schemas.openxmlformats.org/officeDocument/2006/relationships/hyperlink" Target="https://podminky.urs.cz/item/CS_URS_2025_02/916111113" TargetMode="External" /><Relationship Id="rId34" Type="http://schemas.openxmlformats.org/officeDocument/2006/relationships/hyperlink" Target="https://podminky.urs.cz/item/CS_URS_2025_02/916991121" TargetMode="External" /><Relationship Id="rId35" Type="http://schemas.openxmlformats.org/officeDocument/2006/relationships/hyperlink" Target="https://podminky.urs.cz/item/CS_URS_2025_02/919726202" TargetMode="External" /><Relationship Id="rId36" Type="http://schemas.openxmlformats.org/officeDocument/2006/relationships/hyperlink" Target="https://podminky.urs.cz/item/CS_URS_2025_02/979071111" TargetMode="External" /><Relationship Id="rId37" Type="http://schemas.openxmlformats.org/officeDocument/2006/relationships/hyperlink" Target="https://podminky.urs.cz/item/CS_URS_2025_02/997013111" TargetMode="External" /><Relationship Id="rId38" Type="http://schemas.openxmlformats.org/officeDocument/2006/relationships/hyperlink" Target="https://podminky.urs.cz/item/CS_URS_2025_02/997013501" TargetMode="External" /><Relationship Id="rId39" Type="http://schemas.openxmlformats.org/officeDocument/2006/relationships/hyperlink" Target="https://podminky.urs.cz/item/CS_URS_2025_02/997013509" TargetMode="External" /><Relationship Id="rId40" Type="http://schemas.openxmlformats.org/officeDocument/2006/relationships/hyperlink" Target="https://podminky.urs.cz/item/CS_URS_2025_02/997013861" TargetMode="External" /><Relationship Id="rId41" Type="http://schemas.openxmlformats.org/officeDocument/2006/relationships/hyperlink" Target="https://podminky.urs.cz/item/CS_URS_2025_02/998223011" TargetMode="External" /><Relationship Id="rId42" Type="http://schemas.openxmlformats.org/officeDocument/2006/relationships/hyperlink" Target="https://podminky.urs.cz/item/CS_URS_2025_02/711161215" TargetMode="External" /><Relationship Id="rId43" Type="http://schemas.openxmlformats.org/officeDocument/2006/relationships/hyperlink" Target="https://podminky.urs.cz/item/CS_URS_2025_02/998711201" TargetMode="External" /><Relationship Id="rId44" Type="http://schemas.openxmlformats.org/officeDocument/2006/relationships/hyperlink" Target="https://podminky.urs.cz/item/CS_URS_2025_02/767995113" TargetMode="External" /><Relationship Id="rId45" Type="http://schemas.openxmlformats.org/officeDocument/2006/relationships/hyperlink" Target="https://podminky.urs.cz/item/CS_URS_2025_02/99876731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51" TargetMode="External" /><Relationship Id="rId2" Type="http://schemas.openxmlformats.org/officeDocument/2006/relationships/hyperlink" Target="https://podminky.urs.cz/item/CS_URS_2025_02/119001421" TargetMode="External" /><Relationship Id="rId3" Type="http://schemas.openxmlformats.org/officeDocument/2006/relationships/hyperlink" Target="https://podminky.urs.cz/item/CS_URS_2025_02/121151113" TargetMode="External" /><Relationship Id="rId4" Type="http://schemas.openxmlformats.org/officeDocument/2006/relationships/hyperlink" Target="https://podminky.urs.cz/item/CS_URS_2025_02/122452204" TargetMode="External" /><Relationship Id="rId5" Type="http://schemas.openxmlformats.org/officeDocument/2006/relationships/hyperlink" Target="https://podminky.urs.cz/item/CS_URS_2025_02/132251103" TargetMode="External" /><Relationship Id="rId6" Type="http://schemas.openxmlformats.org/officeDocument/2006/relationships/hyperlink" Target="https://podminky.urs.cz/item/CS_URS_2025_02/139001101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66151101" TargetMode="External" /><Relationship Id="rId10" Type="http://schemas.openxmlformats.org/officeDocument/2006/relationships/hyperlink" Target="https://podminky.urs.cz/item/CS_URS_2025_02/171201231" TargetMode="External" /><Relationship Id="rId11" Type="http://schemas.openxmlformats.org/officeDocument/2006/relationships/hyperlink" Target="https://podminky.urs.cz/item/CS_URS_2025_02/171251201" TargetMode="External" /><Relationship Id="rId12" Type="http://schemas.openxmlformats.org/officeDocument/2006/relationships/hyperlink" Target="https://podminky.urs.cz/item/CS_URS_2025_02/175151101" TargetMode="External" /><Relationship Id="rId13" Type="http://schemas.openxmlformats.org/officeDocument/2006/relationships/hyperlink" Target="https://podminky.urs.cz/item/CS_URS_2025_02/175151201" TargetMode="External" /><Relationship Id="rId14" Type="http://schemas.openxmlformats.org/officeDocument/2006/relationships/hyperlink" Target="https://podminky.urs.cz/item/CS_URS_2025_02/181351103" TargetMode="External" /><Relationship Id="rId15" Type="http://schemas.openxmlformats.org/officeDocument/2006/relationships/hyperlink" Target="https://podminky.urs.cz/item/CS_URS_2025_02/181411131" TargetMode="External" /><Relationship Id="rId16" Type="http://schemas.openxmlformats.org/officeDocument/2006/relationships/hyperlink" Target="https://podminky.urs.cz/item/CS_URS_2025_02/181951112" TargetMode="External" /><Relationship Id="rId17" Type="http://schemas.openxmlformats.org/officeDocument/2006/relationships/hyperlink" Target="https://podminky.urs.cz/item/CS_URS_2025_02/211531111" TargetMode="External" /><Relationship Id="rId18" Type="http://schemas.openxmlformats.org/officeDocument/2006/relationships/hyperlink" Target="https://podminky.urs.cz/item/CS_URS_2025_02/211971110" TargetMode="External" /><Relationship Id="rId19" Type="http://schemas.openxmlformats.org/officeDocument/2006/relationships/hyperlink" Target="https://podminky.urs.cz/item/CS_URS_2025_02/212532111" TargetMode="External" /><Relationship Id="rId20" Type="http://schemas.openxmlformats.org/officeDocument/2006/relationships/hyperlink" Target="https://podminky.urs.cz/item/CS_URS_2025_02/212755214" TargetMode="External" /><Relationship Id="rId21" Type="http://schemas.openxmlformats.org/officeDocument/2006/relationships/hyperlink" Target="https://podminky.urs.cz/item/CS_URS_2025_02/451572111" TargetMode="External" /><Relationship Id="rId22" Type="http://schemas.openxmlformats.org/officeDocument/2006/relationships/hyperlink" Target="https://podminky.urs.cz/item/CS_URS_2025_02/564211011" TargetMode="External" /><Relationship Id="rId23" Type="http://schemas.openxmlformats.org/officeDocument/2006/relationships/hyperlink" Target="https://podminky.urs.cz/item/CS_URS_2025_02/564861111" TargetMode="External" /><Relationship Id="rId24" Type="http://schemas.openxmlformats.org/officeDocument/2006/relationships/hyperlink" Target="https://podminky.urs.cz/item/CS_URS_2025_02/564952111" TargetMode="External" /><Relationship Id="rId25" Type="http://schemas.openxmlformats.org/officeDocument/2006/relationships/hyperlink" Target="https://podminky.urs.cz/item/CS_URS_2025_02/564960315" TargetMode="External" /><Relationship Id="rId26" Type="http://schemas.openxmlformats.org/officeDocument/2006/relationships/hyperlink" Target="https://podminky.urs.cz/item/CS_URS_2025_02/591111111" TargetMode="External" /><Relationship Id="rId27" Type="http://schemas.openxmlformats.org/officeDocument/2006/relationships/hyperlink" Target="https://podminky.urs.cz/item/CS_URS_2025_02/599441111" TargetMode="External" /><Relationship Id="rId28" Type="http://schemas.openxmlformats.org/officeDocument/2006/relationships/hyperlink" Target="https://podminky.urs.cz/item/CS_URS_2025_02/871260310" TargetMode="External" /><Relationship Id="rId29" Type="http://schemas.openxmlformats.org/officeDocument/2006/relationships/hyperlink" Target="https://podminky.urs.cz/item/CS_URS_2025_02/877260310" TargetMode="External" /><Relationship Id="rId30" Type="http://schemas.openxmlformats.org/officeDocument/2006/relationships/hyperlink" Target="https://podminky.urs.cz/item/CS_URS_2025_02/877260320" TargetMode="External" /><Relationship Id="rId31" Type="http://schemas.openxmlformats.org/officeDocument/2006/relationships/hyperlink" Target="https://podminky.urs.cz/item/CS_URS_2025_02/892271111" TargetMode="External" /><Relationship Id="rId32" Type="http://schemas.openxmlformats.org/officeDocument/2006/relationships/hyperlink" Target="https://podminky.urs.cz/item/CS_URS_2025_02/899722111" TargetMode="External" /><Relationship Id="rId33" Type="http://schemas.openxmlformats.org/officeDocument/2006/relationships/hyperlink" Target="https://podminky.urs.cz/item/CS_URS_2025_02/916111113" TargetMode="External" /><Relationship Id="rId34" Type="http://schemas.openxmlformats.org/officeDocument/2006/relationships/hyperlink" Target="https://podminky.urs.cz/item/CS_URS_2025_02/916991121" TargetMode="External" /><Relationship Id="rId35" Type="http://schemas.openxmlformats.org/officeDocument/2006/relationships/hyperlink" Target="https://podminky.urs.cz/item/CS_URS_2025_02/919726202" TargetMode="External" /><Relationship Id="rId36" Type="http://schemas.openxmlformats.org/officeDocument/2006/relationships/hyperlink" Target="https://podminky.urs.cz/item/CS_URS_2025_02/979071111" TargetMode="External" /><Relationship Id="rId37" Type="http://schemas.openxmlformats.org/officeDocument/2006/relationships/hyperlink" Target="https://podminky.urs.cz/item/CS_URS_2025_02/997013111" TargetMode="External" /><Relationship Id="rId38" Type="http://schemas.openxmlformats.org/officeDocument/2006/relationships/hyperlink" Target="https://podminky.urs.cz/item/CS_URS_2025_02/997013501" TargetMode="External" /><Relationship Id="rId39" Type="http://schemas.openxmlformats.org/officeDocument/2006/relationships/hyperlink" Target="https://podminky.urs.cz/item/CS_URS_2025_02/997013509" TargetMode="External" /><Relationship Id="rId40" Type="http://schemas.openxmlformats.org/officeDocument/2006/relationships/hyperlink" Target="https://podminky.urs.cz/item/CS_URS_2025_02/997013861" TargetMode="External" /><Relationship Id="rId41" Type="http://schemas.openxmlformats.org/officeDocument/2006/relationships/hyperlink" Target="https://podminky.urs.cz/item/CS_URS_2025_02/998223011" TargetMode="External" /><Relationship Id="rId42" Type="http://schemas.openxmlformats.org/officeDocument/2006/relationships/hyperlink" Target="https://podminky.urs.cz/item/CS_URS_2025_02/711161215" TargetMode="External" /><Relationship Id="rId43" Type="http://schemas.openxmlformats.org/officeDocument/2006/relationships/hyperlink" Target="https://podminky.urs.cz/item/CS_URS_2025_02/998711201" TargetMode="External" /><Relationship Id="rId4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51" TargetMode="External" /><Relationship Id="rId2" Type="http://schemas.openxmlformats.org/officeDocument/2006/relationships/hyperlink" Target="https://podminky.urs.cz/item/CS_URS_2025_02/119001422" TargetMode="External" /><Relationship Id="rId3" Type="http://schemas.openxmlformats.org/officeDocument/2006/relationships/hyperlink" Target="https://podminky.urs.cz/item/CS_URS_2025_02/121151113" TargetMode="External" /><Relationship Id="rId4" Type="http://schemas.openxmlformats.org/officeDocument/2006/relationships/hyperlink" Target="https://podminky.urs.cz/item/CS_URS_2025_02/122452204" TargetMode="External" /><Relationship Id="rId5" Type="http://schemas.openxmlformats.org/officeDocument/2006/relationships/hyperlink" Target="https://podminky.urs.cz/item/CS_URS_2025_02/132251103" TargetMode="External" /><Relationship Id="rId6" Type="http://schemas.openxmlformats.org/officeDocument/2006/relationships/hyperlink" Target="https://podminky.urs.cz/item/CS_URS_2025_02/139001101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66151101" TargetMode="External" /><Relationship Id="rId10" Type="http://schemas.openxmlformats.org/officeDocument/2006/relationships/hyperlink" Target="https://podminky.urs.cz/item/CS_URS_2025_02/171201231" TargetMode="External" /><Relationship Id="rId11" Type="http://schemas.openxmlformats.org/officeDocument/2006/relationships/hyperlink" Target="https://podminky.urs.cz/item/CS_URS_2025_02/171251201" TargetMode="External" /><Relationship Id="rId12" Type="http://schemas.openxmlformats.org/officeDocument/2006/relationships/hyperlink" Target="https://podminky.urs.cz/item/CS_URS_2025_02/175151101" TargetMode="External" /><Relationship Id="rId13" Type="http://schemas.openxmlformats.org/officeDocument/2006/relationships/hyperlink" Target="https://podminky.urs.cz/item/CS_URS_2025_02/175151201" TargetMode="External" /><Relationship Id="rId14" Type="http://schemas.openxmlformats.org/officeDocument/2006/relationships/hyperlink" Target="https://podminky.urs.cz/item/CS_URS_2025_02/181351103" TargetMode="External" /><Relationship Id="rId15" Type="http://schemas.openxmlformats.org/officeDocument/2006/relationships/hyperlink" Target="https://podminky.urs.cz/item/CS_URS_2025_02/181411131" TargetMode="External" /><Relationship Id="rId16" Type="http://schemas.openxmlformats.org/officeDocument/2006/relationships/hyperlink" Target="https://podminky.urs.cz/item/CS_URS_2025_02/181951112" TargetMode="External" /><Relationship Id="rId17" Type="http://schemas.openxmlformats.org/officeDocument/2006/relationships/hyperlink" Target="https://podminky.urs.cz/item/CS_URS_2025_02/182151111" TargetMode="External" /><Relationship Id="rId18" Type="http://schemas.openxmlformats.org/officeDocument/2006/relationships/hyperlink" Target="https://podminky.urs.cz/item/CS_URS_2025_02/211531111" TargetMode="External" /><Relationship Id="rId19" Type="http://schemas.openxmlformats.org/officeDocument/2006/relationships/hyperlink" Target="https://podminky.urs.cz/item/CS_URS_2025_02/211971110" TargetMode="External" /><Relationship Id="rId20" Type="http://schemas.openxmlformats.org/officeDocument/2006/relationships/hyperlink" Target="https://podminky.urs.cz/item/CS_URS_2025_02/212532111" TargetMode="External" /><Relationship Id="rId21" Type="http://schemas.openxmlformats.org/officeDocument/2006/relationships/hyperlink" Target="https://podminky.urs.cz/item/CS_URS_2025_02/212755214" TargetMode="External" /><Relationship Id="rId22" Type="http://schemas.openxmlformats.org/officeDocument/2006/relationships/hyperlink" Target="https://podminky.urs.cz/item/CS_URS_2025_02/212755216" TargetMode="External" /><Relationship Id="rId23" Type="http://schemas.openxmlformats.org/officeDocument/2006/relationships/hyperlink" Target="https://podminky.urs.cz/item/CS_URS_2025_02/451572111" TargetMode="External" /><Relationship Id="rId24" Type="http://schemas.openxmlformats.org/officeDocument/2006/relationships/hyperlink" Target="https://podminky.urs.cz/item/CS_URS_2025_02/564211011" TargetMode="External" /><Relationship Id="rId25" Type="http://schemas.openxmlformats.org/officeDocument/2006/relationships/hyperlink" Target="https://podminky.urs.cz/item/CS_URS_2025_02/564841111" TargetMode="External" /><Relationship Id="rId26" Type="http://schemas.openxmlformats.org/officeDocument/2006/relationships/hyperlink" Target="https://podminky.urs.cz/item/CS_URS_2025_02/564861111" TargetMode="External" /><Relationship Id="rId27" Type="http://schemas.openxmlformats.org/officeDocument/2006/relationships/hyperlink" Target="https://podminky.urs.cz/item/CS_URS_2025_02/564952111" TargetMode="External" /><Relationship Id="rId28" Type="http://schemas.openxmlformats.org/officeDocument/2006/relationships/hyperlink" Target="https://podminky.urs.cz/item/CS_URS_2025_02/564960315" TargetMode="External" /><Relationship Id="rId29" Type="http://schemas.openxmlformats.org/officeDocument/2006/relationships/hyperlink" Target="https://podminky.urs.cz/item/CS_URS_2025_02/591111111" TargetMode="External" /><Relationship Id="rId30" Type="http://schemas.openxmlformats.org/officeDocument/2006/relationships/hyperlink" Target="https://podminky.urs.cz/item/CS_URS_2025_02/599441111" TargetMode="External" /><Relationship Id="rId31" Type="http://schemas.openxmlformats.org/officeDocument/2006/relationships/hyperlink" Target="https://podminky.urs.cz/item/CS_URS_2025_02/871310310" TargetMode="External" /><Relationship Id="rId32" Type="http://schemas.openxmlformats.org/officeDocument/2006/relationships/hyperlink" Target="https://podminky.urs.cz/item/CS_URS_2025_02/877310310" TargetMode="External" /><Relationship Id="rId33" Type="http://schemas.openxmlformats.org/officeDocument/2006/relationships/hyperlink" Target="https://podminky.urs.cz/item/CS_URS_2025_02/877310320" TargetMode="External" /><Relationship Id="rId34" Type="http://schemas.openxmlformats.org/officeDocument/2006/relationships/hyperlink" Target="https://podminky.urs.cz/item/CS_URS_2025_02/877310330" TargetMode="External" /><Relationship Id="rId35" Type="http://schemas.openxmlformats.org/officeDocument/2006/relationships/hyperlink" Target="https://podminky.urs.cz/item/CS_URS_2025_02/892271111" TargetMode="External" /><Relationship Id="rId36" Type="http://schemas.openxmlformats.org/officeDocument/2006/relationships/hyperlink" Target="https://podminky.urs.cz/item/CS_URS_2025_02/899722111" TargetMode="External" /><Relationship Id="rId37" Type="http://schemas.openxmlformats.org/officeDocument/2006/relationships/hyperlink" Target="https://podminky.urs.cz/item/CS_URS_2025_02/916111113" TargetMode="External" /><Relationship Id="rId38" Type="http://schemas.openxmlformats.org/officeDocument/2006/relationships/hyperlink" Target="https://podminky.urs.cz/item/CS_URS_2025_02/916991121" TargetMode="External" /><Relationship Id="rId39" Type="http://schemas.openxmlformats.org/officeDocument/2006/relationships/hyperlink" Target="https://podminky.urs.cz/item/CS_URS_2025_02/919726202" TargetMode="External" /><Relationship Id="rId40" Type="http://schemas.openxmlformats.org/officeDocument/2006/relationships/hyperlink" Target="https://podminky.urs.cz/item/CS_URS_2025_02/935113111" TargetMode="External" /><Relationship Id="rId41" Type="http://schemas.openxmlformats.org/officeDocument/2006/relationships/hyperlink" Target="https://podminky.urs.cz/item/CS_URS_2025_02/979071111" TargetMode="External" /><Relationship Id="rId42" Type="http://schemas.openxmlformats.org/officeDocument/2006/relationships/hyperlink" Target="https://podminky.urs.cz/item/CS_URS_2025_02/997013111" TargetMode="External" /><Relationship Id="rId43" Type="http://schemas.openxmlformats.org/officeDocument/2006/relationships/hyperlink" Target="https://podminky.urs.cz/item/CS_URS_2025_02/997013501" TargetMode="External" /><Relationship Id="rId44" Type="http://schemas.openxmlformats.org/officeDocument/2006/relationships/hyperlink" Target="https://podminky.urs.cz/item/CS_URS_2025_02/997013509" TargetMode="External" /><Relationship Id="rId45" Type="http://schemas.openxmlformats.org/officeDocument/2006/relationships/hyperlink" Target="https://podminky.urs.cz/item/CS_URS_2025_02/997013861" TargetMode="External" /><Relationship Id="rId46" Type="http://schemas.openxmlformats.org/officeDocument/2006/relationships/hyperlink" Target="https://podminky.urs.cz/item/CS_URS_2025_02/998223011" TargetMode="External" /><Relationship Id="rId47" Type="http://schemas.openxmlformats.org/officeDocument/2006/relationships/hyperlink" Target="https://podminky.urs.cz/item/CS_URS_2025_02/711161215" TargetMode="External" /><Relationship Id="rId48" Type="http://schemas.openxmlformats.org/officeDocument/2006/relationships/hyperlink" Target="https://podminky.urs.cz/item/CS_URS_2025_02/998711201" TargetMode="External" /><Relationship Id="rId49" Type="http://schemas.openxmlformats.org/officeDocument/2006/relationships/hyperlink" Target="https://podminky.urs.cz/item/CS_URS_2025_02/460791214" TargetMode="External" /><Relationship Id="rId5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9001421" TargetMode="External" /><Relationship Id="rId2" Type="http://schemas.openxmlformats.org/officeDocument/2006/relationships/hyperlink" Target="https://podminky.urs.cz/item/CS_URS_2025_02/121151113" TargetMode="External" /><Relationship Id="rId3" Type="http://schemas.openxmlformats.org/officeDocument/2006/relationships/hyperlink" Target="https://podminky.urs.cz/item/CS_URS_2025_02/122452204" TargetMode="External" /><Relationship Id="rId4" Type="http://schemas.openxmlformats.org/officeDocument/2006/relationships/hyperlink" Target="https://podminky.urs.cz/item/CS_URS_2025_02/132251103" TargetMode="External" /><Relationship Id="rId5" Type="http://schemas.openxmlformats.org/officeDocument/2006/relationships/hyperlink" Target="https://podminky.urs.cz/item/CS_URS_2025_02/139001101" TargetMode="External" /><Relationship Id="rId6" Type="http://schemas.openxmlformats.org/officeDocument/2006/relationships/hyperlink" Target="https://podminky.urs.cz/item/CS_URS_2025_02/162751117" TargetMode="External" /><Relationship Id="rId7" Type="http://schemas.openxmlformats.org/officeDocument/2006/relationships/hyperlink" Target="https://podminky.urs.cz/item/CS_URS_2025_02/162751119" TargetMode="External" /><Relationship Id="rId8" Type="http://schemas.openxmlformats.org/officeDocument/2006/relationships/hyperlink" Target="https://podminky.urs.cz/item/CS_URS_2025_02/166151101" TargetMode="External" /><Relationship Id="rId9" Type="http://schemas.openxmlformats.org/officeDocument/2006/relationships/hyperlink" Target="https://podminky.urs.cz/item/CS_URS_2025_02/171152121" TargetMode="External" /><Relationship Id="rId10" Type="http://schemas.openxmlformats.org/officeDocument/2006/relationships/hyperlink" Target="https://podminky.urs.cz/item/CS_URS_2025_02/171201231" TargetMode="External" /><Relationship Id="rId11" Type="http://schemas.openxmlformats.org/officeDocument/2006/relationships/hyperlink" Target="https://podminky.urs.cz/item/CS_URS_2025_02/171251201" TargetMode="External" /><Relationship Id="rId12" Type="http://schemas.openxmlformats.org/officeDocument/2006/relationships/hyperlink" Target="https://podminky.urs.cz/item/CS_URS_2025_02/175151201" TargetMode="External" /><Relationship Id="rId13" Type="http://schemas.openxmlformats.org/officeDocument/2006/relationships/hyperlink" Target="https://podminky.urs.cz/item/CS_URS_2025_02/181351103" TargetMode="External" /><Relationship Id="rId14" Type="http://schemas.openxmlformats.org/officeDocument/2006/relationships/hyperlink" Target="https://podminky.urs.cz/item/CS_URS_2025_02/181411131" TargetMode="External" /><Relationship Id="rId15" Type="http://schemas.openxmlformats.org/officeDocument/2006/relationships/hyperlink" Target="https://podminky.urs.cz/item/CS_URS_2025_02/181951112" TargetMode="External" /><Relationship Id="rId16" Type="http://schemas.openxmlformats.org/officeDocument/2006/relationships/hyperlink" Target="https://podminky.urs.cz/item/CS_URS_2025_02/182151111" TargetMode="External" /><Relationship Id="rId17" Type="http://schemas.openxmlformats.org/officeDocument/2006/relationships/hyperlink" Target="https://podminky.urs.cz/item/CS_URS_2025_02/211531111" TargetMode="External" /><Relationship Id="rId18" Type="http://schemas.openxmlformats.org/officeDocument/2006/relationships/hyperlink" Target="https://podminky.urs.cz/item/CS_URS_2025_02/211971110" TargetMode="External" /><Relationship Id="rId19" Type="http://schemas.openxmlformats.org/officeDocument/2006/relationships/hyperlink" Target="https://podminky.urs.cz/item/CS_URS_2025_02/212532111" TargetMode="External" /><Relationship Id="rId20" Type="http://schemas.openxmlformats.org/officeDocument/2006/relationships/hyperlink" Target="https://podminky.urs.cz/item/CS_URS_2025_02/212755214" TargetMode="External" /><Relationship Id="rId21" Type="http://schemas.openxmlformats.org/officeDocument/2006/relationships/hyperlink" Target="https://podminky.urs.cz/item/CS_URS_2025_02/564211011" TargetMode="External" /><Relationship Id="rId22" Type="http://schemas.openxmlformats.org/officeDocument/2006/relationships/hyperlink" Target="https://podminky.urs.cz/item/CS_URS_2025_02/564760101" TargetMode="External" /><Relationship Id="rId23" Type="http://schemas.openxmlformats.org/officeDocument/2006/relationships/hyperlink" Target="https://podminky.urs.cz/item/CS_URS_2025_02/564831111" TargetMode="External" /><Relationship Id="rId24" Type="http://schemas.openxmlformats.org/officeDocument/2006/relationships/hyperlink" Target="https://podminky.urs.cz/item/CS_URS_2025_02/564861111" TargetMode="External" /><Relationship Id="rId25" Type="http://schemas.openxmlformats.org/officeDocument/2006/relationships/hyperlink" Target="https://podminky.urs.cz/item/CS_URS_2025_02/564871111" TargetMode="External" /><Relationship Id="rId26" Type="http://schemas.openxmlformats.org/officeDocument/2006/relationships/hyperlink" Target="https://podminky.urs.cz/item/CS_URS_2025_02/564952111" TargetMode="External" /><Relationship Id="rId27" Type="http://schemas.openxmlformats.org/officeDocument/2006/relationships/hyperlink" Target="https://podminky.urs.cz/item/CS_URS_2025_02/564960315" TargetMode="External" /><Relationship Id="rId28" Type="http://schemas.openxmlformats.org/officeDocument/2006/relationships/hyperlink" Target="https://podminky.urs.cz/item/CS_URS_2025_02/591111111" TargetMode="External" /><Relationship Id="rId29" Type="http://schemas.openxmlformats.org/officeDocument/2006/relationships/hyperlink" Target="https://podminky.urs.cz/item/CS_URS_2025_02/591411111" TargetMode="External" /><Relationship Id="rId30" Type="http://schemas.openxmlformats.org/officeDocument/2006/relationships/hyperlink" Target="https://podminky.urs.cz/item/CS_URS_2025_02/599441111" TargetMode="External" /><Relationship Id="rId31" Type="http://schemas.openxmlformats.org/officeDocument/2006/relationships/hyperlink" Target="https://podminky.urs.cz/item/CS_URS_2025_02/919726202" TargetMode="External" /><Relationship Id="rId32" Type="http://schemas.openxmlformats.org/officeDocument/2006/relationships/hyperlink" Target="https://podminky.urs.cz/item/CS_URS_2025_02/998223011" TargetMode="External" /><Relationship Id="rId33" Type="http://schemas.openxmlformats.org/officeDocument/2006/relationships/hyperlink" Target="https://podminky.urs.cz/item/CS_URS_2025_02/711161215" TargetMode="External" /><Relationship Id="rId34" Type="http://schemas.openxmlformats.org/officeDocument/2006/relationships/hyperlink" Target="https://podminky.urs.cz/item/CS_URS_2025_02/998711201" TargetMode="External" /><Relationship Id="rId35" Type="http://schemas.openxmlformats.org/officeDocument/2006/relationships/hyperlink" Target="https://podminky.urs.cz/item/CS_URS_2025_02/767995113" TargetMode="External" /><Relationship Id="rId36" Type="http://schemas.openxmlformats.org/officeDocument/2006/relationships/hyperlink" Target="https://podminky.urs.cz/item/CS_URS_2025_02/998767311" TargetMode="External" /><Relationship Id="rId3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9001422" TargetMode="External" /><Relationship Id="rId2" Type="http://schemas.openxmlformats.org/officeDocument/2006/relationships/hyperlink" Target="https://podminky.urs.cz/item/CS_URS_2025_02/121151113" TargetMode="External" /><Relationship Id="rId3" Type="http://schemas.openxmlformats.org/officeDocument/2006/relationships/hyperlink" Target="https://podminky.urs.cz/item/CS_URS_2025_02/122452204" TargetMode="External" /><Relationship Id="rId4" Type="http://schemas.openxmlformats.org/officeDocument/2006/relationships/hyperlink" Target="https://podminky.urs.cz/item/CS_URS_2025_02/132251103" TargetMode="External" /><Relationship Id="rId5" Type="http://schemas.openxmlformats.org/officeDocument/2006/relationships/hyperlink" Target="https://podminky.urs.cz/item/CS_URS_2025_02/139001101" TargetMode="External" /><Relationship Id="rId6" Type="http://schemas.openxmlformats.org/officeDocument/2006/relationships/hyperlink" Target="https://podminky.urs.cz/item/CS_URS_2025_02/162751117" TargetMode="External" /><Relationship Id="rId7" Type="http://schemas.openxmlformats.org/officeDocument/2006/relationships/hyperlink" Target="https://podminky.urs.cz/item/CS_URS_2025_02/162751119" TargetMode="External" /><Relationship Id="rId8" Type="http://schemas.openxmlformats.org/officeDocument/2006/relationships/hyperlink" Target="https://podminky.urs.cz/item/CS_URS_2025_02/166151101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5151201" TargetMode="External" /><Relationship Id="rId12" Type="http://schemas.openxmlformats.org/officeDocument/2006/relationships/hyperlink" Target="https://podminky.urs.cz/item/CS_URS_2025_02/181351103" TargetMode="External" /><Relationship Id="rId13" Type="http://schemas.openxmlformats.org/officeDocument/2006/relationships/hyperlink" Target="https://podminky.urs.cz/item/CS_URS_2025_02/181411131" TargetMode="External" /><Relationship Id="rId14" Type="http://schemas.openxmlformats.org/officeDocument/2006/relationships/hyperlink" Target="https://podminky.urs.cz/item/CS_URS_2025_02/181951112" TargetMode="External" /><Relationship Id="rId15" Type="http://schemas.openxmlformats.org/officeDocument/2006/relationships/hyperlink" Target="https://podminky.urs.cz/item/CS_URS_2025_02/182151111" TargetMode="External" /><Relationship Id="rId16" Type="http://schemas.openxmlformats.org/officeDocument/2006/relationships/hyperlink" Target="https://podminky.urs.cz/item/CS_URS_2025_02/211531111" TargetMode="External" /><Relationship Id="rId17" Type="http://schemas.openxmlformats.org/officeDocument/2006/relationships/hyperlink" Target="https://podminky.urs.cz/item/CS_URS_2025_02/211971110" TargetMode="External" /><Relationship Id="rId18" Type="http://schemas.openxmlformats.org/officeDocument/2006/relationships/hyperlink" Target="https://podminky.urs.cz/item/CS_URS_2025_02/212532111" TargetMode="External" /><Relationship Id="rId19" Type="http://schemas.openxmlformats.org/officeDocument/2006/relationships/hyperlink" Target="https://podminky.urs.cz/item/CS_URS_2025_02/212755214" TargetMode="External" /><Relationship Id="rId20" Type="http://schemas.openxmlformats.org/officeDocument/2006/relationships/hyperlink" Target="https://podminky.urs.cz/item/CS_URS_2025_02/564211011" TargetMode="External" /><Relationship Id="rId21" Type="http://schemas.openxmlformats.org/officeDocument/2006/relationships/hyperlink" Target="https://podminky.urs.cz/item/CS_URS_2025_02/564760101" TargetMode="External" /><Relationship Id="rId22" Type="http://schemas.openxmlformats.org/officeDocument/2006/relationships/hyperlink" Target="https://podminky.urs.cz/item/CS_URS_2025_02/564831111" TargetMode="External" /><Relationship Id="rId23" Type="http://schemas.openxmlformats.org/officeDocument/2006/relationships/hyperlink" Target="https://podminky.urs.cz/item/CS_URS_2025_02/564861111" TargetMode="External" /><Relationship Id="rId24" Type="http://schemas.openxmlformats.org/officeDocument/2006/relationships/hyperlink" Target="https://podminky.urs.cz/item/CS_URS_2025_02/564871111" TargetMode="External" /><Relationship Id="rId25" Type="http://schemas.openxmlformats.org/officeDocument/2006/relationships/hyperlink" Target="https://podminky.urs.cz/item/CS_URS_2025_02/564952111" TargetMode="External" /><Relationship Id="rId26" Type="http://schemas.openxmlformats.org/officeDocument/2006/relationships/hyperlink" Target="https://podminky.urs.cz/item/CS_URS_2025_02/564960315" TargetMode="External" /><Relationship Id="rId27" Type="http://schemas.openxmlformats.org/officeDocument/2006/relationships/hyperlink" Target="https://podminky.urs.cz/item/CS_URS_2025_02/584121108" TargetMode="External" /><Relationship Id="rId28" Type="http://schemas.openxmlformats.org/officeDocument/2006/relationships/hyperlink" Target="https://podminky.urs.cz/item/CS_URS_2025_02/591111111" TargetMode="External" /><Relationship Id="rId29" Type="http://schemas.openxmlformats.org/officeDocument/2006/relationships/hyperlink" Target="https://podminky.urs.cz/item/CS_URS_2025_02/591411111" TargetMode="External" /><Relationship Id="rId30" Type="http://schemas.openxmlformats.org/officeDocument/2006/relationships/hyperlink" Target="https://podminky.urs.cz/item/CS_URS_2025_02/599441111" TargetMode="External" /><Relationship Id="rId31" Type="http://schemas.openxmlformats.org/officeDocument/2006/relationships/hyperlink" Target="https://podminky.urs.cz/item/CS_URS_2025_02/916111113" TargetMode="External" /><Relationship Id="rId32" Type="http://schemas.openxmlformats.org/officeDocument/2006/relationships/hyperlink" Target="https://podminky.urs.cz/item/CS_URS_2025_02/916991121" TargetMode="External" /><Relationship Id="rId33" Type="http://schemas.openxmlformats.org/officeDocument/2006/relationships/hyperlink" Target="https://podminky.urs.cz/item/CS_URS_2025_02/919726202" TargetMode="External" /><Relationship Id="rId34" Type="http://schemas.openxmlformats.org/officeDocument/2006/relationships/hyperlink" Target="https://podminky.urs.cz/item/CS_URS_2025_02/998223011" TargetMode="External" /><Relationship Id="rId35" Type="http://schemas.openxmlformats.org/officeDocument/2006/relationships/hyperlink" Target="https://podminky.urs.cz/item/CS_URS_2025_02/711161215" TargetMode="External" /><Relationship Id="rId36" Type="http://schemas.openxmlformats.org/officeDocument/2006/relationships/hyperlink" Target="https://podminky.urs.cz/item/CS_URS_2025_02/998711201" TargetMode="External" /><Relationship Id="rId37" Type="http://schemas.openxmlformats.org/officeDocument/2006/relationships/hyperlink" Target="https://podminky.urs.cz/item/CS_URS_2025_02/767995113" TargetMode="External" /><Relationship Id="rId38" Type="http://schemas.openxmlformats.org/officeDocument/2006/relationships/hyperlink" Target="https://podminky.urs.cz/item/CS_URS_2025_02/998767311" TargetMode="External" /><Relationship Id="rId39" Type="http://schemas.openxmlformats.org/officeDocument/2006/relationships/hyperlink" Target="https://podminky.urs.cz/item/CS_URS_2025_02/460791214" TargetMode="External" /><Relationship Id="rId4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1103" TargetMode="External" /><Relationship Id="rId2" Type="http://schemas.openxmlformats.org/officeDocument/2006/relationships/hyperlink" Target="https://podminky.urs.cz/item/CS_URS_2025_02/133251101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62751119" TargetMode="External" /><Relationship Id="rId5" Type="http://schemas.openxmlformats.org/officeDocument/2006/relationships/hyperlink" Target="https://podminky.urs.cz/item/CS_URS_2025_02/166151101" TargetMode="External" /><Relationship Id="rId6" Type="http://schemas.openxmlformats.org/officeDocument/2006/relationships/hyperlink" Target="https://podminky.urs.cz/item/CS_URS_2025_02/167151101" TargetMode="External" /><Relationship Id="rId7" Type="http://schemas.openxmlformats.org/officeDocument/2006/relationships/hyperlink" Target="https://podminky.urs.cz/item/CS_URS_2025_02/171201221" TargetMode="External" /><Relationship Id="rId8" Type="http://schemas.openxmlformats.org/officeDocument/2006/relationships/hyperlink" Target="https://podminky.urs.cz/item/CS_URS_2025_02/171251201" TargetMode="External" /><Relationship Id="rId9" Type="http://schemas.openxmlformats.org/officeDocument/2006/relationships/hyperlink" Target="https://podminky.urs.cz/item/CS_URS_2025_02/174151101" TargetMode="External" /><Relationship Id="rId10" Type="http://schemas.openxmlformats.org/officeDocument/2006/relationships/hyperlink" Target="https://podminky.urs.cz/item/CS_URS_2025_02/175151101" TargetMode="External" /><Relationship Id="rId11" Type="http://schemas.openxmlformats.org/officeDocument/2006/relationships/hyperlink" Target="https://podminky.urs.cz/item/CS_URS_2025_02/181951111" TargetMode="External" /><Relationship Id="rId12" Type="http://schemas.openxmlformats.org/officeDocument/2006/relationships/hyperlink" Target="https://podminky.urs.cz/item/CS_URS_2025_02/181951112" TargetMode="External" /><Relationship Id="rId13" Type="http://schemas.openxmlformats.org/officeDocument/2006/relationships/hyperlink" Target="https://podminky.urs.cz/item/CS_URS_2025_02/270001103" TargetMode="External" /><Relationship Id="rId14" Type="http://schemas.openxmlformats.org/officeDocument/2006/relationships/hyperlink" Target="https://podminky.urs.cz/item/CS_URS_2025_02/271562211" TargetMode="External" /><Relationship Id="rId15" Type="http://schemas.openxmlformats.org/officeDocument/2006/relationships/hyperlink" Target="https://podminky.urs.cz/item/CS_URS_2025_02/271572211" TargetMode="External" /><Relationship Id="rId16" Type="http://schemas.openxmlformats.org/officeDocument/2006/relationships/hyperlink" Target="https://podminky.urs.cz/item/CS_URS_2025_02/275321511" TargetMode="External" /><Relationship Id="rId17" Type="http://schemas.openxmlformats.org/officeDocument/2006/relationships/hyperlink" Target="https://podminky.urs.cz/item/CS_URS_2025_02/275351121" TargetMode="External" /><Relationship Id="rId18" Type="http://schemas.openxmlformats.org/officeDocument/2006/relationships/hyperlink" Target="https://podminky.urs.cz/item/CS_URS_2025_02/275351122" TargetMode="External" /><Relationship Id="rId19" Type="http://schemas.openxmlformats.org/officeDocument/2006/relationships/hyperlink" Target="https://podminky.urs.cz/item/CS_URS_2025_02/275362021" TargetMode="External" /><Relationship Id="rId20" Type="http://schemas.openxmlformats.org/officeDocument/2006/relationships/hyperlink" Target="https://podminky.urs.cz/item/CS_URS_2025_02/998223011" TargetMode="External" /><Relationship Id="rId21" Type="http://schemas.openxmlformats.org/officeDocument/2006/relationships/hyperlink" Target="https://podminky.urs.cz/item/CS_URS_2025_02/460671111" TargetMode="External" /><Relationship Id="rId22" Type="http://schemas.openxmlformats.org/officeDocument/2006/relationships/hyperlink" Target="https://podminky.urs.cz/item/CS_URS_2025_02/460791214" TargetMode="External" /><Relationship Id="rId23" Type="http://schemas.openxmlformats.org/officeDocument/2006/relationships/hyperlink" Target="https://podminky.urs.cz/item/CS_URS_2025_02/469981111" TargetMode="External" /><Relationship Id="rId24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8231411" TargetMode="External" /><Relationship Id="rId2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3111111" TargetMode="External" /><Relationship Id="rId2" Type="http://schemas.openxmlformats.org/officeDocument/2006/relationships/hyperlink" Target="https://podminky.urs.cz/item/CS_URS_2025_02/183211312" TargetMode="External" /><Relationship Id="rId3" Type="http://schemas.openxmlformats.org/officeDocument/2006/relationships/hyperlink" Target="https://podminky.urs.cz/item/CS_URS_2025_02/183211313" TargetMode="External" /><Relationship Id="rId4" Type="http://schemas.openxmlformats.org/officeDocument/2006/relationships/hyperlink" Target="https://podminky.urs.cz/item/CS_URS_2025_02/183403153" TargetMode="External" /><Relationship Id="rId5" Type="http://schemas.openxmlformats.org/officeDocument/2006/relationships/hyperlink" Target="https://podminky.urs.cz/item/CS_URS_2025_02/184853511" TargetMode="External" /><Relationship Id="rId6" Type="http://schemas.openxmlformats.org/officeDocument/2006/relationships/hyperlink" Target="https://podminky.urs.cz/item/CS_URS_2025_02/998231411" TargetMode="External" /><Relationship Id="rId7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2504900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Revitalizace veřejných ploch v areálu kláštera Rajhrad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Rajhrad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9. 12. 2025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Benediktínské opatství Rajhrad, Kláštěr 1, 66461 R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SPZ Design, s.r.o.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36</v>
      </c>
      <c r="AJ90" s="41"/>
      <c r="AK90" s="41"/>
      <c r="AL90" s="41"/>
      <c r="AM90" s="81" t="str">
        <f>IF(E20="","",E20)</f>
        <v>Ing. Petr Zavadil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ROUND(AG95+SUM(AG96:AG101)+AG107+AG108,2)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ROUND(AS95+SUM(AS96:AS101)+AS107+AS108,2)</f>
        <v>0</v>
      </c>
      <c r="AT94" s="115">
        <f>ROUND(SUM(AV94:AW94),2)</f>
        <v>0</v>
      </c>
      <c r="AU94" s="116">
        <f>ROUND(AU95+SUM(AU96:AU101)+AU107+AU108,5)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ROUND(AZ95+SUM(AZ96:AZ101)+AZ107+AZ108,2)</f>
        <v>0</v>
      </c>
      <c r="BA94" s="115">
        <f>ROUND(BA95+SUM(BA96:BA101)+BA107+BA108,2)</f>
        <v>0</v>
      </c>
      <c r="BB94" s="115">
        <f>ROUND(BB95+SUM(BB96:BB101)+BB107+BB108,2)</f>
        <v>0</v>
      </c>
      <c r="BC94" s="115">
        <f>ROUND(BC95+SUM(BC96:BC101)+BC107+BC108,2)</f>
        <v>0</v>
      </c>
      <c r="BD94" s="117">
        <f>ROUND(BD95+SUM(BD96:BD101)+BD107+BD108,2)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37.5" customHeight="1">
      <c r="A95" s="120" t="s">
        <v>83</v>
      </c>
      <c r="B95" s="121"/>
      <c r="C95" s="122"/>
      <c r="D95" s="123" t="s">
        <v>84</v>
      </c>
      <c r="E95" s="123"/>
      <c r="F95" s="123"/>
      <c r="G95" s="123"/>
      <c r="H95" s="123"/>
      <c r="I95" s="124"/>
      <c r="J95" s="123" t="s">
        <v>85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'2504901 - SO 101 - Komuni...'!J30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86</v>
      </c>
      <c r="AR95" s="127"/>
      <c r="AS95" s="128">
        <v>0</v>
      </c>
      <c r="AT95" s="129">
        <f>ROUND(SUM(AV95:AW95),2)</f>
        <v>0</v>
      </c>
      <c r="AU95" s="130">
        <f>'2504901 - SO 101 - Komuni...'!P128</f>
        <v>0</v>
      </c>
      <c r="AV95" s="129">
        <f>'2504901 - SO 101 - Komuni...'!J33</f>
        <v>0</v>
      </c>
      <c r="AW95" s="129">
        <f>'2504901 - SO 101 - Komuni...'!J34</f>
        <v>0</v>
      </c>
      <c r="AX95" s="129">
        <f>'2504901 - SO 101 - Komuni...'!J35</f>
        <v>0</v>
      </c>
      <c r="AY95" s="129">
        <f>'2504901 - SO 101 - Komuni...'!J36</f>
        <v>0</v>
      </c>
      <c r="AZ95" s="129">
        <f>'2504901 - SO 101 - Komuni...'!F33</f>
        <v>0</v>
      </c>
      <c r="BA95" s="129">
        <f>'2504901 - SO 101 - Komuni...'!F34</f>
        <v>0</v>
      </c>
      <c r="BB95" s="129">
        <f>'2504901 - SO 101 - Komuni...'!F35</f>
        <v>0</v>
      </c>
      <c r="BC95" s="129">
        <f>'2504901 - SO 101 - Komuni...'!F36</f>
        <v>0</v>
      </c>
      <c r="BD95" s="131">
        <f>'2504901 - SO 101 - Komuni...'!F37</f>
        <v>0</v>
      </c>
      <c r="BE95" s="7"/>
      <c r="BT95" s="132" t="s">
        <v>87</v>
      </c>
      <c r="BV95" s="132" t="s">
        <v>81</v>
      </c>
      <c r="BW95" s="132" t="s">
        <v>88</v>
      </c>
      <c r="BX95" s="132" t="s">
        <v>5</v>
      </c>
      <c r="CL95" s="132" t="s">
        <v>1</v>
      </c>
      <c r="CM95" s="132" t="s">
        <v>89</v>
      </c>
    </row>
    <row r="96" s="7" customFormat="1" ht="37.5" customHeight="1">
      <c r="A96" s="120" t="s">
        <v>83</v>
      </c>
      <c r="B96" s="121"/>
      <c r="C96" s="122"/>
      <c r="D96" s="123" t="s">
        <v>90</v>
      </c>
      <c r="E96" s="123"/>
      <c r="F96" s="123"/>
      <c r="G96" s="123"/>
      <c r="H96" s="123"/>
      <c r="I96" s="124"/>
      <c r="J96" s="123" t="s">
        <v>91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'2504902 - SO 101 - Komuni...'!J30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86</v>
      </c>
      <c r="AR96" s="127"/>
      <c r="AS96" s="128">
        <v>0</v>
      </c>
      <c r="AT96" s="129">
        <f>ROUND(SUM(AV96:AW96),2)</f>
        <v>0</v>
      </c>
      <c r="AU96" s="130">
        <f>'2504902 - SO 101 - Komuni...'!P129</f>
        <v>0</v>
      </c>
      <c r="AV96" s="129">
        <f>'2504902 - SO 101 - Komuni...'!J33</f>
        <v>0</v>
      </c>
      <c r="AW96" s="129">
        <f>'2504902 - SO 101 - Komuni...'!J34</f>
        <v>0</v>
      </c>
      <c r="AX96" s="129">
        <f>'2504902 - SO 101 - Komuni...'!J35</f>
        <v>0</v>
      </c>
      <c r="AY96" s="129">
        <f>'2504902 - SO 101 - Komuni...'!J36</f>
        <v>0</v>
      </c>
      <c r="AZ96" s="129">
        <f>'2504902 - SO 101 - Komuni...'!F33</f>
        <v>0</v>
      </c>
      <c r="BA96" s="129">
        <f>'2504902 - SO 101 - Komuni...'!F34</f>
        <v>0</v>
      </c>
      <c r="BB96" s="129">
        <f>'2504902 - SO 101 - Komuni...'!F35</f>
        <v>0</v>
      </c>
      <c r="BC96" s="129">
        <f>'2504902 - SO 101 - Komuni...'!F36</f>
        <v>0</v>
      </c>
      <c r="BD96" s="131">
        <f>'2504902 - SO 101 - Komuni...'!F37</f>
        <v>0</v>
      </c>
      <c r="BE96" s="7"/>
      <c r="BT96" s="132" t="s">
        <v>87</v>
      </c>
      <c r="BV96" s="132" t="s">
        <v>81</v>
      </c>
      <c r="BW96" s="132" t="s">
        <v>92</v>
      </c>
      <c r="BX96" s="132" t="s">
        <v>5</v>
      </c>
      <c r="CL96" s="132" t="s">
        <v>1</v>
      </c>
      <c r="CM96" s="132" t="s">
        <v>89</v>
      </c>
    </row>
    <row r="97" s="7" customFormat="1" ht="24.75" customHeight="1">
      <c r="A97" s="120" t="s">
        <v>83</v>
      </c>
      <c r="B97" s="121"/>
      <c r="C97" s="122"/>
      <c r="D97" s="123" t="s">
        <v>93</v>
      </c>
      <c r="E97" s="123"/>
      <c r="F97" s="123"/>
      <c r="G97" s="123"/>
      <c r="H97" s="123"/>
      <c r="I97" s="124"/>
      <c r="J97" s="123" t="s">
        <v>94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'2504903 - SO 101 - Komuni...'!J30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86</v>
      </c>
      <c r="AR97" s="127"/>
      <c r="AS97" s="128">
        <v>0</v>
      </c>
      <c r="AT97" s="129">
        <f>ROUND(SUM(AV97:AW97),2)</f>
        <v>0</v>
      </c>
      <c r="AU97" s="130">
        <f>'2504903 - SO 101 - Komuni...'!P129</f>
        <v>0</v>
      </c>
      <c r="AV97" s="129">
        <f>'2504903 - SO 101 - Komuni...'!J33</f>
        <v>0</v>
      </c>
      <c r="AW97" s="129">
        <f>'2504903 - SO 101 - Komuni...'!J34</f>
        <v>0</v>
      </c>
      <c r="AX97" s="129">
        <f>'2504903 - SO 101 - Komuni...'!J35</f>
        <v>0</v>
      </c>
      <c r="AY97" s="129">
        <f>'2504903 - SO 101 - Komuni...'!J36</f>
        <v>0</v>
      </c>
      <c r="AZ97" s="129">
        <f>'2504903 - SO 101 - Komuni...'!F33</f>
        <v>0</v>
      </c>
      <c r="BA97" s="129">
        <f>'2504903 - SO 101 - Komuni...'!F34</f>
        <v>0</v>
      </c>
      <c r="BB97" s="129">
        <f>'2504903 - SO 101 - Komuni...'!F35</f>
        <v>0</v>
      </c>
      <c r="BC97" s="129">
        <f>'2504903 - SO 101 - Komuni...'!F36</f>
        <v>0</v>
      </c>
      <c r="BD97" s="131">
        <f>'2504903 - SO 101 - Komuni...'!F37</f>
        <v>0</v>
      </c>
      <c r="BE97" s="7"/>
      <c r="BT97" s="132" t="s">
        <v>87</v>
      </c>
      <c r="BV97" s="132" t="s">
        <v>81</v>
      </c>
      <c r="BW97" s="132" t="s">
        <v>95</v>
      </c>
      <c r="BX97" s="132" t="s">
        <v>5</v>
      </c>
      <c r="CL97" s="132" t="s">
        <v>1</v>
      </c>
      <c r="CM97" s="132" t="s">
        <v>89</v>
      </c>
    </row>
    <row r="98" s="7" customFormat="1" ht="37.5" customHeight="1">
      <c r="A98" s="120" t="s">
        <v>83</v>
      </c>
      <c r="B98" s="121"/>
      <c r="C98" s="122"/>
      <c r="D98" s="123" t="s">
        <v>96</v>
      </c>
      <c r="E98" s="123"/>
      <c r="F98" s="123"/>
      <c r="G98" s="123"/>
      <c r="H98" s="123"/>
      <c r="I98" s="124"/>
      <c r="J98" s="123" t="s">
        <v>97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'2504904 - SO 101 - Komuni...'!J30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86</v>
      </c>
      <c r="AR98" s="127"/>
      <c r="AS98" s="128">
        <v>0</v>
      </c>
      <c r="AT98" s="129">
        <f>ROUND(SUM(AV98:AW98),2)</f>
        <v>0</v>
      </c>
      <c r="AU98" s="130">
        <f>'2504904 - SO 101 - Komuni...'!P127</f>
        <v>0</v>
      </c>
      <c r="AV98" s="129">
        <f>'2504904 - SO 101 - Komuni...'!J33</f>
        <v>0</v>
      </c>
      <c r="AW98" s="129">
        <f>'2504904 - SO 101 - Komuni...'!J34</f>
        <v>0</v>
      </c>
      <c r="AX98" s="129">
        <f>'2504904 - SO 101 - Komuni...'!J35</f>
        <v>0</v>
      </c>
      <c r="AY98" s="129">
        <f>'2504904 - SO 101 - Komuni...'!J36</f>
        <v>0</v>
      </c>
      <c r="AZ98" s="129">
        <f>'2504904 - SO 101 - Komuni...'!F33</f>
        <v>0</v>
      </c>
      <c r="BA98" s="129">
        <f>'2504904 - SO 101 - Komuni...'!F34</f>
        <v>0</v>
      </c>
      <c r="BB98" s="129">
        <f>'2504904 - SO 101 - Komuni...'!F35</f>
        <v>0</v>
      </c>
      <c r="BC98" s="129">
        <f>'2504904 - SO 101 - Komuni...'!F36</f>
        <v>0</v>
      </c>
      <c r="BD98" s="131">
        <f>'2504904 - SO 101 - Komuni...'!F37</f>
        <v>0</v>
      </c>
      <c r="BE98" s="7"/>
      <c r="BT98" s="132" t="s">
        <v>87</v>
      </c>
      <c r="BV98" s="132" t="s">
        <v>81</v>
      </c>
      <c r="BW98" s="132" t="s">
        <v>98</v>
      </c>
      <c r="BX98" s="132" t="s">
        <v>5</v>
      </c>
      <c r="CL98" s="132" t="s">
        <v>1</v>
      </c>
      <c r="CM98" s="132" t="s">
        <v>89</v>
      </c>
    </row>
    <row r="99" s="7" customFormat="1" ht="37.5" customHeight="1">
      <c r="A99" s="120" t="s">
        <v>83</v>
      </c>
      <c r="B99" s="121"/>
      <c r="C99" s="122"/>
      <c r="D99" s="123" t="s">
        <v>99</v>
      </c>
      <c r="E99" s="123"/>
      <c r="F99" s="123"/>
      <c r="G99" s="123"/>
      <c r="H99" s="123"/>
      <c r="I99" s="124"/>
      <c r="J99" s="123" t="s">
        <v>100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'2504905 - SO 101 - Komuni...'!J30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86</v>
      </c>
      <c r="AR99" s="127"/>
      <c r="AS99" s="128">
        <v>0</v>
      </c>
      <c r="AT99" s="129">
        <f>ROUND(SUM(AV99:AW99),2)</f>
        <v>0</v>
      </c>
      <c r="AU99" s="130">
        <f>'2504905 - SO 101 - Komuni...'!P127</f>
        <v>0</v>
      </c>
      <c r="AV99" s="129">
        <f>'2504905 - SO 101 - Komuni...'!J33</f>
        <v>0</v>
      </c>
      <c r="AW99" s="129">
        <f>'2504905 - SO 101 - Komuni...'!J34</f>
        <v>0</v>
      </c>
      <c r="AX99" s="129">
        <f>'2504905 - SO 101 - Komuni...'!J35</f>
        <v>0</v>
      </c>
      <c r="AY99" s="129">
        <f>'2504905 - SO 101 - Komuni...'!J36</f>
        <v>0</v>
      </c>
      <c r="AZ99" s="129">
        <f>'2504905 - SO 101 - Komuni...'!F33</f>
        <v>0</v>
      </c>
      <c r="BA99" s="129">
        <f>'2504905 - SO 101 - Komuni...'!F34</f>
        <v>0</v>
      </c>
      <c r="BB99" s="129">
        <f>'2504905 - SO 101 - Komuni...'!F35</f>
        <v>0</v>
      </c>
      <c r="BC99" s="129">
        <f>'2504905 - SO 101 - Komuni...'!F36</f>
        <v>0</v>
      </c>
      <c r="BD99" s="131">
        <f>'2504905 - SO 101 - Komuni...'!F37</f>
        <v>0</v>
      </c>
      <c r="BE99" s="7"/>
      <c r="BT99" s="132" t="s">
        <v>87</v>
      </c>
      <c r="BV99" s="132" t="s">
        <v>81</v>
      </c>
      <c r="BW99" s="132" t="s">
        <v>101</v>
      </c>
      <c r="BX99" s="132" t="s">
        <v>5</v>
      </c>
      <c r="CL99" s="132" t="s">
        <v>1</v>
      </c>
      <c r="CM99" s="132" t="s">
        <v>89</v>
      </c>
    </row>
    <row r="100" s="7" customFormat="1" ht="37.5" customHeight="1">
      <c r="A100" s="120" t="s">
        <v>83</v>
      </c>
      <c r="B100" s="121"/>
      <c r="C100" s="122"/>
      <c r="D100" s="123" t="s">
        <v>102</v>
      </c>
      <c r="E100" s="123"/>
      <c r="F100" s="123"/>
      <c r="G100" s="123"/>
      <c r="H100" s="123"/>
      <c r="I100" s="124"/>
      <c r="J100" s="123" t="s">
        <v>103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'2504906 - SO 401 - Komuni...'!J30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86</v>
      </c>
      <c r="AR100" s="127"/>
      <c r="AS100" s="128">
        <v>0</v>
      </c>
      <c r="AT100" s="129">
        <f>ROUND(SUM(AV100:AW100),2)</f>
        <v>0</v>
      </c>
      <c r="AU100" s="130">
        <f>'2504906 - SO 401 - Komuni...'!P125</f>
        <v>0</v>
      </c>
      <c r="AV100" s="129">
        <f>'2504906 - SO 401 - Komuni...'!J33</f>
        <v>0</v>
      </c>
      <c r="AW100" s="129">
        <f>'2504906 - SO 401 - Komuni...'!J34</f>
        <v>0</v>
      </c>
      <c r="AX100" s="129">
        <f>'2504906 - SO 401 - Komuni...'!J35</f>
        <v>0</v>
      </c>
      <c r="AY100" s="129">
        <f>'2504906 - SO 401 - Komuni...'!J36</f>
        <v>0</v>
      </c>
      <c r="AZ100" s="129">
        <f>'2504906 - SO 401 - Komuni...'!F33</f>
        <v>0</v>
      </c>
      <c r="BA100" s="129">
        <f>'2504906 - SO 401 - Komuni...'!F34</f>
        <v>0</v>
      </c>
      <c r="BB100" s="129">
        <f>'2504906 - SO 401 - Komuni...'!F35</f>
        <v>0</v>
      </c>
      <c r="BC100" s="129">
        <f>'2504906 - SO 401 - Komuni...'!F36</f>
        <v>0</v>
      </c>
      <c r="BD100" s="131">
        <f>'2504906 - SO 401 - Komuni...'!F37</f>
        <v>0</v>
      </c>
      <c r="BE100" s="7"/>
      <c r="BT100" s="132" t="s">
        <v>87</v>
      </c>
      <c r="BV100" s="132" t="s">
        <v>81</v>
      </c>
      <c r="BW100" s="132" t="s">
        <v>104</v>
      </c>
      <c r="BX100" s="132" t="s">
        <v>5</v>
      </c>
      <c r="CL100" s="132" t="s">
        <v>1</v>
      </c>
      <c r="CM100" s="132" t="s">
        <v>89</v>
      </c>
    </row>
    <row r="101" s="7" customFormat="1" ht="24.75" customHeight="1">
      <c r="A101" s="7"/>
      <c r="B101" s="121"/>
      <c r="C101" s="122"/>
      <c r="D101" s="123" t="s">
        <v>105</v>
      </c>
      <c r="E101" s="123"/>
      <c r="F101" s="123"/>
      <c r="G101" s="123"/>
      <c r="H101" s="123"/>
      <c r="I101" s="124"/>
      <c r="J101" s="123" t="s">
        <v>106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33">
        <f>ROUND(SUM(AG102:AG106),2)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86</v>
      </c>
      <c r="AR101" s="127"/>
      <c r="AS101" s="128">
        <f>ROUND(SUM(AS102:AS106),2)</f>
        <v>0</v>
      </c>
      <c r="AT101" s="129">
        <f>ROUND(SUM(AV101:AW101),2)</f>
        <v>0</v>
      </c>
      <c r="AU101" s="130">
        <f>ROUND(SUM(AU102:AU106),5)</f>
        <v>0</v>
      </c>
      <c r="AV101" s="129">
        <f>ROUND(AZ101*L29,2)</f>
        <v>0</v>
      </c>
      <c r="AW101" s="129">
        <f>ROUND(BA101*L30,2)</f>
        <v>0</v>
      </c>
      <c r="AX101" s="129">
        <f>ROUND(BB101*L29,2)</f>
        <v>0</v>
      </c>
      <c r="AY101" s="129">
        <f>ROUND(BC101*L30,2)</f>
        <v>0</v>
      </c>
      <c r="AZ101" s="129">
        <f>ROUND(SUM(AZ102:AZ106),2)</f>
        <v>0</v>
      </c>
      <c r="BA101" s="129">
        <f>ROUND(SUM(BA102:BA106),2)</f>
        <v>0</v>
      </c>
      <c r="BB101" s="129">
        <f>ROUND(SUM(BB102:BB106),2)</f>
        <v>0</v>
      </c>
      <c r="BC101" s="129">
        <f>ROUND(SUM(BC102:BC106),2)</f>
        <v>0</v>
      </c>
      <c r="BD101" s="131">
        <f>ROUND(SUM(BD102:BD106),2)</f>
        <v>0</v>
      </c>
      <c r="BE101" s="7"/>
      <c r="BS101" s="132" t="s">
        <v>78</v>
      </c>
      <c r="BT101" s="132" t="s">
        <v>87</v>
      </c>
      <c r="BU101" s="132" t="s">
        <v>80</v>
      </c>
      <c r="BV101" s="132" t="s">
        <v>81</v>
      </c>
      <c r="BW101" s="132" t="s">
        <v>107</v>
      </c>
      <c r="BX101" s="132" t="s">
        <v>5</v>
      </c>
      <c r="CL101" s="132" t="s">
        <v>1</v>
      </c>
      <c r="CM101" s="132" t="s">
        <v>89</v>
      </c>
    </row>
    <row r="102" s="4" customFormat="1" ht="23.25" customHeight="1">
      <c r="A102" s="120" t="s">
        <v>83</v>
      </c>
      <c r="B102" s="71"/>
      <c r="C102" s="134"/>
      <c r="D102" s="134"/>
      <c r="E102" s="135" t="s">
        <v>108</v>
      </c>
      <c r="F102" s="135"/>
      <c r="G102" s="135"/>
      <c r="H102" s="135"/>
      <c r="I102" s="135"/>
      <c r="J102" s="134"/>
      <c r="K102" s="135" t="s">
        <v>109</v>
      </c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'2504907a - Ochrana stromů...'!J32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110</v>
      </c>
      <c r="AR102" s="73"/>
      <c r="AS102" s="138">
        <v>0</v>
      </c>
      <c r="AT102" s="139">
        <f>ROUND(SUM(AV102:AW102),2)</f>
        <v>0</v>
      </c>
      <c r="AU102" s="140">
        <f>'2504907a - Ochrana stromů...'!P123</f>
        <v>0</v>
      </c>
      <c r="AV102" s="139">
        <f>'2504907a - Ochrana stromů...'!J35</f>
        <v>0</v>
      </c>
      <c r="AW102" s="139">
        <f>'2504907a - Ochrana stromů...'!J36</f>
        <v>0</v>
      </c>
      <c r="AX102" s="139">
        <f>'2504907a - Ochrana stromů...'!J37</f>
        <v>0</v>
      </c>
      <c r="AY102" s="139">
        <f>'2504907a - Ochrana stromů...'!J38</f>
        <v>0</v>
      </c>
      <c r="AZ102" s="139">
        <f>'2504907a - Ochrana stromů...'!F35</f>
        <v>0</v>
      </c>
      <c r="BA102" s="139">
        <f>'2504907a - Ochrana stromů...'!F36</f>
        <v>0</v>
      </c>
      <c r="BB102" s="139">
        <f>'2504907a - Ochrana stromů...'!F37</f>
        <v>0</v>
      </c>
      <c r="BC102" s="139">
        <f>'2504907a - Ochrana stromů...'!F38</f>
        <v>0</v>
      </c>
      <c r="BD102" s="141">
        <f>'2504907a - Ochrana stromů...'!F39</f>
        <v>0</v>
      </c>
      <c r="BE102" s="4"/>
      <c r="BT102" s="142" t="s">
        <v>89</v>
      </c>
      <c r="BV102" s="142" t="s">
        <v>81</v>
      </c>
      <c r="BW102" s="142" t="s">
        <v>111</v>
      </c>
      <c r="BX102" s="142" t="s">
        <v>107</v>
      </c>
      <c r="CL102" s="142" t="s">
        <v>1</v>
      </c>
    </row>
    <row r="103" s="4" customFormat="1" ht="35.25" customHeight="1">
      <c r="A103" s="120" t="s">
        <v>83</v>
      </c>
      <c r="B103" s="71"/>
      <c r="C103" s="134"/>
      <c r="D103" s="134"/>
      <c r="E103" s="135" t="s">
        <v>112</v>
      </c>
      <c r="F103" s="135"/>
      <c r="G103" s="135"/>
      <c r="H103" s="135"/>
      <c r="I103" s="135"/>
      <c r="J103" s="134"/>
      <c r="K103" s="135" t="s">
        <v>113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'2504907b - Založení veget...'!J32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110</v>
      </c>
      <c r="AR103" s="73"/>
      <c r="AS103" s="138">
        <v>0</v>
      </c>
      <c r="AT103" s="139">
        <f>ROUND(SUM(AV103:AW103),2)</f>
        <v>0</v>
      </c>
      <c r="AU103" s="140">
        <f>'2504907b - Založení veget...'!P123</f>
        <v>0</v>
      </c>
      <c r="AV103" s="139">
        <f>'2504907b - Založení veget...'!J35</f>
        <v>0</v>
      </c>
      <c r="AW103" s="139">
        <f>'2504907b - Založení veget...'!J36</f>
        <v>0</v>
      </c>
      <c r="AX103" s="139">
        <f>'2504907b - Založení veget...'!J37</f>
        <v>0</v>
      </c>
      <c r="AY103" s="139">
        <f>'2504907b - Založení veget...'!J38</f>
        <v>0</v>
      </c>
      <c r="AZ103" s="139">
        <f>'2504907b - Založení veget...'!F35</f>
        <v>0</v>
      </c>
      <c r="BA103" s="139">
        <f>'2504907b - Založení veget...'!F36</f>
        <v>0</v>
      </c>
      <c r="BB103" s="139">
        <f>'2504907b - Založení veget...'!F37</f>
        <v>0</v>
      </c>
      <c r="BC103" s="139">
        <f>'2504907b - Založení veget...'!F38</f>
        <v>0</v>
      </c>
      <c r="BD103" s="141">
        <f>'2504907b - Založení veget...'!F39</f>
        <v>0</v>
      </c>
      <c r="BE103" s="4"/>
      <c r="BT103" s="142" t="s">
        <v>89</v>
      </c>
      <c r="BV103" s="142" t="s">
        <v>81</v>
      </c>
      <c r="BW103" s="142" t="s">
        <v>114</v>
      </c>
      <c r="BX103" s="142" t="s">
        <v>107</v>
      </c>
      <c r="CL103" s="142" t="s">
        <v>1</v>
      </c>
    </row>
    <row r="104" s="4" customFormat="1" ht="23.25" customHeight="1">
      <c r="A104" s="120" t="s">
        <v>83</v>
      </c>
      <c r="B104" s="71"/>
      <c r="C104" s="134"/>
      <c r="D104" s="134"/>
      <c r="E104" s="135" t="s">
        <v>115</v>
      </c>
      <c r="F104" s="135"/>
      <c r="G104" s="135"/>
      <c r="H104" s="135"/>
      <c r="I104" s="135"/>
      <c r="J104" s="134"/>
      <c r="K104" s="135" t="s">
        <v>116</v>
      </c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6">
        <f>'2504907c - Založení veget...'!J32</f>
        <v>0</v>
      </c>
      <c r="AH104" s="134"/>
      <c r="AI104" s="134"/>
      <c r="AJ104" s="134"/>
      <c r="AK104" s="134"/>
      <c r="AL104" s="134"/>
      <c r="AM104" s="134"/>
      <c r="AN104" s="136">
        <f>SUM(AG104,AT104)</f>
        <v>0</v>
      </c>
      <c r="AO104" s="134"/>
      <c r="AP104" s="134"/>
      <c r="AQ104" s="137" t="s">
        <v>110</v>
      </c>
      <c r="AR104" s="73"/>
      <c r="AS104" s="138">
        <v>0</v>
      </c>
      <c r="AT104" s="139">
        <f>ROUND(SUM(AV104:AW104),2)</f>
        <v>0</v>
      </c>
      <c r="AU104" s="140">
        <f>'2504907c - Založení veget...'!P123</f>
        <v>0</v>
      </c>
      <c r="AV104" s="139">
        <f>'2504907c - Založení veget...'!J35</f>
        <v>0</v>
      </c>
      <c r="AW104" s="139">
        <f>'2504907c - Založení veget...'!J36</f>
        <v>0</v>
      </c>
      <c r="AX104" s="139">
        <f>'2504907c - Založení veget...'!J37</f>
        <v>0</v>
      </c>
      <c r="AY104" s="139">
        <f>'2504907c - Založení veget...'!J38</f>
        <v>0</v>
      </c>
      <c r="AZ104" s="139">
        <f>'2504907c - Založení veget...'!F35</f>
        <v>0</v>
      </c>
      <c r="BA104" s="139">
        <f>'2504907c - Založení veget...'!F36</f>
        <v>0</v>
      </c>
      <c r="BB104" s="139">
        <f>'2504907c - Založení veget...'!F37</f>
        <v>0</v>
      </c>
      <c r="BC104" s="139">
        <f>'2504907c - Založení veget...'!F38</f>
        <v>0</v>
      </c>
      <c r="BD104" s="141">
        <f>'2504907c - Založení veget...'!F39</f>
        <v>0</v>
      </c>
      <c r="BE104" s="4"/>
      <c r="BT104" s="142" t="s">
        <v>89</v>
      </c>
      <c r="BV104" s="142" t="s">
        <v>81</v>
      </c>
      <c r="BW104" s="142" t="s">
        <v>117</v>
      </c>
      <c r="BX104" s="142" t="s">
        <v>107</v>
      </c>
      <c r="CL104" s="142" t="s">
        <v>1</v>
      </c>
    </row>
    <row r="105" s="4" customFormat="1" ht="23.25" customHeight="1">
      <c r="A105" s="120" t="s">
        <v>83</v>
      </c>
      <c r="B105" s="71"/>
      <c r="C105" s="134"/>
      <c r="D105" s="134"/>
      <c r="E105" s="135" t="s">
        <v>118</v>
      </c>
      <c r="F105" s="135"/>
      <c r="G105" s="135"/>
      <c r="H105" s="135"/>
      <c r="I105" s="135"/>
      <c r="J105" s="134"/>
      <c r="K105" s="135" t="s">
        <v>119</v>
      </c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6">
        <f>'2504907d - Založení veget...'!J32</f>
        <v>0</v>
      </c>
      <c r="AH105" s="134"/>
      <c r="AI105" s="134"/>
      <c r="AJ105" s="134"/>
      <c r="AK105" s="134"/>
      <c r="AL105" s="134"/>
      <c r="AM105" s="134"/>
      <c r="AN105" s="136">
        <f>SUM(AG105,AT105)</f>
        <v>0</v>
      </c>
      <c r="AO105" s="134"/>
      <c r="AP105" s="134"/>
      <c r="AQ105" s="137" t="s">
        <v>110</v>
      </c>
      <c r="AR105" s="73"/>
      <c r="AS105" s="138">
        <v>0</v>
      </c>
      <c r="AT105" s="139">
        <f>ROUND(SUM(AV105:AW105),2)</f>
        <v>0</v>
      </c>
      <c r="AU105" s="140">
        <f>'2504907d - Založení veget...'!P123</f>
        <v>0</v>
      </c>
      <c r="AV105" s="139">
        <f>'2504907d - Založení veget...'!J35</f>
        <v>0</v>
      </c>
      <c r="AW105" s="139">
        <f>'2504907d - Založení veget...'!J36</f>
        <v>0</v>
      </c>
      <c r="AX105" s="139">
        <f>'2504907d - Založení veget...'!J37</f>
        <v>0</v>
      </c>
      <c r="AY105" s="139">
        <f>'2504907d - Založení veget...'!J38</f>
        <v>0</v>
      </c>
      <c r="AZ105" s="139">
        <f>'2504907d - Založení veget...'!F35</f>
        <v>0</v>
      </c>
      <c r="BA105" s="139">
        <f>'2504907d - Založení veget...'!F36</f>
        <v>0</v>
      </c>
      <c r="BB105" s="139">
        <f>'2504907d - Založení veget...'!F37</f>
        <v>0</v>
      </c>
      <c r="BC105" s="139">
        <f>'2504907d - Založení veget...'!F38</f>
        <v>0</v>
      </c>
      <c r="BD105" s="141">
        <f>'2504907d - Založení veget...'!F39</f>
        <v>0</v>
      </c>
      <c r="BE105" s="4"/>
      <c r="BT105" s="142" t="s">
        <v>89</v>
      </c>
      <c r="BV105" s="142" t="s">
        <v>81</v>
      </c>
      <c r="BW105" s="142" t="s">
        <v>120</v>
      </c>
      <c r="BX105" s="142" t="s">
        <v>107</v>
      </c>
      <c r="CL105" s="142" t="s">
        <v>1</v>
      </c>
    </row>
    <row r="106" s="4" customFormat="1" ht="23.25" customHeight="1">
      <c r="A106" s="120" t="s">
        <v>83</v>
      </c>
      <c r="B106" s="71"/>
      <c r="C106" s="134"/>
      <c r="D106" s="134"/>
      <c r="E106" s="135" t="s">
        <v>121</v>
      </c>
      <c r="F106" s="135"/>
      <c r="G106" s="135"/>
      <c r="H106" s="135"/>
      <c r="I106" s="135"/>
      <c r="J106" s="134"/>
      <c r="K106" s="135" t="s">
        <v>122</v>
      </c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6">
        <f>'2504907e - Založení veget...'!J32</f>
        <v>0</v>
      </c>
      <c r="AH106" s="134"/>
      <c r="AI106" s="134"/>
      <c r="AJ106" s="134"/>
      <c r="AK106" s="134"/>
      <c r="AL106" s="134"/>
      <c r="AM106" s="134"/>
      <c r="AN106" s="136">
        <f>SUM(AG106,AT106)</f>
        <v>0</v>
      </c>
      <c r="AO106" s="134"/>
      <c r="AP106" s="134"/>
      <c r="AQ106" s="137" t="s">
        <v>110</v>
      </c>
      <c r="AR106" s="73"/>
      <c r="AS106" s="138">
        <v>0</v>
      </c>
      <c r="AT106" s="139">
        <f>ROUND(SUM(AV106:AW106),2)</f>
        <v>0</v>
      </c>
      <c r="AU106" s="140">
        <f>'2504907e - Založení veget...'!P123</f>
        <v>0</v>
      </c>
      <c r="AV106" s="139">
        <f>'2504907e - Založení veget...'!J35</f>
        <v>0</v>
      </c>
      <c r="AW106" s="139">
        <f>'2504907e - Založení veget...'!J36</f>
        <v>0</v>
      </c>
      <c r="AX106" s="139">
        <f>'2504907e - Založení veget...'!J37</f>
        <v>0</v>
      </c>
      <c r="AY106" s="139">
        <f>'2504907e - Založení veget...'!J38</f>
        <v>0</v>
      </c>
      <c r="AZ106" s="139">
        <f>'2504907e - Založení veget...'!F35</f>
        <v>0</v>
      </c>
      <c r="BA106" s="139">
        <f>'2504907e - Založení veget...'!F36</f>
        <v>0</v>
      </c>
      <c r="BB106" s="139">
        <f>'2504907e - Založení veget...'!F37</f>
        <v>0</v>
      </c>
      <c r="BC106" s="139">
        <f>'2504907e - Založení veget...'!F38</f>
        <v>0</v>
      </c>
      <c r="BD106" s="141">
        <f>'2504907e - Založení veget...'!F39</f>
        <v>0</v>
      </c>
      <c r="BE106" s="4"/>
      <c r="BT106" s="142" t="s">
        <v>89</v>
      </c>
      <c r="BV106" s="142" t="s">
        <v>81</v>
      </c>
      <c r="BW106" s="142" t="s">
        <v>123</v>
      </c>
      <c r="BX106" s="142" t="s">
        <v>107</v>
      </c>
      <c r="CL106" s="142" t="s">
        <v>1</v>
      </c>
    </row>
    <row r="107" s="7" customFormat="1" ht="24.75" customHeight="1">
      <c r="A107" s="120" t="s">
        <v>83</v>
      </c>
      <c r="B107" s="121"/>
      <c r="C107" s="122"/>
      <c r="D107" s="123" t="s">
        <v>124</v>
      </c>
      <c r="E107" s="123"/>
      <c r="F107" s="123"/>
      <c r="G107" s="123"/>
      <c r="H107" s="123"/>
      <c r="I107" s="124"/>
      <c r="J107" s="123" t="s">
        <v>125</v>
      </c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5">
        <f>'2504908 - SO 901 - Komuni...'!J30</f>
        <v>0</v>
      </c>
      <c r="AH107" s="124"/>
      <c r="AI107" s="124"/>
      <c r="AJ107" s="124"/>
      <c r="AK107" s="124"/>
      <c r="AL107" s="124"/>
      <c r="AM107" s="124"/>
      <c r="AN107" s="125">
        <f>SUM(AG107,AT107)</f>
        <v>0</v>
      </c>
      <c r="AO107" s="124"/>
      <c r="AP107" s="124"/>
      <c r="AQ107" s="126" t="s">
        <v>86</v>
      </c>
      <c r="AR107" s="127"/>
      <c r="AS107" s="128">
        <v>0</v>
      </c>
      <c r="AT107" s="129">
        <f>ROUND(SUM(AV107:AW107),2)</f>
        <v>0</v>
      </c>
      <c r="AU107" s="130">
        <f>'2504908 - SO 901 - Komuni...'!P118</f>
        <v>0</v>
      </c>
      <c r="AV107" s="129">
        <f>'2504908 - SO 901 - Komuni...'!J33</f>
        <v>0</v>
      </c>
      <c r="AW107" s="129">
        <f>'2504908 - SO 901 - Komuni...'!J34</f>
        <v>0</v>
      </c>
      <c r="AX107" s="129">
        <f>'2504908 - SO 901 - Komuni...'!J35</f>
        <v>0</v>
      </c>
      <c r="AY107" s="129">
        <f>'2504908 - SO 901 - Komuni...'!J36</f>
        <v>0</v>
      </c>
      <c r="AZ107" s="129">
        <f>'2504908 - SO 901 - Komuni...'!F33</f>
        <v>0</v>
      </c>
      <c r="BA107" s="129">
        <f>'2504908 - SO 901 - Komuni...'!F34</f>
        <v>0</v>
      </c>
      <c r="BB107" s="129">
        <f>'2504908 - SO 901 - Komuni...'!F35</f>
        <v>0</v>
      </c>
      <c r="BC107" s="129">
        <f>'2504908 - SO 901 - Komuni...'!F36</f>
        <v>0</v>
      </c>
      <c r="BD107" s="131">
        <f>'2504908 - SO 901 - Komuni...'!F37</f>
        <v>0</v>
      </c>
      <c r="BE107" s="7"/>
      <c r="BT107" s="132" t="s">
        <v>87</v>
      </c>
      <c r="BV107" s="132" t="s">
        <v>81</v>
      </c>
      <c r="BW107" s="132" t="s">
        <v>126</v>
      </c>
      <c r="BX107" s="132" t="s">
        <v>5</v>
      </c>
      <c r="CL107" s="132" t="s">
        <v>1</v>
      </c>
      <c r="CM107" s="132" t="s">
        <v>89</v>
      </c>
    </row>
    <row r="108" s="7" customFormat="1" ht="16.5" customHeight="1">
      <c r="A108" s="120" t="s">
        <v>83</v>
      </c>
      <c r="B108" s="121"/>
      <c r="C108" s="122"/>
      <c r="D108" s="123" t="s">
        <v>127</v>
      </c>
      <c r="E108" s="123"/>
      <c r="F108" s="123"/>
      <c r="G108" s="123"/>
      <c r="H108" s="123"/>
      <c r="I108" s="124"/>
      <c r="J108" s="123" t="s">
        <v>128</v>
      </c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5">
        <f>'2504909 - VRN'!J30</f>
        <v>0</v>
      </c>
      <c r="AH108" s="124"/>
      <c r="AI108" s="124"/>
      <c r="AJ108" s="124"/>
      <c r="AK108" s="124"/>
      <c r="AL108" s="124"/>
      <c r="AM108" s="124"/>
      <c r="AN108" s="125">
        <f>SUM(AG108,AT108)</f>
        <v>0</v>
      </c>
      <c r="AO108" s="124"/>
      <c r="AP108" s="124"/>
      <c r="AQ108" s="126" t="s">
        <v>86</v>
      </c>
      <c r="AR108" s="127"/>
      <c r="AS108" s="143">
        <v>0</v>
      </c>
      <c r="AT108" s="144">
        <f>ROUND(SUM(AV108:AW108),2)</f>
        <v>0</v>
      </c>
      <c r="AU108" s="145">
        <f>'2504909 - VRN'!P120</f>
        <v>0</v>
      </c>
      <c r="AV108" s="144">
        <f>'2504909 - VRN'!J33</f>
        <v>0</v>
      </c>
      <c r="AW108" s="144">
        <f>'2504909 - VRN'!J34</f>
        <v>0</v>
      </c>
      <c r="AX108" s="144">
        <f>'2504909 - VRN'!J35</f>
        <v>0</v>
      </c>
      <c r="AY108" s="144">
        <f>'2504909 - VRN'!J36</f>
        <v>0</v>
      </c>
      <c r="AZ108" s="144">
        <f>'2504909 - VRN'!F33</f>
        <v>0</v>
      </c>
      <c r="BA108" s="144">
        <f>'2504909 - VRN'!F34</f>
        <v>0</v>
      </c>
      <c r="BB108" s="144">
        <f>'2504909 - VRN'!F35</f>
        <v>0</v>
      </c>
      <c r="BC108" s="144">
        <f>'2504909 - VRN'!F36</f>
        <v>0</v>
      </c>
      <c r="BD108" s="146">
        <f>'2504909 - VRN'!F37</f>
        <v>0</v>
      </c>
      <c r="BE108" s="7"/>
      <c r="BT108" s="132" t="s">
        <v>87</v>
      </c>
      <c r="BV108" s="132" t="s">
        <v>81</v>
      </c>
      <c r="BW108" s="132" t="s">
        <v>129</v>
      </c>
      <c r="BX108" s="132" t="s">
        <v>5</v>
      </c>
      <c r="CL108" s="132" t="s">
        <v>1</v>
      </c>
      <c r="CM108" s="132" t="s">
        <v>89</v>
      </c>
    </row>
    <row r="109" s="2" customFormat="1" ht="30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5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45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</sheetData>
  <sheetProtection sheet="1" formatColumns="0" formatRows="0" objects="1" scenarios="1" spinCount="100000" saltValue="ybqWOXqLuWzYrjnanNVYYpqehNVkPNd2BW5y3HB6GozLN+wgMP5ICTmVzsm/rpzP6zY4mulEgzv6NDLs/B7N1w==" hashValue="vHxFhNDC5dXheO261IDWbxwBhrcWUGmRi4C7Q/PfnSMcSQdhpFtbsnqQlXc//Vwtf+z8dF73PjKI8jbxsBc9xg==" algorithmName="SHA-512" password="CC35"/>
  <mergeCells count="94">
    <mergeCell ref="C92:G92"/>
    <mergeCell ref="D97:H97"/>
    <mergeCell ref="D95:H95"/>
    <mergeCell ref="D98:H98"/>
    <mergeCell ref="D101:H101"/>
    <mergeCell ref="D100:H100"/>
    <mergeCell ref="D99:H99"/>
    <mergeCell ref="D96:H96"/>
    <mergeCell ref="E104:I104"/>
    <mergeCell ref="E102:I102"/>
    <mergeCell ref="E103:I103"/>
    <mergeCell ref="I92:AF92"/>
    <mergeCell ref="J99:AF99"/>
    <mergeCell ref="J100:AF100"/>
    <mergeCell ref="J101:AF101"/>
    <mergeCell ref="J97:AF97"/>
    <mergeCell ref="J96:AF96"/>
    <mergeCell ref="J98:AF98"/>
    <mergeCell ref="J95:AF95"/>
    <mergeCell ref="K103:AF103"/>
    <mergeCell ref="K102:AF102"/>
    <mergeCell ref="K104:AF104"/>
    <mergeCell ref="L85:AJ85"/>
    <mergeCell ref="E105:I105"/>
    <mergeCell ref="K105:AF105"/>
    <mergeCell ref="E106:I106"/>
    <mergeCell ref="K106:AF106"/>
    <mergeCell ref="D107:H107"/>
    <mergeCell ref="J107:AF107"/>
    <mergeCell ref="D108:H108"/>
    <mergeCell ref="J108:AF108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4:AM104"/>
    <mergeCell ref="AG103:AM103"/>
    <mergeCell ref="AG102:AM102"/>
    <mergeCell ref="AG101:AM101"/>
    <mergeCell ref="AG100:AM100"/>
    <mergeCell ref="AG92:AM92"/>
    <mergeCell ref="AG99:AM99"/>
    <mergeCell ref="AG96:AM96"/>
    <mergeCell ref="AG98:AM98"/>
    <mergeCell ref="AG97:AM97"/>
    <mergeCell ref="AG95:AM95"/>
    <mergeCell ref="AM87:AN87"/>
    <mergeCell ref="AM90:AP90"/>
    <mergeCell ref="AM89:AP89"/>
    <mergeCell ref="AN97:AP97"/>
    <mergeCell ref="AN104:AP104"/>
    <mergeCell ref="AN103:AP103"/>
    <mergeCell ref="AN95:AP95"/>
    <mergeCell ref="AN98:AP98"/>
    <mergeCell ref="AN102:AP102"/>
    <mergeCell ref="AN101:AP101"/>
    <mergeCell ref="AN96:AP96"/>
    <mergeCell ref="AN100:AP100"/>
    <mergeCell ref="AN99:AP99"/>
    <mergeCell ref="AN92:AP92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G94:AM94"/>
    <mergeCell ref="AN94:AP94"/>
  </mergeCells>
  <hyperlinks>
    <hyperlink ref="A95" location="'2504901 - SO 101 - Komuni...'!C2" display="/"/>
    <hyperlink ref="A96" location="'2504902 - SO 101 - Komuni...'!C2" display="/"/>
    <hyperlink ref="A97" location="'2504903 - SO 101 - Komuni...'!C2" display="/"/>
    <hyperlink ref="A98" location="'2504904 - SO 101 - Komuni...'!C2" display="/"/>
    <hyperlink ref="A99" location="'2504905 - SO 101 - Komuni...'!C2" display="/"/>
    <hyperlink ref="A100" location="'2504906 - SO 401 - Komuni...'!C2" display="/"/>
    <hyperlink ref="A102" location="'2504907a - Ochrana stromů...'!C2" display="/"/>
    <hyperlink ref="A103" location="'2504907b - Založení veget...'!C2" display="/"/>
    <hyperlink ref="A104" location="'2504907c - Založení veget...'!C2" display="/"/>
    <hyperlink ref="A105" location="'2504907d - Založení veget...'!C2" display="/"/>
    <hyperlink ref="A106" location="'2504907e - Založení veget...'!C2" display="/"/>
    <hyperlink ref="A107" location="'2504908 - SO 901 - Komuni...'!C2" display="/"/>
    <hyperlink ref="A108" location="'2504909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1481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1623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ROUND((SUM(BE123:BE183)),  2)</f>
        <v>0</v>
      </c>
      <c r="G35" s="39"/>
      <c r="H35" s="39"/>
      <c r="I35" s="165">
        <v>0.20999999999999999</v>
      </c>
      <c r="J35" s="164">
        <f>ROUND(((SUM(BE123:BE183))*I35),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ROUND((SUM(BF123:BF183)),  2)</f>
        <v>0</v>
      </c>
      <c r="G36" s="39"/>
      <c r="H36" s="39"/>
      <c r="I36" s="165">
        <v>0.12</v>
      </c>
      <c r="J36" s="164">
        <f>ROUND(((SUM(BF123:BF183))*I36),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ROUND((SUM(BG123:BG183)),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ROUND((SUM(BH123:BH183)),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ROUND((SUM(BI123:BI183)),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1480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1481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2504907c - Založení vegetačních prvků - výsadba stromů v části č 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J181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Revitalizace veřejných ploch v areálu kláštera Rajhrad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23.25" customHeight="1">
      <c r="A113" s="39"/>
      <c r="B113" s="40"/>
      <c r="C113" s="41"/>
      <c r="D113" s="41"/>
      <c r="E113" s="184" t="s">
        <v>1480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1481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77" t="str">
        <f>E11</f>
        <v>2504907c - Založení vegetačních prvků - výsadba stromů v části č 1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Rajhrad</v>
      </c>
      <c r="G117" s="41"/>
      <c r="H117" s="41"/>
      <c r="I117" s="33" t="s">
        <v>22</v>
      </c>
      <c r="J117" s="80" t="str">
        <f>IF(J14="","",J14)</f>
        <v>9. 12. 2025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Benediktínské opatství Rajhrad, Kláštěr 1, 66461 R</v>
      </c>
      <c r="G119" s="41"/>
      <c r="H119" s="41"/>
      <c r="I119" s="33" t="s">
        <v>31</v>
      </c>
      <c r="J119" s="37" t="str">
        <f>E23</f>
        <v>SPZ Design,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IF(E20="","",E20)</f>
        <v>Vyplň údaj</v>
      </c>
      <c r="G120" s="41"/>
      <c r="H120" s="41"/>
      <c r="I120" s="33" t="s">
        <v>36</v>
      </c>
      <c r="J120" s="37" t="str">
        <f>E26</f>
        <v>Ing. Petr Zavadil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64</v>
      </c>
      <c r="E122" s="203" t="s">
        <v>60</v>
      </c>
      <c r="F122" s="203" t="s">
        <v>61</v>
      </c>
      <c r="G122" s="203" t="s">
        <v>152</v>
      </c>
      <c r="H122" s="203" t="s">
        <v>153</v>
      </c>
      <c r="I122" s="203" t="s">
        <v>154</v>
      </c>
      <c r="J122" s="203" t="s">
        <v>135</v>
      </c>
      <c r="K122" s="204" t="s">
        <v>155</v>
      </c>
      <c r="L122" s="205"/>
      <c r="M122" s="101" t="s">
        <v>1</v>
      </c>
      <c r="N122" s="102" t="s">
        <v>43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0.59142400000000006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78</v>
      </c>
      <c r="AU123" s="18" t="s">
        <v>137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163</v>
      </c>
      <c r="F124" s="214" t="s">
        <v>164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P125+P181</f>
        <v>0</v>
      </c>
      <c r="Q124" s="219"/>
      <c r="R124" s="220">
        <f>R125+R181</f>
        <v>0.59142400000000006</v>
      </c>
      <c r="S124" s="219"/>
      <c r="T124" s="221">
        <f>T125+T181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87</v>
      </c>
      <c r="AT124" s="223" t="s">
        <v>78</v>
      </c>
      <c r="AU124" s="223" t="s">
        <v>79</v>
      </c>
      <c r="AY124" s="222" t="s">
        <v>165</v>
      </c>
      <c r="BK124" s="224">
        <f>BK125+BK181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87</v>
      </c>
      <c r="F125" s="225" t="s">
        <v>166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SUM(P126:P180)</f>
        <v>0</v>
      </c>
      <c r="Q125" s="219"/>
      <c r="R125" s="220">
        <f>SUM(R126:R180)</f>
        <v>0.59142400000000006</v>
      </c>
      <c r="S125" s="219"/>
      <c r="T125" s="221">
        <f>SUM(T126:T180)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87</v>
      </c>
      <c r="AY125" s="222" t="s">
        <v>165</v>
      </c>
      <c r="BK125" s="224">
        <f>SUM(BK126:BK180)</f>
        <v>0</v>
      </c>
    </row>
    <row r="126" s="2" customFormat="1" ht="37.8" customHeight="1">
      <c r="A126" s="39"/>
      <c r="B126" s="40"/>
      <c r="C126" s="227" t="s">
        <v>87</v>
      </c>
      <c r="D126" s="227" t="s">
        <v>167</v>
      </c>
      <c r="E126" s="228" t="s">
        <v>1624</v>
      </c>
      <c r="F126" s="229" t="s">
        <v>1625</v>
      </c>
      <c r="G126" s="230" t="s">
        <v>418</v>
      </c>
      <c r="H126" s="231">
        <v>4</v>
      </c>
      <c r="I126" s="232"/>
      <c r="J126" s="233">
        <f>ROUND(I126*H126,2)</f>
        <v>0</v>
      </c>
      <c r="K126" s="229" t="s">
        <v>171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1626</v>
      </c>
    </row>
    <row r="127" s="2" customFormat="1">
      <c r="A127" s="39"/>
      <c r="B127" s="40"/>
      <c r="C127" s="41"/>
      <c r="D127" s="240" t="s">
        <v>174</v>
      </c>
      <c r="E127" s="41"/>
      <c r="F127" s="241" t="s">
        <v>1627</v>
      </c>
      <c r="G127" s="41"/>
      <c r="H127" s="41"/>
      <c r="I127" s="242"/>
      <c r="J127" s="41"/>
      <c r="K127" s="41"/>
      <c r="L127" s="45"/>
      <c r="M127" s="243"/>
      <c r="N127" s="244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174</v>
      </c>
      <c r="AU127" s="18" t="s">
        <v>89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172</v>
      </c>
      <c r="G128" s="257"/>
      <c r="H128" s="260">
        <v>4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4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16.5" customHeight="1">
      <c r="A130" s="39"/>
      <c r="B130" s="40"/>
      <c r="C130" s="278" t="s">
        <v>89</v>
      </c>
      <c r="D130" s="278" t="s">
        <v>191</v>
      </c>
      <c r="E130" s="279" t="s">
        <v>1628</v>
      </c>
      <c r="F130" s="280" t="s">
        <v>1629</v>
      </c>
      <c r="G130" s="281" t="s">
        <v>183</v>
      </c>
      <c r="H130" s="282">
        <v>2.5</v>
      </c>
      <c r="I130" s="283"/>
      <c r="J130" s="284">
        <f>ROUND(I130*H130,2)</f>
        <v>0</v>
      </c>
      <c r="K130" s="280" t="s">
        <v>171</v>
      </c>
      <c r="L130" s="285"/>
      <c r="M130" s="286" t="s">
        <v>1</v>
      </c>
      <c r="N130" s="287" t="s">
        <v>44</v>
      </c>
      <c r="O130" s="92"/>
      <c r="P130" s="236">
        <f>O130*H130</f>
        <v>0</v>
      </c>
      <c r="Q130" s="236">
        <v>0.22</v>
      </c>
      <c r="R130" s="236">
        <f>Q130*H130</f>
        <v>0.55000000000000004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195</v>
      </c>
      <c r="AT130" s="238" t="s">
        <v>191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1630</v>
      </c>
    </row>
    <row r="131" s="14" customFormat="1">
      <c r="A131" s="14"/>
      <c r="B131" s="256"/>
      <c r="C131" s="257"/>
      <c r="D131" s="247" t="s">
        <v>176</v>
      </c>
      <c r="E131" s="258" t="s">
        <v>1</v>
      </c>
      <c r="F131" s="259" t="s">
        <v>1631</v>
      </c>
      <c r="G131" s="257"/>
      <c r="H131" s="260">
        <v>2.5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6" t="s">
        <v>176</v>
      </c>
      <c r="AU131" s="266" t="s">
        <v>89</v>
      </c>
      <c r="AV131" s="14" t="s">
        <v>89</v>
      </c>
      <c r="AW131" s="14" t="s">
        <v>35</v>
      </c>
      <c r="AX131" s="14" t="s">
        <v>79</v>
      </c>
      <c r="AY131" s="266" t="s">
        <v>165</v>
      </c>
    </row>
    <row r="132" s="15" customFormat="1">
      <c r="A132" s="15"/>
      <c r="B132" s="267"/>
      <c r="C132" s="268"/>
      <c r="D132" s="247" t="s">
        <v>176</v>
      </c>
      <c r="E132" s="269" t="s">
        <v>1</v>
      </c>
      <c r="F132" s="270" t="s">
        <v>179</v>
      </c>
      <c r="G132" s="268"/>
      <c r="H132" s="271">
        <v>2.5</v>
      </c>
      <c r="I132" s="272"/>
      <c r="J132" s="268"/>
      <c r="K132" s="268"/>
      <c r="L132" s="273"/>
      <c r="M132" s="274"/>
      <c r="N132" s="275"/>
      <c r="O132" s="275"/>
      <c r="P132" s="275"/>
      <c r="Q132" s="275"/>
      <c r="R132" s="275"/>
      <c r="S132" s="275"/>
      <c r="T132" s="27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7" t="s">
        <v>176</v>
      </c>
      <c r="AU132" s="277" t="s">
        <v>89</v>
      </c>
      <c r="AV132" s="15" t="s">
        <v>172</v>
      </c>
      <c r="AW132" s="15" t="s">
        <v>35</v>
      </c>
      <c r="AX132" s="15" t="s">
        <v>87</v>
      </c>
      <c r="AY132" s="277" t="s">
        <v>165</v>
      </c>
    </row>
    <row r="133" s="2" customFormat="1" ht="24.15" customHeight="1">
      <c r="A133" s="39"/>
      <c r="B133" s="40"/>
      <c r="C133" s="227" t="s">
        <v>210</v>
      </c>
      <c r="D133" s="227" t="s">
        <v>167</v>
      </c>
      <c r="E133" s="228" t="s">
        <v>1632</v>
      </c>
      <c r="F133" s="229" t="s">
        <v>1633</v>
      </c>
      <c r="G133" s="230" t="s">
        <v>418</v>
      </c>
      <c r="H133" s="231">
        <v>4</v>
      </c>
      <c r="I133" s="232"/>
      <c r="J133" s="233">
        <f>ROUND(I133*H133,2)</f>
        <v>0</v>
      </c>
      <c r="K133" s="229" t="s">
        <v>171</v>
      </c>
      <c r="L133" s="45"/>
      <c r="M133" s="234" t="s">
        <v>1</v>
      </c>
      <c r="N133" s="235" t="s">
        <v>44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172</v>
      </c>
      <c r="AT133" s="238" t="s">
        <v>167</v>
      </c>
      <c r="AU133" s="238" t="s">
        <v>89</v>
      </c>
      <c r="AY133" s="18" t="s">
        <v>165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87</v>
      </c>
      <c r="BK133" s="239">
        <f>ROUND(I133*H133,2)</f>
        <v>0</v>
      </c>
      <c r="BL133" s="18" t="s">
        <v>172</v>
      </c>
      <c r="BM133" s="238" t="s">
        <v>1634</v>
      </c>
    </row>
    <row r="134" s="2" customFormat="1">
      <c r="A134" s="39"/>
      <c r="B134" s="40"/>
      <c r="C134" s="41"/>
      <c r="D134" s="240" t="s">
        <v>174</v>
      </c>
      <c r="E134" s="41"/>
      <c r="F134" s="241" t="s">
        <v>1635</v>
      </c>
      <c r="G134" s="41"/>
      <c r="H134" s="41"/>
      <c r="I134" s="242"/>
      <c r="J134" s="41"/>
      <c r="K134" s="41"/>
      <c r="L134" s="45"/>
      <c r="M134" s="243"/>
      <c r="N134" s="244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174</v>
      </c>
      <c r="AU134" s="18" t="s">
        <v>89</v>
      </c>
    </row>
    <row r="135" s="14" customFormat="1">
      <c r="A135" s="14"/>
      <c r="B135" s="256"/>
      <c r="C135" s="257"/>
      <c r="D135" s="247" t="s">
        <v>176</v>
      </c>
      <c r="E135" s="258" t="s">
        <v>1</v>
      </c>
      <c r="F135" s="259" t="s">
        <v>172</v>
      </c>
      <c r="G135" s="257"/>
      <c r="H135" s="260">
        <v>4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176</v>
      </c>
      <c r="AU135" s="266" t="s">
        <v>89</v>
      </c>
      <c r="AV135" s="14" t="s">
        <v>89</v>
      </c>
      <c r="AW135" s="14" t="s">
        <v>35</v>
      </c>
      <c r="AX135" s="14" t="s">
        <v>79</v>
      </c>
      <c r="AY135" s="266" t="s">
        <v>165</v>
      </c>
    </row>
    <row r="136" s="15" customFormat="1">
      <c r="A136" s="15"/>
      <c r="B136" s="267"/>
      <c r="C136" s="268"/>
      <c r="D136" s="247" t="s">
        <v>176</v>
      </c>
      <c r="E136" s="269" t="s">
        <v>1</v>
      </c>
      <c r="F136" s="270" t="s">
        <v>179</v>
      </c>
      <c r="G136" s="268"/>
      <c r="H136" s="271">
        <v>4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176</v>
      </c>
      <c r="AU136" s="277" t="s">
        <v>89</v>
      </c>
      <c r="AV136" s="15" t="s">
        <v>172</v>
      </c>
      <c r="AW136" s="15" t="s">
        <v>35</v>
      </c>
      <c r="AX136" s="15" t="s">
        <v>87</v>
      </c>
      <c r="AY136" s="277" t="s">
        <v>165</v>
      </c>
    </row>
    <row r="137" s="2" customFormat="1" ht="33" customHeight="1">
      <c r="A137" s="39"/>
      <c r="B137" s="40"/>
      <c r="C137" s="227" t="s">
        <v>172</v>
      </c>
      <c r="D137" s="227" t="s">
        <v>167</v>
      </c>
      <c r="E137" s="228" t="s">
        <v>1636</v>
      </c>
      <c r="F137" s="229" t="s">
        <v>1637</v>
      </c>
      <c r="G137" s="230" t="s">
        <v>418</v>
      </c>
      <c r="H137" s="231">
        <v>8</v>
      </c>
      <c r="I137" s="232"/>
      <c r="J137" s="233">
        <f>ROUND(I137*H137,2)</f>
        <v>0</v>
      </c>
      <c r="K137" s="229" t="s">
        <v>171</v>
      </c>
      <c r="L137" s="45"/>
      <c r="M137" s="234" t="s">
        <v>1</v>
      </c>
      <c r="N137" s="235" t="s">
        <v>44</v>
      </c>
      <c r="O137" s="92"/>
      <c r="P137" s="236">
        <f>O137*H137</f>
        <v>0</v>
      </c>
      <c r="Q137" s="236">
        <v>5.0000000000000002E-05</v>
      </c>
      <c r="R137" s="236">
        <f>Q137*H137</f>
        <v>0.00040000000000000002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172</v>
      </c>
      <c r="AT137" s="238" t="s">
        <v>167</v>
      </c>
      <c r="AU137" s="238" t="s">
        <v>89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87</v>
      </c>
      <c r="BK137" s="239">
        <f>ROUND(I137*H137,2)</f>
        <v>0</v>
      </c>
      <c r="BL137" s="18" t="s">
        <v>172</v>
      </c>
      <c r="BM137" s="238" t="s">
        <v>1638</v>
      </c>
    </row>
    <row r="138" s="2" customFormat="1">
      <c r="A138" s="39"/>
      <c r="B138" s="40"/>
      <c r="C138" s="41"/>
      <c r="D138" s="240" t="s">
        <v>174</v>
      </c>
      <c r="E138" s="41"/>
      <c r="F138" s="241" t="s">
        <v>1639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174</v>
      </c>
      <c r="AU138" s="18" t="s">
        <v>89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195</v>
      </c>
      <c r="G139" s="257"/>
      <c r="H139" s="260">
        <v>8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8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16.5" customHeight="1">
      <c r="A141" s="39"/>
      <c r="B141" s="40"/>
      <c r="C141" s="278" t="s">
        <v>229</v>
      </c>
      <c r="D141" s="278" t="s">
        <v>191</v>
      </c>
      <c r="E141" s="279" t="s">
        <v>1640</v>
      </c>
      <c r="F141" s="280" t="s">
        <v>1641</v>
      </c>
      <c r="G141" s="281" t="s">
        <v>335</v>
      </c>
      <c r="H141" s="282">
        <v>3.2000000000000002</v>
      </c>
      <c r="I141" s="283"/>
      <c r="J141" s="284">
        <f>ROUND(I141*H141,2)</f>
        <v>0</v>
      </c>
      <c r="K141" s="280" t="s">
        <v>171</v>
      </c>
      <c r="L141" s="285"/>
      <c r="M141" s="286" t="s">
        <v>1</v>
      </c>
      <c r="N141" s="287" t="s">
        <v>44</v>
      </c>
      <c r="O141" s="92"/>
      <c r="P141" s="236">
        <f>O141*H141</f>
        <v>0</v>
      </c>
      <c r="Q141" s="236">
        <v>2.0000000000000002E-05</v>
      </c>
      <c r="R141" s="236">
        <f>Q141*H141</f>
        <v>6.4000000000000011E-05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195</v>
      </c>
      <c r="AT141" s="238" t="s">
        <v>191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1642</v>
      </c>
    </row>
    <row r="142" s="14" customFormat="1">
      <c r="A142" s="14"/>
      <c r="B142" s="256"/>
      <c r="C142" s="257"/>
      <c r="D142" s="247" t="s">
        <v>176</v>
      </c>
      <c r="E142" s="258" t="s">
        <v>1</v>
      </c>
      <c r="F142" s="259" t="s">
        <v>1643</v>
      </c>
      <c r="G142" s="257"/>
      <c r="H142" s="260">
        <v>3.2000000000000002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176</v>
      </c>
      <c r="AU142" s="266" t="s">
        <v>89</v>
      </c>
      <c r="AV142" s="14" t="s">
        <v>89</v>
      </c>
      <c r="AW142" s="14" t="s">
        <v>35</v>
      </c>
      <c r="AX142" s="14" t="s">
        <v>79</v>
      </c>
      <c r="AY142" s="266" t="s">
        <v>165</v>
      </c>
    </row>
    <row r="143" s="15" customFormat="1">
      <c r="A143" s="15"/>
      <c r="B143" s="267"/>
      <c r="C143" s="268"/>
      <c r="D143" s="247" t="s">
        <v>176</v>
      </c>
      <c r="E143" s="269" t="s">
        <v>1</v>
      </c>
      <c r="F143" s="270" t="s">
        <v>179</v>
      </c>
      <c r="G143" s="268"/>
      <c r="H143" s="271">
        <v>3.2000000000000002</v>
      </c>
      <c r="I143" s="272"/>
      <c r="J143" s="268"/>
      <c r="K143" s="268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176</v>
      </c>
      <c r="AU143" s="277" t="s">
        <v>89</v>
      </c>
      <c r="AV143" s="15" t="s">
        <v>172</v>
      </c>
      <c r="AW143" s="15" t="s">
        <v>35</v>
      </c>
      <c r="AX143" s="15" t="s">
        <v>87</v>
      </c>
      <c r="AY143" s="277" t="s">
        <v>165</v>
      </c>
    </row>
    <row r="144" s="2" customFormat="1" ht="21.75" customHeight="1">
      <c r="A144" s="39"/>
      <c r="B144" s="40"/>
      <c r="C144" s="278" t="s">
        <v>235</v>
      </c>
      <c r="D144" s="278" t="s">
        <v>191</v>
      </c>
      <c r="E144" s="279" t="s">
        <v>1644</v>
      </c>
      <c r="F144" s="280" t="s">
        <v>1645</v>
      </c>
      <c r="G144" s="281" t="s">
        <v>418</v>
      </c>
      <c r="H144" s="282">
        <v>8</v>
      </c>
      <c r="I144" s="283"/>
      <c r="J144" s="284">
        <f>ROUND(I144*H144,2)</f>
        <v>0</v>
      </c>
      <c r="K144" s="280" t="s">
        <v>171</v>
      </c>
      <c r="L144" s="285"/>
      <c r="M144" s="286" t="s">
        <v>1</v>
      </c>
      <c r="N144" s="287" t="s">
        <v>44</v>
      </c>
      <c r="O144" s="92"/>
      <c r="P144" s="236">
        <f>O144*H144</f>
        <v>0</v>
      </c>
      <c r="Q144" s="236">
        <v>0.0047200000000000002</v>
      </c>
      <c r="R144" s="236">
        <f>Q144*H144</f>
        <v>0.037760000000000002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195</v>
      </c>
      <c r="AT144" s="238" t="s">
        <v>191</v>
      </c>
      <c r="AU144" s="238" t="s">
        <v>89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87</v>
      </c>
      <c r="BK144" s="239">
        <f>ROUND(I144*H144,2)</f>
        <v>0</v>
      </c>
      <c r="BL144" s="18" t="s">
        <v>172</v>
      </c>
      <c r="BM144" s="238" t="s">
        <v>1646</v>
      </c>
    </row>
    <row r="145" s="14" customFormat="1">
      <c r="A145" s="14"/>
      <c r="B145" s="256"/>
      <c r="C145" s="257"/>
      <c r="D145" s="247" t="s">
        <v>176</v>
      </c>
      <c r="E145" s="258" t="s">
        <v>1</v>
      </c>
      <c r="F145" s="259" t="s">
        <v>195</v>
      </c>
      <c r="G145" s="257"/>
      <c r="H145" s="260">
        <v>8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176</v>
      </c>
      <c r="AU145" s="266" t="s">
        <v>89</v>
      </c>
      <c r="AV145" s="14" t="s">
        <v>89</v>
      </c>
      <c r="AW145" s="14" t="s">
        <v>35</v>
      </c>
      <c r="AX145" s="14" t="s">
        <v>79</v>
      </c>
      <c r="AY145" s="266" t="s">
        <v>165</v>
      </c>
    </row>
    <row r="146" s="15" customFormat="1">
      <c r="A146" s="15"/>
      <c r="B146" s="267"/>
      <c r="C146" s="268"/>
      <c r="D146" s="247" t="s">
        <v>176</v>
      </c>
      <c r="E146" s="269" t="s">
        <v>1</v>
      </c>
      <c r="F146" s="270" t="s">
        <v>179</v>
      </c>
      <c r="G146" s="268"/>
      <c r="H146" s="271">
        <v>8</v>
      </c>
      <c r="I146" s="272"/>
      <c r="J146" s="268"/>
      <c r="K146" s="268"/>
      <c r="L146" s="273"/>
      <c r="M146" s="274"/>
      <c r="N146" s="275"/>
      <c r="O146" s="275"/>
      <c r="P146" s="275"/>
      <c r="Q146" s="275"/>
      <c r="R146" s="275"/>
      <c r="S146" s="275"/>
      <c r="T146" s="27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7" t="s">
        <v>176</v>
      </c>
      <c r="AU146" s="277" t="s">
        <v>89</v>
      </c>
      <c r="AV146" s="15" t="s">
        <v>172</v>
      </c>
      <c r="AW146" s="15" t="s">
        <v>35</v>
      </c>
      <c r="AX146" s="15" t="s">
        <v>87</v>
      </c>
      <c r="AY146" s="277" t="s">
        <v>165</v>
      </c>
    </row>
    <row r="147" s="2" customFormat="1" ht="21.75" customHeight="1">
      <c r="A147" s="39"/>
      <c r="B147" s="40"/>
      <c r="C147" s="227" t="s">
        <v>242</v>
      </c>
      <c r="D147" s="227" t="s">
        <v>167</v>
      </c>
      <c r="E147" s="228" t="s">
        <v>1647</v>
      </c>
      <c r="F147" s="229" t="s">
        <v>1648</v>
      </c>
      <c r="G147" s="230" t="s">
        <v>418</v>
      </c>
      <c r="H147" s="231">
        <v>4</v>
      </c>
      <c r="I147" s="232"/>
      <c r="J147" s="233">
        <f>ROUND(I147*H147,2)</f>
        <v>0</v>
      </c>
      <c r="K147" s="229" t="s">
        <v>171</v>
      </c>
      <c r="L147" s="45"/>
      <c r="M147" s="234" t="s">
        <v>1</v>
      </c>
      <c r="N147" s="235" t="s">
        <v>44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172</v>
      </c>
      <c r="AT147" s="238" t="s">
        <v>167</v>
      </c>
      <c r="AU147" s="238" t="s">
        <v>89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87</v>
      </c>
      <c r="BK147" s="239">
        <f>ROUND(I147*H147,2)</f>
        <v>0</v>
      </c>
      <c r="BL147" s="18" t="s">
        <v>172</v>
      </c>
      <c r="BM147" s="238" t="s">
        <v>1649</v>
      </c>
    </row>
    <row r="148" s="2" customFormat="1">
      <c r="A148" s="39"/>
      <c r="B148" s="40"/>
      <c r="C148" s="41"/>
      <c r="D148" s="240" t="s">
        <v>174</v>
      </c>
      <c r="E148" s="41"/>
      <c r="F148" s="241" t="s">
        <v>1650</v>
      </c>
      <c r="G148" s="41"/>
      <c r="H148" s="41"/>
      <c r="I148" s="242"/>
      <c r="J148" s="41"/>
      <c r="K148" s="41"/>
      <c r="L148" s="45"/>
      <c r="M148" s="243"/>
      <c r="N148" s="244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174</v>
      </c>
      <c r="AU148" s="18" t="s">
        <v>89</v>
      </c>
    </row>
    <row r="149" s="14" customFormat="1">
      <c r="A149" s="14"/>
      <c r="B149" s="256"/>
      <c r="C149" s="257"/>
      <c r="D149" s="247" t="s">
        <v>176</v>
      </c>
      <c r="E149" s="258" t="s">
        <v>1</v>
      </c>
      <c r="F149" s="259" t="s">
        <v>172</v>
      </c>
      <c r="G149" s="257"/>
      <c r="H149" s="260">
        <v>4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6" t="s">
        <v>176</v>
      </c>
      <c r="AU149" s="266" t="s">
        <v>89</v>
      </c>
      <c r="AV149" s="14" t="s">
        <v>89</v>
      </c>
      <c r="AW149" s="14" t="s">
        <v>35</v>
      </c>
      <c r="AX149" s="14" t="s">
        <v>79</v>
      </c>
      <c r="AY149" s="266" t="s">
        <v>165</v>
      </c>
    </row>
    <row r="150" s="15" customFormat="1">
      <c r="A150" s="15"/>
      <c r="B150" s="267"/>
      <c r="C150" s="268"/>
      <c r="D150" s="247" t="s">
        <v>176</v>
      </c>
      <c r="E150" s="269" t="s">
        <v>1</v>
      </c>
      <c r="F150" s="270" t="s">
        <v>179</v>
      </c>
      <c r="G150" s="268"/>
      <c r="H150" s="271">
        <v>4</v>
      </c>
      <c r="I150" s="272"/>
      <c r="J150" s="268"/>
      <c r="K150" s="268"/>
      <c r="L150" s="273"/>
      <c r="M150" s="274"/>
      <c r="N150" s="275"/>
      <c r="O150" s="275"/>
      <c r="P150" s="275"/>
      <c r="Q150" s="275"/>
      <c r="R150" s="275"/>
      <c r="S150" s="275"/>
      <c r="T150" s="27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7" t="s">
        <v>176</v>
      </c>
      <c r="AU150" s="277" t="s">
        <v>89</v>
      </c>
      <c r="AV150" s="15" t="s">
        <v>172</v>
      </c>
      <c r="AW150" s="15" t="s">
        <v>35</v>
      </c>
      <c r="AX150" s="15" t="s">
        <v>87</v>
      </c>
      <c r="AY150" s="277" t="s">
        <v>165</v>
      </c>
    </row>
    <row r="151" s="2" customFormat="1" ht="24.15" customHeight="1">
      <c r="A151" s="39"/>
      <c r="B151" s="40"/>
      <c r="C151" s="227" t="s">
        <v>195</v>
      </c>
      <c r="D151" s="227" t="s">
        <v>167</v>
      </c>
      <c r="E151" s="228" t="s">
        <v>1651</v>
      </c>
      <c r="F151" s="229" t="s">
        <v>1652</v>
      </c>
      <c r="G151" s="230" t="s">
        <v>170</v>
      </c>
      <c r="H151" s="231">
        <v>1.54</v>
      </c>
      <c r="I151" s="232"/>
      <c r="J151" s="233">
        <f>ROUND(I151*H151,2)</f>
        <v>0</v>
      </c>
      <c r="K151" s="229" t="s">
        <v>171</v>
      </c>
      <c r="L151" s="45"/>
      <c r="M151" s="234" t="s">
        <v>1</v>
      </c>
      <c r="N151" s="235" t="s">
        <v>44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172</v>
      </c>
      <c r="AT151" s="238" t="s">
        <v>167</v>
      </c>
      <c r="AU151" s="238" t="s">
        <v>89</v>
      </c>
      <c r="AY151" s="18" t="s">
        <v>165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87</v>
      </c>
      <c r="BK151" s="239">
        <f>ROUND(I151*H151,2)</f>
        <v>0</v>
      </c>
      <c r="BL151" s="18" t="s">
        <v>172</v>
      </c>
      <c r="BM151" s="238" t="s">
        <v>1653</v>
      </c>
    </row>
    <row r="152" s="2" customFormat="1">
      <c r="A152" s="39"/>
      <c r="B152" s="40"/>
      <c r="C152" s="41"/>
      <c r="D152" s="240" t="s">
        <v>174</v>
      </c>
      <c r="E152" s="41"/>
      <c r="F152" s="241" t="s">
        <v>1654</v>
      </c>
      <c r="G152" s="41"/>
      <c r="H152" s="41"/>
      <c r="I152" s="242"/>
      <c r="J152" s="41"/>
      <c r="K152" s="41"/>
      <c r="L152" s="45"/>
      <c r="M152" s="243"/>
      <c r="N152" s="244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174</v>
      </c>
      <c r="AU152" s="18" t="s">
        <v>89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1655</v>
      </c>
      <c r="G153" s="257"/>
      <c r="H153" s="260">
        <v>1.54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5" customFormat="1">
      <c r="A154" s="15"/>
      <c r="B154" s="267"/>
      <c r="C154" s="268"/>
      <c r="D154" s="247" t="s">
        <v>176</v>
      </c>
      <c r="E154" s="269" t="s">
        <v>1</v>
      </c>
      <c r="F154" s="270" t="s">
        <v>179</v>
      </c>
      <c r="G154" s="268"/>
      <c r="H154" s="271">
        <v>1.54</v>
      </c>
      <c r="I154" s="272"/>
      <c r="J154" s="268"/>
      <c r="K154" s="268"/>
      <c r="L154" s="273"/>
      <c r="M154" s="274"/>
      <c r="N154" s="275"/>
      <c r="O154" s="275"/>
      <c r="P154" s="275"/>
      <c r="Q154" s="275"/>
      <c r="R154" s="275"/>
      <c r="S154" s="275"/>
      <c r="T154" s="27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7" t="s">
        <v>176</v>
      </c>
      <c r="AU154" s="277" t="s">
        <v>89</v>
      </c>
      <c r="AV154" s="15" t="s">
        <v>172</v>
      </c>
      <c r="AW154" s="15" t="s">
        <v>35</v>
      </c>
      <c r="AX154" s="15" t="s">
        <v>87</v>
      </c>
      <c r="AY154" s="277" t="s">
        <v>165</v>
      </c>
    </row>
    <row r="155" s="2" customFormat="1" ht="16.5" customHeight="1">
      <c r="A155" s="39"/>
      <c r="B155" s="40"/>
      <c r="C155" s="278" t="s">
        <v>252</v>
      </c>
      <c r="D155" s="278" t="s">
        <v>191</v>
      </c>
      <c r="E155" s="279" t="s">
        <v>1656</v>
      </c>
      <c r="F155" s="280" t="s">
        <v>1657</v>
      </c>
      <c r="G155" s="281" t="s">
        <v>183</v>
      </c>
      <c r="H155" s="282">
        <v>0.016</v>
      </c>
      <c r="I155" s="283"/>
      <c r="J155" s="284">
        <f>ROUND(I155*H155,2)</f>
        <v>0</v>
      </c>
      <c r="K155" s="280" t="s">
        <v>171</v>
      </c>
      <c r="L155" s="285"/>
      <c r="M155" s="286" t="s">
        <v>1</v>
      </c>
      <c r="N155" s="287" t="s">
        <v>44</v>
      </c>
      <c r="O155" s="92"/>
      <c r="P155" s="236">
        <f>O155*H155</f>
        <v>0</v>
      </c>
      <c r="Q155" s="236">
        <v>0.20000000000000001</v>
      </c>
      <c r="R155" s="236">
        <f>Q155*H155</f>
        <v>0.0032000000000000002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195</v>
      </c>
      <c r="AT155" s="238" t="s">
        <v>191</v>
      </c>
      <c r="AU155" s="238" t="s">
        <v>89</v>
      </c>
      <c r="AY155" s="18" t="s">
        <v>165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87</v>
      </c>
      <c r="BK155" s="239">
        <f>ROUND(I155*H155,2)</f>
        <v>0</v>
      </c>
      <c r="BL155" s="18" t="s">
        <v>172</v>
      </c>
      <c r="BM155" s="238" t="s">
        <v>1658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1659</v>
      </c>
      <c r="G156" s="257"/>
      <c r="H156" s="260">
        <v>0.159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5" customFormat="1">
      <c r="A157" s="15"/>
      <c r="B157" s="267"/>
      <c r="C157" s="268"/>
      <c r="D157" s="247" t="s">
        <v>176</v>
      </c>
      <c r="E157" s="269" t="s">
        <v>1</v>
      </c>
      <c r="F157" s="270" t="s">
        <v>179</v>
      </c>
      <c r="G157" s="268"/>
      <c r="H157" s="271">
        <v>0.159</v>
      </c>
      <c r="I157" s="272"/>
      <c r="J157" s="268"/>
      <c r="K157" s="268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176</v>
      </c>
      <c r="AU157" s="277" t="s">
        <v>89</v>
      </c>
      <c r="AV157" s="15" t="s">
        <v>172</v>
      </c>
      <c r="AW157" s="15" t="s">
        <v>35</v>
      </c>
      <c r="AX157" s="15" t="s">
        <v>87</v>
      </c>
      <c r="AY157" s="277" t="s">
        <v>165</v>
      </c>
    </row>
    <row r="158" s="14" customFormat="1">
      <c r="A158" s="14"/>
      <c r="B158" s="256"/>
      <c r="C158" s="257"/>
      <c r="D158" s="247" t="s">
        <v>176</v>
      </c>
      <c r="E158" s="257"/>
      <c r="F158" s="259" t="s">
        <v>1660</v>
      </c>
      <c r="G158" s="257"/>
      <c r="H158" s="260">
        <v>0.016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176</v>
      </c>
      <c r="AU158" s="266" t="s">
        <v>89</v>
      </c>
      <c r="AV158" s="14" t="s">
        <v>89</v>
      </c>
      <c r="AW158" s="14" t="s">
        <v>4</v>
      </c>
      <c r="AX158" s="14" t="s">
        <v>87</v>
      </c>
      <c r="AY158" s="266" t="s">
        <v>165</v>
      </c>
    </row>
    <row r="159" s="2" customFormat="1" ht="33" customHeight="1">
      <c r="A159" s="39"/>
      <c r="B159" s="40"/>
      <c r="C159" s="227" t="s">
        <v>259</v>
      </c>
      <c r="D159" s="227" t="s">
        <v>167</v>
      </c>
      <c r="E159" s="228" t="s">
        <v>1661</v>
      </c>
      <c r="F159" s="229" t="s">
        <v>1662</v>
      </c>
      <c r="G159" s="230" t="s">
        <v>418</v>
      </c>
      <c r="H159" s="231">
        <v>20</v>
      </c>
      <c r="I159" s="232"/>
      <c r="J159" s="233">
        <f>ROUND(I159*H159,2)</f>
        <v>0</v>
      </c>
      <c r="K159" s="229" t="s">
        <v>171</v>
      </c>
      <c r="L159" s="45"/>
      <c r="M159" s="234" t="s">
        <v>1</v>
      </c>
      <c r="N159" s="235" t="s">
        <v>44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172</v>
      </c>
      <c r="AT159" s="238" t="s">
        <v>167</v>
      </c>
      <c r="AU159" s="238" t="s">
        <v>89</v>
      </c>
      <c r="AY159" s="18" t="s">
        <v>165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87</v>
      </c>
      <c r="BK159" s="239">
        <f>ROUND(I159*H159,2)</f>
        <v>0</v>
      </c>
      <c r="BL159" s="18" t="s">
        <v>172</v>
      </c>
      <c r="BM159" s="238" t="s">
        <v>1663</v>
      </c>
    </row>
    <row r="160" s="2" customFormat="1">
      <c r="A160" s="39"/>
      <c r="B160" s="40"/>
      <c r="C160" s="41"/>
      <c r="D160" s="240" t="s">
        <v>174</v>
      </c>
      <c r="E160" s="41"/>
      <c r="F160" s="241" t="s">
        <v>1664</v>
      </c>
      <c r="G160" s="41"/>
      <c r="H160" s="41"/>
      <c r="I160" s="242"/>
      <c r="J160" s="41"/>
      <c r="K160" s="41"/>
      <c r="L160" s="45"/>
      <c r="M160" s="243"/>
      <c r="N160" s="244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174</v>
      </c>
      <c r="AU160" s="18" t="s">
        <v>89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1665</v>
      </c>
      <c r="G161" s="257"/>
      <c r="H161" s="260">
        <v>20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5" customFormat="1">
      <c r="A162" s="15"/>
      <c r="B162" s="267"/>
      <c r="C162" s="268"/>
      <c r="D162" s="247" t="s">
        <v>176</v>
      </c>
      <c r="E162" s="269" t="s">
        <v>1</v>
      </c>
      <c r="F162" s="270" t="s">
        <v>179</v>
      </c>
      <c r="G162" s="268"/>
      <c r="H162" s="271">
        <v>20</v>
      </c>
      <c r="I162" s="272"/>
      <c r="J162" s="268"/>
      <c r="K162" s="268"/>
      <c r="L162" s="273"/>
      <c r="M162" s="274"/>
      <c r="N162" s="275"/>
      <c r="O162" s="275"/>
      <c r="P162" s="275"/>
      <c r="Q162" s="275"/>
      <c r="R162" s="275"/>
      <c r="S162" s="275"/>
      <c r="T162" s="27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7" t="s">
        <v>176</v>
      </c>
      <c r="AU162" s="277" t="s">
        <v>89</v>
      </c>
      <c r="AV162" s="15" t="s">
        <v>172</v>
      </c>
      <c r="AW162" s="15" t="s">
        <v>35</v>
      </c>
      <c r="AX162" s="15" t="s">
        <v>87</v>
      </c>
      <c r="AY162" s="277" t="s">
        <v>165</v>
      </c>
    </row>
    <row r="163" s="2" customFormat="1" ht="16.5" customHeight="1">
      <c r="A163" s="39"/>
      <c r="B163" s="40"/>
      <c r="C163" s="227" t="s">
        <v>264</v>
      </c>
      <c r="D163" s="227" t="s">
        <v>167</v>
      </c>
      <c r="E163" s="228" t="s">
        <v>1483</v>
      </c>
      <c r="F163" s="229" t="s">
        <v>1666</v>
      </c>
      <c r="G163" s="230" t="s">
        <v>418</v>
      </c>
      <c r="H163" s="231">
        <v>4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44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172</v>
      </c>
      <c r="AT163" s="238" t="s">
        <v>167</v>
      </c>
      <c r="AU163" s="238" t="s">
        <v>89</v>
      </c>
      <c r="AY163" s="18" t="s">
        <v>165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87</v>
      </c>
      <c r="BK163" s="239">
        <f>ROUND(I163*H163,2)</f>
        <v>0</v>
      </c>
      <c r="BL163" s="18" t="s">
        <v>172</v>
      </c>
      <c r="BM163" s="238" t="s">
        <v>1667</v>
      </c>
    </row>
    <row r="164" s="14" customFormat="1">
      <c r="A164" s="14"/>
      <c r="B164" s="256"/>
      <c r="C164" s="257"/>
      <c r="D164" s="247" t="s">
        <v>176</v>
      </c>
      <c r="E164" s="258" t="s">
        <v>1</v>
      </c>
      <c r="F164" s="259" t="s">
        <v>172</v>
      </c>
      <c r="G164" s="257"/>
      <c r="H164" s="260">
        <v>4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176</v>
      </c>
      <c r="AU164" s="266" t="s">
        <v>89</v>
      </c>
      <c r="AV164" s="14" t="s">
        <v>89</v>
      </c>
      <c r="AW164" s="14" t="s">
        <v>35</v>
      </c>
      <c r="AX164" s="14" t="s">
        <v>79</v>
      </c>
      <c r="AY164" s="266" t="s">
        <v>165</v>
      </c>
    </row>
    <row r="165" s="15" customFormat="1">
      <c r="A165" s="15"/>
      <c r="B165" s="267"/>
      <c r="C165" s="268"/>
      <c r="D165" s="247" t="s">
        <v>176</v>
      </c>
      <c r="E165" s="269" t="s">
        <v>1</v>
      </c>
      <c r="F165" s="270" t="s">
        <v>179</v>
      </c>
      <c r="G165" s="268"/>
      <c r="H165" s="271">
        <v>4</v>
      </c>
      <c r="I165" s="272"/>
      <c r="J165" s="268"/>
      <c r="K165" s="268"/>
      <c r="L165" s="273"/>
      <c r="M165" s="274"/>
      <c r="N165" s="275"/>
      <c r="O165" s="275"/>
      <c r="P165" s="275"/>
      <c r="Q165" s="275"/>
      <c r="R165" s="275"/>
      <c r="S165" s="275"/>
      <c r="T165" s="27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7" t="s">
        <v>176</v>
      </c>
      <c r="AU165" s="277" t="s">
        <v>89</v>
      </c>
      <c r="AV165" s="15" t="s">
        <v>172</v>
      </c>
      <c r="AW165" s="15" t="s">
        <v>35</v>
      </c>
      <c r="AX165" s="15" t="s">
        <v>87</v>
      </c>
      <c r="AY165" s="277" t="s">
        <v>165</v>
      </c>
    </row>
    <row r="166" s="2" customFormat="1" ht="16.5" customHeight="1">
      <c r="A166" s="39"/>
      <c r="B166" s="40"/>
      <c r="C166" s="227" t="s">
        <v>308</v>
      </c>
      <c r="D166" s="227" t="s">
        <v>167</v>
      </c>
      <c r="E166" s="228" t="s">
        <v>1486</v>
      </c>
      <c r="F166" s="229" t="s">
        <v>1668</v>
      </c>
      <c r="G166" s="230" t="s">
        <v>418</v>
      </c>
      <c r="H166" s="231">
        <v>4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44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172</v>
      </c>
      <c r="AT166" s="238" t="s">
        <v>167</v>
      </c>
      <c r="AU166" s="238" t="s">
        <v>89</v>
      </c>
      <c r="AY166" s="18" t="s">
        <v>165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87</v>
      </c>
      <c r="BK166" s="239">
        <f>ROUND(I166*H166,2)</f>
        <v>0</v>
      </c>
      <c r="BL166" s="18" t="s">
        <v>172</v>
      </c>
      <c r="BM166" s="238" t="s">
        <v>1669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172</v>
      </c>
      <c r="G167" s="257"/>
      <c r="H167" s="260">
        <v>4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5" customFormat="1">
      <c r="A168" s="15"/>
      <c r="B168" s="267"/>
      <c r="C168" s="268"/>
      <c r="D168" s="247" t="s">
        <v>176</v>
      </c>
      <c r="E168" s="269" t="s">
        <v>1</v>
      </c>
      <c r="F168" s="270" t="s">
        <v>179</v>
      </c>
      <c r="G168" s="268"/>
      <c r="H168" s="271">
        <v>4</v>
      </c>
      <c r="I168" s="272"/>
      <c r="J168" s="268"/>
      <c r="K168" s="268"/>
      <c r="L168" s="273"/>
      <c r="M168" s="274"/>
      <c r="N168" s="275"/>
      <c r="O168" s="275"/>
      <c r="P168" s="275"/>
      <c r="Q168" s="275"/>
      <c r="R168" s="275"/>
      <c r="S168" s="275"/>
      <c r="T168" s="27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7" t="s">
        <v>176</v>
      </c>
      <c r="AU168" s="277" t="s">
        <v>89</v>
      </c>
      <c r="AV168" s="15" t="s">
        <v>172</v>
      </c>
      <c r="AW168" s="15" t="s">
        <v>35</v>
      </c>
      <c r="AX168" s="15" t="s">
        <v>87</v>
      </c>
      <c r="AY168" s="277" t="s">
        <v>165</v>
      </c>
    </row>
    <row r="169" s="2" customFormat="1" ht="16.5" customHeight="1">
      <c r="A169" s="39"/>
      <c r="B169" s="40"/>
      <c r="C169" s="227" t="s">
        <v>8</v>
      </c>
      <c r="D169" s="227" t="s">
        <v>167</v>
      </c>
      <c r="E169" s="228" t="s">
        <v>1491</v>
      </c>
      <c r="F169" s="229" t="s">
        <v>1670</v>
      </c>
      <c r="G169" s="230" t="s">
        <v>1671</v>
      </c>
      <c r="H169" s="231">
        <v>2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44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172</v>
      </c>
      <c r="AT169" s="238" t="s">
        <v>167</v>
      </c>
      <c r="AU169" s="238" t="s">
        <v>89</v>
      </c>
      <c r="AY169" s="18" t="s">
        <v>165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87</v>
      </c>
      <c r="BK169" s="239">
        <f>ROUND(I169*H169,2)</f>
        <v>0</v>
      </c>
      <c r="BL169" s="18" t="s">
        <v>172</v>
      </c>
      <c r="BM169" s="238" t="s">
        <v>1672</v>
      </c>
    </row>
    <row r="170" s="14" customFormat="1">
      <c r="A170" s="14"/>
      <c r="B170" s="256"/>
      <c r="C170" s="257"/>
      <c r="D170" s="247" t="s">
        <v>176</v>
      </c>
      <c r="E170" s="258" t="s">
        <v>1</v>
      </c>
      <c r="F170" s="259" t="s">
        <v>89</v>
      </c>
      <c r="G170" s="257"/>
      <c r="H170" s="260">
        <v>2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176</v>
      </c>
      <c r="AU170" s="266" t="s">
        <v>89</v>
      </c>
      <c r="AV170" s="14" t="s">
        <v>89</v>
      </c>
      <c r="AW170" s="14" t="s">
        <v>35</v>
      </c>
      <c r="AX170" s="14" t="s">
        <v>79</v>
      </c>
      <c r="AY170" s="266" t="s">
        <v>165</v>
      </c>
    </row>
    <row r="171" s="15" customFormat="1">
      <c r="A171" s="15"/>
      <c r="B171" s="267"/>
      <c r="C171" s="268"/>
      <c r="D171" s="247" t="s">
        <v>176</v>
      </c>
      <c r="E171" s="269" t="s">
        <v>1</v>
      </c>
      <c r="F171" s="270" t="s">
        <v>179</v>
      </c>
      <c r="G171" s="268"/>
      <c r="H171" s="271">
        <v>2</v>
      </c>
      <c r="I171" s="272"/>
      <c r="J171" s="268"/>
      <c r="K171" s="268"/>
      <c r="L171" s="273"/>
      <c r="M171" s="274"/>
      <c r="N171" s="275"/>
      <c r="O171" s="275"/>
      <c r="P171" s="275"/>
      <c r="Q171" s="275"/>
      <c r="R171" s="275"/>
      <c r="S171" s="275"/>
      <c r="T171" s="27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7" t="s">
        <v>176</v>
      </c>
      <c r="AU171" s="277" t="s">
        <v>89</v>
      </c>
      <c r="AV171" s="15" t="s">
        <v>172</v>
      </c>
      <c r="AW171" s="15" t="s">
        <v>35</v>
      </c>
      <c r="AX171" s="15" t="s">
        <v>87</v>
      </c>
      <c r="AY171" s="277" t="s">
        <v>165</v>
      </c>
    </row>
    <row r="172" s="2" customFormat="1" ht="16.5" customHeight="1">
      <c r="A172" s="39"/>
      <c r="B172" s="40"/>
      <c r="C172" s="227" t="s">
        <v>314</v>
      </c>
      <c r="D172" s="227" t="s">
        <v>167</v>
      </c>
      <c r="E172" s="228" t="s">
        <v>1497</v>
      </c>
      <c r="F172" s="229" t="s">
        <v>1673</v>
      </c>
      <c r="G172" s="230" t="s">
        <v>1671</v>
      </c>
      <c r="H172" s="231">
        <v>2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44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172</v>
      </c>
      <c r="AT172" s="238" t="s">
        <v>167</v>
      </c>
      <c r="AU172" s="238" t="s">
        <v>89</v>
      </c>
      <c r="AY172" s="18" t="s">
        <v>165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87</v>
      </c>
      <c r="BK172" s="239">
        <f>ROUND(I172*H172,2)</f>
        <v>0</v>
      </c>
      <c r="BL172" s="18" t="s">
        <v>172</v>
      </c>
      <c r="BM172" s="238" t="s">
        <v>1674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89</v>
      </c>
      <c r="G173" s="257"/>
      <c r="H173" s="260">
        <v>2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5" customFormat="1">
      <c r="A174" s="15"/>
      <c r="B174" s="267"/>
      <c r="C174" s="268"/>
      <c r="D174" s="247" t="s">
        <v>176</v>
      </c>
      <c r="E174" s="269" t="s">
        <v>1</v>
      </c>
      <c r="F174" s="270" t="s">
        <v>179</v>
      </c>
      <c r="G174" s="268"/>
      <c r="H174" s="271">
        <v>2</v>
      </c>
      <c r="I174" s="272"/>
      <c r="J174" s="268"/>
      <c r="K174" s="268"/>
      <c r="L174" s="273"/>
      <c r="M174" s="274"/>
      <c r="N174" s="275"/>
      <c r="O174" s="275"/>
      <c r="P174" s="275"/>
      <c r="Q174" s="275"/>
      <c r="R174" s="275"/>
      <c r="S174" s="275"/>
      <c r="T174" s="27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7" t="s">
        <v>176</v>
      </c>
      <c r="AU174" s="277" t="s">
        <v>89</v>
      </c>
      <c r="AV174" s="15" t="s">
        <v>172</v>
      </c>
      <c r="AW174" s="15" t="s">
        <v>35</v>
      </c>
      <c r="AX174" s="15" t="s">
        <v>87</v>
      </c>
      <c r="AY174" s="277" t="s">
        <v>165</v>
      </c>
    </row>
    <row r="175" s="2" customFormat="1" ht="16.5" customHeight="1">
      <c r="A175" s="39"/>
      <c r="B175" s="40"/>
      <c r="C175" s="227" t="s">
        <v>279</v>
      </c>
      <c r="D175" s="227" t="s">
        <v>167</v>
      </c>
      <c r="E175" s="228" t="s">
        <v>1500</v>
      </c>
      <c r="F175" s="229" t="s">
        <v>1675</v>
      </c>
      <c r="G175" s="230" t="s">
        <v>1671</v>
      </c>
      <c r="H175" s="231">
        <v>1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44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172</v>
      </c>
      <c r="AT175" s="238" t="s">
        <v>167</v>
      </c>
      <c r="AU175" s="238" t="s">
        <v>89</v>
      </c>
      <c r="AY175" s="18" t="s">
        <v>165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87</v>
      </c>
      <c r="BK175" s="239">
        <f>ROUND(I175*H175,2)</f>
        <v>0</v>
      </c>
      <c r="BL175" s="18" t="s">
        <v>172</v>
      </c>
      <c r="BM175" s="238" t="s">
        <v>1676</v>
      </c>
    </row>
    <row r="176" s="14" customFormat="1">
      <c r="A176" s="14"/>
      <c r="B176" s="256"/>
      <c r="C176" s="257"/>
      <c r="D176" s="247" t="s">
        <v>176</v>
      </c>
      <c r="E176" s="258" t="s">
        <v>1</v>
      </c>
      <c r="F176" s="259" t="s">
        <v>87</v>
      </c>
      <c r="G176" s="257"/>
      <c r="H176" s="260">
        <v>1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176</v>
      </c>
      <c r="AU176" s="266" t="s">
        <v>89</v>
      </c>
      <c r="AV176" s="14" t="s">
        <v>89</v>
      </c>
      <c r="AW176" s="14" t="s">
        <v>35</v>
      </c>
      <c r="AX176" s="14" t="s">
        <v>79</v>
      </c>
      <c r="AY176" s="266" t="s">
        <v>165</v>
      </c>
    </row>
    <row r="177" s="15" customFormat="1">
      <c r="A177" s="15"/>
      <c r="B177" s="267"/>
      <c r="C177" s="268"/>
      <c r="D177" s="247" t="s">
        <v>176</v>
      </c>
      <c r="E177" s="269" t="s">
        <v>1</v>
      </c>
      <c r="F177" s="270" t="s">
        <v>179</v>
      </c>
      <c r="G177" s="268"/>
      <c r="H177" s="271">
        <v>1</v>
      </c>
      <c r="I177" s="272"/>
      <c r="J177" s="268"/>
      <c r="K177" s="268"/>
      <c r="L177" s="273"/>
      <c r="M177" s="274"/>
      <c r="N177" s="275"/>
      <c r="O177" s="275"/>
      <c r="P177" s="275"/>
      <c r="Q177" s="275"/>
      <c r="R177" s="275"/>
      <c r="S177" s="275"/>
      <c r="T177" s="27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7" t="s">
        <v>176</v>
      </c>
      <c r="AU177" s="277" t="s">
        <v>89</v>
      </c>
      <c r="AV177" s="15" t="s">
        <v>172</v>
      </c>
      <c r="AW177" s="15" t="s">
        <v>35</v>
      </c>
      <c r="AX177" s="15" t="s">
        <v>87</v>
      </c>
      <c r="AY177" s="277" t="s">
        <v>165</v>
      </c>
    </row>
    <row r="178" s="2" customFormat="1" ht="16.5" customHeight="1">
      <c r="A178" s="39"/>
      <c r="B178" s="40"/>
      <c r="C178" s="227" t="s">
        <v>284</v>
      </c>
      <c r="D178" s="227" t="s">
        <v>167</v>
      </c>
      <c r="E178" s="228" t="s">
        <v>1547</v>
      </c>
      <c r="F178" s="229" t="s">
        <v>1677</v>
      </c>
      <c r="G178" s="230" t="s">
        <v>1671</v>
      </c>
      <c r="H178" s="231">
        <v>1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44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172</v>
      </c>
      <c r="AT178" s="238" t="s">
        <v>167</v>
      </c>
      <c r="AU178" s="238" t="s">
        <v>89</v>
      </c>
      <c r="AY178" s="18" t="s">
        <v>165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87</v>
      </c>
      <c r="BK178" s="239">
        <f>ROUND(I178*H178,2)</f>
        <v>0</v>
      </c>
      <c r="BL178" s="18" t="s">
        <v>172</v>
      </c>
      <c r="BM178" s="238" t="s">
        <v>1678</v>
      </c>
    </row>
    <row r="179" s="14" customFormat="1">
      <c r="A179" s="14"/>
      <c r="B179" s="256"/>
      <c r="C179" s="257"/>
      <c r="D179" s="247" t="s">
        <v>176</v>
      </c>
      <c r="E179" s="258" t="s">
        <v>1</v>
      </c>
      <c r="F179" s="259" t="s">
        <v>87</v>
      </c>
      <c r="G179" s="257"/>
      <c r="H179" s="260">
        <v>1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176</v>
      </c>
      <c r="AU179" s="266" t="s">
        <v>89</v>
      </c>
      <c r="AV179" s="14" t="s">
        <v>89</v>
      </c>
      <c r="AW179" s="14" t="s">
        <v>35</v>
      </c>
      <c r="AX179" s="14" t="s">
        <v>79</v>
      </c>
      <c r="AY179" s="266" t="s">
        <v>165</v>
      </c>
    </row>
    <row r="180" s="15" customFormat="1">
      <c r="A180" s="15"/>
      <c r="B180" s="267"/>
      <c r="C180" s="268"/>
      <c r="D180" s="247" t="s">
        <v>176</v>
      </c>
      <c r="E180" s="269" t="s">
        <v>1</v>
      </c>
      <c r="F180" s="270" t="s">
        <v>179</v>
      </c>
      <c r="G180" s="268"/>
      <c r="H180" s="271">
        <v>1</v>
      </c>
      <c r="I180" s="272"/>
      <c r="J180" s="268"/>
      <c r="K180" s="268"/>
      <c r="L180" s="273"/>
      <c r="M180" s="274"/>
      <c r="N180" s="275"/>
      <c r="O180" s="275"/>
      <c r="P180" s="275"/>
      <c r="Q180" s="275"/>
      <c r="R180" s="275"/>
      <c r="S180" s="275"/>
      <c r="T180" s="27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7" t="s">
        <v>176</v>
      </c>
      <c r="AU180" s="277" t="s">
        <v>89</v>
      </c>
      <c r="AV180" s="15" t="s">
        <v>172</v>
      </c>
      <c r="AW180" s="15" t="s">
        <v>35</v>
      </c>
      <c r="AX180" s="15" t="s">
        <v>87</v>
      </c>
      <c r="AY180" s="277" t="s">
        <v>165</v>
      </c>
    </row>
    <row r="181" s="12" customFormat="1" ht="22.8" customHeight="1">
      <c r="A181" s="12"/>
      <c r="B181" s="211"/>
      <c r="C181" s="212"/>
      <c r="D181" s="213" t="s">
        <v>78</v>
      </c>
      <c r="E181" s="225" t="s">
        <v>498</v>
      </c>
      <c r="F181" s="225" t="s">
        <v>499</v>
      </c>
      <c r="G181" s="212"/>
      <c r="H181" s="212"/>
      <c r="I181" s="215"/>
      <c r="J181" s="226">
        <f>BK181</f>
        <v>0</v>
      </c>
      <c r="K181" s="212"/>
      <c r="L181" s="217"/>
      <c r="M181" s="218"/>
      <c r="N181" s="219"/>
      <c r="O181" s="219"/>
      <c r="P181" s="220">
        <f>SUM(P182:P183)</f>
        <v>0</v>
      </c>
      <c r="Q181" s="219"/>
      <c r="R181" s="220">
        <f>SUM(R182:R183)</f>
        <v>0</v>
      </c>
      <c r="S181" s="219"/>
      <c r="T181" s="221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2" t="s">
        <v>87</v>
      </c>
      <c r="AT181" s="223" t="s">
        <v>78</v>
      </c>
      <c r="AU181" s="223" t="s">
        <v>87</v>
      </c>
      <c r="AY181" s="222" t="s">
        <v>165</v>
      </c>
      <c r="BK181" s="224">
        <f>SUM(BK182:BK183)</f>
        <v>0</v>
      </c>
    </row>
    <row r="182" s="2" customFormat="1" ht="24.15" customHeight="1">
      <c r="A182" s="39"/>
      <c r="B182" s="40"/>
      <c r="C182" s="227" t="s">
        <v>290</v>
      </c>
      <c r="D182" s="227" t="s">
        <v>167</v>
      </c>
      <c r="E182" s="228" t="s">
        <v>1503</v>
      </c>
      <c r="F182" s="229" t="s">
        <v>1504</v>
      </c>
      <c r="G182" s="230" t="s">
        <v>194</v>
      </c>
      <c r="H182" s="231">
        <v>0.99099999999999999</v>
      </c>
      <c r="I182" s="232"/>
      <c r="J182" s="233">
        <f>ROUND(I182*H182,2)</f>
        <v>0</v>
      </c>
      <c r="K182" s="229" t="s">
        <v>171</v>
      </c>
      <c r="L182" s="45"/>
      <c r="M182" s="234" t="s">
        <v>1</v>
      </c>
      <c r="N182" s="235" t="s">
        <v>44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172</v>
      </c>
      <c r="AT182" s="238" t="s">
        <v>167</v>
      </c>
      <c r="AU182" s="238" t="s">
        <v>89</v>
      </c>
      <c r="AY182" s="18" t="s">
        <v>165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87</v>
      </c>
      <c r="BK182" s="239">
        <f>ROUND(I182*H182,2)</f>
        <v>0</v>
      </c>
      <c r="BL182" s="18" t="s">
        <v>172</v>
      </c>
      <c r="BM182" s="238" t="s">
        <v>1679</v>
      </c>
    </row>
    <row r="183" s="2" customFormat="1">
      <c r="A183" s="39"/>
      <c r="B183" s="40"/>
      <c r="C183" s="41"/>
      <c r="D183" s="240" t="s">
        <v>174</v>
      </c>
      <c r="E183" s="41"/>
      <c r="F183" s="241" t="s">
        <v>1506</v>
      </c>
      <c r="G183" s="41"/>
      <c r="H183" s="41"/>
      <c r="I183" s="242"/>
      <c r="J183" s="41"/>
      <c r="K183" s="41"/>
      <c r="L183" s="45"/>
      <c r="M183" s="300"/>
      <c r="N183" s="301"/>
      <c r="O183" s="302"/>
      <c r="P183" s="302"/>
      <c r="Q183" s="302"/>
      <c r="R183" s="302"/>
      <c r="S183" s="302"/>
      <c r="T183" s="30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174</v>
      </c>
      <c r="AU183" s="18" t="s">
        <v>89</v>
      </c>
    </row>
    <row r="184" s="2" customFormat="1" ht="6.96" customHeight="1">
      <c r="A184" s="39"/>
      <c r="B184" s="67"/>
      <c r="C184" s="68"/>
      <c r="D184" s="68"/>
      <c r="E184" s="68"/>
      <c r="F184" s="68"/>
      <c r="G184" s="68"/>
      <c r="H184" s="68"/>
      <c r="I184" s="68"/>
      <c r="J184" s="68"/>
      <c r="K184" s="68"/>
      <c r="L184" s="45"/>
      <c r="M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</row>
  </sheetData>
  <sheetProtection sheet="1" autoFilter="0" formatColumns="0" formatRows="0" objects="1" scenarios="1" spinCount="100000" saltValue="8oFFPyOBan6ZoRoBmU5Ml1jg+YnC0Ebxm05+7qtZxNQUrxJ6TgUQPwK81l6WPheMh+xnLq97fZlXQcobw+0oxg==" hashValue="i+uFGQ394gIbqiY2WS3dw+OuwbLx2TFlNUfwOAzqO37wWV7hC4JrjLQ5180Bhmo1262JCPJSt3Ril/RfnVET3g==" algorithmName="SHA-512" password="CC35"/>
  <autoFilter ref="C122:K1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5_02/183101215"/>
    <hyperlink ref="F134" r:id="rId2" display="https://podminky.urs.cz/item/CS_URS_2025_02/184102113"/>
    <hyperlink ref="F138" r:id="rId3" display="https://podminky.urs.cz/item/CS_URS_2025_02/184215112"/>
    <hyperlink ref="F148" r:id="rId4" display="https://podminky.urs.cz/item/CS_URS_2025_02/184806111"/>
    <hyperlink ref="F152" r:id="rId5" display="https://podminky.urs.cz/item/CS_URS_2025_02/184911421"/>
    <hyperlink ref="F160" r:id="rId6" display="https://podminky.urs.cz/item/CS_URS_2025_02/185802114"/>
    <hyperlink ref="F183" r:id="rId7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1481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1680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ROUND((SUM(BE123:BE154)),  2)</f>
        <v>0</v>
      </c>
      <c r="G35" s="39"/>
      <c r="H35" s="39"/>
      <c r="I35" s="165">
        <v>0.20999999999999999</v>
      </c>
      <c r="J35" s="164">
        <f>ROUND(((SUM(BE123:BE154))*I35),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ROUND((SUM(BF123:BF154)),  2)</f>
        <v>0</v>
      </c>
      <c r="G36" s="39"/>
      <c r="H36" s="39"/>
      <c r="I36" s="165">
        <v>0.12</v>
      </c>
      <c r="J36" s="164">
        <f>ROUND(((SUM(BF123:BF154))*I36),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ROUND((SUM(BG123:BG154)),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ROUND((SUM(BH123:BH154)),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ROUND((SUM(BI123:BI154)),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1480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1481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2504907d - Založení vegetačních prvků - výsadby živého plotu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J152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Revitalizace veřejných ploch v areálu kláštera Rajhrad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23.25" customHeight="1">
      <c r="A113" s="39"/>
      <c r="B113" s="40"/>
      <c r="C113" s="41"/>
      <c r="D113" s="41"/>
      <c r="E113" s="184" t="s">
        <v>1480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1481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77" t="str">
        <f>E11</f>
        <v>2504907d - Založení vegetačních prvků - výsadby živého plotu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Rajhrad</v>
      </c>
      <c r="G117" s="41"/>
      <c r="H117" s="41"/>
      <c r="I117" s="33" t="s">
        <v>22</v>
      </c>
      <c r="J117" s="80" t="str">
        <f>IF(J14="","",J14)</f>
        <v>9. 12. 2025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Benediktínské opatství Rajhrad, Kláštěr 1, 66461 R</v>
      </c>
      <c r="G119" s="41"/>
      <c r="H119" s="41"/>
      <c r="I119" s="33" t="s">
        <v>31</v>
      </c>
      <c r="J119" s="37" t="str">
        <f>E23</f>
        <v>SPZ Design,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IF(E20="","",E20)</f>
        <v>Vyplň údaj</v>
      </c>
      <c r="G120" s="41"/>
      <c r="H120" s="41"/>
      <c r="I120" s="33" t="s">
        <v>36</v>
      </c>
      <c r="J120" s="37" t="str">
        <f>E26</f>
        <v>Ing. Petr Zavadil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64</v>
      </c>
      <c r="E122" s="203" t="s">
        <v>60</v>
      </c>
      <c r="F122" s="203" t="s">
        <v>61</v>
      </c>
      <c r="G122" s="203" t="s">
        <v>152</v>
      </c>
      <c r="H122" s="203" t="s">
        <v>153</v>
      </c>
      <c r="I122" s="203" t="s">
        <v>154</v>
      </c>
      <c r="J122" s="203" t="s">
        <v>135</v>
      </c>
      <c r="K122" s="204" t="s">
        <v>155</v>
      </c>
      <c r="L122" s="205"/>
      <c r="M122" s="101" t="s">
        <v>1</v>
      </c>
      <c r="N122" s="102" t="s">
        <v>43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0.047399999999999998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78</v>
      </c>
      <c r="AU123" s="18" t="s">
        <v>137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163</v>
      </c>
      <c r="F124" s="214" t="s">
        <v>164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P125+P152</f>
        <v>0</v>
      </c>
      <c r="Q124" s="219"/>
      <c r="R124" s="220">
        <f>R125+R152</f>
        <v>0.047399999999999998</v>
      </c>
      <c r="S124" s="219"/>
      <c r="T124" s="221">
        <f>T125+T152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87</v>
      </c>
      <c r="AT124" s="223" t="s">
        <v>78</v>
      </c>
      <c r="AU124" s="223" t="s">
        <v>79</v>
      </c>
      <c r="AY124" s="222" t="s">
        <v>165</v>
      </c>
      <c r="BK124" s="224">
        <f>BK125+BK152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87</v>
      </c>
      <c r="F125" s="225" t="s">
        <v>166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SUM(P126:P151)</f>
        <v>0</v>
      </c>
      <c r="Q125" s="219"/>
      <c r="R125" s="220">
        <f>SUM(R126:R151)</f>
        <v>0.047399999999999998</v>
      </c>
      <c r="S125" s="219"/>
      <c r="T125" s="221">
        <f>SUM(T126:T151)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87</v>
      </c>
      <c r="AY125" s="222" t="s">
        <v>165</v>
      </c>
      <c r="BK125" s="224">
        <f>SUM(BK126:BK151)</f>
        <v>0</v>
      </c>
    </row>
    <row r="126" s="2" customFormat="1" ht="33" customHeight="1">
      <c r="A126" s="39"/>
      <c r="B126" s="40"/>
      <c r="C126" s="227" t="s">
        <v>87</v>
      </c>
      <c r="D126" s="227" t="s">
        <v>167</v>
      </c>
      <c r="E126" s="228" t="s">
        <v>1681</v>
      </c>
      <c r="F126" s="229" t="s">
        <v>1682</v>
      </c>
      <c r="G126" s="230" t="s">
        <v>418</v>
      </c>
      <c r="H126" s="231">
        <v>295</v>
      </c>
      <c r="I126" s="232"/>
      <c r="J126" s="233">
        <f>ROUND(I126*H126,2)</f>
        <v>0</v>
      </c>
      <c r="K126" s="229" t="s">
        <v>171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1683</v>
      </c>
    </row>
    <row r="127" s="2" customFormat="1">
      <c r="A127" s="39"/>
      <c r="B127" s="40"/>
      <c r="C127" s="41"/>
      <c r="D127" s="240" t="s">
        <v>174</v>
      </c>
      <c r="E127" s="41"/>
      <c r="F127" s="241" t="s">
        <v>1684</v>
      </c>
      <c r="G127" s="41"/>
      <c r="H127" s="41"/>
      <c r="I127" s="242"/>
      <c r="J127" s="41"/>
      <c r="K127" s="41"/>
      <c r="L127" s="45"/>
      <c r="M127" s="243"/>
      <c r="N127" s="244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174</v>
      </c>
      <c r="AU127" s="18" t="s">
        <v>89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1685</v>
      </c>
      <c r="G128" s="257"/>
      <c r="H128" s="260">
        <v>295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295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21.75" customHeight="1">
      <c r="A130" s="39"/>
      <c r="B130" s="40"/>
      <c r="C130" s="227" t="s">
        <v>89</v>
      </c>
      <c r="D130" s="227" t="s">
        <v>167</v>
      </c>
      <c r="E130" s="228" t="s">
        <v>1686</v>
      </c>
      <c r="F130" s="229" t="s">
        <v>1687</v>
      </c>
      <c r="G130" s="230" t="s">
        <v>418</v>
      </c>
      <c r="H130" s="231">
        <v>295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1688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1689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4" customFormat="1">
      <c r="A132" s="14"/>
      <c r="B132" s="256"/>
      <c r="C132" s="257"/>
      <c r="D132" s="247" t="s">
        <v>176</v>
      </c>
      <c r="E132" s="258" t="s">
        <v>1</v>
      </c>
      <c r="F132" s="259" t="s">
        <v>1685</v>
      </c>
      <c r="G132" s="257"/>
      <c r="H132" s="260">
        <v>295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6" t="s">
        <v>176</v>
      </c>
      <c r="AU132" s="266" t="s">
        <v>89</v>
      </c>
      <c r="AV132" s="14" t="s">
        <v>89</v>
      </c>
      <c r="AW132" s="14" t="s">
        <v>35</v>
      </c>
      <c r="AX132" s="14" t="s">
        <v>79</v>
      </c>
      <c r="AY132" s="266" t="s">
        <v>165</v>
      </c>
    </row>
    <row r="133" s="15" customFormat="1">
      <c r="A133" s="15"/>
      <c r="B133" s="267"/>
      <c r="C133" s="268"/>
      <c r="D133" s="247" t="s">
        <v>176</v>
      </c>
      <c r="E133" s="269" t="s">
        <v>1</v>
      </c>
      <c r="F133" s="270" t="s">
        <v>179</v>
      </c>
      <c r="G133" s="268"/>
      <c r="H133" s="271">
        <v>295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7" t="s">
        <v>176</v>
      </c>
      <c r="AU133" s="277" t="s">
        <v>89</v>
      </c>
      <c r="AV133" s="15" t="s">
        <v>172</v>
      </c>
      <c r="AW133" s="15" t="s">
        <v>35</v>
      </c>
      <c r="AX133" s="15" t="s">
        <v>87</v>
      </c>
      <c r="AY133" s="277" t="s">
        <v>165</v>
      </c>
    </row>
    <row r="134" s="2" customFormat="1" ht="24.15" customHeight="1">
      <c r="A134" s="39"/>
      <c r="B134" s="40"/>
      <c r="C134" s="227" t="s">
        <v>210</v>
      </c>
      <c r="D134" s="227" t="s">
        <v>167</v>
      </c>
      <c r="E134" s="228" t="s">
        <v>1651</v>
      </c>
      <c r="F134" s="229" t="s">
        <v>1652</v>
      </c>
      <c r="G134" s="230" t="s">
        <v>170</v>
      </c>
      <c r="H134" s="231">
        <v>46</v>
      </c>
      <c r="I134" s="232"/>
      <c r="J134" s="233">
        <f>ROUND(I134*H134,2)</f>
        <v>0</v>
      </c>
      <c r="K134" s="229" t="s">
        <v>171</v>
      </c>
      <c r="L134" s="45"/>
      <c r="M134" s="234" t="s">
        <v>1</v>
      </c>
      <c r="N134" s="235" t="s">
        <v>44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172</v>
      </c>
      <c r="AT134" s="238" t="s">
        <v>167</v>
      </c>
      <c r="AU134" s="238" t="s">
        <v>89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87</v>
      </c>
      <c r="BK134" s="239">
        <f>ROUND(I134*H134,2)</f>
        <v>0</v>
      </c>
      <c r="BL134" s="18" t="s">
        <v>172</v>
      </c>
      <c r="BM134" s="238" t="s">
        <v>1690</v>
      </c>
    </row>
    <row r="135" s="2" customFormat="1">
      <c r="A135" s="39"/>
      <c r="B135" s="40"/>
      <c r="C135" s="41"/>
      <c r="D135" s="240" t="s">
        <v>174</v>
      </c>
      <c r="E135" s="41"/>
      <c r="F135" s="241" t="s">
        <v>1654</v>
      </c>
      <c r="G135" s="41"/>
      <c r="H135" s="41"/>
      <c r="I135" s="242"/>
      <c r="J135" s="41"/>
      <c r="K135" s="41"/>
      <c r="L135" s="45"/>
      <c r="M135" s="243"/>
      <c r="N135" s="244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174</v>
      </c>
      <c r="AU135" s="18" t="s">
        <v>89</v>
      </c>
    </row>
    <row r="136" s="14" customFormat="1">
      <c r="A136" s="14"/>
      <c r="B136" s="256"/>
      <c r="C136" s="257"/>
      <c r="D136" s="247" t="s">
        <v>176</v>
      </c>
      <c r="E136" s="258" t="s">
        <v>1</v>
      </c>
      <c r="F136" s="259" t="s">
        <v>1691</v>
      </c>
      <c r="G136" s="257"/>
      <c r="H136" s="260">
        <v>46</v>
      </c>
      <c r="I136" s="261"/>
      <c r="J136" s="257"/>
      <c r="K136" s="257"/>
      <c r="L136" s="262"/>
      <c r="M136" s="263"/>
      <c r="N136" s="264"/>
      <c r="O136" s="264"/>
      <c r="P136" s="264"/>
      <c r="Q136" s="264"/>
      <c r="R136" s="264"/>
      <c r="S136" s="264"/>
      <c r="T136" s="26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6" t="s">
        <v>176</v>
      </c>
      <c r="AU136" s="266" t="s">
        <v>89</v>
      </c>
      <c r="AV136" s="14" t="s">
        <v>89</v>
      </c>
      <c r="AW136" s="14" t="s">
        <v>35</v>
      </c>
      <c r="AX136" s="14" t="s">
        <v>79</v>
      </c>
      <c r="AY136" s="266" t="s">
        <v>165</v>
      </c>
    </row>
    <row r="137" s="15" customFormat="1">
      <c r="A137" s="15"/>
      <c r="B137" s="267"/>
      <c r="C137" s="268"/>
      <c r="D137" s="247" t="s">
        <v>176</v>
      </c>
      <c r="E137" s="269" t="s">
        <v>1</v>
      </c>
      <c r="F137" s="270" t="s">
        <v>179</v>
      </c>
      <c r="G137" s="268"/>
      <c r="H137" s="271">
        <v>46</v>
      </c>
      <c r="I137" s="272"/>
      <c r="J137" s="268"/>
      <c r="K137" s="268"/>
      <c r="L137" s="273"/>
      <c r="M137" s="274"/>
      <c r="N137" s="275"/>
      <c r="O137" s="275"/>
      <c r="P137" s="275"/>
      <c r="Q137" s="275"/>
      <c r="R137" s="275"/>
      <c r="S137" s="275"/>
      <c r="T137" s="27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7" t="s">
        <v>176</v>
      </c>
      <c r="AU137" s="277" t="s">
        <v>89</v>
      </c>
      <c r="AV137" s="15" t="s">
        <v>172</v>
      </c>
      <c r="AW137" s="15" t="s">
        <v>35</v>
      </c>
      <c r="AX137" s="15" t="s">
        <v>87</v>
      </c>
      <c r="AY137" s="277" t="s">
        <v>165</v>
      </c>
    </row>
    <row r="138" s="2" customFormat="1" ht="16.5" customHeight="1">
      <c r="A138" s="39"/>
      <c r="B138" s="40"/>
      <c r="C138" s="278" t="s">
        <v>172</v>
      </c>
      <c r="D138" s="278" t="s">
        <v>191</v>
      </c>
      <c r="E138" s="279" t="s">
        <v>1656</v>
      </c>
      <c r="F138" s="280" t="s">
        <v>1657</v>
      </c>
      <c r="G138" s="281" t="s">
        <v>183</v>
      </c>
      <c r="H138" s="282">
        <v>0.23699999999999999</v>
      </c>
      <c r="I138" s="283"/>
      <c r="J138" s="284">
        <f>ROUND(I138*H138,2)</f>
        <v>0</v>
      </c>
      <c r="K138" s="280" t="s">
        <v>171</v>
      </c>
      <c r="L138" s="285"/>
      <c r="M138" s="286" t="s">
        <v>1</v>
      </c>
      <c r="N138" s="287" t="s">
        <v>44</v>
      </c>
      <c r="O138" s="92"/>
      <c r="P138" s="236">
        <f>O138*H138</f>
        <v>0</v>
      </c>
      <c r="Q138" s="236">
        <v>0.20000000000000001</v>
      </c>
      <c r="R138" s="236">
        <f>Q138*H138</f>
        <v>0.047399999999999998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195</v>
      </c>
      <c r="AT138" s="238" t="s">
        <v>191</v>
      </c>
      <c r="AU138" s="238" t="s">
        <v>89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87</v>
      </c>
      <c r="BK138" s="239">
        <f>ROUND(I138*H138,2)</f>
        <v>0</v>
      </c>
      <c r="BL138" s="18" t="s">
        <v>172</v>
      </c>
      <c r="BM138" s="238" t="s">
        <v>1692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1693</v>
      </c>
      <c r="G139" s="257"/>
      <c r="H139" s="260">
        <v>2.2999999999999998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2.2999999999999998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14" customFormat="1">
      <c r="A141" s="14"/>
      <c r="B141" s="256"/>
      <c r="C141" s="257"/>
      <c r="D141" s="247" t="s">
        <v>176</v>
      </c>
      <c r="E141" s="257"/>
      <c r="F141" s="259" t="s">
        <v>1694</v>
      </c>
      <c r="G141" s="257"/>
      <c r="H141" s="260">
        <v>0.23699999999999999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6" t="s">
        <v>176</v>
      </c>
      <c r="AU141" s="266" t="s">
        <v>89</v>
      </c>
      <c r="AV141" s="14" t="s">
        <v>89</v>
      </c>
      <c r="AW141" s="14" t="s">
        <v>4</v>
      </c>
      <c r="AX141" s="14" t="s">
        <v>87</v>
      </c>
      <c r="AY141" s="266" t="s">
        <v>165</v>
      </c>
    </row>
    <row r="142" s="2" customFormat="1" ht="24.15" customHeight="1">
      <c r="A142" s="39"/>
      <c r="B142" s="40"/>
      <c r="C142" s="227" t="s">
        <v>229</v>
      </c>
      <c r="D142" s="227" t="s">
        <v>167</v>
      </c>
      <c r="E142" s="228" t="s">
        <v>1661</v>
      </c>
      <c r="F142" s="229" t="s">
        <v>1695</v>
      </c>
      <c r="G142" s="230" t="s">
        <v>194</v>
      </c>
      <c r="H142" s="231">
        <v>590</v>
      </c>
      <c r="I142" s="232"/>
      <c r="J142" s="233">
        <f>ROUND(I142*H142,2)</f>
        <v>0</v>
      </c>
      <c r="K142" s="229" t="s">
        <v>171</v>
      </c>
      <c r="L142" s="45"/>
      <c r="M142" s="234" t="s">
        <v>1</v>
      </c>
      <c r="N142" s="235" t="s">
        <v>44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172</v>
      </c>
      <c r="AT142" s="238" t="s">
        <v>167</v>
      </c>
      <c r="AU142" s="238" t="s">
        <v>89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87</v>
      </c>
      <c r="BK142" s="239">
        <f>ROUND(I142*H142,2)</f>
        <v>0</v>
      </c>
      <c r="BL142" s="18" t="s">
        <v>172</v>
      </c>
      <c r="BM142" s="238" t="s">
        <v>1696</v>
      </c>
    </row>
    <row r="143" s="2" customFormat="1">
      <c r="A143" s="39"/>
      <c r="B143" s="40"/>
      <c r="C143" s="41"/>
      <c r="D143" s="240" t="s">
        <v>174</v>
      </c>
      <c r="E143" s="41"/>
      <c r="F143" s="241" t="s">
        <v>1664</v>
      </c>
      <c r="G143" s="41"/>
      <c r="H143" s="41"/>
      <c r="I143" s="242"/>
      <c r="J143" s="41"/>
      <c r="K143" s="41"/>
      <c r="L143" s="45"/>
      <c r="M143" s="243"/>
      <c r="N143" s="244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174</v>
      </c>
      <c r="AU143" s="18" t="s">
        <v>89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1697</v>
      </c>
      <c r="G144" s="257"/>
      <c r="H144" s="260">
        <v>590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5" customFormat="1">
      <c r="A145" s="15"/>
      <c r="B145" s="267"/>
      <c r="C145" s="268"/>
      <c r="D145" s="247" t="s">
        <v>176</v>
      </c>
      <c r="E145" s="269" t="s">
        <v>1</v>
      </c>
      <c r="F145" s="270" t="s">
        <v>179</v>
      </c>
      <c r="G145" s="268"/>
      <c r="H145" s="271">
        <v>590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176</v>
      </c>
      <c r="AU145" s="277" t="s">
        <v>89</v>
      </c>
      <c r="AV145" s="15" t="s">
        <v>172</v>
      </c>
      <c r="AW145" s="15" t="s">
        <v>35</v>
      </c>
      <c r="AX145" s="15" t="s">
        <v>87</v>
      </c>
      <c r="AY145" s="277" t="s">
        <v>165</v>
      </c>
    </row>
    <row r="146" s="2" customFormat="1" ht="16.5" customHeight="1">
      <c r="A146" s="39"/>
      <c r="B146" s="40"/>
      <c r="C146" s="227" t="s">
        <v>235</v>
      </c>
      <c r="D146" s="227" t="s">
        <v>167</v>
      </c>
      <c r="E146" s="228" t="s">
        <v>1483</v>
      </c>
      <c r="F146" s="229" t="s">
        <v>1698</v>
      </c>
      <c r="G146" s="230" t="s">
        <v>418</v>
      </c>
      <c r="H146" s="231">
        <v>590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44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172</v>
      </c>
      <c r="AT146" s="238" t="s">
        <v>167</v>
      </c>
      <c r="AU146" s="238" t="s">
        <v>89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87</v>
      </c>
      <c r="BK146" s="239">
        <f>ROUND(I146*H146,2)</f>
        <v>0</v>
      </c>
      <c r="BL146" s="18" t="s">
        <v>172</v>
      </c>
      <c r="BM146" s="238" t="s">
        <v>1699</v>
      </c>
    </row>
    <row r="147" s="14" customFormat="1">
      <c r="A147" s="14"/>
      <c r="B147" s="256"/>
      <c r="C147" s="257"/>
      <c r="D147" s="247" t="s">
        <v>176</v>
      </c>
      <c r="E147" s="258" t="s">
        <v>1</v>
      </c>
      <c r="F147" s="259" t="s">
        <v>1700</v>
      </c>
      <c r="G147" s="257"/>
      <c r="H147" s="260">
        <v>590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176</v>
      </c>
      <c r="AU147" s="266" t="s">
        <v>89</v>
      </c>
      <c r="AV147" s="14" t="s">
        <v>89</v>
      </c>
      <c r="AW147" s="14" t="s">
        <v>35</v>
      </c>
      <c r="AX147" s="14" t="s">
        <v>79</v>
      </c>
      <c r="AY147" s="266" t="s">
        <v>165</v>
      </c>
    </row>
    <row r="148" s="15" customFormat="1">
      <c r="A148" s="15"/>
      <c r="B148" s="267"/>
      <c r="C148" s="268"/>
      <c r="D148" s="247" t="s">
        <v>176</v>
      </c>
      <c r="E148" s="269" t="s">
        <v>1</v>
      </c>
      <c r="F148" s="270" t="s">
        <v>179</v>
      </c>
      <c r="G148" s="268"/>
      <c r="H148" s="271">
        <v>590</v>
      </c>
      <c r="I148" s="272"/>
      <c r="J148" s="268"/>
      <c r="K148" s="268"/>
      <c r="L148" s="273"/>
      <c r="M148" s="274"/>
      <c r="N148" s="275"/>
      <c r="O148" s="275"/>
      <c r="P148" s="275"/>
      <c r="Q148" s="275"/>
      <c r="R148" s="275"/>
      <c r="S148" s="275"/>
      <c r="T148" s="27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7" t="s">
        <v>176</v>
      </c>
      <c r="AU148" s="277" t="s">
        <v>89</v>
      </c>
      <c r="AV148" s="15" t="s">
        <v>172</v>
      </c>
      <c r="AW148" s="15" t="s">
        <v>35</v>
      </c>
      <c r="AX148" s="15" t="s">
        <v>87</v>
      </c>
      <c r="AY148" s="277" t="s">
        <v>165</v>
      </c>
    </row>
    <row r="149" s="2" customFormat="1" ht="16.5" customHeight="1">
      <c r="A149" s="39"/>
      <c r="B149" s="40"/>
      <c r="C149" s="227" t="s">
        <v>242</v>
      </c>
      <c r="D149" s="227" t="s">
        <v>167</v>
      </c>
      <c r="E149" s="228" t="s">
        <v>1491</v>
      </c>
      <c r="F149" s="229" t="s">
        <v>1701</v>
      </c>
      <c r="G149" s="230" t="s">
        <v>418</v>
      </c>
      <c r="H149" s="231">
        <v>295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44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172</v>
      </c>
      <c r="AT149" s="238" t="s">
        <v>167</v>
      </c>
      <c r="AU149" s="238" t="s">
        <v>89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87</v>
      </c>
      <c r="BK149" s="239">
        <f>ROUND(I149*H149,2)</f>
        <v>0</v>
      </c>
      <c r="BL149" s="18" t="s">
        <v>172</v>
      </c>
      <c r="BM149" s="238" t="s">
        <v>1702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1685</v>
      </c>
      <c r="G150" s="257"/>
      <c r="H150" s="260">
        <v>295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5" customFormat="1">
      <c r="A151" s="15"/>
      <c r="B151" s="267"/>
      <c r="C151" s="268"/>
      <c r="D151" s="247" t="s">
        <v>176</v>
      </c>
      <c r="E151" s="269" t="s">
        <v>1</v>
      </c>
      <c r="F151" s="270" t="s">
        <v>179</v>
      </c>
      <c r="G151" s="268"/>
      <c r="H151" s="271">
        <v>295</v>
      </c>
      <c r="I151" s="272"/>
      <c r="J151" s="268"/>
      <c r="K151" s="268"/>
      <c r="L151" s="273"/>
      <c r="M151" s="274"/>
      <c r="N151" s="275"/>
      <c r="O151" s="275"/>
      <c r="P151" s="275"/>
      <c r="Q151" s="275"/>
      <c r="R151" s="275"/>
      <c r="S151" s="275"/>
      <c r="T151" s="27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7" t="s">
        <v>176</v>
      </c>
      <c r="AU151" s="277" t="s">
        <v>89</v>
      </c>
      <c r="AV151" s="15" t="s">
        <v>172</v>
      </c>
      <c r="AW151" s="15" t="s">
        <v>35</v>
      </c>
      <c r="AX151" s="15" t="s">
        <v>87</v>
      </c>
      <c r="AY151" s="277" t="s">
        <v>165</v>
      </c>
    </row>
    <row r="152" s="12" customFormat="1" ht="22.8" customHeight="1">
      <c r="A152" s="12"/>
      <c r="B152" s="211"/>
      <c r="C152" s="212"/>
      <c r="D152" s="213" t="s">
        <v>78</v>
      </c>
      <c r="E152" s="225" t="s">
        <v>498</v>
      </c>
      <c r="F152" s="225" t="s">
        <v>499</v>
      </c>
      <c r="G152" s="212"/>
      <c r="H152" s="212"/>
      <c r="I152" s="215"/>
      <c r="J152" s="226">
        <f>BK152</f>
        <v>0</v>
      </c>
      <c r="K152" s="212"/>
      <c r="L152" s="217"/>
      <c r="M152" s="218"/>
      <c r="N152" s="219"/>
      <c r="O152" s="219"/>
      <c r="P152" s="220">
        <f>SUM(P153:P154)</f>
        <v>0</v>
      </c>
      <c r="Q152" s="219"/>
      <c r="R152" s="220">
        <f>SUM(R153:R154)</f>
        <v>0</v>
      </c>
      <c r="S152" s="219"/>
      <c r="T152" s="221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2" t="s">
        <v>87</v>
      </c>
      <c r="AT152" s="223" t="s">
        <v>78</v>
      </c>
      <c r="AU152" s="223" t="s">
        <v>87</v>
      </c>
      <c r="AY152" s="222" t="s">
        <v>165</v>
      </c>
      <c r="BK152" s="224">
        <f>SUM(BK153:BK154)</f>
        <v>0</v>
      </c>
    </row>
    <row r="153" s="2" customFormat="1" ht="24.15" customHeight="1">
      <c r="A153" s="39"/>
      <c r="B153" s="40"/>
      <c r="C153" s="227" t="s">
        <v>195</v>
      </c>
      <c r="D153" s="227" t="s">
        <v>167</v>
      </c>
      <c r="E153" s="228" t="s">
        <v>1503</v>
      </c>
      <c r="F153" s="229" t="s">
        <v>1504</v>
      </c>
      <c r="G153" s="230" t="s">
        <v>194</v>
      </c>
      <c r="H153" s="231">
        <v>1.0980000000000001</v>
      </c>
      <c r="I153" s="232"/>
      <c r="J153" s="233">
        <f>ROUND(I153*H153,2)</f>
        <v>0</v>
      </c>
      <c r="K153" s="229" t="s">
        <v>171</v>
      </c>
      <c r="L153" s="45"/>
      <c r="M153" s="234" t="s">
        <v>1</v>
      </c>
      <c r="N153" s="235" t="s">
        <v>44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172</v>
      </c>
      <c r="AT153" s="238" t="s">
        <v>167</v>
      </c>
      <c r="AU153" s="238" t="s">
        <v>89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87</v>
      </c>
      <c r="BK153" s="239">
        <f>ROUND(I153*H153,2)</f>
        <v>0</v>
      </c>
      <c r="BL153" s="18" t="s">
        <v>172</v>
      </c>
      <c r="BM153" s="238" t="s">
        <v>1703</v>
      </c>
    </row>
    <row r="154" s="2" customFormat="1">
      <c r="A154" s="39"/>
      <c r="B154" s="40"/>
      <c r="C154" s="41"/>
      <c r="D154" s="240" t="s">
        <v>174</v>
      </c>
      <c r="E154" s="41"/>
      <c r="F154" s="241" t="s">
        <v>1506</v>
      </c>
      <c r="G154" s="41"/>
      <c r="H154" s="41"/>
      <c r="I154" s="242"/>
      <c r="J154" s="41"/>
      <c r="K154" s="41"/>
      <c r="L154" s="45"/>
      <c r="M154" s="300"/>
      <c r="N154" s="301"/>
      <c r="O154" s="302"/>
      <c r="P154" s="302"/>
      <c r="Q154" s="302"/>
      <c r="R154" s="302"/>
      <c r="S154" s="302"/>
      <c r="T154" s="30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174</v>
      </c>
      <c r="AU154" s="18" t="s">
        <v>89</v>
      </c>
    </row>
    <row r="155" s="2" customFormat="1" ht="6.96" customHeight="1">
      <c r="A155" s="39"/>
      <c r="B155" s="67"/>
      <c r="C155" s="68"/>
      <c r="D155" s="68"/>
      <c r="E155" s="68"/>
      <c r="F155" s="68"/>
      <c r="G155" s="68"/>
      <c r="H155" s="68"/>
      <c r="I155" s="68"/>
      <c r="J155" s="68"/>
      <c r="K155" s="68"/>
      <c r="L155" s="45"/>
      <c r="M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</sheetData>
  <sheetProtection sheet="1" autoFilter="0" formatColumns="0" formatRows="0" objects="1" scenarios="1" spinCount="100000" saltValue="miXUF3lhPJ5Ul8687BFt/6j5GbUms49nk4ayqUVexfEG6fJmri4vw3+pA2+WJ/2mAdVMjuTSoj2oVyNhpcfVnQ==" hashValue="QrS5HT92dVkINtWnFwg0Cua7C0meOwbHKJTXKx45WB2RgL5MwexCkaz7yzRRYynlpFJQXRa6EiFCIp+DaaSn1g==" algorithmName="SHA-512" password="CC35"/>
  <autoFilter ref="C122:K1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5_02/183111114"/>
    <hyperlink ref="F131" r:id="rId2" display="https://podminky.urs.cz/item/CS_URS_2025_02/184701111"/>
    <hyperlink ref="F135" r:id="rId3" display="https://podminky.urs.cz/item/CS_URS_2025_02/184911421"/>
    <hyperlink ref="F143" r:id="rId4" display="https://podminky.urs.cz/item/CS_URS_2025_02/185802114"/>
    <hyperlink ref="F154" r:id="rId5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1481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1704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ROUND((SUM(BE123:BE171)),  2)</f>
        <v>0</v>
      </c>
      <c r="G35" s="39"/>
      <c r="H35" s="39"/>
      <c r="I35" s="165">
        <v>0.20999999999999999</v>
      </c>
      <c r="J35" s="164">
        <f>ROUND(((SUM(BE123:BE171))*I35),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ROUND((SUM(BF123:BF171)),  2)</f>
        <v>0</v>
      </c>
      <c r="G36" s="39"/>
      <c r="H36" s="39"/>
      <c r="I36" s="165">
        <v>0.12</v>
      </c>
      <c r="J36" s="164">
        <f>ROUND(((SUM(BF123:BF171))*I36),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ROUND((SUM(BG123:BG171)),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ROUND((SUM(BH123:BH171)),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ROUND((SUM(BI123:BI171)),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1480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1481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2504907e - Založení vegetačních prvků - založení trávníku výsevem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J169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Revitalizace veřejných ploch v areálu kláštera Rajhrad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23.25" customHeight="1">
      <c r="A113" s="39"/>
      <c r="B113" s="40"/>
      <c r="C113" s="41"/>
      <c r="D113" s="41"/>
      <c r="E113" s="184" t="s">
        <v>1480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1481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77" t="str">
        <f>E11</f>
        <v>2504907e - Založení vegetačních prvků - založení trávníku výsevem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Rajhrad</v>
      </c>
      <c r="G117" s="41"/>
      <c r="H117" s="41"/>
      <c r="I117" s="33" t="s">
        <v>22</v>
      </c>
      <c r="J117" s="80" t="str">
        <f>IF(J14="","",J14)</f>
        <v>9. 12. 2025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Benediktínské opatství Rajhrad, Kláštěr 1, 66461 R</v>
      </c>
      <c r="G119" s="41"/>
      <c r="H119" s="41"/>
      <c r="I119" s="33" t="s">
        <v>31</v>
      </c>
      <c r="J119" s="37" t="str">
        <f>E23</f>
        <v>SPZ Design,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IF(E20="","",E20)</f>
        <v>Vyplň údaj</v>
      </c>
      <c r="G120" s="41"/>
      <c r="H120" s="41"/>
      <c r="I120" s="33" t="s">
        <v>36</v>
      </c>
      <c r="J120" s="37" t="str">
        <f>E26</f>
        <v>Ing. Petr Zavadil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64</v>
      </c>
      <c r="E122" s="203" t="s">
        <v>60</v>
      </c>
      <c r="F122" s="203" t="s">
        <v>61</v>
      </c>
      <c r="G122" s="203" t="s">
        <v>152</v>
      </c>
      <c r="H122" s="203" t="s">
        <v>153</v>
      </c>
      <c r="I122" s="203" t="s">
        <v>154</v>
      </c>
      <c r="J122" s="203" t="s">
        <v>135</v>
      </c>
      <c r="K122" s="204" t="s">
        <v>155</v>
      </c>
      <c r="L122" s="205"/>
      <c r="M122" s="101" t="s">
        <v>1</v>
      </c>
      <c r="N122" s="102" t="s">
        <v>43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0.069209999999999994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78</v>
      </c>
      <c r="AU123" s="18" t="s">
        <v>137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163</v>
      </c>
      <c r="F124" s="214" t="s">
        <v>164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P125+P169</f>
        <v>0</v>
      </c>
      <c r="Q124" s="219"/>
      <c r="R124" s="220">
        <f>R125+R169</f>
        <v>0.069209999999999994</v>
      </c>
      <c r="S124" s="219"/>
      <c r="T124" s="221">
        <f>T125+T169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87</v>
      </c>
      <c r="AT124" s="223" t="s">
        <v>78</v>
      </c>
      <c r="AU124" s="223" t="s">
        <v>79</v>
      </c>
      <c r="AY124" s="222" t="s">
        <v>165</v>
      </c>
      <c r="BK124" s="224">
        <f>BK125+BK169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87</v>
      </c>
      <c r="F125" s="225" t="s">
        <v>166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SUM(P126:P168)</f>
        <v>0</v>
      </c>
      <c r="Q125" s="219"/>
      <c r="R125" s="220">
        <f>SUM(R126:R168)</f>
        <v>0.069209999999999994</v>
      </c>
      <c r="S125" s="219"/>
      <c r="T125" s="221">
        <f>SUM(T126:T168)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87</v>
      </c>
      <c r="AY125" s="222" t="s">
        <v>165</v>
      </c>
      <c r="BK125" s="224">
        <f>SUM(BK126:BK168)</f>
        <v>0</v>
      </c>
    </row>
    <row r="126" s="2" customFormat="1" ht="24.15" customHeight="1">
      <c r="A126" s="39"/>
      <c r="B126" s="40"/>
      <c r="C126" s="227" t="s">
        <v>87</v>
      </c>
      <c r="D126" s="227" t="s">
        <v>167</v>
      </c>
      <c r="E126" s="228" t="s">
        <v>1705</v>
      </c>
      <c r="F126" s="229" t="s">
        <v>1706</v>
      </c>
      <c r="G126" s="230" t="s">
        <v>170</v>
      </c>
      <c r="H126" s="231">
        <v>1318</v>
      </c>
      <c r="I126" s="232"/>
      <c r="J126" s="233">
        <f>ROUND(I126*H126,2)</f>
        <v>0</v>
      </c>
      <c r="K126" s="229" t="s">
        <v>171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1707</v>
      </c>
    </row>
    <row r="127" s="2" customFormat="1">
      <c r="A127" s="39"/>
      <c r="B127" s="40"/>
      <c r="C127" s="41"/>
      <c r="D127" s="240" t="s">
        <v>174</v>
      </c>
      <c r="E127" s="41"/>
      <c r="F127" s="241" t="s">
        <v>1708</v>
      </c>
      <c r="G127" s="41"/>
      <c r="H127" s="41"/>
      <c r="I127" s="242"/>
      <c r="J127" s="41"/>
      <c r="K127" s="41"/>
      <c r="L127" s="45"/>
      <c r="M127" s="243"/>
      <c r="N127" s="244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174</v>
      </c>
      <c r="AU127" s="18" t="s">
        <v>89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1709</v>
      </c>
      <c r="G128" s="257"/>
      <c r="H128" s="260">
        <v>1318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1318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24.15" customHeight="1">
      <c r="A130" s="39"/>
      <c r="B130" s="40"/>
      <c r="C130" s="227" t="s">
        <v>89</v>
      </c>
      <c r="D130" s="227" t="s">
        <v>167</v>
      </c>
      <c r="E130" s="228" t="s">
        <v>280</v>
      </c>
      <c r="F130" s="229" t="s">
        <v>281</v>
      </c>
      <c r="G130" s="230" t="s">
        <v>170</v>
      </c>
      <c r="H130" s="231">
        <v>1318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1710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283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4" customFormat="1">
      <c r="A132" s="14"/>
      <c r="B132" s="256"/>
      <c r="C132" s="257"/>
      <c r="D132" s="247" t="s">
        <v>176</v>
      </c>
      <c r="E132" s="258" t="s">
        <v>1</v>
      </c>
      <c r="F132" s="259" t="s">
        <v>1709</v>
      </c>
      <c r="G132" s="257"/>
      <c r="H132" s="260">
        <v>1318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6" t="s">
        <v>176</v>
      </c>
      <c r="AU132" s="266" t="s">
        <v>89</v>
      </c>
      <c r="AV132" s="14" t="s">
        <v>89</v>
      </c>
      <c r="AW132" s="14" t="s">
        <v>35</v>
      </c>
      <c r="AX132" s="14" t="s">
        <v>79</v>
      </c>
      <c r="AY132" s="266" t="s">
        <v>165</v>
      </c>
    </row>
    <row r="133" s="15" customFormat="1">
      <c r="A133" s="15"/>
      <c r="B133" s="267"/>
      <c r="C133" s="268"/>
      <c r="D133" s="247" t="s">
        <v>176</v>
      </c>
      <c r="E133" s="269" t="s">
        <v>1</v>
      </c>
      <c r="F133" s="270" t="s">
        <v>179</v>
      </c>
      <c r="G133" s="268"/>
      <c r="H133" s="271">
        <v>1318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7" t="s">
        <v>176</v>
      </c>
      <c r="AU133" s="277" t="s">
        <v>89</v>
      </c>
      <c r="AV133" s="15" t="s">
        <v>172</v>
      </c>
      <c r="AW133" s="15" t="s">
        <v>35</v>
      </c>
      <c r="AX133" s="15" t="s">
        <v>87</v>
      </c>
      <c r="AY133" s="277" t="s">
        <v>165</v>
      </c>
    </row>
    <row r="134" s="2" customFormat="1" ht="16.5" customHeight="1">
      <c r="A134" s="39"/>
      <c r="B134" s="40"/>
      <c r="C134" s="278" t="s">
        <v>210</v>
      </c>
      <c r="D134" s="278" t="s">
        <v>191</v>
      </c>
      <c r="E134" s="279" t="s">
        <v>285</v>
      </c>
      <c r="F134" s="280" t="s">
        <v>286</v>
      </c>
      <c r="G134" s="281" t="s">
        <v>287</v>
      </c>
      <c r="H134" s="282">
        <v>32.950000000000003</v>
      </c>
      <c r="I134" s="283"/>
      <c r="J134" s="284">
        <f>ROUND(I134*H134,2)</f>
        <v>0</v>
      </c>
      <c r="K134" s="280" t="s">
        <v>171</v>
      </c>
      <c r="L134" s="285"/>
      <c r="M134" s="286" t="s">
        <v>1</v>
      </c>
      <c r="N134" s="287" t="s">
        <v>44</v>
      </c>
      <c r="O134" s="92"/>
      <c r="P134" s="236">
        <f>O134*H134</f>
        <v>0</v>
      </c>
      <c r="Q134" s="236">
        <v>0.001</v>
      </c>
      <c r="R134" s="236">
        <f>Q134*H134</f>
        <v>0.03295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195</v>
      </c>
      <c r="AT134" s="238" t="s">
        <v>191</v>
      </c>
      <c r="AU134" s="238" t="s">
        <v>89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87</v>
      </c>
      <c r="BK134" s="239">
        <f>ROUND(I134*H134,2)</f>
        <v>0</v>
      </c>
      <c r="BL134" s="18" t="s">
        <v>172</v>
      </c>
      <c r="BM134" s="238" t="s">
        <v>1711</v>
      </c>
    </row>
    <row r="135" s="14" customFormat="1">
      <c r="A135" s="14"/>
      <c r="B135" s="256"/>
      <c r="C135" s="257"/>
      <c r="D135" s="247" t="s">
        <v>176</v>
      </c>
      <c r="E135" s="258" t="s">
        <v>1</v>
      </c>
      <c r="F135" s="259" t="s">
        <v>1712</v>
      </c>
      <c r="G135" s="257"/>
      <c r="H135" s="260">
        <v>32.950000000000003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176</v>
      </c>
      <c r="AU135" s="266" t="s">
        <v>89</v>
      </c>
      <c r="AV135" s="14" t="s">
        <v>89</v>
      </c>
      <c r="AW135" s="14" t="s">
        <v>35</v>
      </c>
      <c r="AX135" s="14" t="s">
        <v>79</v>
      </c>
      <c r="AY135" s="266" t="s">
        <v>165</v>
      </c>
    </row>
    <row r="136" s="15" customFormat="1">
      <c r="A136" s="15"/>
      <c r="B136" s="267"/>
      <c r="C136" s="268"/>
      <c r="D136" s="247" t="s">
        <v>176</v>
      </c>
      <c r="E136" s="269" t="s">
        <v>1</v>
      </c>
      <c r="F136" s="270" t="s">
        <v>179</v>
      </c>
      <c r="G136" s="268"/>
      <c r="H136" s="271">
        <v>32.950000000000003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176</v>
      </c>
      <c r="AU136" s="277" t="s">
        <v>89</v>
      </c>
      <c r="AV136" s="15" t="s">
        <v>172</v>
      </c>
      <c r="AW136" s="15" t="s">
        <v>35</v>
      </c>
      <c r="AX136" s="15" t="s">
        <v>87</v>
      </c>
      <c r="AY136" s="277" t="s">
        <v>165</v>
      </c>
    </row>
    <row r="137" s="2" customFormat="1" ht="21.75" customHeight="1">
      <c r="A137" s="39"/>
      <c r="B137" s="40"/>
      <c r="C137" s="227" t="s">
        <v>172</v>
      </c>
      <c r="D137" s="227" t="s">
        <v>167</v>
      </c>
      <c r="E137" s="228" t="s">
        <v>1713</v>
      </c>
      <c r="F137" s="229" t="s">
        <v>1714</v>
      </c>
      <c r="G137" s="230" t="s">
        <v>170</v>
      </c>
      <c r="H137" s="231">
        <v>1318</v>
      </c>
      <c r="I137" s="232"/>
      <c r="J137" s="233">
        <f>ROUND(I137*H137,2)</f>
        <v>0</v>
      </c>
      <c r="K137" s="229" t="s">
        <v>171</v>
      </c>
      <c r="L137" s="45"/>
      <c r="M137" s="234" t="s">
        <v>1</v>
      </c>
      <c r="N137" s="235" t="s">
        <v>44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172</v>
      </c>
      <c r="AT137" s="238" t="s">
        <v>167</v>
      </c>
      <c r="AU137" s="238" t="s">
        <v>89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87</v>
      </c>
      <c r="BK137" s="239">
        <f>ROUND(I137*H137,2)</f>
        <v>0</v>
      </c>
      <c r="BL137" s="18" t="s">
        <v>172</v>
      </c>
      <c r="BM137" s="238" t="s">
        <v>1715</v>
      </c>
    </row>
    <row r="138" s="2" customFormat="1">
      <c r="A138" s="39"/>
      <c r="B138" s="40"/>
      <c r="C138" s="41"/>
      <c r="D138" s="240" t="s">
        <v>174</v>
      </c>
      <c r="E138" s="41"/>
      <c r="F138" s="241" t="s">
        <v>1716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174</v>
      </c>
      <c r="AU138" s="18" t="s">
        <v>89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1709</v>
      </c>
      <c r="G139" s="257"/>
      <c r="H139" s="260">
        <v>1318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1318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21.75" customHeight="1">
      <c r="A141" s="39"/>
      <c r="B141" s="40"/>
      <c r="C141" s="227" t="s">
        <v>229</v>
      </c>
      <c r="D141" s="227" t="s">
        <v>167</v>
      </c>
      <c r="E141" s="228" t="s">
        <v>1522</v>
      </c>
      <c r="F141" s="229" t="s">
        <v>1523</v>
      </c>
      <c r="G141" s="230" t="s">
        <v>170</v>
      </c>
      <c r="H141" s="231">
        <v>2636</v>
      </c>
      <c r="I141" s="232"/>
      <c r="J141" s="233">
        <f>ROUND(I141*H141,2)</f>
        <v>0</v>
      </c>
      <c r="K141" s="229" t="s">
        <v>171</v>
      </c>
      <c r="L141" s="45"/>
      <c r="M141" s="234" t="s">
        <v>1</v>
      </c>
      <c r="N141" s="235" t="s">
        <v>44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172</v>
      </c>
      <c r="AT141" s="238" t="s">
        <v>167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1717</v>
      </c>
    </row>
    <row r="142" s="2" customFormat="1">
      <c r="A142" s="39"/>
      <c r="B142" s="40"/>
      <c r="C142" s="41"/>
      <c r="D142" s="240" t="s">
        <v>174</v>
      </c>
      <c r="E142" s="41"/>
      <c r="F142" s="241" t="s">
        <v>1525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89</v>
      </c>
    </row>
    <row r="143" s="13" customFormat="1">
      <c r="A143" s="13"/>
      <c r="B143" s="245"/>
      <c r="C143" s="246"/>
      <c r="D143" s="247" t="s">
        <v>176</v>
      </c>
      <c r="E143" s="248" t="s">
        <v>1</v>
      </c>
      <c r="F143" s="249" t="s">
        <v>1718</v>
      </c>
      <c r="G143" s="246"/>
      <c r="H143" s="248" t="s">
        <v>1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5" t="s">
        <v>176</v>
      </c>
      <c r="AU143" s="255" t="s">
        <v>89</v>
      </c>
      <c r="AV143" s="13" t="s">
        <v>87</v>
      </c>
      <c r="AW143" s="13" t="s">
        <v>35</v>
      </c>
      <c r="AX143" s="13" t="s">
        <v>79</v>
      </c>
      <c r="AY143" s="255" t="s">
        <v>165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1709</v>
      </c>
      <c r="G144" s="257"/>
      <c r="H144" s="260">
        <v>1318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3" customFormat="1">
      <c r="A145" s="13"/>
      <c r="B145" s="245"/>
      <c r="C145" s="246"/>
      <c r="D145" s="247" t="s">
        <v>176</v>
      </c>
      <c r="E145" s="248" t="s">
        <v>1</v>
      </c>
      <c r="F145" s="249" t="s">
        <v>1719</v>
      </c>
      <c r="G145" s="246"/>
      <c r="H145" s="248" t="s">
        <v>1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5" t="s">
        <v>176</v>
      </c>
      <c r="AU145" s="255" t="s">
        <v>89</v>
      </c>
      <c r="AV145" s="13" t="s">
        <v>87</v>
      </c>
      <c r="AW145" s="13" t="s">
        <v>35</v>
      </c>
      <c r="AX145" s="13" t="s">
        <v>79</v>
      </c>
      <c r="AY145" s="255" t="s">
        <v>165</v>
      </c>
    </row>
    <row r="146" s="14" customFormat="1">
      <c r="A146" s="14"/>
      <c r="B146" s="256"/>
      <c r="C146" s="257"/>
      <c r="D146" s="247" t="s">
        <v>176</v>
      </c>
      <c r="E146" s="258" t="s">
        <v>1</v>
      </c>
      <c r="F146" s="259" t="s">
        <v>1709</v>
      </c>
      <c r="G146" s="257"/>
      <c r="H146" s="260">
        <v>1318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176</v>
      </c>
      <c r="AU146" s="266" t="s">
        <v>89</v>
      </c>
      <c r="AV146" s="14" t="s">
        <v>89</v>
      </c>
      <c r="AW146" s="14" t="s">
        <v>35</v>
      </c>
      <c r="AX146" s="14" t="s">
        <v>79</v>
      </c>
      <c r="AY146" s="266" t="s">
        <v>165</v>
      </c>
    </row>
    <row r="147" s="15" customFormat="1">
      <c r="A147" s="15"/>
      <c r="B147" s="267"/>
      <c r="C147" s="268"/>
      <c r="D147" s="247" t="s">
        <v>176</v>
      </c>
      <c r="E147" s="269" t="s">
        <v>1</v>
      </c>
      <c r="F147" s="270" t="s">
        <v>179</v>
      </c>
      <c r="G147" s="268"/>
      <c r="H147" s="271">
        <v>2636</v>
      </c>
      <c r="I147" s="272"/>
      <c r="J147" s="268"/>
      <c r="K147" s="268"/>
      <c r="L147" s="273"/>
      <c r="M147" s="274"/>
      <c r="N147" s="275"/>
      <c r="O147" s="275"/>
      <c r="P147" s="275"/>
      <c r="Q147" s="275"/>
      <c r="R147" s="275"/>
      <c r="S147" s="275"/>
      <c r="T147" s="27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7" t="s">
        <v>176</v>
      </c>
      <c r="AU147" s="277" t="s">
        <v>89</v>
      </c>
      <c r="AV147" s="15" t="s">
        <v>172</v>
      </c>
      <c r="AW147" s="15" t="s">
        <v>35</v>
      </c>
      <c r="AX147" s="15" t="s">
        <v>87</v>
      </c>
      <c r="AY147" s="277" t="s">
        <v>165</v>
      </c>
    </row>
    <row r="148" s="2" customFormat="1" ht="16.5" customHeight="1">
      <c r="A148" s="39"/>
      <c r="B148" s="40"/>
      <c r="C148" s="227" t="s">
        <v>235</v>
      </c>
      <c r="D148" s="227" t="s">
        <v>167</v>
      </c>
      <c r="E148" s="228" t="s">
        <v>1720</v>
      </c>
      <c r="F148" s="229" t="s">
        <v>1721</v>
      </c>
      <c r="G148" s="230" t="s">
        <v>170</v>
      </c>
      <c r="H148" s="231">
        <v>2636</v>
      </c>
      <c r="I148" s="232"/>
      <c r="J148" s="233">
        <f>ROUND(I148*H148,2)</f>
        <v>0</v>
      </c>
      <c r="K148" s="229" t="s">
        <v>171</v>
      </c>
      <c r="L148" s="45"/>
      <c r="M148" s="234" t="s">
        <v>1</v>
      </c>
      <c r="N148" s="235" t="s">
        <v>44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172</v>
      </c>
      <c r="AT148" s="238" t="s">
        <v>167</v>
      </c>
      <c r="AU148" s="238" t="s">
        <v>89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87</v>
      </c>
      <c r="BK148" s="239">
        <f>ROUND(I148*H148,2)</f>
        <v>0</v>
      </c>
      <c r="BL148" s="18" t="s">
        <v>172</v>
      </c>
      <c r="BM148" s="238" t="s">
        <v>1722</v>
      </c>
    </row>
    <row r="149" s="2" customFormat="1">
      <c r="A149" s="39"/>
      <c r="B149" s="40"/>
      <c r="C149" s="41"/>
      <c r="D149" s="240" t="s">
        <v>174</v>
      </c>
      <c r="E149" s="41"/>
      <c r="F149" s="241" t="s">
        <v>1723</v>
      </c>
      <c r="G149" s="41"/>
      <c r="H149" s="41"/>
      <c r="I149" s="242"/>
      <c r="J149" s="41"/>
      <c r="K149" s="41"/>
      <c r="L149" s="45"/>
      <c r="M149" s="243"/>
      <c r="N149" s="244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174</v>
      </c>
      <c r="AU149" s="18" t="s">
        <v>89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1724</v>
      </c>
      <c r="G150" s="257"/>
      <c r="H150" s="260">
        <v>1318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1725</v>
      </c>
      <c r="G151" s="257"/>
      <c r="H151" s="260">
        <v>1318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5" customFormat="1">
      <c r="A152" s="15"/>
      <c r="B152" s="267"/>
      <c r="C152" s="268"/>
      <c r="D152" s="247" t="s">
        <v>176</v>
      </c>
      <c r="E152" s="269" t="s">
        <v>1</v>
      </c>
      <c r="F152" s="270" t="s">
        <v>179</v>
      </c>
      <c r="G152" s="268"/>
      <c r="H152" s="271">
        <v>2636</v>
      </c>
      <c r="I152" s="272"/>
      <c r="J152" s="268"/>
      <c r="K152" s="268"/>
      <c r="L152" s="273"/>
      <c r="M152" s="274"/>
      <c r="N152" s="275"/>
      <c r="O152" s="275"/>
      <c r="P152" s="275"/>
      <c r="Q152" s="275"/>
      <c r="R152" s="275"/>
      <c r="S152" s="275"/>
      <c r="T152" s="27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7" t="s">
        <v>176</v>
      </c>
      <c r="AU152" s="277" t="s">
        <v>89</v>
      </c>
      <c r="AV152" s="15" t="s">
        <v>172</v>
      </c>
      <c r="AW152" s="15" t="s">
        <v>35</v>
      </c>
      <c r="AX152" s="15" t="s">
        <v>87</v>
      </c>
      <c r="AY152" s="277" t="s">
        <v>165</v>
      </c>
    </row>
    <row r="153" s="2" customFormat="1" ht="33" customHeight="1">
      <c r="A153" s="39"/>
      <c r="B153" s="40"/>
      <c r="C153" s="227" t="s">
        <v>242</v>
      </c>
      <c r="D153" s="227" t="s">
        <v>167</v>
      </c>
      <c r="E153" s="228" t="s">
        <v>1726</v>
      </c>
      <c r="F153" s="229" t="s">
        <v>1727</v>
      </c>
      <c r="G153" s="230" t="s">
        <v>170</v>
      </c>
      <c r="H153" s="231">
        <v>2636</v>
      </c>
      <c r="I153" s="232"/>
      <c r="J153" s="233">
        <f>ROUND(I153*H153,2)</f>
        <v>0</v>
      </c>
      <c r="K153" s="229" t="s">
        <v>171</v>
      </c>
      <c r="L153" s="45"/>
      <c r="M153" s="234" t="s">
        <v>1</v>
      </c>
      <c r="N153" s="235" t="s">
        <v>44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172</v>
      </c>
      <c r="AT153" s="238" t="s">
        <v>167</v>
      </c>
      <c r="AU153" s="238" t="s">
        <v>89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87</v>
      </c>
      <c r="BK153" s="239">
        <f>ROUND(I153*H153,2)</f>
        <v>0</v>
      </c>
      <c r="BL153" s="18" t="s">
        <v>172</v>
      </c>
      <c r="BM153" s="238" t="s">
        <v>1728</v>
      </c>
    </row>
    <row r="154" s="2" customFormat="1">
      <c r="A154" s="39"/>
      <c r="B154" s="40"/>
      <c r="C154" s="41"/>
      <c r="D154" s="240" t="s">
        <v>174</v>
      </c>
      <c r="E154" s="41"/>
      <c r="F154" s="241" t="s">
        <v>1729</v>
      </c>
      <c r="G154" s="41"/>
      <c r="H154" s="41"/>
      <c r="I154" s="242"/>
      <c r="J154" s="41"/>
      <c r="K154" s="41"/>
      <c r="L154" s="45"/>
      <c r="M154" s="243"/>
      <c r="N154" s="244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174</v>
      </c>
      <c r="AU154" s="18" t="s">
        <v>89</v>
      </c>
    </row>
    <row r="155" s="13" customFormat="1">
      <c r="A155" s="13"/>
      <c r="B155" s="245"/>
      <c r="C155" s="246"/>
      <c r="D155" s="247" t="s">
        <v>176</v>
      </c>
      <c r="E155" s="248" t="s">
        <v>1</v>
      </c>
      <c r="F155" s="249" t="s">
        <v>1730</v>
      </c>
      <c r="G155" s="246"/>
      <c r="H155" s="248" t="s">
        <v>1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5" t="s">
        <v>176</v>
      </c>
      <c r="AU155" s="255" t="s">
        <v>89</v>
      </c>
      <c r="AV155" s="13" t="s">
        <v>87</v>
      </c>
      <c r="AW155" s="13" t="s">
        <v>35</v>
      </c>
      <c r="AX155" s="13" t="s">
        <v>79</v>
      </c>
      <c r="AY155" s="255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1731</v>
      </c>
      <c r="G156" s="257"/>
      <c r="H156" s="260">
        <v>2636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5" customFormat="1">
      <c r="A157" s="15"/>
      <c r="B157" s="267"/>
      <c r="C157" s="268"/>
      <c r="D157" s="247" t="s">
        <v>176</v>
      </c>
      <c r="E157" s="269" t="s">
        <v>1</v>
      </c>
      <c r="F157" s="270" t="s">
        <v>179</v>
      </c>
      <c r="G157" s="268"/>
      <c r="H157" s="271">
        <v>2636</v>
      </c>
      <c r="I157" s="272"/>
      <c r="J157" s="268"/>
      <c r="K157" s="268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176</v>
      </c>
      <c r="AU157" s="277" t="s">
        <v>89</v>
      </c>
      <c r="AV157" s="15" t="s">
        <v>172</v>
      </c>
      <c r="AW157" s="15" t="s">
        <v>35</v>
      </c>
      <c r="AX157" s="15" t="s">
        <v>87</v>
      </c>
      <c r="AY157" s="277" t="s">
        <v>165</v>
      </c>
    </row>
    <row r="158" s="2" customFormat="1" ht="24.15" customHeight="1">
      <c r="A158" s="39"/>
      <c r="B158" s="40"/>
      <c r="C158" s="227" t="s">
        <v>195</v>
      </c>
      <c r="D158" s="227" t="s">
        <v>167</v>
      </c>
      <c r="E158" s="228" t="s">
        <v>1732</v>
      </c>
      <c r="F158" s="229" t="s">
        <v>1733</v>
      </c>
      <c r="G158" s="230" t="s">
        <v>194</v>
      </c>
      <c r="H158" s="231">
        <v>0.029999999999999999</v>
      </c>
      <c r="I158" s="232"/>
      <c r="J158" s="233">
        <f>ROUND(I158*H158,2)</f>
        <v>0</v>
      </c>
      <c r="K158" s="229" t="s">
        <v>171</v>
      </c>
      <c r="L158" s="45"/>
      <c r="M158" s="234" t="s">
        <v>1</v>
      </c>
      <c r="N158" s="235" t="s">
        <v>44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172</v>
      </c>
      <c r="AT158" s="238" t="s">
        <v>167</v>
      </c>
      <c r="AU158" s="238" t="s">
        <v>89</v>
      </c>
      <c r="AY158" s="18" t="s">
        <v>165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87</v>
      </c>
      <c r="BK158" s="239">
        <f>ROUND(I158*H158,2)</f>
        <v>0</v>
      </c>
      <c r="BL158" s="18" t="s">
        <v>172</v>
      </c>
      <c r="BM158" s="238" t="s">
        <v>1734</v>
      </c>
    </row>
    <row r="159" s="2" customFormat="1">
      <c r="A159" s="39"/>
      <c r="B159" s="40"/>
      <c r="C159" s="41"/>
      <c r="D159" s="240" t="s">
        <v>174</v>
      </c>
      <c r="E159" s="41"/>
      <c r="F159" s="241" t="s">
        <v>1735</v>
      </c>
      <c r="G159" s="41"/>
      <c r="H159" s="41"/>
      <c r="I159" s="242"/>
      <c r="J159" s="41"/>
      <c r="K159" s="41"/>
      <c r="L159" s="45"/>
      <c r="M159" s="243"/>
      <c r="N159" s="244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174</v>
      </c>
      <c r="AU159" s="18" t="s">
        <v>89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1736</v>
      </c>
      <c r="G160" s="257"/>
      <c r="H160" s="260">
        <v>0.029999999999999999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5" customFormat="1">
      <c r="A161" s="15"/>
      <c r="B161" s="267"/>
      <c r="C161" s="268"/>
      <c r="D161" s="247" t="s">
        <v>176</v>
      </c>
      <c r="E161" s="269" t="s">
        <v>1</v>
      </c>
      <c r="F161" s="270" t="s">
        <v>179</v>
      </c>
      <c r="G161" s="268"/>
      <c r="H161" s="271">
        <v>0.029999999999999999</v>
      </c>
      <c r="I161" s="272"/>
      <c r="J161" s="268"/>
      <c r="K161" s="268"/>
      <c r="L161" s="273"/>
      <c r="M161" s="274"/>
      <c r="N161" s="275"/>
      <c r="O161" s="275"/>
      <c r="P161" s="275"/>
      <c r="Q161" s="275"/>
      <c r="R161" s="275"/>
      <c r="S161" s="275"/>
      <c r="T161" s="27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7" t="s">
        <v>176</v>
      </c>
      <c r="AU161" s="277" t="s">
        <v>89</v>
      </c>
      <c r="AV161" s="15" t="s">
        <v>172</v>
      </c>
      <c r="AW161" s="15" t="s">
        <v>35</v>
      </c>
      <c r="AX161" s="15" t="s">
        <v>87</v>
      </c>
      <c r="AY161" s="277" t="s">
        <v>165</v>
      </c>
    </row>
    <row r="162" s="2" customFormat="1" ht="16.5" customHeight="1">
      <c r="A162" s="39"/>
      <c r="B162" s="40"/>
      <c r="C162" s="278" t="s">
        <v>252</v>
      </c>
      <c r="D162" s="278" t="s">
        <v>191</v>
      </c>
      <c r="E162" s="279" t="s">
        <v>1737</v>
      </c>
      <c r="F162" s="280" t="s">
        <v>1738</v>
      </c>
      <c r="G162" s="281" t="s">
        <v>287</v>
      </c>
      <c r="H162" s="282">
        <v>36.259999999999998</v>
      </c>
      <c r="I162" s="283"/>
      <c r="J162" s="284">
        <f>ROUND(I162*H162,2)</f>
        <v>0</v>
      </c>
      <c r="K162" s="280" t="s">
        <v>171</v>
      </c>
      <c r="L162" s="285"/>
      <c r="M162" s="286" t="s">
        <v>1</v>
      </c>
      <c r="N162" s="287" t="s">
        <v>44</v>
      </c>
      <c r="O162" s="92"/>
      <c r="P162" s="236">
        <f>O162*H162</f>
        <v>0</v>
      </c>
      <c r="Q162" s="236">
        <v>0.001</v>
      </c>
      <c r="R162" s="236">
        <f>Q162*H162</f>
        <v>0.036260000000000001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195</v>
      </c>
      <c r="AT162" s="238" t="s">
        <v>191</v>
      </c>
      <c r="AU162" s="238" t="s">
        <v>89</v>
      </c>
      <c r="AY162" s="18" t="s">
        <v>165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87</v>
      </c>
      <c r="BK162" s="239">
        <f>ROUND(I162*H162,2)</f>
        <v>0</v>
      </c>
      <c r="BL162" s="18" t="s">
        <v>172</v>
      </c>
      <c r="BM162" s="238" t="s">
        <v>1739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1740</v>
      </c>
      <c r="G163" s="257"/>
      <c r="H163" s="260">
        <v>36.259999999999998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5" customFormat="1">
      <c r="A164" s="15"/>
      <c r="B164" s="267"/>
      <c r="C164" s="268"/>
      <c r="D164" s="247" t="s">
        <v>176</v>
      </c>
      <c r="E164" s="269" t="s">
        <v>1</v>
      </c>
      <c r="F164" s="270" t="s">
        <v>179</v>
      </c>
      <c r="G164" s="268"/>
      <c r="H164" s="271">
        <v>36.259999999999998</v>
      </c>
      <c r="I164" s="272"/>
      <c r="J164" s="268"/>
      <c r="K164" s="268"/>
      <c r="L164" s="273"/>
      <c r="M164" s="274"/>
      <c r="N164" s="275"/>
      <c r="O164" s="275"/>
      <c r="P164" s="275"/>
      <c r="Q164" s="275"/>
      <c r="R164" s="275"/>
      <c r="S164" s="275"/>
      <c r="T164" s="27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7" t="s">
        <v>176</v>
      </c>
      <c r="AU164" s="277" t="s">
        <v>89</v>
      </c>
      <c r="AV164" s="15" t="s">
        <v>172</v>
      </c>
      <c r="AW164" s="15" t="s">
        <v>35</v>
      </c>
      <c r="AX164" s="15" t="s">
        <v>87</v>
      </c>
      <c r="AY164" s="277" t="s">
        <v>165</v>
      </c>
    </row>
    <row r="165" s="2" customFormat="1" ht="16.5" customHeight="1">
      <c r="A165" s="39"/>
      <c r="B165" s="40"/>
      <c r="C165" s="227" t="s">
        <v>259</v>
      </c>
      <c r="D165" s="227" t="s">
        <v>167</v>
      </c>
      <c r="E165" s="228" t="s">
        <v>1741</v>
      </c>
      <c r="F165" s="229" t="s">
        <v>1742</v>
      </c>
      <c r="G165" s="230" t="s">
        <v>170</v>
      </c>
      <c r="H165" s="231">
        <v>1318</v>
      </c>
      <c r="I165" s="232"/>
      <c r="J165" s="233">
        <f>ROUND(I165*H165,2)</f>
        <v>0</v>
      </c>
      <c r="K165" s="229" t="s">
        <v>171</v>
      </c>
      <c r="L165" s="45"/>
      <c r="M165" s="234" t="s">
        <v>1</v>
      </c>
      <c r="N165" s="235" t="s">
        <v>44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172</v>
      </c>
      <c r="AT165" s="238" t="s">
        <v>167</v>
      </c>
      <c r="AU165" s="238" t="s">
        <v>89</v>
      </c>
      <c r="AY165" s="18" t="s">
        <v>165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87</v>
      </c>
      <c r="BK165" s="239">
        <f>ROUND(I165*H165,2)</f>
        <v>0</v>
      </c>
      <c r="BL165" s="18" t="s">
        <v>172</v>
      </c>
      <c r="BM165" s="238" t="s">
        <v>1743</v>
      </c>
    </row>
    <row r="166" s="2" customFormat="1">
      <c r="A166" s="39"/>
      <c r="B166" s="40"/>
      <c r="C166" s="41"/>
      <c r="D166" s="240" t="s">
        <v>174</v>
      </c>
      <c r="E166" s="41"/>
      <c r="F166" s="241" t="s">
        <v>1744</v>
      </c>
      <c r="G166" s="41"/>
      <c r="H166" s="41"/>
      <c r="I166" s="242"/>
      <c r="J166" s="41"/>
      <c r="K166" s="41"/>
      <c r="L166" s="45"/>
      <c r="M166" s="243"/>
      <c r="N166" s="244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174</v>
      </c>
      <c r="AU166" s="18" t="s">
        <v>89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1709</v>
      </c>
      <c r="G167" s="257"/>
      <c r="H167" s="260">
        <v>1318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5" customFormat="1">
      <c r="A168" s="15"/>
      <c r="B168" s="267"/>
      <c r="C168" s="268"/>
      <c r="D168" s="247" t="s">
        <v>176</v>
      </c>
      <c r="E168" s="269" t="s">
        <v>1</v>
      </c>
      <c r="F168" s="270" t="s">
        <v>179</v>
      </c>
      <c r="G168" s="268"/>
      <c r="H168" s="271">
        <v>1318</v>
      </c>
      <c r="I168" s="272"/>
      <c r="J168" s="268"/>
      <c r="K168" s="268"/>
      <c r="L168" s="273"/>
      <c r="M168" s="274"/>
      <c r="N168" s="275"/>
      <c r="O168" s="275"/>
      <c r="P168" s="275"/>
      <c r="Q168" s="275"/>
      <c r="R168" s="275"/>
      <c r="S168" s="275"/>
      <c r="T168" s="27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7" t="s">
        <v>176</v>
      </c>
      <c r="AU168" s="277" t="s">
        <v>89</v>
      </c>
      <c r="AV168" s="15" t="s">
        <v>172</v>
      </c>
      <c r="AW168" s="15" t="s">
        <v>35</v>
      </c>
      <c r="AX168" s="15" t="s">
        <v>87</v>
      </c>
      <c r="AY168" s="277" t="s">
        <v>165</v>
      </c>
    </row>
    <row r="169" s="12" customFormat="1" ht="22.8" customHeight="1">
      <c r="A169" s="12"/>
      <c r="B169" s="211"/>
      <c r="C169" s="212"/>
      <c r="D169" s="213" t="s">
        <v>78</v>
      </c>
      <c r="E169" s="225" t="s">
        <v>498</v>
      </c>
      <c r="F169" s="225" t="s">
        <v>499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SUM(P170:P171)</f>
        <v>0</v>
      </c>
      <c r="Q169" s="219"/>
      <c r="R169" s="220">
        <f>SUM(R170:R171)</f>
        <v>0</v>
      </c>
      <c r="S169" s="219"/>
      <c r="T169" s="221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87</v>
      </c>
      <c r="AT169" s="223" t="s">
        <v>78</v>
      </c>
      <c r="AU169" s="223" t="s">
        <v>87</v>
      </c>
      <c r="AY169" s="222" t="s">
        <v>165</v>
      </c>
      <c r="BK169" s="224">
        <f>SUM(BK170:BK171)</f>
        <v>0</v>
      </c>
    </row>
    <row r="170" s="2" customFormat="1" ht="24.15" customHeight="1">
      <c r="A170" s="39"/>
      <c r="B170" s="40"/>
      <c r="C170" s="227" t="s">
        <v>264</v>
      </c>
      <c r="D170" s="227" t="s">
        <v>167</v>
      </c>
      <c r="E170" s="228" t="s">
        <v>1503</v>
      </c>
      <c r="F170" s="229" t="s">
        <v>1504</v>
      </c>
      <c r="G170" s="230" t="s">
        <v>194</v>
      </c>
      <c r="H170" s="231">
        <v>0.069000000000000006</v>
      </c>
      <c r="I170" s="232"/>
      <c r="J170" s="233">
        <f>ROUND(I170*H170,2)</f>
        <v>0</v>
      </c>
      <c r="K170" s="229" t="s">
        <v>171</v>
      </c>
      <c r="L170" s="45"/>
      <c r="M170" s="234" t="s">
        <v>1</v>
      </c>
      <c r="N170" s="235" t="s">
        <v>44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172</v>
      </c>
      <c r="AT170" s="238" t="s">
        <v>167</v>
      </c>
      <c r="AU170" s="238" t="s">
        <v>89</v>
      </c>
      <c r="AY170" s="18" t="s">
        <v>165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87</v>
      </c>
      <c r="BK170" s="239">
        <f>ROUND(I170*H170,2)</f>
        <v>0</v>
      </c>
      <c r="BL170" s="18" t="s">
        <v>172</v>
      </c>
      <c r="BM170" s="238" t="s">
        <v>1745</v>
      </c>
    </row>
    <row r="171" s="2" customFormat="1">
      <c r="A171" s="39"/>
      <c r="B171" s="40"/>
      <c r="C171" s="41"/>
      <c r="D171" s="240" t="s">
        <v>174</v>
      </c>
      <c r="E171" s="41"/>
      <c r="F171" s="241" t="s">
        <v>1506</v>
      </c>
      <c r="G171" s="41"/>
      <c r="H171" s="41"/>
      <c r="I171" s="242"/>
      <c r="J171" s="41"/>
      <c r="K171" s="41"/>
      <c r="L171" s="45"/>
      <c r="M171" s="300"/>
      <c r="N171" s="301"/>
      <c r="O171" s="302"/>
      <c r="P171" s="302"/>
      <c r="Q171" s="302"/>
      <c r="R171" s="302"/>
      <c r="S171" s="302"/>
      <c r="T171" s="30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174</v>
      </c>
      <c r="AU171" s="18" t="s">
        <v>89</v>
      </c>
    </row>
    <row r="172" s="2" customFormat="1" ht="6.96" customHeight="1">
      <c r="A172" s="39"/>
      <c r="B172" s="67"/>
      <c r="C172" s="68"/>
      <c r="D172" s="68"/>
      <c r="E172" s="68"/>
      <c r="F172" s="68"/>
      <c r="G172" s="68"/>
      <c r="H172" s="68"/>
      <c r="I172" s="68"/>
      <c r="J172" s="68"/>
      <c r="K172" s="68"/>
      <c r="L172" s="45"/>
      <c r="M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</sheetData>
  <sheetProtection sheet="1" autoFilter="0" formatColumns="0" formatRows="0" objects="1" scenarios="1" spinCount="100000" saltValue="s9SLemBhxMwD2Ptnf7nSeu+y62d4vnonnPkvOkHNUhlpPvxhC7f6vMxZ/mcjZxxLPGEqgGC6aUsEwAlZsGSCZw==" hashValue="t6Zj4qdRhRSD7E2XITT6xd7I5HmhhDbDmITMgYK3UdVSmoyQdWVcDIZ655xpTe6CInanjPISc1pHaUkP6QC/Iw==" algorithmName="SHA-512" password="CC35"/>
  <autoFilter ref="C122:K17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5_02/181006112"/>
    <hyperlink ref="F131" r:id="rId2" display="https://podminky.urs.cz/item/CS_URS_2025_02/181411131"/>
    <hyperlink ref="F138" r:id="rId3" display="https://podminky.urs.cz/item/CS_URS_2025_02/183403152"/>
    <hyperlink ref="F142" r:id="rId4" display="https://podminky.urs.cz/item/CS_URS_2025_02/183403153"/>
    <hyperlink ref="F149" r:id="rId5" display="https://podminky.urs.cz/item/CS_URS_2025_02/183403161"/>
    <hyperlink ref="F154" r:id="rId6" display="https://podminky.urs.cz/item/CS_URS_2025_02/184813511"/>
    <hyperlink ref="F159" r:id="rId7" display="https://podminky.urs.cz/item/CS_URS_2025_02/185802113"/>
    <hyperlink ref="F166" r:id="rId8" display="https://podminky.urs.cz/item/CS_URS_2025_02/185803211"/>
    <hyperlink ref="F171" r:id="rId9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1746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ROUND((SUM(BE118:BE128)),  2)</f>
        <v>0</v>
      </c>
      <c r="G33" s="39"/>
      <c r="H33" s="39"/>
      <c r="I33" s="165">
        <v>0.20999999999999999</v>
      </c>
      <c r="J33" s="164">
        <f>ROUND(((SUM(BE118:BE128))*I33),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ROUND((SUM(BF118:BF128)),  2)</f>
        <v>0</v>
      </c>
      <c r="G34" s="39"/>
      <c r="H34" s="39"/>
      <c r="I34" s="165">
        <v>0.12</v>
      </c>
      <c r="J34" s="164">
        <f>ROUND(((SUM(BF118:BF128))*I34),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ROUND((SUM(BG118:BG128)),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ROUND((SUM(BH118:BH128)),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ROUND((SUM(BI118:BI128)),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2504908 - SO 901 - Komunikace a parkovací plochy I.etapa - Mobiliář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J119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144</v>
      </c>
      <c r="E98" s="197"/>
      <c r="F98" s="197"/>
      <c r="G98" s="197"/>
      <c r="H98" s="197"/>
      <c r="I98" s="197"/>
      <c r="J98" s="198">
        <f>J120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150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84" t="str">
        <f>E7</f>
        <v>Revitalizace veřejných ploch v areálu kláštera Rajhrad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131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30" customHeight="1">
      <c r="A110" s="39"/>
      <c r="B110" s="40"/>
      <c r="C110" s="41"/>
      <c r="D110" s="41"/>
      <c r="E110" s="77" t="str">
        <f>E9</f>
        <v>2504908 - SO 901 - Komunikace a parkovací plochy I.etapa - Mobiliář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Rajhrad</v>
      </c>
      <c r="G112" s="41"/>
      <c r="H112" s="41"/>
      <c r="I112" s="33" t="s">
        <v>22</v>
      </c>
      <c r="J112" s="80" t="str">
        <f>IF(J12="","",J12)</f>
        <v>9. 12. 2025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>Benediktínské opatství Rajhrad, Kláštěr 1, 66461 R</v>
      </c>
      <c r="G114" s="41"/>
      <c r="H114" s="41"/>
      <c r="I114" s="33" t="s">
        <v>31</v>
      </c>
      <c r="J114" s="37" t="str">
        <f>E21</f>
        <v>SPZ Design, s.r.o.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29</v>
      </c>
      <c r="D115" s="41"/>
      <c r="E115" s="41"/>
      <c r="F115" s="28" t="str">
        <f>IF(E18="","",E18)</f>
        <v>Vyplň údaj</v>
      </c>
      <c r="G115" s="41"/>
      <c r="H115" s="41"/>
      <c r="I115" s="33" t="s">
        <v>36</v>
      </c>
      <c r="J115" s="37" t="str">
        <f>E24</f>
        <v>Ing. Petr Zavadil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200"/>
      <c r="B117" s="201"/>
      <c r="C117" s="202" t="s">
        <v>151</v>
      </c>
      <c r="D117" s="203" t="s">
        <v>64</v>
      </c>
      <c r="E117" s="203" t="s">
        <v>60</v>
      </c>
      <c r="F117" s="203" t="s">
        <v>61</v>
      </c>
      <c r="G117" s="203" t="s">
        <v>152</v>
      </c>
      <c r="H117" s="203" t="s">
        <v>153</v>
      </c>
      <c r="I117" s="203" t="s">
        <v>154</v>
      </c>
      <c r="J117" s="203" t="s">
        <v>135</v>
      </c>
      <c r="K117" s="204" t="s">
        <v>155</v>
      </c>
      <c r="L117" s="205"/>
      <c r="M117" s="101" t="s">
        <v>1</v>
      </c>
      <c r="N117" s="102" t="s">
        <v>43</v>
      </c>
      <c r="O117" s="102" t="s">
        <v>156</v>
      </c>
      <c r="P117" s="102" t="s">
        <v>157</v>
      </c>
      <c r="Q117" s="102" t="s">
        <v>158</v>
      </c>
      <c r="R117" s="102" t="s">
        <v>159</v>
      </c>
      <c r="S117" s="102" t="s">
        <v>160</v>
      </c>
      <c r="T117" s="103" t="s">
        <v>161</v>
      </c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</row>
    <row r="118" s="2" customFormat="1" ht="22.8" customHeight="1">
      <c r="A118" s="39"/>
      <c r="B118" s="40"/>
      <c r="C118" s="108" t="s">
        <v>162</v>
      </c>
      <c r="D118" s="41"/>
      <c r="E118" s="41"/>
      <c r="F118" s="41"/>
      <c r="G118" s="41"/>
      <c r="H118" s="41"/>
      <c r="I118" s="41"/>
      <c r="J118" s="206">
        <f>BK118</f>
        <v>0</v>
      </c>
      <c r="K118" s="41"/>
      <c r="L118" s="45"/>
      <c r="M118" s="104"/>
      <c r="N118" s="207"/>
      <c r="O118" s="105"/>
      <c r="P118" s="208">
        <f>P119</f>
        <v>0</v>
      </c>
      <c r="Q118" s="105"/>
      <c r="R118" s="208">
        <f>R119</f>
        <v>0</v>
      </c>
      <c r="S118" s="105"/>
      <c r="T118" s="209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78</v>
      </c>
      <c r="AU118" s="18" t="s">
        <v>137</v>
      </c>
      <c r="BK118" s="210">
        <f>BK119</f>
        <v>0</v>
      </c>
    </row>
    <row r="119" s="12" customFormat="1" ht="25.92" customHeight="1">
      <c r="A119" s="12"/>
      <c r="B119" s="211"/>
      <c r="C119" s="212"/>
      <c r="D119" s="213" t="s">
        <v>78</v>
      </c>
      <c r="E119" s="214" t="s">
        <v>163</v>
      </c>
      <c r="F119" s="214" t="s">
        <v>164</v>
      </c>
      <c r="G119" s="212"/>
      <c r="H119" s="212"/>
      <c r="I119" s="215"/>
      <c r="J119" s="216">
        <f>BK119</f>
        <v>0</v>
      </c>
      <c r="K119" s="212"/>
      <c r="L119" s="217"/>
      <c r="M119" s="218"/>
      <c r="N119" s="219"/>
      <c r="O119" s="219"/>
      <c r="P119" s="220">
        <f>P120</f>
        <v>0</v>
      </c>
      <c r="Q119" s="219"/>
      <c r="R119" s="220">
        <f>R120</f>
        <v>0</v>
      </c>
      <c r="S119" s="219"/>
      <c r="T119" s="22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2" t="s">
        <v>87</v>
      </c>
      <c r="AT119" s="223" t="s">
        <v>78</v>
      </c>
      <c r="AU119" s="223" t="s">
        <v>79</v>
      </c>
      <c r="AY119" s="222" t="s">
        <v>165</v>
      </c>
      <c r="BK119" s="224">
        <f>BK120</f>
        <v>0</v>
      </c>
    </row>
    <row r="120" s="12" customFormat="1" ht="22.8" customHeight="1">
      <c r="A120" s="12"/>
      <c r="B120" s="211"/>
      <c r="C120" s="212"/>
      <c r="D120" s="213" t="s">
        <v>78</v>
      </c>
      <c r="E120" s="225" t="s">
        <v>252</v>
      </c>
      <c r="F120" s="225" t="s">
        <v>437</v>
      </c>
      <c r="G120" s="212"/>
      <c r="H120" s="212"/>
      <c r="I120" s="215"/>
      <c r="J120" s="226">
        <f>BK120</f>
        <v>0</v>
      </c>
      <c r="K120" s="212"/>
      <c r="L120" s="217"/>
      <c r="M120" s="218"/>
      <c r="N120" s="219"/>
      <c r="O120" s="219"/>
      <c r="P120" s="220">
        <f>SUM(P121:P128)</f>
        <v>0</v>
      </c>
      <c r="Q120" s="219"/>
      <c r="R120" s="220">
        <f>SUM(R121:R128)</f>
        <v>0</v>
      </c>
      <c r="S120" s="219"/>
      <c r="T120" s="221">
        <f>SUM(T121:T128)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2" t="s">
        <v>87</v>
      </c>
      <c r="AT120" s="223" t="s">
        <v>78</v>
      </c>
      <c r="AU120" s="223" t="s">
        <v>87</v>
      </c>
      <c r="AY120" s="222" t="s">
        <v>165</v>
      </c>
      <c r="BK120" s="224">
        <f>SUM(BK121:BK128)</f>
        <v>0</v>
      </c>
    </row>
    <row r="121" s="2" customFormat="1" ht="24.15" customHeight="1">
      <c r="A121" s="39"/>
      <c r="B121" s="40"/>
      <c r="C121" s="227" t="s">
        <v>87</v>
      </c>
      <c r="D121" s="227" t="s">
        <v>167</v>
      </c>
      <c r="E121" s="228" t="s">
        <v>685</v>
      </c>
      <c r="F121" s="229" t="s">
        <v>1747</v>
      </c>
      <c r="G121" s="230" t="s">
        <v>418</v>
      </c>
      <c r="H121" s="231">
        <v>8</v>
      </c>
      <c r="I121" s="232"/>
      <c r="J121" s="233">
        <f>ROUND(I121*H121,2)</f>
        <v>0</v>
      </c>
      <c r="K121" s="229" t="s">
        <v>1</v>
      </c>
      <c r="L121" s="45"/>
      <c r="M121" s="234" t="s">
        <v>1</v>
      </c>
      <c r="N121" s="235" t="s">
        <v>44</v>
      </c>
      <c r="O121" s="92"/>
      <c r="P121" s="236">
        <f>O121*H121</f>
        <v>0</v>
      </c>
      <c r="Q121" s="236">
        <v>0</v>
      </c>
      <c r="R121" s="236">
        <f>Q121*H121</f>
        <v>0</v>
      </c>
      <c r="S121" s="236">
        <v>0</v>
      </c>
      <c r="T121" s="23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8" t="s">
        <v>172</v>
      </c>
      <c r="AT121" s="238" t="s">
        <v>167</v>
      </c>
      <c r="AU121" s="238" t="s">
        <v>89</v>
      </c>
      <c r="AY121" s="18" t="s">
        <v>165</v>
      </c>
      <c r="BE121" s="239">
        <f>IF(N121="základní",J121,0)</f>
        <v>0</v>
      </c>
      <c r="BF121" s="239">
        <f>IF(N121="snížená",J121,0)</f>
        <v>0</v>
      </c>
      <c r="BG121" s="239">
        <f>IF(N121="zákl. přenesená",J121,0)</f>
        <v>0</v>
      </c>
      <c r="BH121" s="239">
        <f>IF(N121="sníž. přenesená",J121,0)</f>
        <v>0</v>
      </c>
      <c r="BI121" s="239">
        <f>IF(N121="nulová",J121,0)</f>
        <v>0</v>
      </c>
      <c r="BJ121" s="18" t="s">
        <v>87</v>
      </c>
      <c r="BK121" s="239">
        <f>ROUND(I121*H121,2)</f>
        <v>0</v>
      </c>
      <c r="BL121" s="18" t="s">
        <v>172</v>
      </c>
      <c r="BM121" s="238" t="s">
        <v>1748</v>
      </c>
    </row>
    <row r="122" s="14" customFormat="1">
      <c r="A122" s="14"/>
      <c r="B122" s="256"/>
      <c r="C122" s="257"/>
      <c r="D122" s="247" t="s">
        <v>176</v>
      </c>
      <c r="E122" s="258" t="s">
        <v>1</v>
      </c>
      <c r="F122" s="259" t="s">
        <v>195</v>
      </c>
      <c r="G122" s="257"/>
      <c r="H122" s="260">
        <v>8</v>
      </c>
      <c r="I122" s="261"/>
      <c r="J122" s="257"/>
      <c r="K122" s="257"/>
      <c r="L122" s="262"/>
      <c r="M122" s="263"/>
      <c r="N122" s="264"/>
      <c r="O122" s="264"/>
      <c r="P122" s="264"/>
      <c r="Q122" s="264"/>
      <c r="R122" s="264"/>
      <c r="S122" s="264"/>
      <c r="T122" s="26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6" t="s">
        <v>176</v>
      </c>
      <c r="AU122" s="266" t="s">
        <v>89</v>
      </c>
      <c r="AV122" s="14" t="s">
        <v>89</v>
      </c>
      <c r="AW122" s="14" t="s">
        <v>35</v>
      </c>
      <c r="AX122" s="14" t="s">
        <v>79</v>
      </c>
      <c r="AY122" s="266" t="s">
        <v>165</v>
      </c>
    </row>
    <row r="123" s="15" customFormat="1">
      <c r="A123" s="15"/>
      <c r="B123" s="267"/>
      <c r="C123" s="268"/>
      <c r="D123" s="247" t="s">
        <v>176</v>
      </c>
      <c r="E123" s="269" t="s">
        <v>1</v>
      </c>
      <c r="F123" s="270" t="s">
        <v>179</v>
      </c>
      <c r="G123" s="268"/>
      <c r="H123" s="271">
        <v>8</v>
      </c>
      <c r="I123" s="272"/>
      <c r="J123" s="268"/>
      <c r="K123" s="268"/>
      <c r="L123" s="273"/>
      <c r="M123" s="274"/>
      <c r="N123" s="275"/>
      <c r="O123" s="275"/>
      <c r="P123" s="275"/>
      <c r="Q123" s="275"/>
      <c r="R123" s="275"/>
      <c r="S123" s="275"/>
      <c r="T123" s="27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7" t="s">
        <v>176</v>
      </c>
      <c r="AU123" s="277" t="s">
        <v>89</v>
      </c>
      <c r="AV123" s="15" t="s">
        <v>172</v>
      </c>
      <c r="AW123" s="15" t="s">
        <v>35</v>
      </c>
      <c r="AX123" s="15" t="s">
        <v>87</v>
      </c>
      <c r="AY123" s="277" t="s">
        <v>165</v>
      </c>
    </row>
    <row r="124" s="2" customFormat="1" ht="66.75" customHeight="1">
      <c r="A124" s="39"/>
      <c r="B124" s="40"/>
      <c r="C124" s="227" t="s">
        <v>89</v>
      </c>
      <c r="D124" s="227" t="s">
        <v>167</v>
      </c>
      <c r="E124" s="228" t="s">
        <v>1427</v>
      </c>
      <c r="F124" s="229" t="s">
        <v>1749</v>
      </c>
      <c r="G124" s="230" t="s">
        <v>418</v>
      </c>
      <c r="H124" s="231">
        <v>2</v>
      </c>
      <c r="I124" s="232"/>
      <c r="J124" s="233">
        <f>ROUND(I124*H124,2)</f>
        <v>0</v>
      </c>
      <c r="K124" s="229" t="s">
        <v>1</v>
      </c>
      <c r="L124" s="45"/>
      <c r="M124" s="234" t="s">
        <v>1</v>
      </c>
      <c r="N124" s="235" t="s">
        <v>44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172</v>
      </c>
      <c r="AT124" s="238" t="s">
        <v>167</v>
      </c>
      <c r="AU124" s="238" t="s">
        <v>89</v>
      </c>
      <c r="AY124" s="18" t="s">
        <v>165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87</v>
      </c>
      <c r="BK124" s="239">
        <f>ROUND(I124*H124,2)</f>
        <v>0</v>
      </c>
      <c r="BL124" s="18" t="s">
        <v>172</v>
      </c>
      <c r="BM124" s="238" t="s">
        <v>1750</v>
      </c>
    </row>
    <row r="125" s="14" customFormat="1">
      <c r="A125" s="14"/>
      <c r="B125" s="256"/>
      <c r="C125" s="257"/>
      <c r="D125" s="247" t="s">
        <v>176</v>
      </c>
      <c r="E125" s="258" t="s">
        <v>1</v>
      </c>
      <c r="F125" s="259" t="s">
        <v>89</v>
      </c>
      <c r="G125" s="257"/>
      <c r="H125" s="260">
        <v>2</v>
      </c>
      <c r="I125" s="261"/>
      <c r="J125" s="257"/>
      <c r="K125" s="257"/>
      <c r="L125" s="262"/>
      <c r="M125" s="263"/>
      <c r="N125" s="264"/>
      <c r="O125" s="264"/>
      <c r="P125" s="264"/>
      <c r="Q125" s="264"/>
      <c r="R125" s="264"/>
      <c r="S125" s="264"/>
      <c r="T125" s="26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6" t="s">
        <v>176</v>
      </c>
      <c r="AU125" s="266" t="s">
        <v>89</v>
      </c>
      <c r="AV125" s="14" t="s">
        <v>89</v>
      </c>
      <c r="AW125" s="14" t="s">
        <v>35</v>
      </c>
      <c r="AX125" s="14" t="s">
        <v>87</v>
      </c>
      <c r="AY125" s="266" t="s">
        <v>165</v>
      </c>
    </row>
    <row r="126" s="2" customFormat="1" ht="55.5" customHeight="1">
      <c r="A126" s="39"/>
      <c r="B126" s="40"/>
      <c r="C126" s="227" t="s">
        <v>210</v>
      </c>
      <c r="D126" s="227" t="s">
        <v>167</v>
      </c>
      <c r="E126" s="228" t="s">
        <v>1751</v>
      </c>
      <c r="F126" s="229" t="s">
        <v>1752</v>
      </c>
      <c r="G126" s="230" t="s">
        <v>418</v>
      </c>
      <c r="H126" s="231">
        <v>2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1753</v>
      </c>
    </row>
    <row r="127" s="14" customFormat="1">
      <c r="A127" s="14"/>
      <c r="B127" s="256"/>
      <c r="C127" s="257"/>
      <c r="D127" s="247" t="s">
        <v>176</v>
      </c>
      <c r="E127" s="258" t="s">
        <v>1</v>
      </c>
      <c r="F127" s="259" t="s">
        <v>89</v>
      </c>
      <c r="G127" s="257"/>
      <c r="H127" s="260">
        <v>2</v>
      </c>
      <c r="I127" s="261"/>
      <c r="J127" s="257"/>
      <c r="K127" s="257"/>
      <c r="L127" s="262"/>
      <c r="M127" s="263"/>
      <c r="N127" s="264"/>
      <c r="O127" s="264"/>
      <c r="P127" s="264"/>
      <c r="Q127" s="264"/>
      <c r="R127" s="264"/>
      <c r="S127" s="264"/>
      <c r="T127" s="26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6" t="s">
        <v>176</v>
      </c>
      <c r="AU127" s="266" t="s">
        <v>89</v>
      </c>
      <c r="AV127" s="14" t="s">
        <v>89</v>
      </c>
      <c r="AW127" s="14" t="s">
        <v>35</v>
      </c>
      <c r="AX127" s="14" t="s">
        <v>79</v>
      </c>
      <c r="AY127" s="266" t="s">
        <v>165</v>
      </c>
    </row>
    <row r="128" s="15" customFormat="1">
      <c r="A128" s="15"/>
      <c r="B128" s="267"/>
      <c r="C128" s="268"/>
      <c r="D128" s="247" t="s">
        <v>176</v>
      </c>
      <c r="E128" s="269" t="s">
        <v>1</v>
      </c>
      <c r="F128" s="270" t="s">
        <v>179</v>
      </c>
      <c r="G128" s="268"/>
      <c r="H128" s="271">
        <v>2</v>
      </c>
      <c r="I128" s="272"/>
      <c r="J128" s="268"/>
      <c r="K128" s="268"/>
      <c r="L128" s="273"/>
      <c r="M128" s="304"/>
      <c r="N128" s="305"/>
      <c r="O128" s="305"/>
      <c r="P128" s="305"/>
      <c r="Q128" s="305"/>
      <c r="R128" s="305"/>
      <c r="S128" s="305"/>
      <c r="T128" s="30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7" t="s">
        <v>176</v>
      </c>
      <c r="AU128" s="277" t="s">
        <v>89</v>
      </c>
      <c r="AV128" s="15" t="s">
        <v>172</v>
      </c>
      <c r="AW128" s="15" t="s">
        <v>35</v>
      </c>
      <c r="AX128" s="15" t="s">
        <v>87</v>
      </c>
      <c r="AY128" s="277" t="s">
        <v>165</v>
      </c>
    </row>
    <row r="129" s="2" customFormat="1" ht="6.96" customHeight="1">
      <c r="A129" s="39"/>
      <c r="B129" s="67"/>
      <c r="C129" s="68"/>
      <c r="D129" s="68"/>
      <c r="E129" s="68"/>
      <c r="F129" s="68"/>
      <c r="G129" s="68"/>
      <c r="H129" s="68"/>
      <c r="I129" s="68"/>
      <c r="J129" s="68"/>
      <c r="K129" s="68"/>
      <c r="L129" s="45"/>
      <c r="M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</sheetData>
  <sheetProtection sheet="1" autoFilter="0" formatColumns="0" formatRows="0" objects="1" scenarios="1" spinCount="100000" saltValue="QGhQ0KCqHL3zKw7CxLuD019EEyVCg8knD+OjFVlVjD1XW/zfGT0l+iJA75kSQa20cG7WWV8gUyQvE/YYBI3yNg==" hashValue="muB7AeY5mwXqia4TybSt5FOGYvgTCMzyj7WsUcoMa7/ozu1wdBYNkkF/VGnPoanDmPV56An0k8C2PvtZ6iElog==" algorithmName="SHA-512" password="CC35"/>
  <autoFilter ref="C117:K12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1754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ROUND((SUM(BE120:BE150)),  2)</f>
        <v>0</v>
      </c>
      <c r="G33" s="39"/>
      <c r="H33" s="39"/>
      <c r="I33" s="165">
        <v>0.20999999999999999</v>
      </c>
      <c r="J33" s="164">
        <f>ROUND(((SUM(BE120:BE150))*I33),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ROUND((SUM(BF120:BF150)),  2)</f>
        <v>0</v>
      </c>
      <c r="G34" s="39"/>
      <c r="H34" s="39"/>
      <c r="I34" s="165">
        <v>0.12</v>
      </c>
      <c r="J34" s="164">
        <f>ROUND(((SUM(BF120:BF150))*I34),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ROUND((SUM(BG120:BG150)),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ROUND((SUM(BH120:BH150)),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ROUND((SUM(BI120:BI150)),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2504909 - VRN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1755</v>
      </c>
      <c r="E97" s="192"/>
      <c r="F97" s="192"/>
      <c r="G97" s="192"/>
      <c r="H97" s="192"/>
      <c r="I97" s="192"/>
      <c r="J97" s="193">
        <f>J121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1756</v>
      </c>
      <c r="E98" s="197"/>
      <c r="F98" s="197"/>
      <c r="G98" s="197"/>
      <c r="H98" s="197"/>
      <c r="I98" s="197"/>
      <c r="J98" s="198">
        <f>J122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1757</v>
      </c>
      <c r="E99" s="197"/>
      <c r="F99" s="197"/>
      <c r="G99" s="197"/>
      <c r="H99" s="197"/>
      <c r="I99" s="197"/>
      <c r="J99" s="198">
        <f>J131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1758</v>
      </c>
      <c r="E100" s="197"/>
      <c r="F100" s="197"/>
      <c r="G100" s="197"/>
      <c r="H100" s="197"/>
      <c r="I100" s="197"/>
      <c r="J100" s="198">
        <f>J144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150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4" t="str">
        <f>E7</f>
        <v>Revitalizace veřejných ploch v areálu kláštera Rajhrad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131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2504909 - VRN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Rajhrad</v>
      </c>
      <c r="G114" s="41"/>
      <c r="H114" s="41"/>
      <c r="I114" s="33" t="s">
        <v>22</v>
      </c>
      <c r="J114" s="80" t="str">
        <f>IF(J12="","",J12)</f>
        <v>9. 12. 2025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Benediktínské opatství Rajhrad, Kláštěr 1, 66461 R</v>
      </c>
      <c r="G116" s="41"/>
      <c r="H116" s="41"/>
      <c r="I116" s="33" t="s">
        <v>31</v>
      </c>
      <c r="J116" s="37" t="str">
        <f>E21</f>
        <v>SPZ Design, s.r.o.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29</v>
      </c>
      <c r="D117" s="41"/>
      <c r="E117" s="41"/>
      <c r="F117" s="28" t="str">
        <f>IF(E18="","",E18)</f>
        <v>Vyplň údaj</v>
      </c>
      <c r="G117" s="41"/>
      <c r="H117" s="41"/>
      <c r="I117" s="33" t="s">
        <v>36</v>
      </c>
      <c r="J117" s="37" t="str">
        <f>E24</f>
        <v>Ing. Petr Zavadil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0"/>
      <c r="B119" s="201"/>
      <c r="C119" s="202" t="s">
        <v>151</v>
      </c>
      <c r="D119" s="203" t="s">
        <v>64</v>
      </c>
      <c r="E119" s="203" t="s">
        <v>60</v>
      </c>
      <c r="F119" s="203" t="s">
        <v>61</v>
      </c>
      <c r="G119" s="203" t="s">
        <v>152</v>
      </c>
      <c r="H119" s="203" t="s">
        <v>153</v>
      </c>
      <c r="I119" s="203" t="s">
        <v>154</v>
      </c>
      <c r="J119" s="203" t="s">
        <v>135</v>
      </c>
      <c r="K119" s="204" t="s">
        <v>155</v>
      </c>
      <c r="L119" s="205"/>
      <c r="M119" s="101" t="s">
        <v>1</v>
      </c>
      <c r="N119" s="102" t="s">
        <v>43</v>
      </c>
      <c r="O119" s="102" t="s">
        <v>156</v>
      </c>
      <c r="P119" s="102" t="s">
        <v>157</v>
      </c>
      <c r="Q119" s="102" t="s">
        <v>158</v>
      </c>
      <c r="R119" s="102" t="s">
        <v>159</v>
      </c>
      <c r="S119" s="102" t="s">
        <v>160</v>
      </c>
      <c r="T119" s="103" t="s">
        <v>161</v>
      </c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</row>
    <row r="120" s="2" customFormat="1" ht="22.8" customHeight="1">
      <c r="A120" s="39"/>
      <c r="B120" s="40"/>
      <c r="C120" s="108" t="s">
        <v>162</v>
      </c>
      <c r="D120" s="41"/>
      <c r="E120" s="41"/>
      <c r="F120" s="41"/>
      <c r="G120" s="41"/>
      <c r="H120" s="41"/>
      <c r="I120" s="41"/>
      <c r="J120" s="206">
        <f>BK120</f>
        <v>0</v>
      </c>
      <c r="K120" s="41"/>
      <c r="L120" s="45"/>
      <c r="M120" s="104"/>
      <c r="N120" s="207"/>
      <c r="O120" s="105"/>
      <c r="P120" s="208">
        <f>P121</f>
        <v>0</v>
      </c>
      <c r="Q120" s="105"/>
      <c r="R120" s="208">
        <f>R121</f>
        <v>0</v>
      </c>
      <c r="S120" s="105"/>
      <c r="T120" s="209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78</v>
      </c>
      <c r="AU120" s="18" t="s">
        <v>137</v>
      </c>
      <c r="BK120" s="210">
        <f>BK121</f>
        <v>0</v>
      </c>
    </row>
    <row r="121" s="12" customFormat="1" ht="25.92" customHeight="1">
      <c r="A121" s="12"/>
      <c r="B121" s="211"/>
      <c r="C121" s="212"/>
      <c r="D121" s="213" t="s">
        <v>78</v>
      </c>
      <c r="E121" s="214" t="s">
        <v>128</v>
      </c>
      <c r="F121" s="214" t="s">
        <v>1759</v>
      </c>
      <c r="G121" s="212"/>
      <c r="H121" s="212"/>
      <c r="I121" s="215"/>
      <c r="J121" s="216">
        <f>BK121</f>
        <v>0</v>
      </c>
      <c r="K121" s="212"/>
      <c r="L121" s="217"/>
      <c r="M121" s="218"/>
      <c r="N121" s="219"/>
      <c r="O121" s="219"/>
      <c r="P121" s="220">
        <f>P122+P131+P144</f>
        <v>0</v>
      </c>
      <c r="Q121" s="219"/>
      <c r="R121" s="220">
        <f>R122+R131+R144</f>
        <v>0</v>
      </c>
      <c r="S121" s="219"/>
      <c r="T121" s="221">
        <f>T122+T131+T144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229</v>
      </c>
      <c r="AT121" s="223" t="s">
        <v>78</v>
      </c>
      <c r="AU121" s="223" t="s">
        <v>79</v>
      </c>
      <c r="AY121" s="222" t="s">
        <v>165</v>
      </c>
      <c r="BK121" s="224">
        <f>BK122+BK131+BK144</f>
        <v>0</v>
      </c>
    </row>
    <row r="122" s="12" customFormat="1" ht="22.8" customHeight="1">
      <c r="A122" s="12"/>
      <c r="B122" s="211"/>
      <c r="C122" s="212"/>
      <c r="D122" s="213" t="s">
        <v>78</v>
      </c>
      <c r="E122" s="225" t="s">
        <v>1760</v>
      </c>
      <c r="F122" s="225" t="s">
        <v>1761</v>
      </c>
      <c r="G122" s="212"/>
      <c r="H122" s="212"/>
      <c r="I122" s="215"/>
      <c r="J122" s="226">
        <f>BK122</f>
        <v>0</v>
      </c>
      <c r="K122" s="212"/>
      <c r="L122" s="217"/>
      <c r="M122" s="218"/>
      <c r="N122" s="219"/>
      <c r="O122" s="219"/>
      <c r="P122" s="220">
        <f>SUM(P123:P130)</f>
        <v>0</v>
      </c>
      <c r="Q122" s="219"/>
      <c r="R122" s="220">
        <f>SUM(R123:R130)</f>
        <v>0</v>
      </c>
      <c r="S122" s="219"/>
      <c r="T122" s="221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229</v>
      </c>
      <c r="AT122" s="223" t="s">
        <v>78</v>
      </c>
      <c r="AU122" s="223" t="s">
        <v>87</v>
      </c>
      <c r="AY122" s="222" t="s">
        <v>165</v>
      </c>
      <c r="BK122" s="224">
        <f>SUM(BK123:BK130)</f>
        <v>0</v>
      </c>
    </row>
    <row r="123" s="2" customFormat="1" ht="16.5" customHeight="1">
      <c r="A123" s="39"/>
      <c r="B123" s="40"/>
      <c r="C123" s="227" t="s">
        <v>87</v>
      </c>
      <c r="D123" s="227" t="s">
        <v>167</v>
      </c>
      <c r="E123" s="228" t="s">
        <v>1762</v>
      </c>
      <c r="F123" s="229" t="s">
        <v>1763</v>
      </c>
      <c r="G123" s="230" t="s">
        <v>1435</v>
      </c>
      <c r="H123" s="231">
        <v>1</v>
      </c>
      <c r="I123" s="232"/>
      <c r="J123" s="233">
        <f>ROUND(I123*H123,2)</f>
        <v>0</v>
      </c>
      <c r="K123" s="229" t="s">
        <v>171</v>
      </c>
      <c r="L123" s="45"/>
      <c r="M123" s="234" t="s">
        <v>1</v>
      </c>
      <c r="N123" s="235" t="s">
        <v>44</v>
      </c>
      <c r="O123" s="92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8" t="s">
        <v>1764</v>
      </c>
      <c r="AT123" s="238" t="s">
        <v>167</v>
      </c>
      <c r="AU123" s="238" t="s">
        <v>89</v>
      </c>
      <c r="AY123" s="18" t="s">
        <v>165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8" t="s">
        <v>87</v>
      </c>
      <c r="BK123" s="239">
        <f>ROUND(I123*H123,2)</f>
        <v>0</v>
      </c>
      <c r="BL123" s="18" t="s">
        <v>1764</v>
      </c>
      <c r="BM123" s="238" t="s">
        <v>1765</v>
      </c>
    </row>
    <row r="124" s="2" customFormat="1">
      <c r="A124" s="39"/>
      <c r="B124" s="40"/>
      <c r="C124" s="41"/>
      <c r="D124" s="240" t="s">
        <v>174</v>
      </c>
      <c r="E124" s="41"/>
      <c r="F124" s="241" t="s">
        <v>1766</v>
      </c>
      <c r="G124" s="41"/>
      <c r="H124" s="41"/>
      <c r="I124" s="242"/>
      <c r="J124" s="41"/>
      <c r="K124" s="41"/>
      <c r="L124" s="45"/>
      <c r="M124" s="243"/>
      <c r="N124" s="244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174</v>
      </c>
      <c r="AU124" s="18" t="s">
        <v>89</v>
      </c>
    </row>
    <row r="125" s="2" customFormat="1" ht="16.5" customHeight="1">
      <c r="A125" s="39"/>
      <c r="B125" s="40"/>
      <c r="C125" s="227" t="s">
        <v>89</v>
      </c>
      <c r="D125" s="227" t="s">
        <v>167</v>
      </c>
      <c r="E125" s="228" t="s">
        <v>1767</v>
      </c>
      <c r="F125" s="229" t="s">
        <v>1768</v>
      </c>
      <c r="G125" s="230" t="s">
        <v>1435</v>
      </c>
      <c r="H125" s="231">
        <v>1</v>
      </c>
      <c r="I125" s="232"/>
      <c r="J125" s="233">
        <f>ROUND(I125*H125,2)</f>
        <v>0</v>
      </c>
      <c r="K125" s="229" t="s">
        <v>171</v>
      </c>
      <c r="L125" s="45"/>
      <c r="M125" s="234" t="s">
        <v>1</v>
      </c>
      <c r="N125" s="235" t="s">
        <v>44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172</v>
      </c>
      <c r="AT125" s="238" t="s">
        <v>167</v>
      </c>
      <c r="AU125" s="238" t="s">
        <v>89</v>
      </c>
      <c r="AY125" s="18" t="s">
        <v>165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87</v>
      </c>
      <c r="BK125" s="239">
        <f>ROUND(I125*H125,2)</f>
        <v>0</v>
      </c>
      <c r="BL125" s="18" t="s">
        <v>172</v>
      </c>
      <c r="BM125" s="238" t="s">
        <v>1769</v>
      </c>
    </row>
    <row r="126" s="2" customFormat="1">
      <c r="A126" s="39"/>
      <c r="B126" s="40"/>
      <c r="C126" s="41"/>
      <c r="D126" s="240" t="s">
        <v>174</v>
      </c>
      <c r="E126" s="41"/>
      <c r="F126" s="241" t="s">
        <v>1770</v>
      </c>
      <c r="G126" s="41"/>
      <c r="H126" s="41"/>
      <c r="I126" s="242"/>
      <c r="J126" s="41"/>
      <c r="K126" s="41"/>
      <c r="L126" s="45"/>
      <c r="M126" s="243"/>
      <c r="N126" s="244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174</v>
      </c>
      <c r="AU126" s="18" t="s">
        <v>89</v>
      </c>
    </row>
    <row r="127" s="2" customFormat="1" ht="24.15" customHeight="1">
      <c r="A127" s="39"/>
      <c r="B127" s="40"/>
      <c r="C127" s="227" t="s">
        <v>210</v>
      </c>
      <c r="D127" s="227" t="s">
        <v>167</v>
      </c>
      <c r="E127" s="228" t="s">
        <v>1771</v>
      </c>
      <c r="F127" s="229" t="s">
        <v>1772</v>
      </c>
      <c r="G127" s="230" t="s">
        <v>1435</v>
      </c>
      <c r="H127" s="231">
        <v>1</v>
      </c>
      <c r="I127" s="232"/>
      <c r="J127" s="233">
        <f>ROUND(I127*H127,2)</f>
        <v>0</v>
      </c>
      <c r="K127" s="229" t="s">
        <v>171</v>
      </c>
      <c r="L127" s="45"/>
      <c r="M127" s="234" t="s">
        <v>1</v>
      </c>
      <c r="N127" s="235" t="s">
        <v>44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1764</v>
      </c>
      <c r="AT127" s="238" t="s">
        <v>167</v>
      </c>
      <c r="AU127" s="238" t="s">
        <v>89</v>
      </c>
      <c r="AY127" s="18" t="s">
        <v>165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87</v>
      </c>
      <c r="BK127" s="239">
        <f>ROUND(I127*H127,2)</f>
        <v>0</v>
      </c>
      <c r="BL127" s="18" t="s">
        <v>1764</v>
      </c>
      <c r="BM127" s="238" t="s">
        <v>1773</v>
      </c>
    </row>
    <row r="128" s="2" customFormat="1">
      <c r="A128" s="39"/>
      <c r="B128" s="40"/>
      <c r="C128" s="41"/>
      <c r="D128" s="240" t="s">
        <v>174</v>
      </c>
      <c r="E128" s="41"/>
      <c r="F128" s="241" t="s">
        <v>1774</v>
      </c>
      <c r="G128" s="41"/>
      <c r="H128" s="41"/>
      <c r="I128" s="242"/>
      <c r="J128" s="41"/>
      <c r="K128" s="41"/>
      <c r="L128" s="45"/>
      <c r="M128" s="243"/>
      <c r="N128" s="244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174</v>
      </c>
      <c r="AU128" s="18" t="s">
        <v>89</v>
      </c>
    </row>
    <row r="129" s="2" customFormat="1" ht="16.5" customHeight="1">
      <c r="A129" s="39"/>
      <c r="B129" s="40"/>
      <c r="C129" s="227" t="s">
        <v>172</v>
      </c>
      <c r="D129" s="227" t="s">
        <v>167</v>
      </c>
      <c r="E129" s="228" t="s">
        <v>1775</v>
      </c>
      <c r="F129" s="229" t="s">
        <v>1776</v>
      </c>
      <c r="G129" s="230" t="s">
        <v>418</v>
      </c>
      <c r="H129" s="231">
        <v>1</v>
      </c>
      <c r="I129" s="232"/>
      <c r="J129" s="233">
        <f>ROUND(I129*H129,2)</f>
        <v>0</v>
      </c>
      <c r="K129" s="229" t="s">
        <v>171</v>
      </c>
      <c r="L129" s="45"/>
      <c r="M129" s="234" t="s">
        <v>1</v>
      </c>
      <c r="N129" s="235" t="s">
        <v>44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1764</v>
      </c>
      <c r="AT129" s="238" t="s">
        <v>167</v>
      </c>
      <c r="AU129" s="238" t="s">
        <v>89</v>
      </c>
      <c r="AY129" s="18" t="s">
        <v>165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87</v>
      </c>
      <c r="BK129" s="239">
        <f>ROUND(I129*H129,2)</f>
        <v>0</v>
      </c>
      <c r="BL129" s="18" t="s">
        <v>1764</v>
      </c>
      <c r="BM129" s="238" t="s">
        <v>1777</v>
      </c>
    </row>
    <row r="130" s="2" customFormat="1">
      <c r="A130" s="39"/>
      <c r="B130" s="40"/>
      <c r="C130" s="41"/>
      <c r="D130" s="240" t="s">
        <v>174</v>
      </c>
      <c r="E130" s="41"/>
      <c r="F130" s="241" t="s">
        <v>1778</v>
      </c>
      <c r="G130" s="41"/>
      <c r="H130" s="41"/>
      <c r="I130" s="242"/>
      <c r="J130" s="41"/>
      <c r="K130" s="41"/>
      <c r="L130" s="45"/>
      <c r="M130" s="243"/>
      <c r="N130" s="244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174</v>
      </c>
      <c r="AU130" s="18" t="s">
        <v>89</v>
      </c>
    </row>
    <row r="131" s="12" customFormat="1" ht="22.8" customHeight="1">
      <c r="A131" s="12"/>
      <c r="B131" s="211"/>
      <c r="C131" s="212"/>
      <c r="D131" s="213" t="s">
        <v>78</v>
      </c>
      <c r="E131" s="225" t="s">
        <v>1779</v>
      </c>
      <c r="F131" s="225" t="s">
        <v>1780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SUM(P132:P143)</f>
        <v>0</v>
      </c>
      <c r="Q131" s="219"/>
      <c r="R131" s="220">
        <f>SUM(R132:R143)</f>
        <v>0</v>
      </c>
      <c r="S131" s="219"/>
      <c r="T131" s="221">
        <f>SUM(T132:T143)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229</v>
      </c>
      <c r="AT131" s="223" t="s">
        <v>78</v>
      </c>
      <c r="AU131" s="223" t="s">
        <v>87</v>
      </c>
      <c r="AY131" s="222" t="s">
        <v>165</v>
      </c>
      <c r="BK131" s="224">
        <f>SUM(BK132:BK143)</f>
        <v>0</v>
      </c>
    </row>
    <row r="132" s="2" customFormat="1" ht="16.5" customHeight="1">
      <c r="A132" s="39"/>
      <c r="B132" s="40"/>
      <c r="C132" s="227" t="s">
        <v>229</v>
      </c>
      <c r="D132" s="227" t="s">
        <v>167</v>
      </c>
      <c r="E132" s="228" t="s">
        <v>1781</v>
      </c>
      <c r="F132" s="229" t="s">
        <v>1780</v>
      </c>
      <c r="G132" s="230" t="s">
        <v>1435</v>
      </c>
      <c r="H132" s="231">
        <v>1</v>
      </c>
      <c r="I132" s="232"/>
      <c r="J132" s="233">
        <f>ROUND(I132*H132,2)</f>
        <v>0</v>
      </c>
      <c r="K132" s="229" t="s">
        <v>171</v>
      </c>
      <c r="L132" s="45"/>
      <c r="M132" s="234" t="s">
        <v>1</v>
      </c>
      <c r="N132" s="235" t="s">
        <v>44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1764</v>
      </c>
      <c r="AT132" s="238" t="s">
        <v>167</v>
      </c>
      <c r="AU132" s="238" t="s">
        <v>89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87</v>
      </c>
      <c r="BK132" s="239">
        <f>ROUND(I132*H132,2)</f>
        <v>0</v>
      </c>
      <c r="BL132" s="18" t="s">
        <v>1764</v>
      </c>
      <c r="BM132" s="238" t="s">
        <v>1782</v>
      </c>
    </row>
    <row r="133" s="2" customFormat="1">
      <c r="A133" s="39"/>
      <c r="B133" s="40"/>
      <c r="C133" s="41"/>
      <c r="D133" s="240" t="s">
        <v>174</v>
      </c>
      <c r="E133" s="41"/>
      <c r="F133" s="241" t="s">
        <v>1783</v>
      </c>
      <c r="G133" s="41"/>
      <c r="H133" s="41"/>
      <c r="I133" s="242"/>
      <c r="J133" s="41"/>
      <c r="K133" s="41"/>
      <c r="L133" s="45"/>
      <c r="M133" s="243"/>
      <c r="N133" s="244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174</v>
      </c>
      <c r="AU133" s="18" t="s">
        <v>89</v>
      </c>
    </row>
    <row r="134" s="14" customFormat="1">
      <c r="A134" s="14"/>
      <c r="B134" s="256"/>
      <c r="C134" s="257"/>
      <c r="D134" s="247" t="s">
        <v>176</v>
      </c>
      <c r="E134" s="258" t="s">
        <v>1</v>
      </c>
      <c r="F134" s="259" t="s">
        <v>1784</v>
      </c>
      <c r="G134" s="257"/>
      <c r="H134" s="260">
        <v>1</v>
      </c>
      <c r="I134" s="261"/>
      <c r="J134" s="257"/>
      <c r="K134" s="257"/>
      <c r="L134" s="262"/>
      <c r="M134" s="263"/>
      <c r="N134" s="264"/>
      <c r="O134" s="264"/>
      <c r="P134" s="264"/>
      <c r="Q134" s="264"/>
      <c r="R134" s="264"/>
      <c r="S134" s="264"/>
      <c r="T134" s="26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6" t="s">
        <v>176</v>
      </c>
      <c r="AU134" s="266" t="s">
        <v>89</v>
      </c>
      <c r="AV134" s="14" t="s">
        <v>89</v>
      </c>
      <c r="AW134" s="14" t="s">
        <v>35</v>
      </c>
      <c r="AX134" s="14" t="s">
        <v>79</v>
      </c>
      <c r="AY134" s="266" t="s">
        <v>165</v>
      </c>
    </row>
    <row r="135" s="15" customFormat="1">
      <c r="A135" s="15"/>
      <c r="B135" s="267"/>
      <c r="C135" s="268"/>
      <c r="D135" s="247" t="s">
        <v>176</v>
      </c>
      <c r="E135" s="269" t="s">
        <v>1</v>
      </c>
      <c r="F135" s="270" t="s">
        <v>179</v>
      </c>
      <c r="G135" s="268"/>
      <c r="H135" s="271">
        <v>1</v>
      </c>
      <c r="I135" s="272"/>
      <c r="J135" s="268"/>
      <c r="K135" s="268"/>
      <c r="L135" s="273"/>
      <c r="M135" s="274"/>
      <c r="N135" s="275"/>
      <c r="O135" s="275"/>
      <c r="P135" s="275"/>
      <c r="Q135" s="275"/>
      <c r="R135" s="275"/>
      <c r="S135" s="275"/>
      <c r="T135" s="27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7" t="s">
        <v>176</v>
      </c>
      <c r="AU135" s="277" t="s">
        <v>89</v>
      </c>
      <c r="AV135" s="15" t="s">
        <v>172</v>
      </c>
      <c r="AW135" s="15" t="s">
        <v>35</v>
      </c>
      <c r="AX135" s="15" t="s">
        <v>87</v>
      </c>
      <c r="AY135" s="277" t="s">
        <v>165</v>
      </c>
    </row>
    <row r="136" s="2" customFormat="1" ht="16.5" customHeight="1">
      <c r="A136" s="39"/>
      <c r="B136" s="40"/>
      <c r="C136" s="227" t="s">
        <v>235</v>
      </c>
      <c r="D136" s="227" t="s">
        <v>167</v>
      </c>
      <c r="E136" s="228" t="s">
        <v>1785</v>
      </c>
      <c r="F136" s="229" t="s">
        <v>1786</v>
      </c>
      <c r="G136" s="230" t="s">
        <v>1435</v>
      </c>
      <c r="H136" s="231">
        <v>1</v>
      </c>
      <c r="I136" s="232"/>
      <c r="J136" s="233">
        <f>ROUND(I136*H136,2)</f>
        <v>0</v>
      </c>
      <c r="K136" s="229" t="s">
        <v>171</v>
      </c>
      <c r="L136" s="45"/>
      <c r="M136" s="234" t="s">
        <v>1</v>
      </c>
      <c r="N136" s="235" t="s">
        <v>44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1764</v>
      </c>
      <c r="AT136" s="238" t="s">
        <v>167</v>
      </c>
      <c r="AU136" s="238" t="s">
        <v>89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87</v>
      </c>
      <c r="BK136" s="239">
        <f>ROUND(I136*H136,2)</f>
        <v>0</v>
      </c>
      <c r="BL136" s="18" t="s">
        <v>1764</v>
      </c>
      <c r="BM136" s="238" t="s">
        <v>1787</v>
      </c>
    </row>
    <row r="137" s="2" customFormat="1">
      <c r="A137" s="39"/>
      <c r="B137" s="40"/>
      <c r="C137" s="41"/>
      <c r="D137" s="240" t="s">
        <v>174</v>
      </c>
      <c r="E137" s="41"/>
      <c r="F137" s="241" t="s">
        <v>1788</v>
      </c>
      <c r="G137" s="41"/>
      <c r="H137" s="41"/>
      <c r="I137" s="242"/>
      <c r="J137" s="41"/>
      <c r="K137" s="41"/>
      <c r="L137" s="45"/>
      <c r="M137" s="243"/>
      <c r="N137" s="244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174</v>
      </c>
      <c r="AU137" s="18" t="s">
        <v>89</v>
      </c>
    </row>
    <row r="138" s="2" customFormat="1" ht="16.5" customHeight="1">
      <c r="A138" s="39"/>
      <c r="B138" s="40"/>
      <c r="C138" s="227" t="s">
        <v>242</v>
      </c>
      <c r="D138" s="227" t="s">
        <v>167</v>
      </c>
      <c r="E138" s="228" t="s">
        <v>1789</v>
      </c>
      <c r="F138" s="229" t="s">
        <v>1790</v>
      </c>
      <c r="G138" s="230" t="s">
        <v>1435</v>
      </c>
      <c r="H138" s="231">
        <v>1</v>
      </c>
      <c r="I138" s="232"/>
      <c r="J138" s="233">
        <f>ROUND(I138*H138,2)</f>
        <v>0</v>
      </c>
      <c r="K138" s="229" t="s">
        <v>171</v>
      </c>
      <c r="L138" s="45"/>
      <c r="M138" s="234" t="s">
        <v>1</v>
      </c>
      <c r="N138" s="235" t="s">
        <v>44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1764</v>
      </c>
      <c r="AT138" s="238" t="s">
        <v>167</v>
      </c>
      <c r="AU138" s="238" t="s">
        <v>89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87</v>
      </c>
      <c r="BK138" s="239">
        <f>ROUND(I138*H138,2)</f>
        <v>0</v>
      </c>
      <c r="BL138" s="18" t="s">
        <v>1764</v>
      </c>
      <c r="BM138" s="238" t="s">
        <v>1791</v>
      </c>
    </row>
    <row r="139" s="2" customFormat="1">
      <c r="A139" s="39"/>
      <c r="B139" s="40"/>
      <c r="C139" s="41"/>
      <c r="D139" s="240" t="s">
        <v>174</v>
      </c>
      <c r="E139" s="41"/>
      <c r="F139" s="241" t="s">
        <v>1792</v>
      </c>
      <c r="G139" s="41"/>
      <c r="H139" s="41"/>
      <c r="I139" s="242"/>
      <c r="J139" s="41"/>
      <c r="K139" s="41"/>
      <c r="L139" s="45"/>
      <c r="M139" s="243"/>
      <c r="N139" s="244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174</v>
      </c>
      <c r="AU139" s="18" t="s">
        <v>89</v>
      </c>
    </row>
    <row r="140" s="2" customFormat="1" ht="21.75" customHeight="1">
      <c r="A140" s="39"/>
      <c r="B140" s="40"/>
      <c r="C140" s="227" t="s">
        <v>195</v>
      </c>
      <c r="D140" s="227" t="s">
        <v>167</v>
      </c>
      <c r="E140" s="228" t="s">
        <v>1793</v>
      </c>
      <c r="F140" s="229" t="s">
        <v>1794</v>
      </c>
      <c r="G140" s="230" t="s">
        <v>1435</v>
      </c>
      <c r="H140" s="231">
        <v>1</v>
      </c>
      <c r="I140" s="232"/>
      <c r="J140" s="233">
        <f>ROUND(I140*H140,2)</f>
        <v>0</v>
      </c>
      <c r="K140" s="229" t="s">
        <v>171</v>
      </c>
      <c r="L140" s="45"/>
      <c r="M140" s="234" t="s">
        <v>1</v>
      </c>
      <c r="N140" s="235" t="s">
        <v>44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1764</v>
      </c>
      <c r="AT140" s="238" t="s">
        <v>167</v>
      </c>
      <c r="AU140" s="238" t="s">
        <v>89</v>
      </c>
      <c r="AY140" s="18" t="s">
        <v>165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87</v>
      </c>
      <c r="BK140" s="239">
        <f>ROUND(I140*H140,2)</f>
        <v>0</v>
      </c>
      <c r="BL140" s="18" t="s">
        <v>1764</v>
      </c>
      <c r="BM140" s="238" t="s">
        <v>1795</v>
      </c>
    </row>
    <row r="141" s="2" customFormat="1">
      <c r="A141" s="39"/>
      <c r="B141" s="40"/>
      <c r="C141" s="41"/>
      <c r="D141" s="240" t="s">
        <v>174</v>
      </c>
      <c r="E141" s="41"/>
      <c r="F141" s="241" t="s">
        <v>1796</v>
      </c>
      <c r="G141" s="41"/>
      <c r="H141" s="41"/>
      <c r="I141" s="242"/>
      <c r="J141" s="41"/>
      <c r="K141" s="41"/>
      <c r="L141" s="45"/>
      <c r="M141" s="243"/>
      <c r="N141" s="244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174</v>
      </c>
      <c r="AU141" s="18" t="s">
        <v>89</v>
      </c>
    </row>
    <row r="142" s="2" customFormat="1" ht="16.5" customHeight="1">
      <c r="A142" s="39"/>
      <c r="B142" s="40"/>
      <c r="C142" s="227" t="s">
        <v>252</v>
      </c>
      <c r="D142" s="227" t="s">
        <v>167</v>
      </c>
      <c r="E142" s="228" t="s">
        <v>1797</v>
      </c>
      <c r="F142" s="229" t="s">
        <v>1798</v>
      </c>
      <c r="G142" s="230" t="s">
        <v>1435</v>
      </c>
      <c r="H142" s="231">
        <v>1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44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1764</v>
      </c>
      <c r="AT142" s="238" t="s">
        <v>167</v>
      </c>
      <c r="AU142" s="238" t="s">
        <v>89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87</v>
      </c>
      <c r="BK142" s="239">
        <f>ROUND(I142*H142,2)</f>
        <v>0</v>
      </c>
      <c r="BL142" s="18" t="s">
        <v>1764</v>
      </c>
      <c r="BM142" s="238" t="s">
        <v>1799</v>
      </c>
    </row>
    <row r="143" s="2" customFormat="1" ht="24.15" customHeight="1">
      <c r="A143" s="39"/>
      <c r="B143" s="40"/>
      <c r="C143" s="227" t="s">
        <v>259</v>
      </c>
      <c r="D143" s="227" t="s">
        <v>167</v>
      </c>
      <c r="E143" s="228" t="s">
        <v>1800</v>
      </c>
      <c r="F143" s="229" t="s">
        <v>1801</v>
      </c>
      <c r="G143" s="230" t="s">
        <v>1435</v>
      </c>
      <c r="H143" s="231">
        <v>1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44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1764</v>
      </c>
      <c r="AT143" s="238" t="s">
        <v>167</v>
      </c>
      <c r="AU143" s="238" t="s">
        <v>89</v>
      </c>
      <c r="AY143" s="18" t="s">
        <v>165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87</v>
      </c>
      <c r="BK143" s="239">
        <f>ROUND(I143*H143,2)</f>
        <v>0</v>
      </c>
      <c r="BL143" s="18" t="s">
        <v>1764</v>
      </c>
      <c r="BM143" s="238" t="s">
        <v>1802</v>
      </c>
    </row>
    <row r="144" s="12" customFormat="1" ht="22.8" customHeight="1">
      <c r="A144" s="12"/>
      <c r="B144" s="211"/>
      <c r="C144" s="212"/>
      <c r="D144" s="213" t="s">
        <v>78</v>
      </c>
      <c r="E144" s="225" t="s">
        <v>1803</v>
      </c>
      <c r="F144" s="225" t="s">
        <v>1804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SUM(P145:P150)</f>
        <v>0</v>
      </c>
      <c r="Q144" s="219"/>
      <c r="R144" s="220">
        <f>SUM(R145:R150)</f>
        <v>0</v>
      </c>
      <c r="S144" s="219"/>
      <c r="T144" s="221">
        <f>SUM(T145:T150)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229</v>
      </c>
      <c r="AT144" s="223" t="s">
        <v>78</v>
      </c>
      <c r="AU144" s="223" t="s">
        <v>87</v>
      </c>
      <c r="AY144" s="222" t="s">
        <v>165</v>
      </c>
      <c r="BK144" s="224">
        <f>SUM(BK145:BK150)</f>
        <v>0</v>
      </c>
    </row>
    <row r="145" s="2" customFormat="1" ht="16.5" customHeight="1">
      <c r="A145" s="39"/>
      <c r="B145" s="40"/>
      <c r="C145" s="227" t="s">
        <v>264</v>
      </c>
      <c r="D145" s="227" t="s">
        <v>167</v>
      </c>
      <c r="E145" s="228" t="s">
        <v>1805</v>
      </c>
      <c r="F145" s="229" t="s">
        <v>1806</v>
      </c>
      <c r="G145" s="230" t="s">
        <v>1435</v>
      </c>
      <c r="H145" s="231">
        <v>1</v>
      </c>
      <c r="I145" s="232"/>
      <c r="J145" s="233">
        <f>ROUND(I145*H145,2)</f>
        <v>0</v>
      </c>
      <c r="K145" s="229" t="s">
        <v>171</v>
      </c>
      <c r="L145" s="45"/>
      <c r="M145" s="234" t="s">
        <v>1</v>
      </c>
      <c r="N145" s="235" t="s">
        <v>44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1764</v>
      </c>
      <c r="AT145" s="238" t="s">
        <v>167</v>
      </c>
      <c r="AU145" s="238" t="s">
        <v>89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87</v>
      </c>
      <c r="BK145" s="239">
        <f>ROUND(I145*H145,2)</f>
        <v>0</v>
      </c>
      <c r="BL145" s="18" t="s">
        <v>1764</v>
      </c>
      <c r="BM145" s="238" t="s">
        <v>1807</v>
      </c>
    </row>
    <row r="146" s="2" customFormat="1">
      <c r="A146" s="39"/>
      <c r="B146" s="40"/>
      <c r="C146" s="41"/>
      <c r="D146" s="240" t="s">
        <v>174</v>
      </c>
      <c r="E146" s="41"/>
      <c r="F146" s="241" t="s">
        <v>1808</v>
      </c>
      <c r="G146" s="41"/>
      <c r="H146" s="41"/>
      <c r="I146" s="242"/>
      <c r="J146" s="41"/>
      <c r="K146" s="41"/>
      <c r="L146" s="45"/>
      <c r="M146" s="243"/>
      <c r="N146" s="244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174</v>
      </c>
      <c r="AU146" s="18" t="s">
        <v>89</v>
      </c>
    </row>
    <row r="147" s="2" customFormat="1" ht="16.5" customHeight="1">
      <c r="A147" s="39"/>
      <c r="B147" s="40"/>
      <c r="C147" s="227" t="s">
        <v>8</v>
      </c>
      <c r="D147" s="227" t="s">
        <v>167</v>
      </c>
      <c r="E147" s="228" t="s">
        <v>1809</v>
      </c>
      <c r="F147" s="229" t="s">
        <v>1810</v>
      </c>
      <c r="G147" s="230" t="s">
        <v>1435</v>
      </c>
      <c r="H147" s="231">
        <v>1</v>
      </c>
      <c r="I147" s="232"/>
      <c r="J147" s="233">
        <f>ROUND(I147*H147,2)</f>
        <v>0</v>
      </c>
      <c r="K147" s="229" t="s">
        <v>171</v>
      </c>
      <c r="L147" s="45"/>
      <c r="M147" s="234" t="s">
        <v>1</v>
      </c>
      <c r="N147" s="235" t="s">
        <v>44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1764</v>
      </c>
      <c r="AT147" s="238" t="s">
        <v>167</v>
      </c>
      <c r="AU147" s="238" t="s">
        <v>89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87</v>
      </c>
      <c r="BK147" s="239">
        <f>ROUND(I147*H147,2)</f>
        <v>0</v>
      </c>
      <c r="BL147" s="18" t="s">
        <v>1764</v>
      </c>
      <c r="BM147" s="238" t="s">
        <v>1811</v>
      </c>
    </row>
    <row r="148" s="2" customFormat="1">
      <c r="A148" s="39"/>
      <c r="B148" s="40"/>
      <c r="C148" s="41"/>
      <c r="D148" s="240" t="s">
        <v>174</v>
      </c>
      <c r="E148" s="41"/>
      <c r="F148" s="241" t="s">
        <v>1812</v>
      </c>
      <c r="G148" s="41"/>
      <c r="H148" s="41"/>
      <c r="I148" s="242"/>
      <c r="J148" s="41"/>
      <c r="K148" s="41"/>
      <c r="L148" s="45"/>
      <c r="M148" s="243"/>
      <c r="N148" s="244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174</v>
      </c>
      <c r="AU148" s="18" t="s">
        <v>89</v>
      </c>
    </row>
    <row r="149" s="2" customFormat="1" ht="16.5" customHeight="1">
      <c r="A149" s="39"/>
      <c r="B149" s="40"/>
      <c r="C149" s="227" t="s">
        <v>279</v>
      </c>
      <c r="D149" s="227" t="s">
        <v>167</v>
      </c>
      <c r="E149" s="228" t="s">
        <v>1813</v>
      </c>
      <c r="F149" s="229" t="s">
        <v>1814</v>
      </c>
      <c r="G149" s="230" t="s">
        <v>1435</v>
      </c>
      <c r="H149" s="231">
        <v>1</v>
      </c>
      <c r="I149" s="232"/>
      <c r="J149" s="233">
        <f>ROUND(I149*H149,2)</f>
        <v>0</v>
      </c>
      <c r="K149" s="229" t="s">
        <v>171</v>
      </c>
      <c r="L149" s="45"/>
      <c r="M149" s="234" t="s">
        <v>1</v>
      </c>
      <c r="N149" s="235" t="s">
        <v>44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1764</v>
      </c>
      <c r="AT149" s="238" t="s">
        <v>167</v>
      </c>
      <c r="AU149" s="238" t="s">
        <v>89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87</v>
      </c>
      <c r="BK149" s="239">
        <f>ROUND(I149*H149,2)</f>
        <v>0</v>
      </c>
      <c r="BL149" s="18" t="s">
        <v>1764</v>
      </c>
      <c r="BM149" s="238" t="s">
        <v>1815</v>
      </c>
    </row>
    <row r="150" s="2" customFormat="1">
      <c r="A150" s="39"/>
      <c r="B150" s="40"/>
      <c r="C150" s="41"/>
      <c r="D150" s="240" t="s">
        <v>174</v>
      </c>
      <c r="E150" s="41"/>
      <c r="F150" s="241" t="s">
        <v>1816</v>
      </c>
      <c r="G150" s="41"/>
      <c r="H150" s="41"/>
      <c r="I150" s="242"/>
      <c r="J150" s="41"/>
      <c r="K150" s="41"/>
      <c r="L150" s="45"/>
      <c r="M150" s="300"/>
      <c r="N150" s="301"/>
      <c r="O150" s="302"/>
      <c r="P150" s="302"/>
      <c r="Q150" s="302"/>
      <c r="R150" s="302"/>
      <c r="S150" s="302"/>
      <c r="T150" s="30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174</v>
      </c>
      <c r="AU150" s="18" t="s">
        <v>89</v>
      </c>
    </row>
    <row r="151" s="2" customFormat="1" ht="6.96" customHeight="1">
      <c r="A151" s="39"/>
      <c r="B151" s="67"/>
      <c r="C151" s="68"/>
      <c r="D151" s="68"/>
      <c r="E151" s="68"/>
      <c r="F151" s="68"/>
      <c r="G151" s="68"/>
      <c r="H151" s="68"/>
      <c r="I151" s="68"/>
      <c r="J151" s="68"/>
      <c r="K151" s="68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a9Ei4agVixbn2bzxFtsVkOSBigOaqXvm9SWIC6mwzo5fEyOA0S7cqzzuM/O9DpUK3DOD32EiFc8tfX9N0wfOew==" hashValue="sqrM32p4qrA/LK/YNQCP9xHVjDr2sYd914EZsE/GxpGY4ugiIpwexlDwquAt43jxocz6ft4MRCl5sPLvxLzdvA==" algorithmName="SHA-512" password="CC35"/>
  <autoFilter ref="C119:K15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4" r:id="rId1" display="https://podminky.urs.cz/item/CS_URS_2025_02/011514000"/>
    <hyperlink ref="F126" r:id="rId2" display="https://podminky.urs.cz/item/CS_URS_2025_02/012203000"/>
    <hyperlink ref="F128" r:id="rId3" display="https://podminky.urs.cz/item/CS_URS_2025_02/012303000"/>
    <hyperlink ref="F130" r:id="rId4" display="https://podminky.urs.cz/item/CS_URS_2025_02/013254000"/>
    <hyperlink ref="F133" r:id="rId5" display="https://podminky.urs.cz/item/CS_URS_2025_02/030001000"/>
    <hyperlink ref="F137" r:id="rId6" display="https://podminky.urs.cz/item/CS_URS_2025_02/034103000"/>
    <hyperlink ref="F139" r:id="rId7" display="https://podminky.urs.cz/item/CS_URS_2025_02/034303000"/>
    <hyperlink ref="F141" r:id="rId8" display="https://podminky.urs.cz/item/CS_URS_2025_02/039203000"/>
    <hyperlink ref="F146" r:id="rId9" display="https://podminky.urs.cz/item/CS_URS_2025_02/041414000"/>
    <hyperlink ref="F148" r:id="rId10" display="https://podminky.urs.cz/item/CS_URS_2025_02/043103000"/>
    <hyperlink ref="F150" r:id="rId11" display="https://podminky.urs.cz/item/CS_URS_2025_02/04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132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ROUND((SUM(BE128:BE458)),  2)</f>
        <v>0</v>
      </c>
      <c r="G33" s="39"/>
      <c r="H33" s="39"/>
      <c r="I33" s="165">
        <v>0.20999999999999999</v>
      </c>
      <c r="J33" s="164">
        <f>ROUND(((SUM(BE128:BE458))*I33),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ROUND((SUM(BF128:BF458)),  2)</f>
        <v>0</v>
      </c>
      <c r="G34" s="39"/>
      <c r="H34" s="39"/>
      <c r="I34" s="165">
        <v>0.12</v>
      </c>
      <c r="J34" s="164">
        <f>ROUND(((SUM(BF128:BF458))*I34),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ROUND((SUM(BG128:BG458)),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ROUND((SUM(BH128:BH458)),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ROUND((SUM(BI128:BI458)),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2504901 - SO 101 - Komunikace a parkovací plochy I.etapa - Nádvoří (přístup. chodník, štěrk.plocha, dlážď.pás)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J129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J130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J231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141</v>
      </c>
      <c r="E100" s="197"/>
      <c r="F100" s="197"/>
      <c r="G100" s="197"/>
      <c r="H100" s="197"/>
      <c r="I100" s="197"/>
      <c r="J100" s="198">
        <f>J259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142</v>
      </c>
      <c r="E101" s="197"/>
      <c r="F101" s="197"/>
      <c r="G101" s="197"/>
      <c r="H101" s="197"/>
      <c r="I101" s="197"/>
      <c r="J101" s="198">
        <f>J265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143</v>
      </c>
      <c r="E102" s="197"/>
      <c r="F102" s="197"/>
      <c r="G102" s="197"/>
      <c r="H102" s="197"/>
      <c r="I102" s="197"/>
      <c r="J102" s="198">
        <f>J336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144</v>
      </c>
      <c r="E103" s="197"/>
      <c r="F103" s="197"/>
      <c r="G103" s="197"/>
      <c r="H103" s="197"/>
      <c r="I103" s="197"/>
      <c r="J103" s="198">
        <f>J368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145</v>
      </c>
      <c r="E104" s="197"/>
      <c r="F104" s="197"/>
      <c r="G104" s="197"/>
      <c r="H104" s="197"/>
      <c r="I104" s="197"/>
      <c r="J104" s="198">
        <f>J407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146</v>
      </c>
      <c r="E105" s="197"/>
      <c r="F105" s="197"/>
      <c r="G105" s="197"/>
      <c r="H105" s="197"/>
      <c r="I105" s="197"/>
      <c r="J105" s="198">
        <f>J418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147</v>
      </c>
      <c r="E106" s="192"/>
      <c r="F106" s="192"/>
      <c r="G106" s="192"/>
      <c r="H106" s="192"/>
      <c r="I106" s="192"/>
      <c r="J106" s="193">
        <f>J421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148</v>
      </c>
      <c r="E107" s="197"/>
      <c r="F107" s="197"/>
      <c r="G107" s="197"/>
      <c r="H107" s="197"/>
      <c r="I107" s="197"/>
      <c r="J107" s="198">
        <f>J422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149</v>
      </c>
      <c r="E108" s="197"/>
      <c r="F108" s="197"/>
      <c r="G108" s="197"/>
      <c r="H108" s="197"/>
      <c r="I108" s="197"/>
      <c r="J108" s="198">
        <f>J430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4" t="str">
        <f>E7</f>
        <v>Revitalizace veřejných ploch v areálu kláštera Rajhrad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131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30" customHeight="1">
      <c r="A120" s="39"/>
      <c r="B120" s="40"/>
      <c r="C120" s="41"/>
      <c r="D120" s="41"/>
      <c r="E120" s="77" t="str">
        <f>E9</f>
        <v>2504901 - SO 101 - Komunikace a parkovací plochy I.etapa - Nádvoří (přístup. chodník, štěrk.plocha, dlážď.pás)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Rajhrad</v>
      </c>
      <c r="G122" s="41"/>
      <c r="H122" s="41"/>
      <c r="I122" s="33" t="s">
        <v>22</v>
      </c>
      <c r="J122" s="80" t="str">
        <f>IF(J12="","",J12)</f>
        <v>9. 12. 2025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>Benediktínské opatství Rajhrad, Kláštěr 1, 66461 R</v>
      </c>
      <c r="G124" s="41"/>
      <c r="H124" s="41"/>
      <c r="I124" s="33" t="s">
        <v>31</v>
      </c>
      <c r="J124" s="37" t="str">
        <f>E21</f>
        <v>SPZ Design,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29</v>
      </c>
      <c r="D125" s="41"/>
      <c r="E125" s="41"/>
      <c r="F125" s="28" t="str">
        <f>IF(E18="","",E18)</f>
        <v>Vyplň údaj</v>
      </c>
      <c r="G125" s="41"/>
      <c r="H125" s="41"/>
      <c r="I125" s="33" t="s">
        <v>36</v>
      </c>
      <c r="J125" s="37" t="str">
        <f>E24</f>
        <v>Ing. Petr Zavadil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0"/>
      <c r="B127" s="201"/>
      <c r="C127" s="202" t="s">
        <v>151</v>
      </c>
      <c r="D127" s="203" t="s">
        <v>64</v>
      </c>
      <c r="E127" s="203" t="s">
        <v>60</v>
      </c>
      <c r="F127" s="203" t="s">
        <v>61</v>
      </c>
      <c r="G127" s="203" t="s">
        <v>152</v>
      </c>
      <c r="H127" s="203" t="s">
        <v>153</v>
      </c>
      <c r="I127" s="203" t="s">
        <v>154</v>
      </c>
      <c r="J127" s="203" t="s">
        <v>135</v>
      </c>
      <c r="K127" s="204" t="s">
        <v>155</v>
      </c>
      <c r="L127" s="205"/>
      <c r="M127" s="101" t="s">
        <v>1</v>
      </c>
      <c r="N127" s="102" t="s">
        <v>43</v>
      </c>
      <c r="O127" s="102" t="s">
        <v>156</v>
      </c>
      <c r="P127" s="102" t="s">
        <v>157</v>
      </c>
      <c r="Q127" s="102" t="s">
        <v>158</v>
      </c>
      <c r="R127" s="102" t="s">
        <v>159</v>
      </c>
      <c r="S127" s="102" t="s">
        <v>160</v>
      </c>
      <c r="T127" s="103" t="s">
        <v>161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9"/>
      <c r="B128" s="40"/>
      <c r="C128" s="108" t="s">
        <v>162</v>
      </c>
      <c r="D128" s="41"/>
      <c r="E128" s="41"/>
      <c r="F128" s="41"/>
      <c r="G128" s="41"/>
      <c r="H128" s="41"/>
      <c r="I128" s="41"/>
      <c r="J128" s="206">
        <f>BK128</f>
        <v>0</v>
      </c>
      <c r="K128" s="41"/>
      <c r="L128" s="45"/>
      <c r="M128" s="104"/>
      <c r="N128" s="207"/>
      <c r="O128" s="105"/>
      <c r="P128" s="208">
        <f>P129+P421</f>
        <v>0</v>
      </c>
      <c r="Q128" s="105"/>
      <c r="R128" s="208">
        <f>R129+R421</f>
        <v>251.23431373</v>
      </c>
      <c r="S128" s="105"/>
      <c r="T128" s="209">
        <f>T129+T421</f>
        <v>17.7225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78</v>
      </c>
      <c r="AU128" s="18" t="s">
        <v>137</v>
      </c>
      <c r="BK128" s="210">
        <f>BK129+BK421</f>
        <v>0</v>
      </c>
    </row>
    <row r="129" s="12" customFormat="1" ht="25.92" customHeight="1">
      <c r="A129" s="12"/>
      <c r="B129" s="211"/>
      <c r="C129" s="212"/>
      <c r="D129" s="213" t="s">
        <v>78</v>
      </c>
      <c r="E129" s="214" t="s">
        <v>163</v>
      </c>
      <c r="F129" s="214" t="s">
        <v>164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P130+P231+P259+P265+P336+P368+P407+P418</f>
        <v>0</v>
      </c>
      <c r="Q129" s="219"/>
      <c r="R129" s="220">
        <f>R130+R231+R259+R265+R336+R368+R407+R418</f>
        <v>250.64504753</v>
      </c>
      <c r="S129" s="219"/>
      <c r="T129" s="221">
        <f>T130+T231+T259+T265+T336+T368+T407+T418</f>
        <v>17.7225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87</v>
      </c>
      <c r="AT129" s="223" t="s">
        <v>78</v>
      </c>
      <c r="AU129" s="223" t="s">
        <v>79</v>
      </c>
      <c r="AY129" s="222" t="s">
        <v>165</v>
      </c>
      <c r="BK129" s="224">
        <f>BK130+BK231+BK259+BK265+BK336+BK368+BK407+BK418</f>
        <v>0</v>
      </c>
    </row>
    <row r="130" s="12" customFormat="1" ht="22.8" customHeight="1">
      <c r="A130" s="12"/>
      <c r="B130" s="211"/>
      <c r="C130" s="212"/>
      <c r="D130" s="213" t="s">
        <v>78</v>
      </c>
      <c r="E130" s="225" t="s">
        <v>87</v>
      </c>
      <c r="F130" s="225" t="s">
        <v>166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SUM(P131:P230)</f>
        <v>0</v>
      </c>
      <c r="Q130" s="219"/>
      <c r="R130" s="220">
        <f>SUM(R131:R230)</f>
        <v>26.117104000000001</v>
      </c>
      <c r="S130" s="219"/>
      <c r="T130" s="221">
        <f>SUM(T131:T230)</f>
        <v>17.7225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87</v>
      </c>
      <c r="AT130" s="223" t="s">
        <v>78</v>
      </c>
      <c r="AU130" s="223" t="s">
        <v>87</v>
      </c>
      <c r="AY130" s="222" t="s">
        <v>165</v>
      </c>
      <c r="BK130" s="224">
        <f>SUM(BK131:BK230)</f>
        <v>0</v>
      </c>
    </row>
    <row r="131" s="2" customFormat="1" ht="24.15" customHeight="1">
      <c r="A131" s="39"/>
      <c r="B131" s="40"/>
      <c r="C131" s="227" t="s">
        <v>87</v>
      </c>
      <c r="D131" s="227" t="s">
        <v>167</v>
      </c>
      <c r="E131" s="228" t="s">
        <v>168</v>
      </c>
      <c r="F131" s="229" t="s">
        <v>169</v>
      </c>
      <c r="G131" s="230" t="s">
        <v>170</v>
      </c>
      <c r="H131" s="231">
        <v>42.5</v>
      </c>
      <c r="I131" s="232"/>
      <c r="J131" s="233">
        <f>ROUND(I131*H131,2)</f>
        <v>0</v>
      </c>
      <c r="K131" s="229" t="s">
        <v>171</v>
      </c>
      <c r="L131" s="45"/>
      <c r="M131" s="234" t="s">
        <v>1</v>
      </c>
      <c r="N131" s="235" t="s">
        <v>44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0.41699999999999998</v>
      </c>
      <c r="T131" s="237">
        <f>S131*H131</f>
        <v>17.7225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172</v>
      </c>
      <c r="AT131" s="238" t="s">
        <v>167</v>
      </c>
      <c r="AU131" s="238" t="s">
        <v>89</v>
      </c>
      <c r="AY131" s="18" t="s">
        <v>165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87</v>
      </c>
      <c r="BK131" s="239">
        <f>ROUND(I131*H131,2)</f>
        <v>0</v>
      </c>
      <c r="BL131" s="18" t="s">
        <v>172</v>
      </c>
      <c r="BM131" s="238" t="s">
        <v>173</v>
      </c>
    </row>
    <row r="132" s="2" customFormat="1">
      <c r="A132" s="39"/>
      <c r="B132" s="40"/>
      <c r="C132" s="41"/>
      <c r="D132" s="240" t="s">
        <v>174</v>
      </c>
      <c r="E132" s="41"/>
      <c r="F132" s="241" t="s">
        <v>175</v>
      </c>
      <c r="G132" s="41"/>
      <c r="H132" s="41"/>
      <c r="I132" s="242"/>
      <c r="J132" s="41"/>
      <c r="K132" s="41"/>
      <c r="L132" s="45"/>
      <c r="M132" s="243"/>
      <c r="N132" s="244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174</v>
      </c>
      <c r="AU132" s="18" t="s">
        <v>89</v>
      </c>
    </row>
    <row r="133" s="13" customFormat="1">
      <c r="A133" s="13"/>
      <c r="B133" s="245"/>
      <c r="C133" s="246"/>
      <c r="D133" s="247" t="s">
        <v>176</v>
      </c>
      <c r="E133" s="248" t="s">
        <v>1</v>
      </c>
      <c r="F133" s="249" t="s">
        <v>177</v>
      </c>
      <c r="G133" s="246"/>
      <c r="H133" s="248" t="s">
        <v>1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5" t="s">
        <v>176</v>
      </c>
      <c r="AU133" s="255" t="s">
        <v>89</v>
      </c>
      <c r="AV133" s="13" t="s">
        <v>87</v>
      </c>
      <c r="AW133" s="13" t="s">
        <v>35</v>
      </c>
      <c r="AX133" s="13" t="s">
        <v>79</v>
      </c>
      <c r="AY133" s="255" t="s">
        <v>165</v>
      </c>
    </row>
    <row r="134" s="14" customFormat="1">
      <c r="A134" s="14"/>
      <c r="B134" s="256"/>
      <c r="C134" s="257"/>
      <c r="D134" s="247" t="s">
        <v>176</v>
      </c>
      <c r="E134" s="258" t="s">
        <v>1</v>
      </c>
      <c r="F134" s="259" t="s">
        <v>178</v>
      </c>
      <c r="G134" s="257"/>
      <c r="H134" s="260">
        <v>42.5</v>
      </c>
      <c r="I134" s="261"/>
      <c r="J134" s="257"/>
      <c r="K134" s="257"/>
      <c r="L134" s="262"/>
      <c r="M134" s="263"/>
      <c r="N134" s="264"/>
      <c r="O134" s="264"/>
      <c r="P134" s="264"/>
      <c r="Q134" s="264"/>
      <c r="R134" s="264"/>
      <c r="S134" s="264"/>
      <c r="T134" s="26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6" t="s">
        <v>176</v>
      </c>
      <c r="AU134" s="266" t="s">
        <v>89</v>
      </c>
      <c r="AV134" s="14" t="s">
        <v>89</v>
      </c>
      <c r="AW134" s="14" t="s">
        <v>35</v>
      </c>
      <c r="AX134" s="14" t="s">
        <v>79</v>
      </c>
      <c r="AY134" s="266" t="s">
        <v>165</v>
      </c>
    </row>
    <row r="135" s="15" customFormat="1">
      <c r="A135" s="15"/>
      <c r="B135" s="267"/>
      <c r="C135" s="268"/>
      <c r="D135" s="247" t="s">
        <v>176</v>
      </c>
      <c r="E135" s="269" t="s">
        <v>1</v>
      </c>
      <c r="F135" s="270" t="s">
        <v>179</v>
      </c>
      <c r="G135" s="268"/>
      <c r="H135" s="271">
        <v>42.5</v>
      </c>
      <c r="I135" s="272"/>
      <c r="J135" s="268"/>
      <c r="K135" s="268"/>
      <c r="L135" s="273"/>
      <c r="M135" s="274"/>
      <c r="N135" s="275"/>
      <c r="O135" s="275"/>
      <c r="P135" s="275"/>
      <c r="Q135" s="275"/>
      <c r="R135" s="275"/>
      <c r="S135" s="275"/>
      <c r="T135" s="27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7" t="s">
        <v>176</v>
      </c>
      <c r="AU135" s="277" t="s">
        <v>89</v>
      </c>
      <c r="AV135" s="15" t="s">
        <v>172</v>
      </c>
      <c r="AW135" s="15" t="s">
        <v>35</v>
      </c>
      <c r="AX135" s="15" t="s">
        <v>87</v>
      </c>
      <c r="AY135" s="277" t="s">
        <v>165</v>
      </c>
    </row>
    <row r="136" s="2" customFormat="1" ht="33" customHeight="1">
      <c r="A136" s="39"/>
      <c r="B136" s="40"/>
      <c r="C136" s="227" t="s">
        <v>180</v>
      </c>
      <c r="D136" s="227" t="s">
        <v>167</v>
      </c>
      <c r="E136" s="228" t="s">
        <v>181</v>
      </c>
      <c r="F136" s="229" t="s">
        <v>182</v>
      </c>
      <c r="G136" s="230" t="s">
        <v>183</v>
      </c>
      <c r="H136" s="231">
        <v>14.635999999999999</v>
      </c>
      <c r="I136" s="232"/>
      <c r="J136" s="233">
        <f>ROUND(I136*H136,2)</f>
        <v>0</v>
      </c>
      <c r="K136" s="229" t="s">
        <v>171</v>
      </c>
      <c r="L136" s="45"/>
      <c r="M136" s="234" t="s">
        <v>1</v>
      </c>
      <c r="N136" s="235" t="s">
        <v>44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172</v>
      </c>
      <c r="AT136" s="238" t="s">
        <v>167</v>
      </c>
      <c r="AU136" s="238" t="s">
        <v>89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87</v>
      </c>
      <c r="BK136" s="239">
        <f>ROUND(I136*H136,2)</f>
        <v>0</v>
      </c>
      <c r="BL136" s="18" t="s">
        <v>172</v>
      </c>
      <c r="BM136" s="238" t="s">
        <v>184</v>
      </c>
    </row>
    <row r="137" s="2" customFormat="1">
      <c r="A137" s="39"/>
      <c r="B137" s="40"/>
      <c r="C137" s="41"/>
      <c r="D137" s="240" t="s">
        <v>174</v>
      </c>
      <c r="E137" s="41"/>
      <c r="F137" s="241" t="s">
        <v>185</v>
      </c>
      <c r="G137" s="41"/>
      <c r="H137" s="41"/>
      <c r="I137" s="242"/>
      <c r="J137" s="41"/>
      <c r="K137" s="41"/>
      <c r="L137" s="45"/>
      <c r="M137" s="243"/>
      <c r="N137" s="244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174</v>
      </c>
      <c r="AU137" s="18" t="s">
        <v>89</v>
      </c>
    </row>
    <row r="138" s="13" customFormat="1">
      <c r="A138" s="13"/>
      <c r="B138" s="245"/>
      <c r="C138" s="246"/>
      <c r="D138" s="247" t="s">
        <v>176</v>
      </c>
      <c r="E138" s="248" t="s">
        <v>1</v>
      </c>
      <c r="F138" s="249" t="s">
        <v>186</v>
      </c>
      <c r="G138" s="246"/>
      <c r="H138" s="248" t="s">
        <v>1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5" t="s">
        <v>176</v>
      </c>
      <c r="AU138" s="255" t="s">
        <v>89</v>
      </c>
      <c r="AV138" s="13" t="s">
        <v>87</v>
      </c>
      <c r="AW138" s="13" t="s">
        <v>35</v>
      </c>
      <c r="AX138" s="13" t="s">
        <v>79</v>
      </c>
      <c r="AY138" s="255" t="s">
        <v>165</v>
      </c>
    </row>
    <row r="139" s="13" customFormat="1">
      <c r="A139" s="13"/>
      <c r="B139" s="245"/>
      <c r="C139" s="246"/>
      <c r="D139" s="247" t="s">
        <v>176</v>
      </c>
      <c r="E139" s="248" t="s">
        <v>1</v>
      </c>
      <c r="F139" s="249" t="s">
        <v>187</v>
      </c>
      <c r="G139" s="246"/>
      <c r="H139" s="248" t="s">
        <v>1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5" t="s">
        <v>176</v>
      </c>
      <c r="AU139" s="255" t="s">
        <v>89</v>
      </c>
      <c r="AV139" s="13" t="s">
        <v>87</v>
      </c>
      <c r="AW139" s="13" t="s">
        <v>35</v>
      </c>
      <c r="AX139" s="13" t="s">
        <v>79</v>
      </c>
      <c r="AY139" s="255" t="s">
        <v>165</v>
      </c>
    </row>
    <row r="140" s="14" customFormat="1">
      <c r="A140" s="14"/>
      <c r="B140" s="256"/>
      <c r="C140" s="257"/>
      <c r="D140" s="247" t="s">
        <v>176</v>
      </c>
      <c r="E140" s="258" t="s">
        <v>1</v>
      </c>
      <c r="F140" s="259" t="s">
        <v>188</v>
      </c>
      <c r="G140" s="257"/>
      <c r="H140" s="260">
        <v>6.359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176</v>
      </c>
      <c r="AU140" s="266" t="s">
        <v>89</v>
      </c>
      <c r="AV140" s="14" t="s">
        <v>89</v>
      </c>
      <c r="AW140" s="14" t="s">
        <v>35</v>
      </c>
      <c r="AX140" s="14" t="s">
        <v>79</v>
      </c>
      <c r="AY140" s="266" t="s">
        <v>165</v>
      </c>
    </row>
    <row r="141" s="14" customFormat="1">
      <c r="A141" s="14"/>
      <c r="B141" s="256"/>
      <c r="C141" s="257"/>
      <c r="D141" s="247" t="s">
        <v>176</v>
      </c>
      <c r="E141" s="258" t="s">
        <v>1</v>
      </c>
      <c r="F141" s="259" t="s">
        <v>189</v>
      </c>
      <c r="G141" s="257"/>
      <c r="H141" s="260">
        <v>8.2769999999999992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6" t="s">
        <v>176</v>
      </c>
      <c r="AU141" s="266" t="s">
        <v>89</v>
      </c>
      <c r="AV141" s="14" t="s">
        <v>89</v>
      </c>
      <c r="AW141" s="14" t="s">
        <v>35</v>
      </c>
      <c r="AX141" s="14" t="s">
        <v>79</v>
      </c>
      <c r="AY141" s="266" t="s">
        <v>165</v>
      </c>
    </row>
    <row r="142" s="15" customFormat="1">
      <c r="A142" s="15"/>
      <c r="B142" s="267"/>
      <c r="C142" s="268"/>
      <c r="D142" s="247" t="s">
        <v>176</v>
      </c>
      <c r="E142" s="269" t="s">
        <v>1</v>
      </c>
      <c r="F142" s="270" t="s">
        <v>179</v>
      </c>
      <c r="G142" s="268"/>
      <c r="H142" s="271">
        <v>14.635999999999999</v>
      </c>
      <c r="I142" s="272"/>
      <c r="J142" s="268"/>
      <c r="K142" s="268"/>
      <c r="L142" s="273"/>
      <c r="M142" s="274"/>
      <c r="N142" s="275"/>
      <c r="O142" s="275"/>
      <c r="P142" s="275"/>
      <c r="Q142" s="275"/>
      <c r="R142" s="275"/>
      <c r="S142" s="275"/>
      <c r="T142" s="27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7" t="s">
        <v>176</v>
      </c>
      <c r="AU142" s="277" t="s">
        <v>89</v>
      </c>
      <c r="AV142" s="15" t="s">
        <v>172</v>
      </c>
      <c r="AW142" s="15" t="s">
        <v>35</v>
      </c>
      <c r="AX142" s="15" t="s">
        <v>87</v>
      </c>
      <c r="AY142" s="277" t="s">
        <v>165</v>
      </c>
    </row>
    <row r="143" s="2" customFormat="1" ht="16.5" customHeight="1">
      <c r="A143" s="39"/>
      <c r="B143" s="40"/>
      <c r="C143" s="278" t="s">
        <v>190</v>
      </c>
      <c r="D143" s="278" t="s">
        <v>191</v>
      </c>
      <c r="E143" s="279" t="s">
        <v>192</v>
      </c>
      <c r="F143" s="280" t="s">
        <v>193</v>
      </c>
      <c r="G143" s="281" t="s">
        <v>194</v>
      </c>
      <c r="H143" s="282">
        <v>20.489999999999998</v>
      </c>
      <c r="I143" s="283"/>
      <c r="J143" s="284">
        <f>ROUND(I143*H143,2)</f>
        <v>0</v>
      </c>
      <c r="K143" s="280" t="s">
        <v>171</v>
      </c>
      <c r="L143" s="285"/>
      <c r="M143" s="286" t="s">
        <v>1</v>
      </c>
      <c r="N143" s="287" t="s">
        <v>44</v>
      </c>
      <c r="O143" s="92"/>
      <c r="P143" s="236">
        <f>O143*H143</f>
        <v>0</v>
      </c>
      <c r="Q143" s="236">
        <v>1</v>
      </c>
      <c r="R143" s="236">
        <f>Q143*H143</f>
        <v>20.489999999999998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195</v>
      </c>
      <c r="AT143" s="238" t="s">
        <v>191</v>
      </c>
      <c r="AU143" s="238" t="s">
        <v>89</v>
      </c>
      <c r="AY143" s="18" t="s">
        <v>165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87</v>
      </c>
      <c r="BK143" s="239">
        <f>ROUND(I143*H143,2)</f>
        <v>0</v>
      </c>
      <c r="BL143" s="18" t="s">
        <v>172</v>
      </c>
      <c r="BM143" s="238" t="s">
        <v>196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197</v>
      </c>
      <c r="G144" s="257"/>
      <c r="H144" s="260">
        <v>20.489999999999998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5" customFormat="1">
      <c r="A145" s="15"/>
      <c r="B145" s="267"/>
      <c r="C145" s="268"/>
      <c r="D145" s="247" t="s">
        <v>176</v>
      </c>
      <c r="E145" s="269" t="s">
        <v>1</v>
      </c>
      <c r="F145" s="270" t="s">
        <v>179</v>
      </c>
      <c r="G145" s="268"/>
      <c r="H145" s="271">
        <v>20.489999999999998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176</v>
      </c>
      <c r="AU145" s="277" t="s">
        <v>89</v>
      </c>
      <c r="AV145" s="15" t="s">
        <v>172</v>
      </c>
      <c r="AW145" s="15" t="s">
        <v>35</v>
      </c>
      <c r="AX145" s="15" t="s">
        <v>87</v>
      </c>
      <c r="AY145" s="277" t="s">
        <v>165</v>
      </c>
    </row>
    <row r="146" s="2" customFormat="1" ht="37.8" customHeight="1">
      <c r="A146" s="39"/>
      <c r="B146" s="40"/>
      <c r="C146" s="227" t="s">
        <v>89</v>
      </c>
      <c r="D146" s="227" t="s">
        <v>167</v>
      </c>
      <c r="E146" s="228" t="s">
        <v>198</v>
      </c>
      <c r="F146" s="229" t="s">
        <v>199</v>
      </c>
      <c r="G146" s="230" t="s">
        <v>183</v>
      </c>
      <c r="H146" s="231">
        <v>366.40100000000001</v>
      </c>
      <c r="I146" s="232"/>
      <c r="J146" s="233">
        <f>ROUND(I146*H146,2)</f>
        <v>0</v>
      </c>
      <c r="K146" s="229" t="s">
        <v>171</v>
      </c>
      <c r="L146" s="45"/>
      <c r="M146" s="234" t="s">
        <v>1</v>
      </c>
      <c r="N146" s="235" t="s">
        <v>44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172</v>
      </c>
      <c r="AT146" s="238" t="s">
        <v>167</v>
      </c>
      <c r="AU146" s="238" t="s">
        <v>89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87</v>
      </c>
      <c r="BK146" s="239">
        <f>ROUND(I146*H146,2)</f>
        <v>0</v>
      </c>
      <c r="BL146" s="18" t="s">
        <v>172</v>
      </c>
      <c r="BM146" s="238" t="s">
        <v>200</v>
      </c>
    </row>
    <row r="147" s="2" customFormat="1">
      <c r="A147" s="39"/>
      <c r="B147" s="40"/>
      <c r="C147" s="41"/>
      <c r="D147" s="240" t="s">
        <v>174</v>
      </c>
      <c r="E147" s="41"/>
      <c r="F147" s="241" t="s">
        <v>201</v>
      </c>
      <c r="G147" s="41"/>
      <c r="H147" s="41"/>
      <c r="I147" s="242"/>
      <c r="J147" s="41"/>
      <c r="K147" s="41"/>
      <c r="L147" s="45"/>
      <c r="M147" s="243"/>
      <c r="N147" s="244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174</v>
      </c>
      <c r="AU147" s="18" t="s">
        <v>89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202</v>
      </c>
      <c r="G148" s="257"/>
      <c r="H148" s="260">
        <v>81.510000000000005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4" customFormat="1">
      <c r="A149" s="14"/>
      <c r="B149" s="256"/>
      <c r="C149" s="257"/>
      <c r="D149" s="247" t="s">
        <v>176</v>
      </c>
      <c r="E149" s="258" t="s">
        <v>1</v>
      </c>
      <c r="F149" s="259" t="s">
        <v>203</v>
      </c>
      <c r="G149" s="257"/>
      <c r="H149" s="260">
        <v>78.203000000000003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6" t="s">
        <v>176</v>
      </c>
      <c r="AU149" s="266" t="s">
        <v>89</v>
      </c>
      <c r="AV149" s="14" t="s">
        <v>89</v>
      </c>
      <c r="AW149" s="14" t="s">
        <v>35</v>
      </c>
      <c r="AX149" s="14" t="s">
        <v>79</v>
      </c>
      <c r="AY149" s="266" t="s">
        <v>165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204</v>
      </c>
      <c r="G150" s="257"/>
      <c r="H150" s="260">
        <v>170.56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205</v>
      </c>
      <c r="G151" s="257"/>
      <c r="H151" s="260">
        <v>39.323999999999998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206</v>
      </c>
      <c r="G152" s="257"/>
      <c r="H152" s="260">
        <v>17.888000000000002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207</v>
      </c>
      <c r="G153" s="257"/>
      <c r="H153" s="260">
        <v>10.725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208</v>
      </c>
      <c r="G154" s="257"/>
      <c r="H154" s="260">
        <v>-6.375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209</v>
      </c>
      <c r="G155" s="257"/>
      <c r="H155" s="260">
        <v>-25.434000000000001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5" customFormat="1">
      <c r="A156" s="15"/>
      <c r="B156" s="267"/>
      <c r="C156" s="268"/>
      <c r="D156" s="247" t="s">
        <v>176</v>
      </c>
      <c r="E156" s="269" t="s">
        <v>1</v>
      </c>
      <c r="F156" s="270" t="s">
        <v>179</v>
      </c>
      <c r="G156" s="268"/>
      <c r="H156" s="271">
        <v>366.40100000000001</v>
      </c>
      <c r="I156" s="272"/>
      <c r="J156" s="268"/>
      <c r="K156" s="268"/>
      <c r="L156" s="273"/>
      <c r="M156" s="274"/>
      <c r="N156" s="275"/>
      <c r="O156" s="275"/>
      <c r="P156" s="275"/>
      <c r="Q156" s="275"/>
      <c r="R156" s="275"/>
      <c r="S156" s="275"/>
      <c r="T156" s="27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7" t="s">
        <v>176</v>
      </c>
      <c r="AU156" s="277" t="s">
        <v>89</v>
      </c>
      <c r="AV156" s="15" t="s">
        <v>172</v>
      </c>
      <c r="AW156" s="15" t="s">
        <v>35</v>
      </c>
      <c r="AX156" s="15" t="s">
        <v>87</v>
      </c>
      <c r="AY156" s="277" t="s">
        <v>165</v>
      </c>
    </row>
    <row r="157" s="2" customFormat="1" ht="33" customHeight="1">
      <c r="A157" s="39"/>
      <c r="B157" s="40"/>
      <c r="C157" s="227" t="s">
        <v>210</v>
      </c>
      <c r="D157" s="227" t="s">
        <v>167</v>
      </c>
      <c r="E157" s="228" t="s">
        <v>211</v>
      </c>
      <c r="F157" s="229" t="s">
        <v>212</v>
      </c>
      <c r="G157" s="230" t="s">
        <v>183</v>
      </c>
      <c r="H157" s="231">
        <v>21.350000000000001</v>
      </c>
      <c r="I157" s="232"/>
      <c r="J157" s="233">
        <f>ROUND(I157*H157,2)</f>
        <v>0</v>
      </c>
      <c r="K157" s="229" t="s">
        <v>171</v>
      </c>
      <c r="L157" s="45"/>
      <c r="M157" s="234" t="s">
        <v>1</v>
      </c>
      <c r="N157" s="235" t="s">
        <v>44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172</v>
      </c>
      <c r="AT157" s="238" t="s">
        <v>167</v>
      </c>
      <c r="AU157" s="238" t="s">
        <v>89</v>
      </c>
      <c r="AY157" s="18" t="s">
        <v>165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87</v>
      </c>
      <c r="BK157" s="239">
        <f>ROUND(I157*H157,2)</f>
        <v>0</v>
      </c>
      <c r="BL157" s="18" t="s">
        <v>172</v>
      </c>
      <c r="BM157" s="238" t="s">
        <v>213</v>
      </c>
    </row>
    <row r="158" s="2" customFormat="1">
      <c r="A158" s="39"/>
      <c r="B158" s="40"/>
      <c r="C158" s="41"/>
      <c r="D158" s="240" t="s">
        <v>174</v>
      </c>
      <c r="E158" s="41"/>
      <c r="F158" s="241" t="s">
        <v>214</v>
      </c>
      <c r="G158" s="41"/>
      <c r="H158" s="41"/>
      <c r="I158" s="242"/>
      <c r="J158" s="41"/>
      <c r="K158" s="41"/>
      <c r="L158" s="45"/>
      <c r="M158" s="243"/>
      <c r="N158" s="244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174</v>
      </c>
      <c r="AU158" s="18" t="s">
        <v>89</v>
      </c>
    </row>
    <row r="159" s="13" customFormat="1">
      <c r="A159" s="13"/>
      <c r="B159" s="245"/>
      <c r="C159" s="246"/>
      <c r="D159" s="247" t="s">
        <v>176</v>
      </c>
      <c r="E159" s="248" t="s">
        <v>1</v>
      </c>
      <c r="F159" s="249" t="s">
        <v>215</v>
      </c>
      <c r="G159" s="246"/>
      <c r="H159" s="248" t="s">
        <v>1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5" t="s">
        <v>176</v>
      </c>
      <c r="AU159" s="255" t="s">
        <v>89</v>
      </c>
      <c r="AV159" s="13" t="s">
        <v>87</v>
      </c>
      <c r="AW159" s="13" t="s">
        <v>35</v>
      </c>
      <c r="AX159" s="13" t="s">
        <v>79</v>
      </c>
      <c r="AY159" s="255" t="s">
        <v>165</v>
      </c>
    </row>
    <row r="160" s="13" customFormat="1">
      <c r="A160" s="13"/>
      <c r="B160" s="245"/>
      <c r="C160" s="246"/>
      <c r="D160" s="247" t="s">
        <v>176</v>
      </c>
      <c r="E160" s="248" t="s">
        <v>1</v>
      </c>
      <c r="F160" s="249" t="s">
        <v>216</v>
      </c>
      <c r="G160" s="246"/>
      <c r="H160" s="248" t="s">
        <v>1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5" t="s">
        <v>176</v>
      </c>
      <c r="AU160" s="255" t="s">
        <v>89</v>
      </c>
      <c r="AV160" s="13" t="s">
        <v>87</v>
      </c>
      <c r="AW160" s="13" t="s">
        <v>35</v>
      </c>
      <c r="AX160" s="13" t="s">
        <v>79</v>
      </c>
      <c r="AY160" s="255" t="s">
        <v>165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217</v>
      </c>
      <c r="G161" s="257"/>
      <c r="H161" s="260">
        <v>17.975000000000001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3" customFormat="1">
      <c r="A162" s="13"/>
      <c r="B162" s="245"/>
      <c r="C162" s="246"/>
      <c r="D162" s="247" t="s">
        <v>176</v>
      </c>
      <c r="E162" s="248" t="s">
        <v>1</v>
      </c>
      <c r="F162" s="249" t="s">
        <v>218</v>
      </c>
      <c r="G162" s="246"/>
      <c r="H162" s="248" t="s">
        <v>1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5" t="s">
        <v>176</v>
      </c>
      <c r="AU162" s="255" t="s">
        <v>89</v>
      </c>
      <c r="AV162" s="13" t="s">
        <v>87</v>
      </c>
      <c r="AW162" s="13" t="s">
        <v>35</v>
      </c>
      <c r="AX162" s="13" t="s">
        <v>79</v>
      </c>
      <c r="AY162" s="255" t="s">
        <v>165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219</v>
      </c>
      <c r="G163" s="257"/>
      <c r="H163" s="260">
        <v>3.375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5" customFormat="1">
      <c r="A164" s="15"/>
      <c r="B164" s="267"/>
      <c r="C164" s="268"/>
      <c r="D164" s="247" t="s">
        <v>176</v>
      </c>
      <c r="E164" s="269" t="s">
        <v>1</v>
      </c>
      <c r="F164" s="270" t="s">
        <v>179</v>
      </c>
      <c r="G164" s="268"/>
      <c r="H164" s="271">
        <v>21.350000000000001</v>
      </c>
      <c r="I164" s="272"/>
      <c r="J164" s="268"/>
      <c r="K164" s="268"/>
      <c r="L164" s="273"/>
      <c r="M164" s="274"/>
      <c r="N164" s="275"/>
      <c r="O164" s="275"/>
      <c r="P164" s="275"/>
      <c r="Q164" s="275"/>
      <c r="R164" s="275"/>
      <c r="S164" s="275"/>
      <c r="T164" s="27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7" t="s">
        <v>176</v>
      </c>
      <c r="AU164" s="277" t="s">
        <v>89</v>
      </c>
      <c r="AV164" s="15" t="s">
        <v>172</v>
      </c>
      <c r="AW164" s="15" t="s">
        <v>35</v>
      </c>
      <c r="AX164" s="15" t="s">
        <v>87</v>
      </c>
      <c r="AY164" s="277" t="s">
        <v>165</v>
      </c>
    </row>
    <row r="165" s="2" customFormat="1" ht="37.8" customHeight="1">
      <c r="A165" s="39"/>
      <c r="B165" s="40"/>
      <c r="C165" s="227" t="s">
        <v>172</v>
      </c>
      <c r="D165" s="227" t="s">
        <v>167</v>
      </c>
      <c r="E165" s="228" t="s">
        <v>220</v>
      </c>
      <c r="F165" s="229" t="s">
        <v>221</v>
      </c>
      <c r="G165" s="230" t="s">
        <v>183</v>
      </c>
      <c r="H165" s="231">
        <v>399.34300000000002</v>
      </c>
      <c r="I165" s="232"/>
      <c r="J165" s="233">
        <f>ROUND(I165*H165,2)</f>
        <v>0</v>
      </c>
      <c r="K165" s="229" t="s">
        <v>171</v>
      </c>
      <c r="L165" s="45"/>
      <c r="M165" s="234" t="s">
        <v>1</v>
      </c>
      <c r="N165" s="235" t="s">
        <v>44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172</v>
      </c>
      <c r="AT165" s="238" t="s">
        <v>167</v>
      </c>
      <c r="AU165" s="238" t="s">
        <v>89</v>
      </c>
      <c r="AY165" s="18" t="s">
        <v>165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87</v>
      </c>
      <c r="BK165" s="239">
        <f>ROUND(I165*H165,2)</f>
        <v>0</v>
      </c>
      <c r="BL165" s="18" t="s">
        <v>172</v>
      </c>
      <c r="BM165" s="238" t="s">
        <v>222</v>
      </c>
    </row>
    <row r="166" s="2" customFormat="1">
      <c r="A166" s="39"/>
      <c r="B166" s="40"/>
      <c r="C166" s="41"/>
      <c r="D166" s="240" t="s">
        <v>174</v>
      </c>
      <c r="E166" s="41"/>
      <c r="F166" s="241" t="s">
        <v>223</v>
      </c>
      <c r="G166" s="41"/>
      <c r="H166" s="41"/>
      <c r="I166" s="242"/>
      <c r="J166" s="41"/>
      <c r="K166" s="41"/>
      <c r="L166" s="45"/>
      <c r="M166" s="243"/>
      <c r="N166" s="244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174</v>
      </c>
      <c r="AU166" s="18" t="s">
        <v>89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224</v>
      </c>
      <c r="G167" s="257"/>
      <c r="H167" s="260">
        <v>366.40100000000001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4" customFormat="1">
      <c r="A168" s="14"/>
      <c r="B168" s="256"/>
      <c r="C168" s="257"/>
      <c r="D168" s="247" t="s">
        <v>176</v>
      </c>
      <c r="E168" s="258" t="s">
        <v>1</v>
      </c>
      <c r="F168" s="259" t="s">
        <v>225</v>
      </c>
      <c r="G168" s="257"/>
      <c r="H168" s="260">
        <v>21.350000000000001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176</v>
      </c>
      <c r="AU168" s="266" t="s">
        <v>89</v>
      </c>
      <c r="AV168" s="14" t="s">
        <v>89</v>
      </c>
      <c r="AW168" s="14" t="s">
        <v>35</v>
      </c>
      <c r="AX168" s="14" t="s">
        <v>79</v>
      </c>
      <c r="AY168" s="266" t="s">
        <v>165</v>
      </c>
    </row>
    <row r="169" s="14" customFormat="1">
      <c r="A169" s="14"/>
      <c r="B169" s="256"/>
      <c r="C169" s="257"/>
      <c r="D169" s="247" t="s">
        <v>176</v>
      </c>
      <c r="E169" s="258" t="s">
        <v>1</v>
      </c>
      <c r="F169" s="259" t="s">
        <v>226</v>
      </c>
      <c r="G169" s="257"/>
      <c r="H169" s="260">
        <v>-3.044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176</v>
      </c>
      <c r="AU169" s="266" t="s">
        <v>89</v>
      </c>
      <c r="AV169" s="14" t="s">
        <v>89</v>
      </c>
      <c r="AW169" s="14" t="s">
        <v>35</v>
      </c>
      <c r="AX169" s="14" t="s">
        <v>79</v>
      </c>
      <c r="AY169" s="266" t="s">
        <v>165</v>
      </c>
    </row>
    <row r="170" s="13" customFormat="1">
      <c r="A170" s="13"/>
      <c r="B170" s="245"/>
      <c r="C170" s="246"/>
      <c r="D170" s="247" t="s">
        <v>176</v>
      </c>
      <c r="E170" s="248" t="s">
        <v>1</v>
      </c>
      <c r="F170" s="249" t="s">
        <v>227</v>
      </c>
      <c r="G170" s="246"/>
      <c r="H170" s="248" t="s">
        <v>1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5" t="s">
        <v>176</v>
      </c>
      <c r="AU170" s="255" t="s">
        <v>89</v>
      </c>
      <c r="AV170" s="13" t="s">
        <v>87</v>
      </c>
      <c r="AW170" s="13" t="s">
        <v>35</v>
      </c>
      <c r="AX170" s="13" t="s">
        <v>79</v>
      </c>
      <c r="AY170" s="255" t="s">
        <v>165</v>
      </c>
    </row>
    <row r="171" s="14" customFormat="1">
      <c r="A171" s="14"/>
      <c r="B171" s="256"/>
      <c r="C171" s="257"/>
      <c r="D171" s="247" t="s">
        <v>176</v>
      </c>
      <c r="E171" s="258" t="s">
        <v>1</v>
      </c>
      <c r="F171" s="259" t="s">
        <v>228</v>
      </c>
      <c r="G171" s="257"/>
      <c r="H171" s="260">
        <v>14.635999999999999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6" t="s">
        <v>176</v>
      </c>
      <c r="AU171" s="266" t="s">
        <v>89</v>
      </c>
      <c r="AV171" s="14" t="s">
        <v>89</v>
      </c>
      <c r="AW171" s="14" t="s">
        <v>35</v>
      </c>
      <c r="AX171" s="14" t="s">
        <v>79</v>
      </c>
      <c r="AY171" s="266" t="s">
        <v>165</v>
      </c>
    </row>
    <row r="172" s="15" customFormat="1">
      <c r="A172" s="15"/>
      <c r="B172" s="267"/>
      <c r="C172" s="268"/>
      <c r="D172" s="247" t="s">
        <v>176</v>
      </c>
      <c r="E172" s="269" t="s">
        <v>1</v>
      </c>
      <c r="F172" s="270" t="s">
        <v>179</v>
      </c>
      <c r="G172" s="268"/>
      <c r="H172" s="271">
        <v>399.34300000000007</v>
      </c>
      <c r="I172" s="272"/>
      <c r="J172" s="268"/>
      <c r="K172" s="268"/>
      <c r="L172" s="273"/>
      <c r="M172" s="274"/>
      <c r="N172" s="275"/>
      <c r="O172" s="275"/>
      <c r="P172" s="275"/>
      <c r="Q172" s="275"/>
      <c r="R172" s="275"/>
      <c r="S172" s="275"/>
      <c r="T172" s="27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7" t="s">
        <v>176</v>
      </c>
      <c r="AU172" s="277" t="s">
        <v>89</v>
      </c>
      <c r="AV172" s="15" t="s">
        <v>172</v>
      </c>
      <c r="AW172" s="15" t="s">
        <v>35</v>
      </c>
      <c r="AX172" s="15" t="s">
        <v>87</v>
      </c>
      <c r="AY172" s="277" t="s">
        <v>165</v>
      </c>
    </row>
    <row r="173" s="2" customFormat="1" ht="37.8" customHeight="1">
      <c r="A173" s="39"/>
      <c r="B173" s="40"/>
      <c r="C173" s="227" t="s">
        <v>229</v>
      </c>
      <c r="D173" s="227" t="s">
        <v>167</v>
      </c>
      <c r="E173" s="228" t="s">
        <v>230</v>
      </c>
      <c r="F173" s="229" t="s">
        <v>231</v>
      </c>
      <c r="G173" s="230" t="s">
        <v>183</v>
      </c>
      <c r="H173" s="231">
        <v>9184.8889999999992</v>
      </c>
      <c r="I173" s="232"/>
      <c r="J173" s="233">
        <f>ROUND(I173*H173,2)</f>
        <v>0</v>
      </c>
      <c r="K173" s="229" t="s">
        <v>171</v>
      </c>
      <c r="L173" s="45"/>
      <c r="M173" s="234" t="s">
        <v>1</v>
      </c>
      <c r="N173" s="235" t="s">
        <v>44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172</v>
      </c>
      <c r="AT173" s="238" t="s">
        <v>167</v>
      </c>
      <c r="AU173" s="238" t="s">
        <v>89</v>
      </c>
      <c r="AY173" s="18" t="s">
        <v>165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87</v>
      </c>
      <c r="BK173" s="239">
        <f>ROUND(I173*H173,2)</f>
        <v>0</v>
      </c>
      <c r="BL173" s="18" t="s">
        <v>172</v>
      </c>
      <c r="BM173" s="238" t="s">
        <v>232</v>
      </c>
    </row>
    <row r="174" s="2" customFormat="1">
      <c r="A174" s="39"/>
      <c r="B174" s="40"/>
      <c r="C174" s="41"/>
      <c r="D174" s="240" t="s">
        <v>174</v>
      </c>
      <c r="E174" s="41"/>
      <c r="F174" s="241" t="s">
        <v>233</v>
      </c>
      <c r="G174" s="41"/>
      <c r="H174" s="41"/>
      <c r="I174" s="242"/>
      <c r="J174" s="41"/>
      <c r="K174" s="41"/>
      <c r="L174" s="45"/>
      <c r="M174" s="243"/>
      <c r="N174" s="244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174</v>
      </c>
      <c r="AU174" s="18" t="s">
        <v>89</v>
      </c>
    </row>
    <row r="175" s="14" customFormat="1">
      <c r="A175" s="14"/>
      <c r="B175" s="256"/>
      <c r="C175" s="257"/>
      <c r="D175" s="247" t="s">
        <v>176</v>
      </c>
      <c r="E175" s="258" t="s">
        <v>1</v>
      </c>
      <c r="F175" s="259" t="s">
        <v>234</v>
      </c>
      <c r="G175" s="257"/>
      <c r="H175" s="260">
        <v>9184.8889999999992</v>
      </c>
      <c r="I175" s="261"/>
      <c r="J175" s="257"/>
      <c r="K175" s="257"/>
      <c r="L175" s="262"/>
      <c r="M175" s="263"/>
      <c r="N175" s="264"/>
      <c r="O175" s="264"/>
      <c r="P175" s="264"/>
      <c r="Q175" s="264"/>
      <c r="R175" s="264"/>
      <c r="S175" s="264"/>
      <c r="T175" s="26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6" t="s">
        <v>176</v>
      </c>
      <c r="AU175" s="266" t="s">
        <v>89</v>
      </c>
      <c r="AV175" s="14" t="s">
        <v>89</v>
      </c>
      <c r="AW175" s="14" t="s">
        <v>35</v>
      </c>
      <c r="AX175" s="14" t="s">
        <v>79</v>
      </c>
      <c r="AY175" s="266" t="s">
        <v>165</v>
      </c>
    </row>
    <row r="176" s="15" customFormat="1">
      <c r="A176" s="15"/>
      <c r="B176" s="267"/>
      <c r="C176" s="268"/>
      <c r="D176" s="247" t="s">
        <v>176</v>
      </c>
      <c r="E176" s="269" t="s">
        <v>1</v>
      </c>
      <c r="F176" s="270" t="s">
        <v>179</v>
      </c>
      <c r="G176" s="268"/>
      <c r="H176" s="271">
        <v>9184.8889999999992</v>
      </c>
      <c r="I176" s="272"/>
      <c r="J176" s="268"/>
      <c r="K176" s="268"/>
      <c r="L176" s="273"/>
      <c r="M176" s="274"/>
      <c r="N176" s="275"/>
      <c r="O176" s="275"/>
      <c r="P176" s="275"/>
      <c r="Q176" s="275"/>
      <c r="R176" s="275"/>
      <c r="S176" s="275"/>
      <c r="T176" s="27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7" t="s">
        <v>176</v>
      </c>
      <c r="AU176" s="277" t="s">
        <v>89</v>
      </c>
      <c r="AV176" s="15" t="s">
        <v>172</v>
      </c>
      <c r="AW176" s="15" t="s">
        <v>35</v>
      </c>
      <c r="AX176" s="15" t="s">
        <v>87</v>
      </c>
      <c r="AY176" s="277" t="s">
        <v>165</v>
      </c>
    </row>
    <row r="177" s="2" customFormat="1" ht="24.15" customHeight="1">
      <c r="A177" s="39"/>
      <c r="B177" s="40"/>
      <c r="C177" s="227" t="s">
        <v>235</v>
      </c>
      <c r="D177" s="227" t="s">
        <v>167</v>
      </c>
      <c r="E177" s="228" t="s">
        <v>236</v>
      </c>
      <c r="F177" s="229" t="s">
        <v>237</v>
      </c>
      <c r="G177" s="230" t="s">
        <v>183</v>
      </c>
      <c r="H177" s="231">
        <v>3.044</v>
      </c>
      <c r="I177" s="232"/>
      <c r="J177" s="233">
        <f>ROUND(I177*H177,2)</f>
        <v>0</v>
      </c>
      <c r="K177" s="229" t="s">
        <v>171</v>
      </c>
      <c r="L177" s="45"/>
      <c r="M177" s="234" t="s">
        <v>1</v>
      </c>
      <c r="N177" s="235" t="s">
        <v>44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172</v>
      </c>
      <c r="AT177" s="238" t="s">
        <v>167</v>
      </c>
      <c r="AU177" s="238" t="s">
        <v>89</v>
      </c>
      <c r="AY177" s="18" t="s">
        <v>165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87</v>
      </c>
      <c r="BK177" s="239">
        <f>ROUND(I177*H177,2)</f>
        <v>0</v>
      </c>
      <c r="BL177" s="18" t="s">
        <v>172</v>
      </c>
      <c r="BM177" s="238" t="s">
        <v>238</v>
      </c>
    </row>
    <row r="178" s="2" customFormat="1">
      <c r="A178" s="39"/>
      <c r="B178" s="40"/>
      <c r="C178" s="41"/>
      <c r="D178" s="240" t="s">
        <v>174</v>
      </c>
      <c r="E178" s="41"/>
      <c r="F178" s="241" t="s">
        <v>239</v>
      </c>
      <c r="G178" s="41"/>
      <c r="H178" s="41"/>
      <c r="I178" s="242"/>
      <c r="J178" s="41"/>
      <c r="K178" s="41"/>
      <c r="L178" s="45"/>
      <c r="M178" s="243"/>
      <c r="N178" s="244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174</v>
      </c>
      <c r="AU178" s="18" t="s">
        <v>89</v>
      </c>
    </row>
    <row r="179" s="13" customFormat="1">
      <c r="A179" s="13"/>
      <c r="B179" s="245"/>
      <c r="C179" s="246"/>
      <c r="D179" s="247" t="s">
        <v>176</v>
      </c>
      <c r="E179" s="248" t="s">
        <v>1</v>
      </c>
      <c r="F179" s="249" t="s">
        <v>240</v>
      </c>
      <c r="G179" s="246"/>
      <c r="H179" s="248" t="s">
        <v>1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5" t="s">
        <v>176</v>
      </c>
      <c r="AU179" s="255" t="s">
        <v>89</v>
      </c>
      <c r="AV179" s="13" t="s">
        <v>87</v>
      </c>
      <c r="AW179" s="13" t="s">
        <v>35</v>
      </c>
      <c r="AX179" s="13" t="s">
        <v>79</v>
      </c>
      <c r="AY179" s="255" t="s">
        <v>165</v>
      </c>
    </row>
    <row r="180" s="14" customFormat="1">
      <c r="A180" s="14"/>
      <c r="B180" s="256"/>
      <c r="C180" s="257"/>
      <c r="D180" s="247" t="s">
        <v>176</v>
      </c>
      <c r="E180" s="258" t="s">
        <v>1</v>
      </c>
      <c r="F180" s="259" t="s">
        <v>241</v>
      </c>
      <c r="G180" s="257"/>
      <c r="H180" s="260">
        <v>3.044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6" t="s">
        <v>176</v>
      </c>
      <c r="AU180" s="266" t="s">
        <v>89</v>
      </c>
      <c r="AV180" s="14" t="s">
        <v>89</v>
      </c>
      <c r="AW180" s="14" t="s">
        <v>35</v>
      </c>
      <c r="AX180" s="14" t="s">
        <v>79</v>
      </c>
      <c r="AY180" s="266" t="s">
        <v>165</v>
      </c>
    </row>
    <row r="181" s="15" customFormat="1">
      <c r="A181" s="15"/>
      <c r="B181" s="267"/>
      <c r="C181" s="268"/>
      <c r="D181" s="247" t="s">
        <v>176</v>
      </c>
      <c r="E181" s="269" t="s">
        <v>1</v>
      </c>
      <c r="F181" s="270" t="s">
        <v>179</v>
      </c>
      <c r="G181" s="268"/>
      <c r="H181" s="271">
        <v>3.044</v>
      </c>
      <c r="I181" s="272"/>
      <c r="J181" s="268"/>
      <c r="K181" s="268"/>
      <c r="L181" s="273"/>
      <c r="M181" s="274"/>
      <c r="N181" s="275"/>
      <c r="O181" s="275"/>
      <c r="P181" s="275"/>
      <c r="Q181" s="275"/>
      <c r="R181" s="275"/>
      <c r="S181" s="275"/>
      <c r="T181" s="27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7" t="s">
        <v>176</v>
      </c>
      <c r="AU181" s="277" t="s">
        <v>89</v>
      </c>
      <c r="AV181" s="15" t="s">
        <v>172</v>
      </c>
      <c r="AW181" s="15" t="s">
        <v>35</v>
      </c>
      <c r="AX181" s="15" t="s">
        <v>87</v>
      </c>
      <c r="AY181" s="277" t="s">
        <v>165</v>
      </c>
    </row>
    <row r="182" s="2" customFormat="1" ht="33" customHeight="1">
      <c r="A182" s="39"/>
      <c r="B182" s="40"/>
      <c r="C182" s="227" t="s">
        <v>242</v>
      </c>
      <c r="D182" s="227" t="s">
        <v>167</v>
      </c>
      <c r="E182" s="228" t="s">
        <v>243</v>
      </c>
      <c r="F182" s="229" t="s">
        <v>244</v>
      </c>
      <c r="G182" s="230" t="s">
        <v>194</v>
      </c>
      <c r="H182" s="231">
        <v>711.70799999999997</v>
      </c>
      <c r="I182" s="232"/>
      <c r="J182" s="233">
        <f>ROUND(I182*H182,2)</f>
        <v>0</v>
      </c>
      <c r="K182" s="229" t="s">
        <v>171</v>
      </c>
      <c r="L182" s="45"/>
      <c r="M182" s="234" t="s">
        <v>1</v>
      </c>
      <c r="N182" s="235" t="s">
        <v>44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172</v>
      </c>
      <c r="AT182" s="238" t="s">
        <v>167</v>
      </c>
      <c r="AU182" s="238" t="s">
        <v>89</v>
      </c>
      <c r="AY182" s="18" t="s">
        <v>165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87</v>
      </c>
      <c r="BK182" s="239">
        <f>ROUND(I182*H182,2)</f>
        <v>0</v>
      </c>
      <c r="BL182" s="18" t="s">
        <v>172</v>
      </c>
      <c r="BM182" s="238" t="s">
        <v>245</v>
      </c>
    </row>
    <row r="183" s="2" customFormat="1">
      <c r="A183" s="39"/>
      <c r="B183" s="40"/>
      <c r="C183" s="41"/>
      <c r="D183" s="240" t="s">
        <v>174</v>
      </c>
      <c r="E183" s="41"/>
      <c r="F183" s="241" t="s">
        <v>246</v>
      </c>
      <c r="G183" s="41"/>
      <c r="H183" s="41"/>
      <c r="I183" s="242"/>
      <c r="J183" s="41"/>
      <c r="K183" s="41"/>
      <c r="L183" s="45"/>
      <c r="M183" s="243"/>
      <c r="N183" s="244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174</v>
      </c>
      <c r="AU183" s="18" t="s">
        <v>89</v>
      </c>
    </row>
    <row r="184" s="14" customFormat="1">
      <c r="A184" s="14"/>
      <c r="B184" s="256"/>
      <c r="C184" s="257"/>
      <c r="D184" s="247" t="s">
        <v>176</v>
      </c>
      <c r="E184" s="258" t="s">
        <v>1</v>
      </c>
      <c r="F184" s="259" t="s">
        <v>247</v>
      </c>
      <c r="G184" s="257"/>
      <c r="H184" s="260">
        <v>711.70799999999997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176</v>
      </c>
      <c r="AU184" s="266" t="s">
        <v>89</v>
      </c>
      <c r="AV184" s="14" t="s">
        <v>89</v>
      </c>
      <c r="AW184" s="14" t="s">
        <v>35</v>
      </c>
      <c r="AX184" s="14" t="s">
        <v>79</v>
      </c>
      <c r="AY184" s="266" t="s">
        <v>165</v>
      </c>
    </row>
    <row r="185" s="15" customFormat="1">
      <c r="A185" s="15"/>
      <c r="B185" s="267"/>
      <c r="C185" s="268"/>
      <c r="D185" s="247" t="s">
        <v>176</v>
      </c>
      <c r="E185" s="269" t="s">
        <v>1</v>
      </c>
      <c r="F185" s="270" t="s">
        <v>179</v>
      </c>
      <c r="G185" s="268"/>
      <c r="H185" s="271">
        <v>711.70799999999997</v>
      </c>
      <c r="I185" s="272"/>
      <c r="J185" s="268"/>
      <c r="K185" s="268"/>
      <c r="L185" s="273"/>
      <c r="M185" s="274"/>
      <c r="N185" s="275"/>
      <c r="O185" s="275"/>
      <c r="P185" s="275"/>
      <c r="Q185" s="275"/>
      <c r="R185" s="275"/>
      <c r="S185" s="275"/>
      <c r="T185" s="27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7" t="s">
        <v>176</v>
      </c>
      <c r="AU185" s="277" t="s">
        <v>89</v>
      </c>
      <c r="AV185" s="15" t="s">
        <v>172</v>
      </c>
      <c r="AW185" s="15" t="s">
        <v>35</v>
      </c>
      <c r="AX185" s="15" t="s">
        <v>87</v>
      </c>
      <c r="AY185" s="277" t="s">
        <v>165</v>
      </c>
    </row>
    <row r="186" s="2" customFormat="1" ht="16.5" customHeight="1">
      <c r="A186" s="39"/>
      <c r="B186" s="40"/>
      <c r="C186" s="227" t="s">
        <v>195</v>
      </c>
      <c r="D186" s="227" t="s">
        <v>167</v>
      </c>
      <c r="E186" s="228" t="s">
        <v>248</v>
      </c>
      <c r="F186" s="229" t="s">
        <v>249</v>
      </c>
      <c r="G186" s="230" t="s">
        <v>183</v>
      </c>
      <c r="H186" s="231">
        <v>399.34300000000002</v>
      </c>
      <c r="I186" s="232"/>
      <c r="J186" s="233">
        <f>ROUND(I186*H186,2)</f>
        <v>0</v>
      </c>
      <c r="K186" s="229" t="s">
        <v>171</v>
      </c>
      <c r="L186" s="45"/>
      <c r="M186" s="234" t="s">
        <v>1</v>
      </c>
      <c r="N186" s="235" t="s">
        <v>44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172</v>
      </c>
      <c r="AT186" s="238" t="s">
        <v>167</v>
      </c>
      <c r="AU186" s="238" t="s">
        <v>89</v>
      </c>
      <c r="AY186" s="18" t="s">
        <v>165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87</v>
      </c>
      <c r="BK186" s="239">
        <f>ROUND(I186*H186,2)</f>
        <v>0</v>
      </c>
      <c r="BL186" s="18" t="s">
        <v>172</v>
      </c>
      <c r="BM186" s="238" t="s">
        <v>250</v>
      </c>
    </row>
    <row r="187" s="2" customFormat="1">
      <c r="A187" s="39"/>
      <c r="B187" s="40"/>
      <c r="C187" s="41"/>
      <c r="D187" s="240" t="s">
        <v>174</v>
      </c>
      <c r="E187" s="41"/>
      <c r="F187" s="241" t="s">
        <v>251</v>
      </c>
      <c r="G187" s="41"/>
      <c r="H187" s="41"/>
      <c r="I187" s="242"/>
      <c r="J187" s="41"/>
      <c r="K187" s="41"/>
      <c r="L187" s="45"/>
      <c r="M187" s="243"/>
      <c r="N187" s="244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174</v>
      </c>
      <c r="AU187" s="18" t="s">
        <v>89</v>
      </c>
    </row>
    <row r="188" s="2" customFormat="1" ht="24.15" customHeight="1">
      <c r="A188" s="39"/>
      <c r="B188" s="40"/>
      <c r="C188" s="227" t="s">
        <v>252</v>
      </c>
      <c r="D188" s="227" t="s">
        <v>167</v>
      </c>
      <c r="E188" s="228" t="s">
        <v>253</v>
      </c>
      <c r="F188" s="229" t="s">
        <v>254</v>
      </c>
      <c r="G188" s="230" t="s">
        <v>183</v>
      </c>
      <c r="H188" s="231">
        <v>2.8130000000000002</v>
      </c>
      <c r="I188" s="232"/>
      <c r="J188" s="233">
        <f>ROUND(I188*H188,2)</f>
        <v>0</v>
      </c>
      <c r="K188" s="229" t="s">
        <v>171</v>
      </c>
      <c r="L188" s="45"/>
      <c r="M188" s="234" t="s">
        <v>1</v>
      </c>
      <c r="N188" s="235" t="s">
        <v>44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172</v>
      </c>
      <c r="AT188" s="238" t="s">
        <v>167</v>
      </c>
      <c r="AU188" s="238" t="s">
        <v>89</v>
      </c>
      <c r="AY188" s="18" t="s">
        <v>165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87</v>
      </c>
      <c r="BK188" s="239">
        <f>ROUND(I188*H188,2)</f>
        <v>0</v>
      </c>
      <c r="BL188" s="18" t="s">
        <v>172</v>
      </c>
      <c r="BM188" s="238" t="s">
        <v>255</v>
      </c>
    </row>
    <row r="189" s="2" customFormat="1">
      <c r="A189" s="39"/>
      <c r="B189" s="40"/>
      <c r="C189" s="41"/>
      <c r="D189" s="240" t="s">
        <v>174</v>
      </c>
      <c r="E189" s="41"/>
      <c r="F189" s="241" t="s">
        <v>256</v>
      </c>
      <c r="G189" s="41"/>
      <c r="H189" s="41"/>
      <c r="I189" s="242"/>
      <c r="J189" s="41"/>
      <c r="K189" s="41"/>
      <c r="L189" s="45"/>
      <c r="M189" s="243"/>
      <c r="N189" s="244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174</v>
      </c>
      <c r="AU189" s="18" t="s">
        <v>89</v>
      </c>
    </row>
    <row r="190" s="13" customFormat="1">
      <c r="A190" s="13"/>
      <c r="B190" s="245"/>
      <c r="C190" s="246"/>
      <c r="D190" s="247" t="s">
        <v>176</v>
      </c>
      <c r="E190" s="248" t="s">
        <v>1</v>
      </c>
      <c r="F190" s="249" t="s">
        <v>257</v>
      </c>
      <c r="G190" s="246"/>
      <c r="H190" s="248" t="s">
        <v>1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5" t="s">
        <v>176</v>
      </c>
      <c r="AU190" s="255" t="s">
        <v>89</v>
      </c>
      <c r="AV190" s="13" t="s">
        <v>87</v>
      </c>
      <c r="AW190" s="13" t="s">
        <v>35</v>
      </c>
      <c r="AX190" s="13" t="s">
        <v>79</v>
      </c>
      <c r="AY190" s="255" t="s">
        <v>165</v>
      </c>
    </row>
    <row r="191" s="14" customFormat="1">
      <c r="A191" s="14"/>
      <c r="B191" s="256"/>
      <c r="C191" s="257"/>
      <c r="D191" s="247" t="s">
        <v>176</v>
      </c>
      <c r="E191" s="258" t="s">
        <v>1</v>
      </c>
      <c r="F191" s="259" t="s">
        <v>258</v>
      </c>
      <c r="G191" s="257"/>
      <c r="H191" s="260">
        <v>2.8130000000000002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176</v>
      </c>
      <c r="AU191" s="266" t="s">
        <v>89</v>
      </c>
      <c r="AV191" s="14" t="s">
        <v>89</v>
      </c>
      <c r="AW191" s="14" t="s">
        <v>35</v>
      </c>
      <c r="AX191" s="14" t="s">
        <v>79</v>
      </c>
      <c r="AY191" s="266" t="s">
        <v>165</v>
      </c>
    </row>
    <row r="192" s="15" customFormat="1">
      <c r="A192" s="15"/>
      <c r="B192" s="267"/>
      <c r="C192" s="268"/>
      <c r="D192" s="247" t="s">
        <v>176</v>
      </c>
      <c r="E192" s="269" t="s">
        <v>1</v>
      </c>
      <c r="F192" s="270" t="s">
        <v>179</v>
      </c>
      <c r="G192" s="268"/>
      <c r="H192" s="271">
        <v>2.8130000000000002</v>
      </c>
      <c r="I192" s="272"/>
      <c r="J192" s="268"/>
      <c r="K192" s="268"/>
      <c r="L192" s="273"/>
      <c r="M192" s="274"/>
      <c r="N192" s="275"/>
      <c r="O192" s="275"/>
      <c r="P192" s="275"/>
      <c r="Q192" s="275"/>
      <c r="R192" s="275"/>
      <c r="S192" s="275"/>
      <c r="T192" s="27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7" t="s">
        <v>176</v>
      </c>
      <c r="AU192" s="277" t="s">
        <v>89</v>
      </c>
      <c r="AV192" s="15" t="s">
        <v>172</v>
      </c>
      <c r="AW192" s="15" t="s">
        <v>35</v>
      </c>
      <c r="AX192" s="15" t="s">
        <v>87</v>
      </c>
      <c r="AY192" s="277" t="s">
        <v>165</v>
      </c>
    </row>
    <row r="193" s="2" customFormat="1" ht="16.5" customHeight="1">
      <c r="A193" s="39"/>
      <c r="B193" s="40"/>
      <c r="C193" s="278" t="s">
        <v>259</v>
      </c>
      <c r="D193" s="278" t="s">
        <v>191</v>
      </c>
      <c r="E193" s="279" t="s">
        <v>260</v>
      </c>
      <c r="F193" s="280" t="s">
        <v>261</v>
      </c>
      <c r="G193" s="281" t="s">
        <v>194</v>
      </c>
      <c r="H193" s="282">
        <v>5.6260000000000003</v>
      </c>
      <c r="I193" s="283"/>
      <c r="J193" s="284">
        <f>ROUND(I193*H193,2)</f>
        <v>0</v>
      </c>
      <c r="K193" s="280" t="s">
        <v>171</v>
      </c>
      <c r="L193" s="285"/>
      <c r="M193" s="286" t="s">
        <v>1</v>
      </c>
      <c r="N193" s="287" t="s">
        <v>44</v>
      </c>
      <c r="O193" s="92"/>
      <c r="P193" s="236">
        <f>O193*H193</f>
        <v>0</v>
      </c>
      <c r="Q193" s="236">
        <v>1</v>
      </c>
      <c r="R193" s="236">
        <f>Q193*H193</f>
        <v>5.6260000000000003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195</v>
      </c>
      <c r="AT193" s="238" t="s">
        <v>191</v>
      </c>
      <c r="AU193" s="238" t="s">
        <v>89</v>
      </c>
      <c r="AY193" s="18" t="s">
        <v>165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87</v>
      </c>
      <c r="BK193" s="239">
        <f>ROUND(I193*H193,2)</f>
        <v>0</v>
      </c>
      <c r="BL193" s="18" t="s">
        <v>172</v>
      </c>
      <c r="BM193" s="238" t="s">
        <v>262</v>
      </c>
    </row>
    <row r="194" s="14" customFormat="1">
      <c r="A194" s="14"/>
      <c r="B194" s="256"/>
      <c r="C194" s="257"/>
      <c r="D194" s="247" t="s">
        <v>176</v>
      </c>
      <c r="E194" s="258" t="s">
        <v>1</v>
      </c>
      <c r="F194" s="259" t="s">
        <v>263</v>
      </c>
      <c r="G194" s="257"/>
      <c r="H194" s="260">
        <v>5.6260000000000003</v>
      </c>
      <c r="I194" s="261"/>
      <c r="J194" s="257"/>
      <c r="K194" s="257"/>
      <c r="L194" s="262"/>
      <c r="M194" s="263"/>
      <c r="N194" s="264"/>
      <c r="O194" s="264"/>
      <c r="P194" s="264"/>
      <c r="Q194" s="264"/>
      <c r="R194" s="264"/>
      <c r="S194" s="264"/>
      <c r="T194" s="26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6" t="s">
        <v>176</v>
      </c>
      <c r="AU194" s="266" t="s">
        <v>89</v>
      </c>
      <c r="AV194" s="14" t="s">
        <v>89</v>
      </c>
      <c r="AW194" s="14" t="s">
        <v>35</v>
      </c>
      <c r="AX194" s="14" t="s">
        <v>79</v>
      </c>
      <c r="AY194" s="266" t="s">
        <v>165</v>
      </c>
    </row>
    <row r="195" s="15" customFormat="1">
      <c r="A195" s="15"/>
      <c r="B195" s="267"/>
      <c r="C195" s="268"/>
      <c r="D195" s="247" t="s">
        <v>176</v>
      </c>
      <c r="E195" s="269" t="s">
        <v>1</v>
      </c>
      <c r="F195" s="270" t="s">
        <v>179</v>
      </c>
      <c r="G195" s="268"/>
      <c r="H195" s="271">
        <v>5.6260000000000003</v>
      </c>
      <c r="I195" s="272"/>
      <c r="J195" s="268"/>
      <c r="K195" s="268"/>
      <c r="L195" s="273"/>
      <c r="M195" s="274"/>
      <c r="N195" s="275"/>
      <c r="O195" s="275"/>
      <c r="P195" s="275"/>
      <c r="Q195" s="275"/>
      <c r="R195" s="275"/>
      <c r="S195" s="275"/>
      <c r="T195" s="27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7" t="s">
        <v>176</v>
      </c>
      <c r="AU195" s="277" t="s">
        <v>89</v>
      </c>
      <c r="AV195" s="15" t="s">
        <v>172</v>
      </c>
      <c r="AW195" s="15" t="s">
        <v>35</v>
      </c>
      <c r="AX195" s="15" t="s">
        <v>87</v>
      </c>
      <c r="AY195" s="277" t="s">
        <v>165</v>
      </c>
    </row>
    <row r="196" s="2" customFormat="1" ht="33" customHeight="1">
      <c r="A196" s="39"/>
      <c r="B196" s="40"/>
      <c r="C196" s="227" t="s">
        <v>264</v>
      </c>
      <c r="D196" s="227" t="s">
        <v>167</v>
      </c>
      <c r="E196" s="228" t="s">
        <v>265</v>
      </c>
      <c r="F196" s="229" t="s">
        <v>266</v>
      </c>
      <c r="G196" s="230" t="s">
        <v>183</v>
      </c>
      <c r="H196" s="231">
        <v>3.044</v>
      </c>
      <c r="I196" s="232"/>
      <c r="J196" s="233">
        <f>ROUND(I196*H196,2)</f>
        <v>0</v>
      </c>
      <c r="K196" s="229" t="s">
        <v>171</v>
      </c>
      <c r="L196" s="45"/>
      <c r="M196" s="234" t="s">
        <v>1</v>
      </c>
      <c r="N196" s="235" t="s">
        <v>44</v>
      </c>
      <c r="O196" s="92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172</v>
      </c>
      <c r="AT196" s="238" t="s">
        <v>167</v>
      </c>
      <c r="AU196" s="238" t="s">
        <v>89</v>
      </c>
      <c r="AY196" s="18" t="s">
        <v>165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87</v>
      </c>
      <c r="BK196" s="239">
        <f>ROUND(I196*H196,2)</f>
        <v>0</v>
      </c>
      <c r="BL196" s="18" t="s">
        <v>172</v>
      </c>
      <c r="BM196" s="238" t="s">
        <v>267</v>
      </c>
    </row>
    <row r="197" s="2" customFormat="1">
      <c r="A197" s="39"/>
      <c r="B197" s="40"/>
      <c r="C197" s="41"/>
      <c r="D197" s="240" t="s">
        <v>174</v>
      </c>
      <c r="E197" s="41"/>
      <c r="F197" s="241" t="s">
        <v>268</v>
      </c>
      <c r="G197" s="41"/>
      <c r="H197" s="41"/>
      <c r="I197" s="242"/>
      <c r="J197" s="41"/>
      <c r="K197" s="41"/>
      <c r="L197" s="45"/>
      <c r="M197" s="243"/>
      <c r="N197" s="244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174</v>
      </c>
      <c r="AU197" s="18" t="s">
        <v>89</v>
      </c>
    </row>
    <row r="198" s="13" customFormat="1">
      <c r="A198" s="13"/>
      <c r="B198" s="245"/>
      <c r="C198" s="246"/>
      <c r="D198" s="247" t="s">
        <v>176</v>
      </c>
      <c r="E198" s="248" t="s">
        <v>1</v>
      </c>
      <c r="F198" s="249" t="s">
        <v>269</v>
      </c>
      <c r="G198" s="246"/>
      <c r="H198" s="248" t="s">
        <v>1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5" t="s">
        <v>176</v>
      </c>
      <c r="AU198" s="255" t="s">
        <v>89</v>
      </c>
      <c r="AV198" s="13" t="s">
        <v>87</v>
      </c>
      <c r="AW198" s="13" t="s">
        <v>35</v>
      </c>
      <c r="AX198" s="13" t="s">
        <v>79</v>
      </c>
      <c r="AY198" s="255" t="s">
        <v>165</v>
      </c>
    </row>
    <row r="199" s="14" customFormat="1">
      <c r="A199" s="14"/>
      <c r="B199" s="256"/>
      <c r="C199" s="257"/>
      <c r="D199" s="247" t="s">
        <v>176</v>
      </c>
      <c r="E199" s="258" t="s">
        <v>1</v>
      </c>
      <c r="F199" s="259" t="s">
        <v>270</v>
      </c>
      <c r="G199" s="257"/>
      <c r="H199" s="260">
        <v>0.40500000000000003</v>
      </c>
      <c r="I199" s="261"/>
      <c r="J199" s="257"/>
      <c r="K199" s="257"/>
      <c r="L199" s="262"/>
      <c r="M199" s="263"/>
      <c r="N199" s="264"/>
      <c r="O199" s="264"/>
      <c r="P199" s="264"/>
      <c r="Q199" s="264"/>
      <c r="R199" s="264"/>
      <c r="S199" s="264"/>
      <c r="T199" s="26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6" t="s">
        <v>176</v>
      </c>
      <c r="AU199" s="266" t="s">
        <v>89</v>
      </c>
      <c r="AV199" s="14" t="s">
        <v>89</v>
      </c>
      <c r="AW199" s="14" t="s">
        <v>35</v>
      </c>
      <c r="AX199" s="14" t="s">
        <v>79</v>
      </c>
      <c r="AY199" s="266" t="s">
        <v>165</v>
      </c>
    </row>
    <row r="200" s="14" customFormat="1">
      <c r="A200" s="14"/>
      <c r="B200" s="256"/>
      <c r="C200" s="257"/>
      <c r="D200" s="247" t="s">
        <v>176</v>
      </c>
      <c r="E200" s="258" t="s">
        <v>1</v>
      </c>
      <c r="F200" s="259" t="s">
        <v>271</v>
      </c>
      <c r="G200" s="257"/>
      <c r="H200" s="260">
        <v>1.085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6" t="s">
        <v>176</v>
      </c>
      <c r="AU200" s="266" t="s">
        <v>89</v>
      </c>
      <c r="AV200" s="14" t="s">
        <v>89</v>
      </c>
      <c r="AW200" s="14" t="s">
        <v>35</v>
      </c>
      <c r="AX200" s="14" t="s">
        <v>79</v>
      </c>
      <c r="AY200" s="266" t="s">
        <v>165</v>
      </c>
    </row>
    <row r="201" s="14" customFormat="1">
      <c r="A201" s="14"/>
      <c r="B201" s="256"/>
      <c r="C201" s="257"/>
      <c r="D201" s="247" t="s">
        <v>176</v>
      </c>
      <c r="E201" s="258" t="s">
        <v>1</v>
      </c>
      <c r="F201" s="259" t="s">
        <v>272</v>
      </c>
      <c r="G201" s="257"/>
      <c r="H201" s="260">
        <v>1.5540000000000001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6" t="s">
        <v>176</v>
      </c>
      <c r="AU201" s="266" t="s">
        <v>89</v>
      </c>
      <c r="AV201" s="14" t="s">
        <v>89</v>
      </c>
      <c r="AW201" s="14" t="s">
        <v>35</v>
      </c>
      <c r="AX201" s="14" t="s">
        <v>79</v>
      </c>
      <c r="AY201" s="266" t="s">
        <v>165</v>
      </c>
    </row>
    <row r="202" s="15" customFormat="1">
      <c r="A202" s="15"/>
      <c r="B202" s="267"/>
      <c r="C202" s="268"/>
      <c r="D202" s="247" t="s">
        <v>176</v>
      </c>
      <c r="E202" s="269" t="s">
        <v>1</v>
      </c>
      <c r="F202" s="270" t="s">
        <v>179</v>
      </c>
      <c r="G202" s="268"/>
      <c r="H202" s="271">
        <v>3.044</v>
      </c>
      <c r="I202" s="272"/>
      <c r="J202" s="268"/>
      <c r="K202" s="268"/>
      <c r="L202" s="273"/>
      <c r="M202" s="274"/>
      <c r="N202" s="275"/>
      <c r="O202" s="275"/>
      <c r="P202" s="275"/>
      <c r="Q202" s="275"/>
      <c r="R202" s="275"/>
      <c r="S202" s="275"/>
      <c r="T202" s="27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7" t="s">
        <v>176</v>
      </c>
      <c r="AU202" s="277" t="s">
        <v>89</v>
      </c>
      <c r="AV202" s="15" t="s">
        <v>172</v>
      </c>
      <c r="AW202" s="15" t="s">
        <v>35</v>
      </c>
      <c r="AX202" s="15" t="s">
        <v>87</v>
      </c>
      <c r="AY202" s="277" t="s">
        <v>165</v>
      </c>
    </row>
    <row r="203" s="2" customFormat="1" ht="33" customHeight="1">
      <c r="A203" s="39"/>
      <c r="B203" s="40"/>
      <c r="C203" s="227" t="s">
        <v>8</v>
      </c>
      <c r="D203" s="227" t="s">
        <v>167</v>
      </c>
      <c r="E203" s="228" t="s">
        <v>273</v>
      </c>
      <c r="F203" s="229" t="s">
        <v>274</v>
      </c>
      <c r="G203" s="230" t="s">
        <v>170</v>
      </c>
      <c r="H203" s="231">
        <v>97.567999999999998</v>
      </c>
      <c r="I203" s="232"/>
      <c r="J203" s="233">
        <f>ROUND(I203*H203,2)</f>
        <v>0</v>
      </c>
      <c r="K203" s="229" t="s">
        <v>171</v>
      </c>
      <c r="L203" s="45"/>
      <c r="M203" s="234" t="s">
        <v>1</v>
      </c>
      <c r="N203" s="235" t="s">
        <v>44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172</v>
      </c>
      <c r="AT203" s="238" t="s">
        <v>167</v>
      </c>
      <c r="AU203" s="238" t="s">
        <v>89</v>
      </c>
      <c r="AY203" s="18" t="s">
        <v>165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87</v>
      </c>
      <c r="BK203" s="239">
        <f>ROUND(I203*H203,2)</f>
        <v>0</v>
      </c>
      <c r="BL203" s="18" t="s">
        <v>172</v>
      </c>
      <c r="BM203" s="238" t="s">
        <v>275</v>
      </c>
    </row>
    <row r="204" s="2" customFormat="1">
      <c r="A204" s="39"/>
      <c r="B204" s="40"/>
      <c r="C204" s="41"/>
      <c r="D204" s="240" t="s">
        <v>174</v>
      </c>
      <c r="E204" s="41"/>
      <c r="F204" s="241" t="s">
        <v>276</v>
      </c>
      <c r="G204" s="41"/>
      <c r="H204" s="41"/>
      <c r="I204" s="242"/>
      <c r="J204" s="41"/>
      <c r="K204" s="41"/>
      <c r="L204" s="45"/>
      <c r="M204" s="243"/>
      <c r="N204" s="244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174</v>
      </c>
      <c r="AU204" s="18" t="s">
        <v>89</v>
      </c>
    </row>
    <row r="205" s="13" customFormat="1">
      <c r="A205" s="13"/>
      <c r="B205" s="245"/>
      <c r="C205" s="246"/>
      <c r="D205" s="247" t="s">
        <v>176</v>
      </c>
      <c r="E205" s="248" t="s">
        <v>1</v>
      </c>
      <c r="F205" s="249" t="s">
        <v>187</v>
      </c>
      <c r="G205" s="246"/>
      <c r="H205" s="248" t="s">
        <v>1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5" t="s">
        <v>176</v>
      </c>
      <c r="AU205" s="255" t="s">
        <v>89</v>
      </c>
      <c r="AV205" s="13" t="s">
        <v>87</v>
      </c>
      <c r="AW205" s="13" t="s">
        <v>35</v>
      </c>
      <c r="AX205" s="13" t="s">
        <v>79</v>
      </c>
      <c r="AY205" s="255" t="s">
        <v>165</v>
      </c>
    </row>
    <row r="206" s="14" customFormat="1">
      <c r="A206" s="14"/>
      <c r="B206" s="256"/>
      <c r="C206" s="257"/>
      <c r="D206" s="247" t="s">
        <v>176</v>
      </c>
      <c r="E206" s="258" t="s">
        <v>1</v>
      </c>
      <c r="F206" s="259" t="s">
        <v>277</v>
      </c>
      <c r="G206" s="257"/>
      <c r="H206" s="260">
        <v>42.390000000000001</v>
      </c>
      <c r="I206" s="261"/>
      <c r="J206" s="257"/>
      <c r="K206" s="257"/>
      <c r="L206" s="262"/>
      <c r="M206" s="263"/>
      <c r="N206" s="264"/>
      <c r="O206" s="264"/>
      <c r="P206" s="264"/>
      <c r="Q206" s="264"/>
      <c r="R206" s="264"/>
      <c r="S206" s="264"/>
      <c r="T206" s="26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6" t="s">
        <v>176</v>
      </c>
      <c r="AU206" s="266" t="s">
        <v>89</v>
      </c>
      <c r="AV206" s="14" t="s">
        <v>89</v>
      </c>
      <c r="AW206" s="14" t="s">
        <v>35</v>
      </c>
      <c r="AX206" s="14" t="s">
        <v>79</v>
      </c>
      <c r="AY206" s="266" t="s">
        <v>165</v>
      </c>
    </row>
    <row r="207" s="14" customFormat="1">
      <c r="A207" s="14"/>
      <c r="B207" s="256"/>
      <c r="C207" s="257"/>
      <c r="D207" s="247" t="s">
        <v>176</v>
      </c>
      <c r="E207" s="258" t="s">
        <v>1</v>
      </c>
      <c r="F207" s="259" t="s">
        <v>278</v>
      </c>
      <c r="G207" s="257"/>
      <c r="H207" s="260">
        <v>55.177999999999997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6" t="s">
        <v>176</v>
      </c>
      <c r="AU207" s="266" t="s">
        <v>89</v>
      </c>
      <c r="AV207" s="14" t="s">
        <v>89</v>
      </c>
      <c r="AW207" s="14" t="s">
        <v>35</v>
      </c>
      <c r="AX207" s="14" t="s">
        <v>79</v>
      </c>
      <c r="AY207" s="266" t="s">
        <v>165</v>
      </c>
    </row>
    <row r="208" s="15" customFormat="1">
      <c r="A208" s="15"/>
      <c r="B208" s="267"/>
      <c r="C208" s="268"/>
      <c r="D208" s="247" t="s">
        <v>176</v>
      </c>
      <c r="E208" s="269" t="s">
        <v>1</v>
      </c>
      <c r="F208" s="270" t="s">
        <v>179</v>
      </c>
      <c r="G208" s="268"/>
      <c r="H208" s="271">
        <v>97.567999999999998</v>
      </c>
      <c r="I208" s="272"/>
      <c r="J208" s="268"/>
      <c r="K208" s="268"/>
      <c r="L208" s="273"/>
      <c r="M208" s="274"/>
      <c r="N208" s="275"/>
      <c r="O208" s="275"/>
      <c r="P208" s="275"/>
      <c r="Q208" s="275"/>
      <c r="R208" s="275"/>
      <c r="S208" s="275"/>
      <c r="T208" s="276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7" t="s">
        <v>176</v>
      </c>
      <c r="AU208" s="277" t="s">
        <v>89</v>
      </c>
      <c r="AV208" s="15" t="s">
        <v>172</v>
      </c>
      <c r="AW208" s="15" t="s">
        <v>35</v>
      </c>
      <c r="AX208" s="15" t="s">
        <v>87</v>
      </c>
      <c r="AY208" s="277" t="s">
        <v>165</v>
      </c>
    </row>
    <row r="209" s="2" customFormat="1" ht="24.15" customHeight="1">
      <c r="A209" s="39"/>
      <c r="B209" s="40"/>
      <c r="C209" s="227" t="s">
        <v>279</v>
      </c>
      <c r="D209" s="227" t="s">
        <v>167</v>
      </c>
      <c r="E209" s="228" t="s">
        <v>280</v>
      </c>
      <c r="F209" s="229" t="s">
        <v>281</v>
      </c>
      <c r="G209" s="230" t="s">
        <v>170</v>
      </c>
      <c r="H209" s="231">
        <v>55.177999999999997</v>
      </c>
      <c r="I209" s="232"/>
      <c r="J209" s="233">
        <f>ROUND(I209*H209,2)</f>
        <v>0</v>
      </c>
      <c r="K209" s="229" t="s">
        <v>171</v>
      </c>
      <c r="L209" s="45"/>
      <c r="M209" s="234" t="s">
        <v>1</v>
      </c>
      <c r="N209" s="235" t="s">
        <v>44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172</v>
      </c>
      <c r="AT209" s="238" t="s">
        <v>167</v>
      </c>
      <c r="AU209" s="238" t="s">
        <v>89</v>
      </c>
      <c r="AY209" s="18" t="s">
        <v>165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87</v>
      </c>
      <c r="BK209" s="239">
        <f>ROUND(I209*H209,2)</f>
        <v>0</v>
      </c>
      <c r="BL209" s="18" t="s">
        <v>172</v>
      </c>
      <c r="BM209" s="238" t="s">
        <v>282</v>
      </c>
    </row>
    <row r="210" s="2" customFormat="1">
      <c r="A210" s="39"/>
      <c r="B210" s="40"/>
      <c r="C210" s="41"/>
      <c r="D210" s="240" t="s">
        <v>174</v>
      </c>
      <c r="E210" s="41"/>
      <c r="F210" s="241" t="s">
        <v>283</v>
      </c>
      <c r="G210" s="41"/>
      <c r="H210" s="41"/>
      <c r="I210" s="242"/>
      <c r="J210" s="41"/>
      <c r="K210" s="41"/>
      <c r="L210" s="45"/>
      <c r="M210" s="243"/>
      <c r="N210" s="244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174</v>
      </c>
      <c r="AU210" s="18" t="s">
        <v>89</v>
      </c>
    </row>
    <row r="211" s="14" customFormat="1">
      <c r="A211" s="14"/>
      <c r="B211" s="256"/>
      <c r="C211" s="257"/>
      <c r="D211" s="247" t="s">
        <v>176</v>
      </c>
      <c r="E211" s="258" t="s">
        <v>1</v>
      </c>
      <c r="F211" s="259" t="s">
        <v>278</v>
      </c>
      <c r="G211" s="257"/>
      <c r="H211" s="260">
        <v>55.177999999999997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176</v>
      </c>
      <c r="AU211" s="266" t="s">
        <v>89</v>
      </c>
      <c r="AV211" s="14" t="s">
        <v>89</v>
      </c>
      <c r="AW211" s="14" t="s">
        <v>35</v>
      </c>
      <c r="AX211" s="14" t="s">
        <v>79</v>
      </c>
      <c r="AY211" s="266" t="s">
        <v>165</v>
      </c>
    </row>
    <row r="212" s="15" customFormat="1">
      <c r="A212" s="15"/>
      <c r="B212" s="267"/>
      <c r="C212" s="268"/>
      <c r="D212" s="247" t="s">
        <v>176</v>
      </c>
      <c r="E212" s="269" t="s">
        <v>1</v>
      </c>
      <c r="F212" s="270" t="s">
        <v>179</v>
      </c>
      <c r="G212" s="268"/>
      <c r="H212" s="271">
        <v>55.177999999999997</v>
      </c>
      <c r="I212" s="272"/>
      <c r="J212" s="268"/>
      <c r="K212" s="268"/>
      <c r="L212" s="273"/>
      <c r="M212" s="274"/>
      <c r="N212" s="275"/>
      <c r="O212" s="275"/>
      <c r="P212" s="275"/>
      <c r="Q212" s="275"/>
      <c r="R212" s="275"/>
      <c r="S212" s="275"/>
      <c r="T212" s="27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7" t="s">
        <v>176</v>
      </c>
      <c r="AU212" s="277" t="s">
        <v>89</v>
      </c>
      <c r="AV212" s="15" t="s">
        <v>172</v>
      </c>
      <c r="AW212" s="15" t="s">
        <v>35</v>
      </c>
      <c r="AX212" s="15" t="s">
        <v>87</v>
      </c>
      <c r="AY212" s="277" t="s">
        <v>165</v>
      </c>
    </row>
    <row r="213" s="2" customFormat="1" ht="16.5" customHeight="1">
      <c r="A213" s="39"/>
      <c r="B213" s="40"/>
      <c r="C213" s="278" t="s">
        <v>284</v>
      </c>
      <c r="D213" s="278" t="s">
        <v>191</v>
      </c>
      <c r="E213" s="279" t="s">
        <v>285</v>
      </c>
      <c r="F213" s="280" t="s">
        <v>286</v>
      </c>
      <c r="G213" s="281" t="s">
        <v>287</v>
      </c>
      <c r="H213" s="282">
        <v>1.1040000000000001</v>
      </c>
      <c r="I213" s="283"/>
      <c r="J213" s="284">
        <f>ROUND(I213*H213,2)</f>
        <v>0</v>
      </c>
      <c r="K213" s="280" t="s">
        <v>171</v>
      </c>
      <c r="L213" s="285"/>
      <c r="M213" s="286" t="s">
        <v>1</v>
      </c>
      <c r="N213" s="287" t="s">
        <v>44</v>
      </c>
      <c r="O213" s="92"/>
      <c r="P213" s="236">
        <f>O213*H213</f>
        <v>0</v>
      </c>
      <c r="Q213" s="236">
        <v>0.001</v>
      </c>
      <c r="R213" s="236">
        <f>Q213*H213</f>
        <v>0.0011040000000000002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195</v>
      </c>
      <c r="AT213" s="238" t="s">
        <v>191</v>
      </c>
      <c r="AU213" s="238" t="s">
        <v>89</v>
      </c>
      <c r="AY213" s="18" t="s">
        <v>165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87</v>
      </c>
      <c r="BK213" s="239">
        <f>ROUND(I213*H213,2)</f>
        <v>0</v>
      </c>
      <c r="BL213" s="18" t="s">
        <v>172</v>
      </c>
      <c r="BM213" s="238" t="s">
        <v>288</v>
      </c>
    </row>
    <row r="214" s="14" customFormat="1">
      <c r="A214" s="14"/>
      <c r="B214" s="256"/>
      <c r="C214" s="257"/>
      <c r="D214" s="247" t="s">
        <v>176</v>
      </c>
      <c r="E214" s="258" t="s">
        <v>1</v>
      </c>
      <c r="F214" s="259" t="s">
        <v>289</v>
      </c>
      <c r="G214" s="257"/>
      <c r="H214" s="260">
        <v>1.1040000000000001</v>
      </c>
      <c r="I214" s="261"/>
      <c r="J214" s="257"/>
      <c r="K214" s="257"/>
      <c r="L214" s="262"/>
      <c r="M214" s="263"/>
      <c r="N214" s="264"/>
      <c r="O214" s="264"/>
      <c r="P214" s="264"/>
      <c r="Q214" s="264"/>
      <c r="R214" s="264"/>
      <c r="S214" s="264"/>
      <c r="T214" s="26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6" t="s">
        <v>176</v>
      </c>
      <c r="AU214" s="266" t="s">
        <v>89</v>
      </c>
      <c r="AV214" s="14" t="s">
        <v>89</v>
      </c>
      <c r="AW214" s="14" t="s">
        <v>35</v>
      </c>
      <c r="AX214" s="14" t="s">
        <v>79</v>
      </c>
      <c r="AY214" s="266" t="s">
        <v>165</v>
      </c>
    </row>
    <row r="215" s="15" customFormat="1">
      <c r="A215" s="15"/>
      <c r="B215" s="267"/>
      <c r="C215" s="268"/>
      <c r="D215" s="247" t="s">
        <v>176</v>
      </c>
      <c r="E215" s="269" t="s">
        <v>1</v>
      </c>
      <c r="F215" s="270" t="s">
        <v>179</v>
      </c>
      <c r="G215" s="268"/>
      <c r="H215" s="271">
        <v>1.1040000000000001</v>
      </c>
      <c r="I215" s="272"/>
      <c r="J215" s="268"/>
      <c r="K215" s="268"/>
      <c r="L215" s="273"/>
      <c r="M215" s="274"/>
      <c r="N215" s="275"/>
      <c r="O215" s="275"/>
      <c r="P215" s="275"/>
      <c r="Q215" s="275"/>
      <c r="R215" s="275"/>
      <c r="S215" s="275"/>
      <c r="T215" s="27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7" t="s">
        <v>176</v>
      </c>
      <c r="AU215" s="277" t="s">
        <v>89</v>
      </c>
      <c r="AV215" s="15" t="s">
        <v>172</v>
      </c>
      <c r="AW215" s="15" t="s">
        <v>35</v>
      </c>
      <c r="AX215" s="15" t="s">
        <v>87</v>
      </c>
      <c r="AY215" s="277" t="s">
        <v>165</v>
      </c>
    </row>
    <row r="216" s="2" customFormat="1" ht="24.15" customHeight="1">
      <c r="A216" s="39"/>
      <c r="B216" s="40"/>
      <c r="C216" s="227" t="s">
        <v>290</v>
      </c>
      <c r="D216" s="227" t="s">
        <v>167</v>
      </c>
      <c r="E216" s="228" t="s">
        <v>291</v>
      </c>
      <c r="F216" s="229" t="s">
        <v>292</v>
      </c>
      <c r="G216" s="230" t="s">
        <v>170</v>
      </c>
      <c r="H216" s="231">
        <v>549.04600000000005</v>
      </c>
      <c r="I216" s="232"/>
      <c r="J216" s="233">
        <f>ROUND(I216*H216,2)</f>
        <v>0</v>
      </c>
      <c r="K216" s="229" t="s">
        <v>171</v>
      </c>
      <c r="L216" s="45"/>
      <c r="M216" s="234" t="s">
        <v>1</v>
      </c>
      <c r="N216" s="235" t="s">
        <v>44</v>
      </c>
      <c r="O216" s="92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8" t="s">
        <v>172</v>
      </c>
      <c r="AT216" s="238" t="s">
        <v>167</v>
      </c>
      <c r="AU216" s="238" t="s">
        <v>89</v>
      </c>
      <c r="AY216" s="18" t="s">
        <v>165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8" t="s">
        <v>87</v>
      </c>
      <c r="BK216" s="239">
        <f>ROUND(I216*H216,2)</f>
        <v>0</v>
      </c>
      <c r="BL216" s="18" t="s">
        <v>172</v>
      </c>
      <c r="BM216" s="238" t="s">
        <v>293</v>
      </c>
    </row>
    <row r="217" s="2" customFormat="1">
      <c r="A217" s="39"/>
      <c r="B217" s="40"/>
      <c r="C217" s="41"/>
      <c r="D217" s="240" t="s">
        <v>174</v>
      </c>
      <c r="E217" s="41"/>
      <c r="F217" s="241" t="s">
        <v>294</v>
      </c>
      <c r="G217" s="41"/>
      <c r="H217" s="41"/>
      <c r="I217" s="242"/>
      <c r="J217" s="41"/>
      <c r="K217" s="41"/>
      <c r="L217" s="45"/>
      <c r="M217" s="243"/>
      <c r="N217" s="244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174</v>
      </c>
      <c r="AU217" s="18" t="s">
        <v>89</v>
      </c>
    </row>
    <row r="218" s="14" customFormat="1">
      <c r="A218" s="14"/>
      <c r="B218" s="256"/>
      <c r="C218" s="257"/>
      <c r="D218" s="247" t="s">
        <v>176</v>
      </c>
      <c r="E218" s="258" t="s">
        <v>1</v>
      </c>
      <c r="F218" s="259" t="s">
        <v>295</v>
      </c>
      <c r="G218" s="257"/>
      <c r="H218" s="260">
        <v>125.40000000000001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6" t="s">
        <v>176</v>
      </c>
      <c r="AU218" s="266" t="s">
        <v>89</v>
      </c>
      <c r="AV218" s="14" t="s">
        <v>89</v>
      </c>
      <c r="AW218" s="14" t="s">
        <v>35</v>
      </c>
      <c r="AX218" s="14" t="s">
        <v>79</v>
      </c>
      <c r="AY218" s="266" t="s">
        <v>165</v>
      </c>
    </row>
    <row r="219" s="14" customFormat="1">
      <c r="A219" s="14"/>
      <c r="B219" s="256"/>
      <c r="C219" s="257"/>
      <c r="D219" s="247" t="s">
        <v>176</v>
      </c>
      <c r="E219" s="258" t="s">
        <v>1</v>
      </c>
      <c r="F219" s="259" t="s">
        <v>296</v>
      </c>
      <c r="G219" s="257"/>
      <c r="H219" s="260">
        <v>120.313</v>
      </c>
      <c r="I219" s="261"/>
      <c r="J219" s="257"/>
      <c r="K219" s="257"/>
      <c r="L219" s="262"/>
      <c r="M219" s="263"/>
      <c r="N219" s="264"/>
      <c r="O219" s="264"/>
      <c r="P219" s="264"/>
      <c r="Q219" s="264"/>
      <c r="R219" s="264"/>
      <c r="S219" s="264"/>
      <c r="T219" s="26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6" t="s">
        <v>176</v>
      </c>
      <c r="AU219" s="266" t="s">
        <v>89</v>
      </c>
      <c r="AV219" s="14" t="s">
        <v>89</v>
      </c>
      <c r="AW219" s="14" t="s">
        <v>35</v>
      </c>
      <c r="AX219" s="14" t="s">
        <v>79</v>
      </c>
      <c r="AY219" s="266" t="s">
        <v>165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297</v>
      </c>
      <c r="G220" s="257"/>
      <c r="H220" s="260">
        <v>262.39999999999998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4" customFormat="1">
      <c r="A221" s="14"/>
      <c r="B221" s="256"/>
      <c r="C221" s="257"/>
      <c r="D221" s="247" t="s">
        <v>176</v>
      </c>
      <c r="E221" s="258" t="s">
        <v>1</v>
      </c>
      <c r="F221" s="259" t="s">
        <v>298</v>
      </c>
      <c r="G221" s="257"/>
      <c r="H221" s="260">
        <v>60.497999999999998</v>
      </c>
      <c r="I221" s="261"/>
      <c r="J221" s="257"/>
      <c r="K221" s="257"/>
      <c r="L221" s="262"/>
      <c r="M221" s="263"/>
      <c r="N221" s="264"/>
      <c r="O221" s="264"/>
      <c r="P221" s="264"/>
      <c r="Q221" s="264"/>
      <c r="R221" s="264"/>
      <c r="S221" s="264"/>
      <c r="T221" s="26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6" t="s">
        <v>176</v>
      </c>
      <c r="AU221" s="266" t="s">
        <v>89</v>
      </c>
      <c r="AV221" s="14" t="s">
        <v>89</v>
      </c>
      <c r="AW221" s="14" t="s">
        <v>35</v>
      </c>
      <c r="AX221" s="14" t="s">
        <v>79</v>
      </c>
      <c r="AY221" s="266" t="s">
        <v>165</v>
      </c>
    </row>
    <row r="222" s="14" customFormat="1">
      <c r="A222" s="14"/>
      <c r="B222" s="256"/>
      <c r="C222" s="257"/>
      <c r="D222" s="247" t="s">
        <v>176</v>
      </c>
      <c r="E222" s="258" t="s">
        <v>1</v>
      </c>
      <c r="F222" s="259" t="s">
        <v>299</v>
      </c>
      <c r="G222" s="257"/>
      <c r="H222" s="260">
        <v>27.52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6" t="s">
        <v>176</v>
      </c>
      <c r="AU222" s="266" t="s">
        <v>89</v>
      </c>
      <c r="AV222" s="14" t="s">
        <v>89</v>
      </c>
      <c r="AW222" s="14" t="s">
        <v>35</v>
      </c>
      <c r="AX222" s="14" t="s">
        <v>79</v>
      </c>
      <c r="AY222" s="266" t="s">
        <v>165</v>
      </c>
    </row>
    <row r="223" s="14" customFormat="1">
      <c r="A223" s="14"/>
      <c r="B223" s="256"/>
      <c r="C223" s="257"/>
      <c r="D223" s="247" t="s">
        <v>176</v>
      </c>
      <c r="E223" s="258" t="s">
        <v>1</v>
      </c>
      <c r="F223" s="259" t="s">
        <v>300</v>
      </c>
      <c r="G223" s="257"/>
      <c r="H223" s="260">
        <v>16.5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6" t="s">
        <v>176</v>
      </c>
      <c r="AU223" s="266" t="s">
        <v>89</v>
      </c>
      <c r="AV223" s="14" t="s">
        <v>89</v>
      </c>
      <c r="AW223" s="14" t="s">
        <v>35</v>
      </c>
      <c r="AX223" s="14" t="s">
        <v>79</v>
      </c>
      <c r="AY223" s="266" t="s">
        <v>165</v>
      </c>
    </row>
    <row r="224" s="14" customFormat="1">
      <c r="A224" s="14"/>
      <c r="B224" s="256"/>
      <c r="C224" s="257"/>
      <c r="D224" s="247" t="s">
        <v>176</v>
      </c>
      <c r="E224" s="258" t="s">
        <v>1</v>
      </c>
      <c r="F224" s="259" t="s">
        <v>301</v>
      </c>
      <c r="G224" s="257"/>
      <c r="H224" s="260">
        <v>-63.585000000000001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6" t="s">
        <v>176</v>
      </c>
      <c r="AU224" s="266" t="s">
        <v>89</v>
      </c>
      <c r="AV224" s="14" t="s">
        <v>89</v>
      </c>
      <c r="AW224" s="14" t="s">
        <v>35</v>
      </c>
      <c r="AX224" s="14" t="s">
        <v>79</v>
      </c>
      <c r="AY224" s="266" t="s">
        <v>165</v>
      </c>
    </row>
    <row r="225" s="15" customFormat="1">
      <c r="A225" s="15"/>
      <c r="B225" s="267"/>
      <c r="C225" s="268"/>
      <c r="D225" s="247" t="s">
        <v>176</v>
      </c>
      <c r="E225" s="269" t="s">
        <v>1</v>
      </c>
      <c r="F225" s="270" t="s">
        <v>179</v>
      </c>
      <c r="G225" s="268"/>
      <c r="H225" s="271">
        <v>549.04599999999994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7" t="s">
        <v>176</v>
      </c>
      <c r="AU225" s="277" t="s">
        <v>89</v>
      </c>
      <c r="AV225" s="15" t="s">
        <v>172</v>
      </c>
      <c r="AW225" s="15" t="s">
        <v>35</v>
      </c>
      <c r="AX225" s="15" t="s">
        <v>87</v>
      </c>
      <c r="AY225" s="277" t="s">
        <v>165</v>
      </c>
    </row>
    <row r="226" s="2" customFormat="1" ht="24.15" customHeight="1">
      <c r="A226" s="39"/>
      <c r="B226" s="40"/>
      <c r="C226" s="227" t="s">
        <v>302</v>
      </c>
      <c r="D226" s="227" t="s">
        <v>167</v>
      </c>
      <c r="E226" s="228" t="s">
        <v>303</v>
      </c>
      <c r="F226" s="229" t="s">
        <v>304</v>
      </c>
      <c r="G226" s="230" t="s">
        <v>170</v>
      </c>
      <c r="H226" s="231">
        <v>55.177999999999997</v>
      </c>
      <c r="I226" s="232"/>
      <c r="J226" s="233">
        <f>ROUND(I226*H226,2)</f>
        <v>0</v>
      </c>
      <c r="K226" s="229" t="s">
        <v>171</v>
      </c>
      <c r="L226" s="45"/>
      <c r="M226" s="234" t="s">
        <v>1</v>
      </c>
      <c r="N226" s="235" t="s">
        <v>44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172</v>
      </c>
      <c r="AT226" s="238" t="s">
        <v>167</v>
      </c>
      <c r="AU226" s="238" t="s">
        <v>89</v>
      </c>
      <c r="AY226" s="18" t="s">
        <v>165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87</v>
      </c>
      <c r="BK226" s="239">
        <f>ROUND(I226*H226,2)</f>
        <v>0</v>
      </c>
      <c r="BL226" s="18" t="s">
        <v>172</v>
      </c>
      <c r="BM226" s="238" t="s">
        <v>305</v>
      </c>
    </row>
    <row r="227" s="2" customFormat="1">
      <c r="A227" s="39"/>
      <c r="B227" s="40"/>
      <c r="C227" s="41"/>
      <c r="D227" s="240" t="s">
        <v>174</v>
      </c>
      <c r="E227" s="41"/>
      <c r="F227" s="241" t="s">
        <v>306</v>
      </c>
      <c r="G227" s="41"/>
      <c r="H227" s="41"/>
      <c r="I227" s="242"/>
      <c r="J227" s="41"/>
      <c r="K227" s="41"/>
      <c r="L227" s="45"/>
      <c r="M227" s="243"/>
      <c r="N227" s="244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174</v>
      </c>
      <c r="AU227" s="18" t="s">
        <v>89</v>
      </c>
    </row>
    <row r="228" s="13" customFormat="1">
      <c r="A228" s="13"/>
      <c r="B228" s="245"/>
      <c r="C228" s="246"/>
      <c r="D228" s="247" t="s">
        <v>176</v>
      </c>
      <c r="E228" s="248" t="s">
        <v>1</v>
      </c>
      <c r="F228" s="249" t="s">
        <v>187</v>
      </c>
      <c r="G228" s="246"/>
      <c r="H228" s="248" t="s">
        <v>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5" t="s">
        <v>176</v>
      </c>
      <c r="AU228" s="255" t="s">
        <v>89</v>
      </c>
      <c r="AV228" s="13" t="s">
        <v>87</v>
      </c>
      <c r="AW228" s="13" t="s">
        <v>35</v>
      </c>
      <c r="AX228" s="13" t="s">
        <v>79</v>
      </c>
      <c r="AY228" s="255" t="s">
        <v>165</v>
      </c>
    </row>
    <row r="229" s="14" customFormat="1">
      <c r="A229" s="14"/>
      <c r="B229" s="256"/>
      <c r="C229" s="257"/>
      <c r="D229" s="247" t="s">
        <v>176</v>
      </c>
      <c r="E229" s="258" t="s">
        <v>1</v>
      </c>
      <c r="F229" s="259" t="s">
        <v>278</v>
      </c>
      <c r="G229" s="257"/>
      <c r="H229" s="260">
        <v>55.177999999999997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6" t="s">
        <v>176</v>
      </c>
      <c r="AU229" s="266" t="s">
        <v>89</v>
      </c>
      <c r="AV229" s="14" t="s">
        <v>89</v>
      </c>
      <c r="AW229" s="14" t="s">
        <v>35</v>
      </c>
      <c r="AX229" s="14" t="s">
        <v>79</v>
      </c>
      <c r="AY229" s="266" t="s">
        <v>165</v>
      </c>
    </row>
    <row r="230" s="15" customFormat="1">
      <c r="A230" s="15"/>
      <c r="B230" s="267"/>
      <c r="C230" s="268"/>
      <c r="D230" s="247" t="s">
        <v>176</v>
      </c>
      <c r="E230" s="269" t="s">
        <v>1</v>
      </c>
      <c r="F230" s="270" t="s">
        <v>179</v>
      </c>
      <c r="G230" s="268"/>
      <c r="H230" s="271">
        <v>55.177999999999997</v>
      </c>
      <c r="I230" s="272"/>
      <c r="J230" s="268"/>
      <c r="K230" s="268"/>
      <c r="L230" s="273"/>
      <c r="M230" s="274"/>
      <c r="N230" s="275"/>
      <c r="O230" s="275"/>
      <c r="P230" s="275"/>
      <c r="Q230" s="275"/>
      <c r="R230" s="275"/>
      <c r="S230" s="275"/>
      <c r="T230" s="27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7" t="s">
        <v>176</v>
      </c>
      <c r="AU230" s="277" t="s">
        <v>89</v>
      </c>
      <c r="AV230" s="15" t="s">
        <v>172</v>
      </c>
      <c r="AW230" s="15" t="s">
        <v>35</v>
      </c>
      <c r="AX230" s="15" t="s">
        <v>87</v>
      </c>
      <c r="AY230" s="277" t="s">
        <v>165</v>
      </c>
    </row>
    <row r="231" s="12" customFormat="1" ht="22.8" customHeight="1">
      <c r="A231" s="12"/>
      <c r="B231" s="211"/>
      <c r="C231" s="212"/>
      <c r="D231" s="213" t="s">
        <v>78</v>
      </c>
      <c r="E231" s="225" t="s">
        <v>89</v>
      </c>
      <c r="F231" s="225" t="s">
        <v>307</v>
      </c>
      <c r="G231" s="212"/>
      <c r="H231" s="212"/>
      <c r="I231" s="215"/>
      <c r="J231" s="226">
        <f>BK231</f>
        <v>0</v>
      </c>
      <c r="K231" s="212"/>
      <c r="L231" s="217"/>
      <c r="M231" s="218"/>
      <c r="N231" s="219"/>
      <c r="O231" s="219"/>
      <c r="P231" s="220">
        <f>SUM(P232:P258)</f>
        <v>0</v>
      </c>
      <c r="Q231" s="219"/>
      <c r="R231" s="220">
        <f>SUM(R232:R258)</f>
        <v>29.400700899999997</v>
      </c>
      <c r="S231" s="219"/>
      <c r="T231" s="221">
        <f>SUM(T232:T258)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2" t="s">
        <v>87</v>
      </c>
      <c r="AT231" s="223" t="s">
        <v>78</v>
      </c>
      <c r="AU231" s="223" t="s">
        <v>87</v>
      </c>
      <c r="AY231" s="222" t="s">
        <v>165</v>
      </c>
      <c r="BK231" s="224">
        <f>SUM(BK232:BK258)</f>
        <v>0</v>
      </c>
    </row>
    <row r="232" s="2" customFormat="1" ht="33" customHeight="1">
      <c r="A232" s="39"/>
      <c r="B232" s="40"/>
      <c r="C232" s="227" t="s">
        <v>308</v>
      </c>
      <c r="D232" s="227" t="s">
        <v>167</v>
      </c>
      <c r="E232" s="228" t="s">
        <v>309</v>
      </c>
      <c r="F232" s="229" t="s">
        <v>310</v>
      </c>
      <c r="G232" s="230" t="s">
        <v>183</v>
      </c>
      <c r="H232" s="231">
        <v>14.380000000000001</v>
      </c>
      <c r="I232" s="232"/>
      <c r="J232" s="233">
        <f>ROUND(I232*H232,2)</f>
        <v>0</v>
      </c>
      <c r="K232" s="229" t="s">
        <v>171</v>
      </c>
      <c r="L232" s="45"/>
      <c r="M232" s="234" t="s">
        <v>1</v>
      </c>
      <c r="N232" s="235" t="s">
        <v>44</v>
      </c>
      <c r="O232" s="92"/>
      <c r="P232" s="236">
        <f>O232*H232</f>
        <v>0</v>
      </c>
      <c r="Q232" s="236">
        <v>1.6299999999999999</v>
      </c>
      <c r="R232" s="236">
        <f>Q232*H232</f>
        <v>23.439399999999999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172</v>
      </c>
      <c r="AT232" s="238" t="s">
        <v>167</v>
      </c>
      <c r="AU232" s="238" t="s">
        <v>89</v>
      </c>
      <c r="AY232" s="18" t="s">
        <v>165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87</v>
      </c>
      <c r="BK232" s="239">
        <f>ROUND(I232*H232,2)</f>
        <v>0</v>
      </c>
      <c r="BL232" s="18" t="s">
        <v>172</v>
      </c>
      <c r="BM232" s="238" t="s">
        <v>311</v>
      </c>
    </row>
    <row r="233" s="2" customFormat="1">
      <c r="A233" s="39"/>
      <c r="B233" s="40"/>
      <c r="C233" s="41"/>
      <c r="D233" s="240" t="s">
        <v>174</v>
      </c>
      <c r="E233" s="41"/>
      <c r="F233" s="241" t="s">
        <v>312</v>
      </c>
      <c r="G233" s="41"/>
      <c r="H233" s="41"/>
      <c r="I233" s="242"/>
      <c r="J233" s="41"/>
      <c r="K233" s="41"/>
      <c r="L233" s="45"/>
      <c r="M233" s="243"/>
      <c r="N233" s="244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174</v>
      </c>
      <c r="AU233" s="18" t="s">
        <v>89</v>
      </c>
    </row>
    <row r="234" s="13" customFormat="1">
      <c r="A234" s="13"/>
      <c r="B234" s="245"/>
      <c r="C234" s="246"/>
      <c r="D234" s="247" t="s">
        <v>176</v>
      </c>
      <c r="E234" s="248" t="s">
        <v>1</v>
      </c>
      <c r="F234" s="249" t="s">
        <v>215</v>
      </c>
      <c r="G234" s="246"/>
      <c r="H234" s="248" t="s">
        <v>1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5" t="s">
        <v>176</v>
      </c>
      <c r="AU234" s="255" t="s">
        <v>89</v>
      </c>
      <c r="AV234" s="13" t="s">
        <v>87</v>
      </c>
      <c r="AW234" s="13" t="s">
        <v>35</v>
      </c>
      <c r="AX234" s="13" t="s">
        <v>79</v>
      </c>
      <c r="AY234" s="255" t="s">
        <v>165</v>
      </c>
    </row>
    <row r="235" s="13" customFormat="1">
      <c r="A235" s="13"/>
      <c r="B235" s="245"/>
      <c r="C235" s="246"/>
      <c r="D235" s="247" t="s">
        <v>176</v>
      </c>
      <c r="E235" s="248" t="s">
        <v>1</v>
      </c>
      <c r="F235" s="249" t="s">
        <v>216</v>
      </c>
      <c r="G235" s="246"/>
      <c r="H235" s="248" t="s">
        <v>1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5" t="s">
        <v>176</v>
      </c>
      <c r="AU235" s="255" t="s">
        <v>89</v>
      </c>
      <c r="AV235" s="13" t="s">
        <v>87</v>
      </c>
      <c r="AW235" s="13" t="s">
        <v>35</v>
      </c>
      <c r="AX235" s="13" t="s">
        <v>79</v>
      </c>
      <c r="AY235" s="255" t="s">
        <v>165</v>
      </c>
    </row>
    <row r="236" s="14" customFormat="1">
      <c r="A236" s="14"/>
      <c r="B236" s="256"/>
      <c r="C236" s="257"/>
      <c r="D236" s="247" t="s">
        <v>176</v>
      </c>
      <c r="E236" s="258" t="s">
        <v>1</v>
      </c>
      <c r="F236" s="259" t="s">
        <v>313</v>
      </c>
      <c r="G236" s="257"/>
      <c r="H236" s="260">
        <v>14.380000000000001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6" t="s">
        <v>176</v>
      </c>
      <c r="AU236" s="266" t="s">
        <v>89</v>
      </c>
      <c r="AV236" s="14" t="s">
        <v>89</v>
      </c>
      <c r="AW236" s="14" t="s">
        <v>35</v>
      </c>
      <c r="AX236" s="14" t="s">
        <v>79</v>
      </c>
      <c r="AY236" s="266" t="s">
        <v>165</v>
      </c>
    </row>
    <row r="237" s="15" customFormat="1">
      <c r="A237" s="15"/>
      <c r="B237" s="267"/>
      <c r="C237" s="268"/>
      <c r="D237" s="247" t="s">
        <v>176</v>
      </c>
      <c r="E237" s="269" t="s">
        <v>1</v>
      </c>
      <c r="F237" s="270" t="s">
        <v>179</v>
      </c>
      <c r="G237" s="268"/>
      <c r="H237" s="271">
        <v>14.380000000000001</v>
      </c>
      <c r="I237" s="272"/>
      <c r="J237" s="268"/>
      <c r="K237" s="268"/>
      <c r="L237" s="273"/>
      <c r="M237" s="274"/>
      <c r="N237" s="275"/>
      <c r="O237" s="275"/>
      <c r="P237" s="275"/>
      <c r="Q237" s="275"/>
      <c r="R237" s="275"/>
      <c r="S237" s="275"/>
      <c r="T237" s="276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7" t="s">
        <v>176</v>
      </c>
      <c r="AU237" s="277" t="s">
        <v>89</v>
      </c>
      <c r="AV237" s="15" t="s">
        <v>172</v>
      </c>
      <c r="AW237" s="15" t="s">
        <v>35</v>
      </c>
      <c r="AX237" s="15" t="s">
        <v>87</v>
      </c>
      <c r="AY237" s="277" t="s">
        <v>165</v>
      </c>
    </row>
    <row r="238" s="2" customFormat="1" ht="24.15" customHeight="1">
      <c r="A238" s="39"/>
      <c r="B238" s="40"/>
      <c r="C238" s="227" t="s">
        <v>314</v>
      </c>
      <c r="D238" s="227" t="s">
        <v>167</v>
      </c>
      <c r="E238" s="228" t="s">
        <v>315</v>
      </c>
      <c r="F238" s="229" t="s">
        <v>316</v>
      </c>
      <c r="G238" s="230" t="s">
        <v>170</v>
      </c>
      <c r="H238" s="231">
        <v>161.774</v>
      </c>
      <c r="I238" s="232"/>
      <c r="J238" s="233">
        <f>ROUND(I238*H238,2)</f>
        <v>0</v>
      </c>
      <c r="K238" s="229" t="s">
        <v>171</v>
      </c>
      <c r="L238" s="45"/>
      <c r="M238" s="234" t="s">
        <v>1</v>
      </c>
      <c r="N238" s="235" t="s">
        <v>44</v>
      </c>
      <c r="O238" s="92"/>
      <c r="P238" s="236">
        <f>O238*H238</f>
        <v>0</v>
      </c>
      <c r="Q238" s="236">
        <v>0.00017000000000000001</v>
      </c>
      <c r="R238" s="236">
        <f>Q238*H238</f>
        <v>0.027501580000000001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172</v>
      </c>
      <c r="AT238" s="238" t="s">
        <v>167</v>
      </c>
      <c r="AU238" s="238" t="s">
        <v>89</v>
      </c>
      <c r="AY238" s="18" t="s">
        <v>165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87</v>
      </c>
      <c r="BK238" s="239">
        <f>ROUND(I238*H238,2)</f>
        <v>0</v>
      </c>
      <c r="BL238" s="18" t="s">
        <v>172</v>
      </c>
      <c r="BM238" s="238" t="s">
        <v>317</v>
      </c>
    </row>
    <row r="239" s="2" customFormat="1">
      <c r="A239" s="39"/>
      <c r="B239" s="40"/>
      <c r="C239" s="41"/>
      <c r="D239" s="240" t="s">
        <v>174</v>
      </c>
      <c r="E239" s="41"/>
      <c r="F239" s="241" t="s">
        <v>318</v>
      </c>
      <c r="G239" s="41"/>
      <c r="H239" s="41"/>
      <c r="I239" s="242"/>
      <c r="J239" s="41"/>
      <c r="K239" s="41"/>
      <c r="L239" s="45"/>
      <c r="M239" s="243"/>
      <c r="N239" s="244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174</v>
      </c>
      <c r="AU239" s="18" t="s">
        <v>89</v>
      </c>
    </row>
    <row r="240" s="13" customFormat="1">
      <c r="A240" s="13"/>
      <c r="B240" s="245"/>
      <c r="C240" s="246"/>
      <c r="D240" s="247" t="s">
        <v>176</v>
      </c>
      <c r="E240" s="248" t="s">
        <v>1</v>
      </c>
      <c r="F240" s="249" t="s">
        <v>215</v>
      </c>
      <c r="G240" s="246"/>
      <c r="H240" s="248" t="s">
        <v>1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5" t="s">
        <v>176</v>
      </c>
      <c r="AU240" s="255" t="s">
        <v>89</v>
      </c>
      <c r="AV240" s="13" t="s">
        <v>87</v>
      </c>
      <c r="AW240" s="13" t="s">
        <v>35</v>
      </c>
      <c r="AX240" s="13" t="s">
        <v>79</v>
      </c>
      <c r="AY240" s="255" t="s">
        <v>165</v>
      </c>
    </row>
    <row r="241" s="13" customFormat="1">
      <c r="A241" s="13"/>
      <c r="B241" s="245"/>
      <c r="C241" s="246"/>
      <c r="D241" s="247" t="s">
        <v>176</v>
      </c>
      <c r="E241" s="248" t="s">
        <v>1</v>
      </c>
      <c r="F241" s="249" t="s">
        <v>215</v>
      </c>
      <c r="G241" s="246"/>
      <c r="H241" s="248" t="s">
        <v>1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5" t="s">
        <v>176</v>
      </c>
      <c r="AU241" s="255" t="s">
        <v>89</v>
      </c>
      <c r="AV241" s="13" t="s">
        <v>87</v>
      </c>
      <c r="AW241" s="13" t="s">
        <v>35</v>
      </c>
      <c r="AX241" s="13" t="s">
        <v>79</v>
      </c>
      <c r="AY241" s="255" t="s">
        <v>165</v>
      </c>
    </row>
    <row r="242" s="13" customFormat="1">
      <c r="A242" s="13"/>
      <c r="B242" s="245"/>
      <c r="C242" s="246"/>
      <c r="D242" s="247" t="s">
        <v>176</v>
      </c>
      <c r="E242" s="248" t="s">
        <v>1</v>
      </c>
      <c r="F242" s="249" t="s">
        <v>216</v>
      </c>
      <c r="G242" s="246"/>
      <c r="H242" s="248" t="s">
        <v>1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5" t="s">
        <v>176</v>
      </c>
      <c r="AU242" s="255" t="s">
        <v>89</v>
      </c>
      <c r="AV242" s="13" t="s">
        <v>87</v>
      </c>
      <c r="AW242" s="13" t="s">
        <v>35</v>
      </c>
      <c r="AX242" s="13" t="s">
        <v>79</v>
      </c>
      <c r="AY242" s="255" t="s">
        <v>165</v>
      </c>
    </row>
    <row r="243" s="14" customFormat="1">
      <c r="A243" s="14"/>
      <c r="B243" s="256"/>
      <c r="C243" s="257"/>
      <c r="D243" s="247" t="s">
        <v>176</v>
      </c>
      <c r="E243" s="258" t="s">
        <v>1</v>
      </c>
      <c r="F243" s="259" t="s">
        <v>319</v>
      </c>
      <c r="G243" s="257"/>
      <c r="H243" s="260">
        <v>161.774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6" t="s">
        <v>176</v>
      </c>
      <c r="AU243" s="266" t="s">
        <v>89</v>
      </c>
      <c r="AV243" s="14" t="s">
        <v>89</v>
      </c>
      <c r="AW243" s="14" t="s">
        <v>35</v>
      </c>
      <c r="AX243" s="14" t="s">
        <v>79</v>
      </c>
      <c r="AY243" s="266" t="s">
        <v>165</v>
      </c>
    </row>
    <row r="244" s="15" customFormat="1">
      <c r="A244" s="15"/>
      <c r="B244" s="267"/>
      <c r="C244" s="268"/>
      <c r="D244" s="247" t="s">
        <v>176</v>
      </c>
      <c r="E244" s="269" t="s">
        <v>1</v>
      </c>
      <c r="F244" s="270" t="s">
        <v>179</v>
      </c>
      <c r="G244" s="268"/>
      <c r="H244" s="271">
        <v>161.774</v>
      </c>
      <c r="I244" s="272"/>
      <c r="J244" s="268"/>
      <c r="K244" s="268"/>
      <c r="L244" s="273"/>
      <c r="M244" s="274"/>
      <c r="N244" s="275"/>
      <c r="O244" s="275"/>
      <c r="P244" s="275"/>
      <c r="Q244" s="275"/>
      <c r="R244" s="275"/>
      <c r="S244" s="275"/>
      <c r="T244" s="27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7" t="s">
        <v>176</v>
      </c>
      <c r="AU244" s="277" t="s">
        <v>89</v>
      </c>
      <c r="AV244" s="15" t="s">
        <v>172</v>
      </c>
      <c r="AW244" s="15" t="s">
        <v>35</v>
      </c>
      <c r="AX244" s="15" t="s">
        <v>87</v>
      </c>
      <c r="AY244" s="277" t="s">
        <v>165</v>
      </c>
    </row>
    <row r="245" s="2" customFormat="1" ht="24.15" customHeight="1">
      <c r="A245" s="39"/>
      <c r="B245" s="40"/>
      <c r="C245" s="278" t="s">
        <v>320</v>
      </c>
      <c r="D245" s="278" t="s">
        <v>191</v>
      </c>
      <c r="E245" s="279" t="s">
        <v>321</v>
      </c>
      <c r="F245" s="280" t="s">
        <v>322</v>
      </c>
      <c r="G245" s="281" t="s">
        <v>170</v>
      </c>
      <c r="H245" s="282">
        <v>191.62100000000001</v>
      </c>
      <c r="I245" s="283"/>
      <c r="J245" s="284">
        <f>ROUND(I245*H245,2)</f>
        <v>0</v>
      </c>
      <c r="K245" s="280" t="s">
        <v>171</v>
      </c>
      <c r="L245" s="285"/>
      <c r="M245" s="286" t="s">
        <v>1</v>
      </c>
      <c r="N245" s="287" t="s">
        <v>44</v>
      </c>
      <c r="O245" s="92"/>
      <c r="P245" s="236">
        <f>O245*H245</f>
        <v>0</v>
      </c>
      <c r="Q245" s="236">
        <v>0.00029999999999999997</v>
      </c>
      <c r="R245" s="236">
        <f>Q245*H245</f>
        <v>0.057486299999999997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195</v>
      </c>
      <c r="AT245" s="238" t="s">
        <v>191</v>
      </c>
      <c r="AU245" s="238" t="s">
        <v>89</v>
      </c>
      <c r="AY245" s="18" t="s">
        <v>165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87</v>
      </c>
      <c r="BK245" s="239">
        <f>ROUND(I245*H245,2)</f>
        <v>0</v>
      </c>
      <c r="BL245" s="18" t="s">
        <v>172</v>
      </c>
      <c r="BM245" s="238" t="s">
        <v>323</v>
      </c>
    </row>
    <row r="246" s="14" customFormat="1">
      <c r="A246" s="14"/>
      <c r="B246" s="256"/>
      <c r="C246" s="257"/>
      <c r="D246" s="247" t="s">
        <v>176</v>
      </c>
      <c r="E246" s="258" t="s">
        <v>1</v>
      </c>
      <c r="F246" s="259" t="s">
        <v>324</v>
      </c>
      <c r="G246" s="257"/>
      <c r="H246" s="260">
        <v>191.62100000000001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6" t="s">
        <v>176</v>
      </c>
      <c r="AU246" s="266" t="s">
        <v>89</v>
      </c>
      <c r="AV246" s="14" t="s">
        <v>89</v>
      </c>
      <c r="AW246" s="14" t="s">
        <v>35</v>
      </c>
      <c r="AX246" s="14" t="s">
        <v>79</v>
      </c>
      <c r="AY246" s="266" t="s">
        <v>165</v>
      </c>
    </row>
    <row r="247" s="15" customFormat="1">
      <c r="A247" s="15"/>
      <c r="B247" s="267"/>
      <c r="C247" s="268"/>
      <c r="D247" s="247" t="s">
        <v>176</v>
      </c>
      <c r="E247" s="269" t="s">
        <v>1</v>
      </c>
      <c r="F247" s="270" t="s">
        <v>179</v>
      </c>
      <c r="G247" s="268"/>
      <c r="H247" s="271">
        <v>191.62100000000001</v>
      </c>
      <c r="I247" s="272"/>
      <c r="J247" s="268"/>
      <c r="K247" s="268"/>
      <c r="L247" s="273"/>
      <c r="M247" s="274"/>
      <c r="N247" s="275"/>
      <c r="O247" s="275"/>
      <c r="P247" s="275"/>
      <c r="Q247" s="275"/>
      <c r="R247" s="275"/>
      <c r="S247" s="275"/>
      <c r="T247" s="27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7" t="s">
        <v>176</v>
      </c>
      <c r="AU247" s="277" t="s">
        <v>89</v>
      </c>
      <c r="AV247" s="15" t="s">
        <v>172</v>
      </c>
      <c r="AW247" s="15" t="s">
        <v>35</v>
      </c>
      <c r="AX247" s="15" t="s">
        <v>87</v>
      </c>
      <c r="AY247" s="277" t="s">
        <v>165</v>
      </c>
    </row>
    <row r="248" s="2" customFormat="1" ht="16.5" customHeight="1">
      <c r="A248" s="39"/>
      <c r="B248" s="40"/>
      <c r="C248" s="227" t="s">
        <v>325</v>
      </c>
      <c r="D248" s="227" t="s">
        <v>167</v>
      </c>
      <c r="E248" s="228" t="s">
        <v>326</v>
      </c>
      <c r="F248" s="229" t="s">
        <v>327</v>
      </c>
      <c r="G248" s="230" t="s">
        <v>183</v>
      </c>
      <c r="H248" s="231">
        <v>3.5950000000000002</v>
      </c>
      <c r="I248" s="232"/>
      <c r="J248" s="233">
        <f>ROUND(I248*H248,2)</f>
        <v>0</v>
      </c>
      <c r="K248" s="229" t="s">
        <v>171</v>
      </c>
      <c r="L248" s="45"/>
      <c r="M248" s="234" t="s">
        <v>1</v>
      </c>
      <c r="N248" s="235" t="s">
        <v>44</v>
      </c>
      <c r="O248" s="92"/>
      <c r="P248" s="236">
        <f>O248*H248</f>
        <v>0</v>
      </c>
      <c r="Q248" s="236">
        <v>1.6299999999999999</v>
      </c>
      <c r="R248" s="236">
        <f>Q248*H248</f>
        <v>5.8598499999999998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172</v>
      </c>
      <c r="AT248" s="238" t="s">
        <v>167</v>
      </c>
      <c r="AU248" s="238" t="s">
        <v>89</v>
      </c>
      <c r="AY248" s="18" t="s">
        <v>165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87</v>
      </c>
      <c r="BK248" s="239">
        <f>ROUND(I248*H248,2)</f>
        <v>0</v>
      </c>
      <c r="BL248" s="18" t="s">
        <v>172</v>
      </c>
      <c r="BM248" s="238" t="s">
        <v>328</v>
      </c>
    </row>
    <row r="249" s="2" customFormat="1">
      <c r="A249" s="39"/>
      <c r="B249" s="40"/>
      <c r="C249" s="41"/>
      <c r="D249" s="240" t="s">
        <v>174</v>
      </c>
      <c r="E249" s="41"/>
      <c r="F249" s="241" t="s">
        <v>329</v>
      </c>
      <c r="G249" s="41"/>
      <c r="H249" s="41"/>
      <c r="I249" s="242"/>
      <c r="J249" s="41"/>
      <c r="K249" s="41"/>
      <c r="L249" s="45"/>
      <c r="M249" s="243"/>
      <c r="N249" s="244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174</v>
      </c>
      <c r="AU249" s="18" t="s">
        <v>89</v>
      </c>
    </row>
    <row r="250" s="13" customFormat="1">
      <c r="A250" s="13"/>
      <c r="B250" s="245"/>
      <c r="C250" s="246"/>
      <c r="D250" s="247" t="s">
        <v>176</v>
      </c>
      <c r="E250" s="248" t="s">
        <v>1</v>
      </c>
      <c r="F250" s="249" t="s">
        <v>330</v>
      </c>
      <c r="G250" s="246"/>
      <c r="H250" s="248" t="s">
        <v>1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5" t="s">
        <v>176</v>
      </c>
      <c r="AU250" s="255" t="s">
        <v>89</v>
      </c>
      <c r="AV250" s="13" t="s">
        <v>87</v>
      </c>
      <c r="AW250" s="13" t="s">
        <v>35</v>
      </c>
      <c r="AX250" s="13" t="s">
        <v>79</v>
      </c>
      <c r="AY250" s="255" t="s">
        <v>165</v>
      </c>
    </row>
    <row r="251" s="13" customFormat="1">
      <c r="A251" s="13"/>
      <c r="B251" s="245"/>
      <c r="C251" s="246"/>
      <c r="D251" s="247" t="s">
        <v>176</v>
      </c>
      <c r="E251" s="248" t="s">
        <v>1</v>
      </c>
      <c r="F251" s="249" t="s">
        <v>216</v>
      </c>
      <c r="G251" s="246"/>
      <c r="H251" s="248" t="s">
        <v>1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5" t="s">
        <v>176</v>
      </c>
      <c r="AU251" s="255" t="s">
        <v>89</v>
      </c>
      <c r="AV251" s="13" t="s">
        <v>87</v>
      </c>
      <c r="AW251" s="13" t="s">
        <v>35</v>
      </c>
      <c r="AX251" s="13" t="s">
        <v>79</v>
      </c>
      <c r="AY251" s="255" t="s">
        <v>165</v>
      </c>
    </row>
    <row r="252" s="14" customFormat="1">
      <c r="A252" s="14"/>
      <c r="B252" s="256"/>
      <c r="C252" s="257"/>
      <c r="D252" s="247" t="s">
        <v>176</v>
      </c>
      <c r="E252" s="258" t="s">
        <v>1</v>
      </c>
      <c r="F252" s="259" t="s">
        <v>331</v>
      </c>
      <c r="G252" s="257"/>
      <c r="H252" s="260">
        <v>3.5950000000000002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6" t="s">
        <v>176</v>
      </c>
      <c r="AU252" s="266" t="s">
        <v>89</v>
      </c>
      <c r="AV252" s="14" t="s">
        <v>89</v>
      </c>
      <c r="AW252" s="14" t="s">
        <v>35</v>
      </c>
      <c r="AX252" s="14" t="s">
        <v>79</v>
      </c>
      <c r="AY252" s="266" t="s">
        <v>165</v>
      </c>
    </row>
    <row r="253" s="15" customFormat="1">
      <c r="A253" s="15"/>
      <c r="B253" s="267"/>
      <c r="C253" s="268"/>
      <c r="D253" s="247" t="s">
        <v>176</v>
      </c>
      <c r="E253" s="269" t="s">
        <v>1</v>
      </c>
      <c r="F253" s="270" t="s">
        <v>179</v>
      </c>
      <c r="G253" s="268"/>
      <c r="H253" s="271">
        <v>3.5950000000000002</v>
      </c>
      <c r="I253" s="272"/>
      <c r="J253" s="268"/>
      <c r="K253" s="268"/>
      <c r="L253" s="273"/>
      <c r="M253" s="274"/>
      <c r="N253" s="275"/>
      <c r="O253" s="275"/>
      <c r="P253" s="275"/>
      <c r="Q253" s="275"/>
      <c r="R253" s="275"/>
      <c r="S253" s="275"/>
      <c r="T253" s="27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7" t="s">
        <v>176</v>
      </c>
      <c r="AU253" s="277" t="s">
        <v>89</v>
      </c>
      <c r="AV253" s="15" t="s">
        <v>172</v>
      </c>
      <c r="AW253" s="15" t="s">
        <v>35</v>
      </c>
      <c r="AX253" s="15" t="s">
        <v>87</v>
      </c>
      <c r="AY253" s="277" t="s">
        <v>165</v>
      </c>
    </row>
    <row r="254" s="2" customFormat="1" ht="24.15" customHeight="1">
      <c r="A254" s="39"/>
      <c r="B254" s="40"/>
      <c r="C254" s="227" t="s">
        <v>332</v>
      </c>
      <c r="D254" s="227" t="s">
        <v>167</v>
      </c>
      <c r="E254" s="228" t="s">
        <v>333</v>
      </c>
      <c r="F254" s="229" t="s">
        <v>334</v>
      </c>
      <c r="G254" s="230" t="s">
        <v>335</v>
      </c>
      <c r="H254" s="231">
        <v>33.597999999999999</v>
      </c>
      <c r="I254" s="232"/>
      <c r="J254" s="233">
        <f>ROUND(I254*H254,2)</f>
        <v>0</v>
      </c>
      <c r="K254" s="229" t="s">
        <v>171</v>
      </c>
      <c r="L254" s="45"/>
      <c r="M254" s="234" t="s">
        <v>1</v>
      </c>
      <c r="N254" s="235" t="s">
        <v>44</v>
      </c>
      <c r="O254" s="92"/>
      <c r="P254" s="236">
        <f>O254*H254</f>
        <v>0</v>
      </c>
      <c r="Q254" s="236">
        <v>0.00048999999999999998</v>
      </c>
      <c r="R254" s="236">
        <f>Q254*H254</f>
        <v>0.016463019999999998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172</v>
      </c>
      <c r="AT254" s="238" t="s">
        <v>167</v>
      </c>
      <c r="AU254" s="238" t="s">
        <v>89</v>
      </c>
      <c r="AY254" s="18" t="s">
        <v>165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87</v>
      </c>
      <c r="BK254" s="239">
        <f>ROUND(I254*H254,2)</f>
        <v>0</v>
      </c>
      <c r="BL254" s="18" t="s">
        <v>172</v>
      </c>
      <c r="BM254" s="238" t="s">
        <v>336</v>
      </c>
    </row>
    <row r="255" s="2" customFormat="1">
      <c r="A255" s="39"/>
      <c r="B255" s="40"/>
      <c r="C255" s="41"/>
      <c r="D255" s="240" t="s">
        <v>174</v>
      </c>
      <c r="E255" s="41"/>
      <c r="F255" s="241" t="s">
        <v>337</v>
      </c>
      <c r="G255" s="41"/>
      <c r="H255" s="41"/>
      <c r="I255" s="242"/>
      <c r="J255" s="41"/>
      <c r="K255" s="41"/>
      <c r="L255" s="45"/>
      <c r="M255" s="243"/>
      <c r="N255" s="244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174</v>
      </c>
      <c r="AU255" s="18" t="s">
        <v>89</v>
      </c>
    </row>
    <row r="256" s="13" customFormat="1">
      <c r="A256" s="13"/>
      <c r="B256" s="245"/>
      <c r="C256" s="246"/>
      <c r="D256" s="247" t="s">
        <v>176</v>
      </c>
      <c r="E256" s="248" t="s">
        <v>1</v>
      </c>
      <c r="F256" s="249" t="s">
        <v>216</v>
      </c>
      <c r="G256" s="246"/>
      <c r="H256" s="248" t="s">
        <v>1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5" t="s">
        <v>176</v>
      </c>
      <c r="AU256" s="255" t="s">
        <v>89</v>
      </c>
      <c r="AV256" s="13" t="s">
        <v>87</v>
      </c>
      <c r="AW256" s="13" t="s">
        <v>35</v>
      </c>
      <c r="AX256" s="13" t="s">
        <v>79</v>
      </c>
      <c r="AY256" s="255" t="s">
        <v>165</v>
      </c>
    </row>
    <row r="257" s="14" customFormat="1">
      <c r="A257" s="14"/>
      <c r="B257" s="256"/>
      <c r="C257" s="257"/>
      <c r="D257" s="247" t="s">
        <v>176</v>
      </c>
      <c r="E257" s="258" t="s">
        <v>1</v>
      </c>
      <c r="F257" s="259" t="s">
        <v>338</v>
      </c>
      <c r="G257" s="257"/>
      <c r="H257" s="260">
        <v>33.597999999999999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6" t="s">
        <v>176</v>
      </c>
      <c r="AU257" s="266" t="s">
        <v>89</v>
      </c>
      <c r="AV257" s="14" t="s">
        <v>89</v>
      </c>
      <c r="AW257" s="14" t="s">
        <v>35</v>
      </c>
      <c r="AX257" s="14" t="s">
        <v>79</v>
      </c>
      <c r="AY257" s="266" t="s">
        <v>165</v>
      </c>
    </row>
    <row r="258" s="15" customFormat="1">
      <c r="A258" s="15"/>
      <c r="B258" s="267"/>
      <c r="C258" s="268"/>
      <c r="D258" s="247" t="s">
        <v>176</v>
      </c>
      <c r="E258" s="269" t="s">
        <v>1</v>
      </c>
      <c r="F258" s="270" t="s">
        <v>179</v>
      </c>
      <c r="G258" s="268"/>
      <c r="H258" s="271">
        <v>33.597999999999999</v>
      </c>
      <c r="I258" s="272"/>
      <c r="J258" s="268"/>
      <c r="K258" s="268"/>
      <c r="L258" s="273"/>
      <c r="M258" s="274"/>
      <c r="N258" s="275"/>
      <c r="O258" s="275"/>
      <c r="P258" s="275"/>
      <c r="Q258" s="275"/>
      <c r="R258" s="275"/>
      <c r="S258" s="275"/>
      <c r="T258" s="27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7" t="s">
        <v>176</v>
      </c>
      <c r="AU258" s="277" t="s">
        <v>89</v>
      </c>
      <c r="AV258" s="15" t="s">
        <v>172</v>
      </c>
      <c r="AW258" s="15" t="s">
        <v>35</v>
      </c>
      <c r="AX258" s="15" t="s">
        <v>87</v>
      </c>
      <c r="AY258" s="277" t="s">
        <v>165</v>
      </c>
    </row>
    <row r="259" s="12" customFormat="1" ht="22.8" customHeight="1">
      <c r="A259" s="12"/>
      <c r="B259" s="211"/>
      <c r="C259" s="212"/>
      <c r="D259" s="213" t="s">
        <v>78</v>
      </c>
      <c r="E259" s="225" t="s">
        <v>172</v>
      </c>
      <c r="F259" s="225" t="s">
        <v>339</v>
      </c>
      <c r="G259" s="212"/>
      <c r="H259" s="212"/>
      <c r="I259" s="215"/>
      <c r="J259" s="226">
        <f>BK259</f>
        <v>0</v>
      </c>
      <c r="K259" s="212"/>
      <c r="L259" s="217"/>
      <c r="M259" s="218"/>
      <c r="N259" s="219"/>
      <c r="O259" s="219"/>
      <c r="P259" s="220">
        <f>SUM(P260:P264)</f>
        <v>0</v>
      </c>
      <c r="Q259" s="219"/>
      <c r="R259" s="220">
        <f>SUM(R260:R264)</f>
        <v>1.06450351</v>
      </c>
      <c r="S259" s="219"/>
      <c r="T259" s="221">
        <f>SUM(T260:T264)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2" t="s">
        <v>87</v>
      </c>
      <c r="AT259" s="223" t="s">
        <v>78</v>
      </c>
      <c r="AU259" s="223" t="s">
        <v>87</v>
      </c>
      <c r="AY259" s="222" t="s">
        <v>165</v>
      </c>
      <c r="BK259" s="224">
        <f>SUM(BK260:BK264)</f>
        <v>0</v>
      </c>
    </row>
    <row r="260" s="2" customFormat="1" ht="24.15" customHeight="1">
      <c r="A260" s="39"/>
      <c r="B260" s="40"/>
      <c r="C260" s="227" t="s">
        <v>7</v>
      </c>
      <c r="D260" s="227" t="s">
        <v>167</v>
      </c>
      <c r="E260" s="228" t="s">
        <v>340</v>
      </c>
      <c r="F260" s="229" t="s">
        <v>341</v>
      </c>
      <c r="G260" s="230" t="s">
        <v>183</v>
      </c>
      <c r="H260" s="231">
        <v>0.56299999999999994</v>
      </c>
      <c r="I260" s="232"/>
      <c r="J260" s="233">
        <f>ROUND(I260*H260,2)</f>
        <v>0</v>
      </c>
      <c r="K260" s="229" t="s">
        <v>171</v>
      </c>
      <c r="L260" s="45"/>
      <c r="M260" s="234" t="s">
        <v>1</v>
      </c>
      <c r="N260" s="235" t="s">
        <v>44</v>
      </c>
      <c r="O260" s="92"/>
      <c r="P260" s="236">
        <f>O260*H260</f>
        <v>0</v>
      </c>
      <c r="Q260" s="236">
        <v>1.8907700000000001</v>
      </c>
      <c r="R260" s="236">
        <f>Q260*H260</f>
        <v>1.06450351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172</v>
      </c>
      <c r="AT260" s="238" t="s">
        <v>167</v>
      </c>
      <c r="AU260" s="238" t="s">
        <v>89</v>
      </c>
      <c r="AY260" s="18" t="s">
        <v>165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87</v>
      </c>
      <c r="BK260" s="239">
        <f>ROUND(I260*H260,2)</f>
        <v>0</v>
      </c>
      <c r="BL260" s="18" t="s">
        <v>172</v>
      </c>
      <c r="BM260" s="238" t="s">
        <v>342</v>
      </c>
    </row>
    <row r="261" s="2" customFormat="1">
      <c r="A261" s="39"/>
      <c r="B261" s="40"/>
      <c r="C261" s="41"/>
      <c r="D261" s="240" t="s">
        <v>174</v>
      </c>
      <c r="E261" s="41"/>
      <c r="F261" s="241" t="s">
        <v>343</v>
      </c>
      <c r="G261" s="41"/>
      <c r="H261" s="41"/>
      <c r="I261" s="242"/>
      <c r="J261" s="41"/>
      <c r="K261" s="41"/>
      <c r="L261" s="45"/>
      <c r="M261" s="243"/>
      <c r="N261" s="244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174</v>
      </c>
      <c r="AU261" s="18" t="s">
        <v>89</v>
      </c>
    </row>
    <row r="262" s="13" customFormat="1">
      <c r="A262" s="13"/>
      <c r="B262" s="245"/>
      <c r="C262" s="246"/>
      <c r="D262" s="247" t="s">
        <v>176</v>
      </c>
      <c r="E262" s="248" t="s">
        <v>1</v>
      </c>
      <c r="F262" s="249" t="s">
        <v>257</v>
      </c>
      <c r="G262" s="246"/>
      <c r="H262" s="248" t="s">
        <v>1</v>
      </c>
      <c r="I262" s="250"/>
      <c r="J262" s="246"/>
      <c r="K262" s="246"/>
      <c r="L262" s="251"/>
      <c r="M262" s="252"/>
      <c r="N262" s="253"/>
      <c r="O262" s="253"/>
      <c r="P262" s="253"/>
      <c r="Q262" s="253"/>
      <c r="R262" s="253"/>
      <c r="S262" s="253"/>
      <c r="T262" s="25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5" t="s">
        <v>176</v>
      </c>
      <c r="AU262" s="255" t="s">
        <v>89</v>
      </c>
      <c r="AV262" s="13" t="s">
        <v>87</v>
      </c>
      <c r="AW262" s="13" t="s">
        <v>35</v>
      </c>
      <c r="AX262" s="13" t="s">
        <v>79</v>
      </c>
      <c r="AY262" s="255" t="s">
        <v>165</v>
      </c>
    </row>
    <row r="263" s="14" customFormat="1">
      <c r="A263" s="14"/>
      <c r="B263" s="256"/>
      <c r="C263" s="257"/>
      <c r="D263" s="247" t="s">
        <v>176</v>
      </c>
      <c r="E263" s="258" t="s">
        <v>1</v>
      </c>
      <c r="F263" s="259" t="s">
        <v>344</v>
      </c>
      <c r="G263" s="257"/>
      <c r="H263" s="260">
        <v>0.56299999999999994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6" t="s">
        <v>176</v>
      </c>
      <c r="AU263" s="266" t="s">
        <v>89</v>
      </c>
      <c r="AV263" s="14" t="s">
        <v>89</v>
      </c>
      <c r="AW263" s="14" t="s">
        <v>35</v>
      </c>
      <c r="AX263" s="14" t="s">
        <v>79</v>
      </c>
      <c r="AY263" s="266" t="s">
        <v>165</v>
      </c>
    </row>
    <row r="264" s="15" customFormat="1">
      <c r="A264" s="15"/>
      <c r="B264" s="267"/>
      <c r="C264" s="268"/>
      <c r="D264" s="247" t="s">
        <v>176</v>
      </c>
      <c r="E264" s="269" t="s">
        <v>1</v>
      </c>
      <c r="F264" s="270" t="s">
        <v>179</v>
      </c>
      <c r="G264" s="268"/>
      <c r="H264" s="271">
        <v>0.56299999999999994</v>
      </c>
      <c r="I264" s="272"/>
      <c r="J264" s="268"/>
      <c r="K264" s="268"/>
      <c r="L264" s="273"/>
      <c r="M264" s="274"/>
      <c r="N264" s="275"/>
      <c r="O264" s="275"/>
      <c r="P264" s="275"/>
      <c r="Q264" s="275"/>
      <c r="R264" s="275"/>
      <c r="S264" s="275"/>
      <c r="T264" s="27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7" t="s">
        <v>176</v>
      </c>
      <c r="AU264" s="277" t="s">
        <v>89</v>
      </c>
      <c r="AV264" s="15" t="s">
        <v>172</v>
      </c>
      <c r="AW264" s="15" t="s">
        <v>35</v>
      </c>
      <c r="AX264" s="15" t="s">
        <v>87</v>
      </c>
      <c r="AY264" s="277" t="s">
        <v>165</v>
      </c>
    </row>
    <row r="265" s="12" customFormat="1" ht="22.8" customHeight="1">
      <c r="A265" s="12"/>
      <c r="B265" s="211"/>
      <c r="C265" s="212"/>
      <c r="D265" s="213" t="s">
        <v>78</v>
      </c>
      <c r="E265" s="225" t="s">
        <v>229</v>
      </c>
      <c r="F265" s="225" t="s">
        <v>345</v>
      </c>
      <c r="G265" s="212"/>
      <c r="H265" s="212"/>
      <c r="I265" s="215"/>
      <c r="J265" s="226">
        <f>BK265</f>
        <v>0</v>
      </c>
      <c r="K265" s="212"/>
      <c r="L265" s="217"/>
      <c r="M265" s="218"/>
      <c r="N265" s="219"/>
      <c r="O265" s="219"/>
      <c r="P265" s="220">
        <f>SUM(P266:P335)</f>
        <v>0</v>
      </c>
      <c r="Q265" s="219"/>
      <c r="R265" s="220">
        <f>SUM(R266:R335)</f>
        <v>78.797922260000007</v>
      </c>
      <c r="S265" s="219"/>
      <c r="T265" s="221">
        <f>SUM(T266:T335)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22" t="s">
        <v>87</v>
      </c>
      <c r="AT265" s="223" t="s">
        <v>78</v>
      </c>
      <c r="AU265" s="223" t="s">
        <v>87</v>
      </c>
      <c r="AY265" s="222" t="s">
        <v>165</v>
      </c>
      <c r="BK265" s="224">
        <f>SUM(BK266:BK335)</f>
        <v>0</v>
      </c>
    </row>
    <row r="266" s="2" customFormat="1" ht="24.15" customHeight="1">
      <c r="A266" s="39"/>
      <c r="B266" s="40"/>
      <c r="C266" s="227" t="s">
        <v>346</v>
      </c>
      <c r="D266" s="227" t="s">
        <v>167</v>
      </c>
      <c r="E266" s="228" t="s">
        <v>347</v>
      </c>
      <c r="F266" s="229" t="s">
        <v>348</v>
      </c>
      <c r="G266" s="230" t="s">
        <v>170</v>
      </c>
      <c r="H266" s="231">
        <v>549.04600000000005</v>
      </c>
      <c r="I266" s="232"/>
      <c r="J266" s="233">
        <f>ROUND(I266*H266,2)</f>
        <v>0</v>
      </c>
      <c r="K266" s="229" t="s">
        <v>171</v>
      </c>
      <c r="L266" s="45"/>
      <c r="M266" s="234" t="s">
        <v>1</v>
      </c>
      <c r="N266" s="235" t="s">
        <v>44</v>
      </c>
      <c r="O266" s="92"/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172</v>
      </c>
      <c r="AT266" s="238" t="s">
        <v>167</v>
      </c>
      <c r="AU266" s="238" t="s">
        <v>89</v>
      </c>
      <c r="AY266" s="18" t="s">
        <v>165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87</v>
      </c>
      <c r="BK266" s="239">
        <f>ROUND(I266*H266,2)</f>
        <v>0</v>
      </c>
      <c r="BL266" s="18" t="s">
        <v>172</v>
      </c>
      <c r="BM266" s="238" t="s">
        <v>349</v>
      </c>
    </row>
    <row r="267" s="2" customFormat="1">
      <c r="A267" s="39"/>
      <c r="B267" s="40"/>
      <c r="C267" s="41"/>
      <c r="D267" s="240" t="s">
        <v>174</v>
      </c>
      <c r="E267" s="41"/>
      <c r="F267" s="241" t="s">
        <v>350</v>
      </c>
      <c r="G267" s="41"/>
      <c r="H267" s="41"/>
      <c r="I267" s="242"/>
      <c r="J267" s="41"/>
      <c r="K267" s="41"/>
      <c r="L267" s="45"/>
      <c r="M267" s="243"/>
      <c r="N267" s="244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174</v>
      </c>
      <c r="AU267" s="18" t="s">
        <v>89</v>
      </c>
    </row>
    <row r="268" s="14" customFormat="1">
      <c r="A268" s="14"/>
      <c r="B268" s="256"/>
      <c r="C268" s="257"/>
      <c r="D268" s="247" t="s">
        <v>176</v>
      </c>
      <c r="E268" s="258" t="s">
        <v>1</v>
      </c>
      <c r="F268" s="259" t="s">
        <v>295</v>
      </c>
      <c r="G268" s="257"/>
      <c r="H268" s="260">
        <v>125.40000000000001</v>
      </c>
      <c r="I268" s="261"/>
      <c r="J268" s="257"/>
      <c r="K268" s="257"/>
      <c r="L268" s="262"/>
      <c r="M268" s="263"/>
      <c r="N268" s="264"/>
      <c r="O268" s="264"/>
      <c r="P268" s="264"/>
      <c r="Q268" s="264"/>
      <c r="R268" s="264"/>
      <c r="S268" s="264"/>
      <c r="T268" s="26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6" t="s">
        <v>176</v>
      </c>
      <c r="AU268" s="266" t="s">
        <v>89</v>
      </c>
      <c r="AV268" s="14" t="s">
        <v>89</v>
      </c>
      <c r="AW268" s="14" t="s">
        <v>35</v>
      </c>
      <c r="AX268" s="14" t="s">
        <v>79</v>
      </c>
      <c r="AY268" s="266" t="s">
        <v>165</v>
      </c>
    </row>
    <row r="269" s="14" customFormat="1">
      <c r="A269" s="14"/>
      <c r="B269" s="256"/>
      <c r="C269" s="257"/>
      <c r="D269" s="247" t="s">
        <v>176</v>
      </c>
      <c r="E269" s="258" t="s">
        <v>1</v>
      </c>
      <c r="F269" s="259" t="s">
        <v>296</v>
      </c>
      <c r="G269" s="257"/>
      <c r="H269" s="260">
        <v>120.313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6" t="s">
        <v>176</v>
      </c>
      <c r="AU269" s="266" t="s">
        <v>89</v>
      </c>
      <c r="AV269" s="14" t="s">
        <v>89</v>
      </c>
      <c r="AW269" s="14" t="s">
        <v>35</v>
      </c>
      <c r="AX269" s="14" t="s">
        <v>79</v>
      </c>
      <c r="AY269" s="266" t="s">
        <v>165</v>
      </c>
    </row>
    <row r="270" s="14" customFormat="1">
      <c r="A270" s="14"/>
      <c r="B270" s="256"/>
      <c r="C270" s="257"/>
      <c r="D270" s="247" t="s">
        <v>176</v>
      </c>
      <c r="E270" s="258" t="s">
        <v>1</v>
      </c>
      <c r="F270" s="259" t="s">
        <v>297</v>
      </c>
      <c r="G270" s="257"/>
      <c r="H270" s="260">
        <v>262.39999999999998</v>
      </c>
      <c r="I270" s="261"/>
      <c r="J270" s="257"/>
      <c r="K270" s="257"/>
      <c r="L270" s="262"/>
      <c r="M270" s="263"/>
      <c r="N270" s="264"/>
      <c r="O270" s="264"/>
      <c r="P270" s="264"/>
      <c r="Q270" s="264"/>
      <c r="R270" s="264"/>
      <c r="S270" s="264"/>
      <c r="T270" s="26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6" t="s">
        <v>176</v>
      </c>
      <c r="AU270" s="266" t="s">
        <v>89</v>
      </c>
      <c r="AV270" s="14" t="s">
        <v>89</v>
      </c>
      <c r="AW270" s="14" t="s">
        <v>35</v>
      </c>
      <c r="AX270" s="14" t="s">
        <v>79</v>
      </c>
      <c r="AY270" s="266" t="s">
        <v>165</v>
      </c>
    </row>
    <row r="271" s="14" customFormat="1">
      <c r="A271" s="14"/>
      <c r="B271" s="256"/>
      <c r="C271" s="257"/>
      <c r="D271" s="247" t="s">
        <v>176</v>
      </c>
      <c r="E271" s="258" t="s">
        <v>1</v>
      </c>
      <c r="F271" s="259" t="s">
        <v>298</v>
      </c>
      <c r="G271" s="257"/>
      <c r="H271" s="260">
        <v>60.497999999999998</v>
      </c>
      <c r="I271" s="261"/>
      <c r="J271" s="257"/>
      <c r="K271" s="257"/>
      <c r="L271" s="262"/>
      <c r="M271" s="263"/>
      <c r="N271" s="264"/>
      <c r="O271" s="264"/>
      <c r="P271" s="264"/>
      <c r="Q271" s="264"/>
      <c r="R271" s="264"/>
      <c r="S271" s="264"/>
      <c r="T271" s="26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6" t="s">
        <v>176</v>
      </c>
      <c r="AU271" s="266" t="s">
        <v>89</v>
      </c>
      <c r="AV271" s="14" t="s">
        <v>89</v>
      </c>
      <c r="AW271" s="14" t="s">
        <v>35</v>
      </c>
      <c r="AX271" s="14" t="s">
        <v>79</v>
      </c>
      <c r="AY271" s="266" t="s">
        <v>165</v>
      </c>
    </row>
    <row r="272" s="14" customFormat="1">
      <c r="A272" s="14"/>
      <c r="B272" s="256"/>
      <c r="C272" s="257"/>
      <c r="D272" s="247" t="s">
        <v>176</v>
      </c>
      <c r="E272" s="258" t="s">
        <v>1</v>
      </c>
      <c r="F272" s="259" t="s">
        <v>299</v>
      </c>
      <c r="G272" s="257"/>
      <c r="H272" s="260">
        <v>27.52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176</v>
      </c>
      <c r="AU272" s="266" t="s">
        <v>89</v>
      </c>
      <c r="AV272" s="14" t="s">
        <v>89</v>
      </c>
      <c r="AW272" s="14" t="s">
        <v>35</v>
      </c>
      <c r="AX272" s="14" t="s">
        <v>79</v>
      </c>
      <c r="AY272" s="266" t="s">
        <v>165</v>
      </c>
    </row>
    <row r="273" s="14" customFormat="1">
      <c r="A273" s="14"/>
      <c r="B273" s="256"/>
      <c r="C273" s="257"/>
      <c r="D273" s="247" t="s">
        <v>176</v>
      </c>
      <c r="E273" s="258" t="s">
        <v>1</v>
      </c>
      <c r="F273" s="259" t="s">
        <v>300</v>
      </c>
      <c r="G273" s="257"/>
      <c r="H273" s="260">
        <v>16.5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6" t="s">
        <v>176</v>
      </c>
      <c r="AU273" s="266" t="s">
        <v>89</v>
      </c>
      <c r="AV273" s="14" t="s">
        <v>89</v>
      </c>
      <c r="AW273" s="14" t="s">
        <v>35</v>
      </c>
      <c r="AX273" s="14" t="s">
        <v>79</v>
      </c>
      <c r="AY273" s="266" t="s">
        <v>165</v>
      </c>
    </row>
    <row r="274" s="14" customFormat="1">
      <c r="A274" s="14"/>
      <c r="B274" s="256"/>
      <c r="C274" s="257"/>
      <c r="D274" s="247" t="s">
        <v>176</v>
      </c>
      <c r="E274" s="258" t="s">
        <v>1</v>
      </c>
      <c r="F274" s="259" t="s">
        <v>351</v>
      </c>
      <c r="G274" s="257"/>
      <c r="H274" s="260">
        <v>-63.585000000000001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6" t="s">
        <v>176</v>
      </c>
      <c r="AU274" s="266" t="s">
        <v>89</v>
      </c>
      <c r="AV274" s="14" t="s">
        <v>89</v>
      </c>
      <c r="AW274" s="14" t="s">
        <v>35</v>
      </c>
      <c r="AX274" s="14" t="s">
        <v>79</v>
      </c>
      <c r="AY274" s="266" t="s">
        <v>165</v>
      </c>
    </row>
    <row r="275" s="15" customFormat="1">
      <c r="A275" s="15"/>
      <c r="B275" s="267"/>
      <c r="C275" s="268"/>
      <c r="D275" s="247" t="s">
        <v>176</v>
      </c>
      <c r="E275" s="269" t="s">
        <v>1</v>
      </c>
      <c r="F275" s="270" t="s">
        <v>179</v>
      </c>
      <c r="G275" s="268"/>
      <c r="H275" s="271">
        <v>549.04599999999994</v>
      </c>
      <c r="I275" s="272"/>
      <c r="J275" s="268"/>
      <c r="K275" s="268"/>
      <c r="L275" s="273"/>
      <c r="M275" s="274"/>
      <c r="N275" s="275"/>
      <c r="O275" s="275"/>
      <c r="P275" s="275"/>
      <c r="Q275" s="275"/>
      <c r="R275" s="275"/>
      <c r="S275" s="275"/>
      <c r="T275" s="276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7" t="s">
        <v>176</v>
      </c>
      <c r="AU275" s="277" t="s">
        <v>89</v>
      </c>
      <c r="AV275" s="15" t="s">
        <v>172</v>
      </c>
      <c r="AW275" s="15" t="s">
        <v>35</v>
      </c>
      <c r="AX275" s="15" t="s">
        <v>87</v>
      </c>
      <c r="AY275" s="277" t="s">
        <v>165</v>
      </c>
    </row>
    <row r="276" s="2" customFormat="1" ht="33" customHeight="1">
      <c r="A276" s="39"/>
      <c r="B276" s="40"/>
      <c r="C276" s="227" t="s">
        <v>352</v>
      </c>
      <c r="D276" s="227" t="s">
        <v>167</v>
      </c>
      <c r="E276" s="228" t="s">
        <v>353</v>
      </c>
      <c r="F276" s="229" t="s">
        <v>354</v>
      </c>
      <c r="G276" s="230" t="s">
        <v>170</v>
      </c>
      <c r="H276" s="231">
        <v>488.46800000000002</v>
      </c>
      <c r="I276" s="232"/>
      <c r="J276" s="233">
        <f>ROUND(I276*H276,2)</f>
        <v>0</v>
      </c>
      <c r="K276" s="229" t="s">
        <v>171</v>
      </c>
      <c r="L276" s="45"/>
      <c r="M276" s="234" t="s">
        <v>1</v>
      </c>
      <c r="N276" s="235" t="s">
        <v>44</v>
      </c>
      <c r="O276" s="92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172</v>
      </c>
      <c r="AT276" s="238" t="s">
        <v>167</v>
      </c>
      <c r="AU276" s="238" t="s">
        <v>89</v>
      </c>
      <c r="AY276" s="18" t="s">
        <v>165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87</v>
      </c>
      <c r="BK276" s="239">
        <f>ROUND(I276*H276,2)</f>
        <v>0</v>
      </c>
      <c r="BL276" s="18" t="s">
        <v>172</v>
      </c>
      <c r="BM276" s="238" t="s">
        <v>355</v>
      </c>
    </row>
    <row r="277" s="2" customFormat="1">
      <c r="A277" s="39"/>
      <c r="B277" s="40"/>
      <c r="C277" s="41"/>
      <c r="D277" s="240" t="s">
        <v>174</v>
      </c>
      <c r="E277" s="41"/>
      <c r="F277" s="241" t="s">
        <v>356</v>
      </c>
      <c r="G277" s="41"/>
      <c r="H277" s="41"/>
      <c r="I277" s="242"/>
      <c r="J277" s="41"/>
      <c r="K277" s="41"/>
      <c r="L277" s="45"/>
      <c r="M277" s="243"/>
      <c r="N277" s="244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174</v>
      </c>
      <c r="AU277" s="18" t="s">
        <v>89</v>
      </c>
    </row>
    <row r="278" s="14" customFormat="1">
      <c r="A278" s="14"/>
      <c r="B278" s="256"/>
      <c r="C278" s="257"/>
      <c r="D278" s="247" t="s">
        <v>176</v>
      </c>
      <c r="E278" s="258" t="s">
        <v>1</v>
      </c>
      <c r="F278" s="259" t="s">
        <v>357</v>
      </c>
      <c r="G278" s="257"/>
      <c r="H278" s="260">
        <v>123.2</v>
      </c>
      <c r="I278" s="261"/>
      <c r="J278" s="257"/>
      <c r="K278" s="257"/>
      <c r="L278" s="262"/>
      <c r="M278" s="263"/>
      <c r="N278" s="264"/>
      <c r="O278" s="264"/>
      <c r="P278" s="264"/>
      <c r="Q278" s="264"/>
      <c r="R278" s="264"/>
      <c r="S278" s="264"/>
      <c r="T278" s="26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6" t="s">
        <v>176</v>
      </c>
      <c r="AU278" s="266" t="s">
        <v>89</v>
      </c>
      <c r="AV278" s="14" t="s">
        <v>89</v>
      </c>
      <c r="AW278" s="14" t="s">
        <v>35</v>
      </c>
      <c r="AX278" s="14" t="s">
        <v>79</v>
      </c>
      <c r="AY278" s="266" t="s">
        <v>165</v>
      </c>
    </row>
    <row r="279" s="14" customFormat="1">
      <c r="A279" s="14"/>
      <c r="B279" s="256"/>
      <c r="C279" s="257"/>
      <c r="D279" s="247" t="s">
        <v>176</v>
      </c>
      <c r="E279" s="258" t="s">
        <v>1</v>
      </c>
      <c r="F279" s="259" t="s">
        <v>296</v>
      </c>
      <c r="G279" s="257"/>
      <c r="H279" s="260">
        <v>120.313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6" t="s">
        <v>176</v>
      </c>
      <c r="AU279" s="266" t="s">
        <v>89</v>
      </c>
      <c r="AV279" s="14" t="s">
        <v>89</v>
      </c>
      <c r="AW279" s="14" t="s">
        <v>35</v>
      </c>
      <c r="AX279" s="14" t="s">
        <v>79</v>
      </c>
      <c r="AY279" s="266" t="s">
        <v>165</v>
      </c>
    </row>
    <row r="280" s="14" customFormat="1">
      <c r="A280" s="14"/>
      <c r="B280" s="256"/>
      <c r="C280" s="257"/>
      <c r="D280" s="247" t="s">
        <v>176</v>
      </c>
      <c r="E280" s="258" t="s">
        <v>1</v>
      </c>
      <c r="F280" s="259" t="s">
        <v>358</v>
      </c>
      <c r="G280" s="257"/>
      <c r="H280" s="260">
        <v>259.19999999999999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6" t="s">
        <v>176</v>
      </c>
      <c r="AU280" s="266" t="s">
        <v>89</v>
      </c>
      <c r="AV280" s="14" t="s">
        <v>89</v>
      </c>
      <c r="AW280" s="14" t="s">
        <v>35</v>
      </c>
      <c r="AX280" s="14" t="s">
        <v>79</v>
      </c>
      <c r="AY280" s="266" t="s">
        <v>165</v>
      </c>
    </row>
    <row r="281" s="14" customFormat="1">
      <c r="A281" s="14"/>
      <c r="B281" s="256"/>
      <c r="C281" s="257"/>
      <c r="D281" s="247" t="s">
        <v>176</v>
      </c>
      <c r="E281" s="258" t="s">
        <v>1</v>
      </c>
      <c r="F281" s="259" t="s">
        <v>298</v>
      </c>
      <c r="G281" s="257"/>
      <c r="H281" s="260">
        <v>60.497999999999998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176</v>
      </c>
      <c r="AU281" s="266" t="s">
        <v>89</v>
      </c>
      <c r="AV281" s="14" t="s">
        <v>89</v>
      </c>
      <c r="AW281" s="14" t="s">
        <v>35</v>
      </c>
      <c r="AX281" s="14" t="s">
        <v>79</v>
      </c>
      <c r="AY281" s="266" t="s">
        <v>165</v>
      </c>
    </row>
    <row r="282" s="14" customFormat="1">
      <c r="A282" s="14"/>
      <c r="B282" s="256"/>
      <c r="C282" s="257"/>
      <c r="D282" s="247" t="s">
        <v>176</v>
      </c>
      <c r="E282" s="258" t="s">
        <v>1</v>
      </c>
      <c r="F282" s="259" t="s">
        <v>299</v>
      </c>
      <c r="G282" s="257"/>
      <c r="H282" s="260">
        <v>27.52</v>
      </c>
      <c r="I282" s="261"/>
      <c r="J282" s="257"/>
      <c r="K282" s="257"/>
      <c r="L282" s="262"/>
      <c r="M282" s="263"/>
      <c r="N282" s="264"/>
      <c r="O282" s="264"/>
      <c r="P282" s="264"/>
      <c r="Q282" s="264"/>
      <c r="R282" s="264"/>
      <c r="S282" s="264"/>
      <c r="T282" s="26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6" t="s">
        <v>176</v>
      </c>
      <c r="AU282" s="266" t="s">
        <v>89</v>
      </c>
      <c r="AV282" s="14" t="s">
        <v>89</v>
      </c>
      <c r="AW282" s="14" t="s">
        <v>35</v>
      </c>
      <c r="AX282" s="14" t="s">
        <v>79</v>
      </c>
      <c r="AY282" s="266" t="s">
        <v>165</v>
      </c>
    </row>
    <row r="283" s="14" customFormat="1">
      <c r="A283" s="14"/>
      <c r="B283" s="256"/>
      <c r="C283" s="257"/>
      <c r="D283" s="247" t="s">
        <v>176</v>
      </c>
      <c r="E283" s="258" t="s">
        <v>1</v>
      </c>
      <c r="F283" s="259" t="s">
        <v>300</v>
      </c>
      <c r="G283" s="257"/>
      <c r="H283" s="260">
        <v>16.5</v>
      </c>
      <c r="I283" s="261"/>
      <c r="J283" s="257"/>
      <c r="K283" s="257"/>
      <c r="L283" s="262"/>
      <c r="M283" s="263"/>
      <c r="N283" s="264"/>
      <c r="O283" s="264"/>
      <c r="P283" s="264"/>
      <c r="Q283" s="264"/>
      <c r="R283" s="264"/>
      <c r="S283" s="264"/>
      <c r="T283" s="26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6" t="s">
        <v>176</v>
      </c>
      <c r="AU283" s="266" t="s">
        <v>89</v>
      </c>
      <c r="AV283" s="14" t="s">
        <v>89</v>
      </c>
      <c r="AW283" s="14" t="s">
        <v>35</v>
      </c>
      <c r="AX283" s="14" t="s">
        <v>79</v>
      </c>
      <c r="AY283" s="266" t="s">
        <v>165</v>
      </c>
    </row>
    <row r="284" s="14" customFormat="1">
      <c r="A284" s="14"/>
      <c r="B284" s="256"/>
      <c r="C284" s="257"/>
      <c r="D284" s="247" t="s">
        <v>176</v>
      </c>
      <c r="E284" s="258" t="s">
        <v>1</v>
      </c>
      <c r="F284" s="259" t="s">
        <v>359</v>
      </c>
      <c r="G284" s="257"/>
      <c r="H284" s="260">
        <v>-63.585000000000001</v>
      </c>
      <c r="I284" s="261"/>
      <c r="J284" s="257"/>
      <c r="K284" s="257"/>
      <c r="L284" s="262"/>
      <c r="M284" s="263"/>
      <c r="N284" s="264"/>
      <c r="O284" s="264"/>
      <c r="P284" s="264"/>
      <c r="Q284" s="264"/>
      <c r="R284" s="264"/>
      <c r="S284" s="264"/>
      <c r="T284" s="26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6" t="s">
        <v>176</v>
      </c>
      <c r="AU284" s="266" t="s">
        <v>89</v>
      </c>
      <c r="AV284" s="14" t="s">
        <v>89</v>
      </c>
      <c r="AW284" s="14" t="s">
        <v>35</v>
      </c>
      <c r="AX284" s="14" t="s">
        <v>79</v>
      </c>
      <c r="AY284" s="266" t="s">
        <v>165</v>
      </c>
    </row>
    <row r="285" s="14" customFormat="1">
      <c r="A285" s="14"/>
      <c r="B285" s="256"/>
      <c r="C285" s="257"/>
      <c r="D285" s="247" t="s">
        <v>176</v>
      </c>
      <c r="E285" s="258" t="s">
        <v>1</v>
      </c>
      <c r="F285" s="259" t="s">
        <v>360</v>
      </c>
      <c r="G285" s="257"/>
      <c r="H285" s="260">
        <v>-55.177999999999997</v>
      </c>
      <c r="I285" s="261"/>
      <c r="J285" s="257"/>
      <c r="K285" s="257"/>
      <c r="L285" s="262"/>
      <c r="M285" s="263"/>
      <c r="N285" s="264"/>
      <c r="O285" s="264"/>
      <c r="P285" s="264"/>
      <c r="Q285" s="264"/>
      <c r="R285" s="264"/>
      <c r="S285" s="264"/>
      <c r="T285" s="26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6" t="s">
        <v>176</v>
      </c>
      <c r="AU285" s="266" t="s">
        <v>89</v>
      </c>
      <c r="AV285" s="14" t="s">
        <v>89</v>
      </c>
      <c r="AW285" s="14" t="s">
        <v>35</v>
      </c>
      <c r="AX285" s="14" t="s">
        <v>79</v>
      </c>
      <c r="AY285" s="266" t="s">
        <v>165</v>
      </c>
    </row>
    <row r="286" s="15" customFormat="1">
      <c r="A286" s="15"/>
      <c r="B286" s="267"/>
      <c r="C286" s="268"/>
      <c r="D286" s="247" t="s">
        <v>176</v>
      </c>
      <c r="E286" s="269" t="s">
        <v>1</v>
      </c>
      <c r="F286" s="270" t="s">
        <v>179</v>
      </c>
      <c r="G286" s="268"/>
      <c r="H286" s="271">
        <v>488.46799999999996</v>
      </c>
      <c r="I286" s="272"/>
      <c r="J286" s="268"/>
      <c r="K286" s="268"/>
      <c r="L286" s="273"/>
      <c r="M286" s="274"/>
      <c r="N286" s="275"/>
      <c r="O286" s="275"/>
      <c r="P286" s="275"/>
      <c r="Q286" s="275"/>
      <c r="R286" s="275"/>
      <c r="S286" s="275"/>
      <c r="T286" s="27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7" t="s">
        <v>176</v>
      </c>
      <c r="AU286" s="277" t="s">
        <v>89</v>
      </c>
      <c r="AV286" s="15" t="s">
        <v>172</v>
      </c>
      <c r="AW286" s="15" t="s">
        <v>35</v>
      </c>
      <c r="AX286" s="15" t="s">
        <v>87</v>
      </c>
      <c r="AY286" s="277" t="s">
        <v>165</v>
      </c>
    </row>
    <row r="287" s="2" customFormat="1" ht="24.15" customHeight="1">
      <c r="A287" s="39"/>
      <c r="B287" s="40"/>
      <c r="C287" s="227" t="s">
        <v>361</v>
      </c>
      <c r="D287" s="227" t="s">
        <v>167</v>
      </c>
      <c r="E287" s="228" t="s">
        <v>362</v>
      </c>
      <c r="F287" s="229" t="s">
        <v>363</v>
      </c>
      <c r="G287" s="230" t="s">
        <v>170</v>
      </c>
      <c r="H287" s="231">
        <v>202.78200000000001</v>
      </c>
      <c r="I287" s="232"/>
      <c r="J287" s="233">
        <f>ROUND(I287*H287,2)</f>
        <v>0</v>
      </c>
      <c r="K287" s="229" t="s">
        <v>171</v>
      </c>
      <c r="L287" s="45"/>
      <c r="M287" s="234" t="s">
        <v>1</v>
      </c>
      <c r="N287" s="235" t="s">
        <v>44</v>
      </c>
      <c r="O287" s="92"/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172</v>
      </c>
      <c r="AT287" s="238" t="s">
        <v>167</v>
      </c>
      <c r="AU287" s="238" t="s">
        <v>89</v>
      </c>
      <c r="AY287" s="18" t="s">
        <v>165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87</v>
      </c>
      <c r="BK287" s="239">
        <f>ROUND(I287*H287,2)</f>
        <v>0</v>
      </c>
      <c r="BL287" s="18" t="s">
        <v>172</v>
      </c>
      <c r="BM287" s="238" t="s">
        <v>364</v>
      </c>
    </row>
    <row r="288" s="2" customFormat="1">
      <c r="A288" s="39"/>
      <c r="B288" s="40"/>
      <c r="C288" s="41"/>
      <c r="D288" s="240" t="s">
        <v>174</v>
      </c>
      <c r="E288" s="41"/>
      <c r="F288" s="241" t="s">
        <v>365</v>
      </c>
      <c r="G288" s="41"/>
      <c r="H288" s="41"/>
      <c r="I288" s="242"/>
      <c r="J288" s="41"/>
      <c r="K288" s="41"/>
      <c r="L288" s="45"/>
      <c r="M288" s="243"/>
      <c r="N288" s="244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174</v>
      </c>
      <c r="AU288" s="18" t="s">
        <v>89</v>
      </c>
    </row>
    <row r="289" s="14" customFormat="1">
      <c r="A289" s="14"/>
      <c r="B289" s="256"/>
      <c r="C289" s="257"/>
      <c r="D289" s="247" t="s">
        <v>176</v>
      </c>
      <c r="E289" s="258" t="s">
        <v>1</v>
      </c>
      <c r="F289" s="259" t="s">
        <v>295</v>
      </c>
      <c r="G289" s="257"/>
      <c r="H289" s="260">
        <v>125.40000000000001</v>
      </c>
      <c r="I289" s="261"/>
      <c r="J289" s="257"/>
      <c r="K289" s="257"/>
      <c r="L289" s="262"/>
      <c r="M289" s="263"/>
      <c r="N289" s="264"/>
      <c r="O289" s="264"/>
      <c r="P289" s="264"/>
      <c r="Q289" s="264"/>
      <c r="R289" s="264"/>
      <c r="S289" s="264"/>
      <c r="T289" s="26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6" t="s">
        <v>176</v>
      </c>
      <c r="AU289" s="266" t="s">
        <v>89</v>
      </c>
      <c r="AV289" s="14" t="s">
        <v>89</v>
      </c>
      <c r="AW289" s="14" t="s">
        <v>35</v>
      </c>
      <c r="AX289" s="14" t="s">
        <v>79</v>
      </c>
      <c r="AY289" s="266" t="s">
        <v>165</v>
      </c>
    </row>
    <row r="290" s="14" customFormat="1">
      <c r="A290" s="14"/>
      <c r="B290" s="256"/>
      <c r="C290" s="257"/>
      <c r="D290" s="247" t="s">
        <v>176</v>
      </c>
      <c r="E290" s="258" t="s">
        <v>1</v>
      </c>
      <c r="F290" s="259" t="s">
        <v>296</v>
      </c>
      <c r="G290" s="257"/>
      <c r="H290" s="260">
        <v>120.313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6" t="s">
        <v>176</v>
      </c>
      <c r="AU290" s="266" t="s">
        <v>89</v>
      </c>
      <c r="AV290" s="14" t="s">
        <v>89</v>
      </c>
      <c r="AW290" s="14" t="s">
        <v>35</v>
      </c>
      <c r="AX290" s="14" t="s">
        <v>79</v>
      </c>
      <c r="AY290" s="266" t="s">
        <v>165</v>
      </c>
    </row>
    <row r="291" s="14" customFormat="1">
      <c r="A291" s="14"/>
      <c r="B291" s="256"/>
      <c r="C291" s="257"/>
      <c r="D291" s="247" t="s">
        <v>176</v>
      </c>
      <c r="E291" s="258" t="s">
        <v>1</v>
      </c>
      <c r="F291" s="259" t="s">
        <v>297</v>
      </c>
      <c r="G291" s="257"/>
      <c r="H291" s="260">
        <v>262.39999999999998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6" t="s">
        <v>176</v>
      </c>
      <c r="AU291" s="266" t="s">
        <v>89</v>
      </c>
      <c r="AV291" s="14" t="s">
        <v>89</v>
      </c>
      <c r="AW291" s="14" t="s">
        <v>35</v>
      </c>
      <c r="AX291" s="14" t="s">
        <v>79</v>
      </c>
      <c r="AY291" s="266" t="s">
        <v>165</v>
      </c>
    </row>
    <row r="292" s="14" customFormat="1">
      <c r="A292" s="14"/>
      <c r="B292" s="256"/>
      <c r="C292" s="257"/>
      <c r="D292" s="247" t="s">
        <v>176</v>
      </c>
      <c r="E292" s="258" t="s">
        <v>1</v>
      </c>
      <c r="F292" s="259" t="s">
        <v>298</v>
      </c>
      <c r="G292" s="257"/>
      <c r="H292" s="260">
        <v>60.497999999999998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6" t="s">
        <v>176</v>
      </c>
      <c r="AU292" s="266" t="s">
        <v>89</v>
      </c>
      <c r="AV292" s="14" t="s">
        <v>89</v>
      </c>
      <c r="AW292" s="14" t="s">
        <v>35</v>
      </c>
      <c r="AX292" s="14" t="s">
        <v>79</v>
      </c>
      <c r="AY292" s="266" t="s">
        <v>165</v>
      </c>
    </row>
    <row r="293" s="14" customFormat="1">
      <c r="A293" s="14"/>
      <c r="B293" s="256"/>
      <c r="C293" s="257"/>
      <c r="D293" s="247" t="s">
        <v>176</v>
      </c>
      <c r="E293" s="258" t="s">
        <v>1</v>
      </c>
      <c r="F293" s="259" t="s">
        <v>299</v>
      </c>
      <c r="G293" s="257"/>
      <c r="H293" s="260">
        <v>27.52</v>
      </c>
      <c r="I293" s="261"/>
      <c r="J293" s="257"/>
      <c r="K293" s="257"/>
      <c r="L293" s="262"/>
      <c r="M293" s="263"/>
      <c r="N293" s="264"/>
      <c r="O293" s="264"/>
      <c r="P293" s="264"/>
      <c r="Q293" s="264"/>
      <c r="R293" s="264"/>
      <c r="S293" s="264"/>
      <c r="T293" s="26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6" t="s">
        <v>176</v>
      </c>
      <c r="AU293" s="266" t="s">
        <v>89</v>
      </c>
      <c r="AV293" s="14" t="s">
        <v>89</v>
      </c>
      <c r="AW293" s="14" t="s">
        <v>35</v>
      </c>
      <c r="AX293" s="14" t="s">
        <v>79</v>
      </c>
      <c r="AY293" s="266" t="s">
        <v>165</v>
      </c>
    </row>
    <row r="294" s="14" customFormat="1">
      <c r="A294" s="14"/>
      <c r="B294" s="256"/>
      <c r="C294" s="257"/>
      <c r="D294" s="247" t="s">
        <v>176</v>
      </c>
      <c r="E294" s="258" t="s">
        <v>1</v>
      </c>
      <c r="F294" s="259" t="s">
        <v>300</v>
      </c>
      <c r="G294" s="257"/>
      <c r="H294" s="260">
        <v>16.5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6" t="s">
        <v>176</v>
      </c>
      <c r="AU294" s="266" t="s">
        <v>89</v>
      </c>
      <c r="AV294" s="14" t="s">
        <v>89</v>
      </c>
      <c r="AW294" s="14" t="s">
        <v>35</v>
      </c>
      <c r="AX294" s="14" t="s">
        <v>79</v>
      </c>
      <c r="AY294" s="266" t="s">
        <v>165</v>
      </c>
    </row>
    <row r="295" s="14" customFormat="1">
      <c r="A295" s="14"/>
      <c r="B295" s="256"/>
      <c r="C295" s="257"/>
      <c r="D295" s="247" t="s">
        <v>176</v>
      </c>
      <c r="E295" s="258" t="s">
        <v>1</v>
      </c>
      <c r="F295" s="259" t="s">
        <v>301</v>
      </c>
      <c r="G295" s="257"/>
      <c r="H295" s="260">
        <v>-63.585000000000001</v>
      </c>
      <c r="I295" s="261"/>
      <c r="J295" s="257"/>
      <c r="K295" s="257"/>
      <c r="L295" s="262"/>
      <c r="M295" s="263"/>
      <c r="N295" s="264"/>
      <c r="O295" s="264"/>
      <c r="P295" s="264"/>
      <c r="Q295" s="264"/>
      <c r="R295" s="264"/>
      <c r="S295" s="264"/>
      <c r="T295" s="26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6" t="s">
        <v>176</v>
      </c>
      <c r="AU295" s="266" t="s">
        <v>89</v>
      </c>
      <c r="AV295" s="14" t="s">
        <v>89</v>
      </c>
      <c r="AW295" s="14" t="s">
        <v>35</v>
      </c>
      <c r="AX295" s="14" t="s">
        <v>79</v>
      </c>
      <c r="AY295" s="266" t="s">
        <v>165</v>
      </c>
    </row>
    <row r="296" s="14" customFormat="1">
      <c r="A296" s="14"/>
      <c r="B296" s="256"/>
      <c r="C296" s="257"/>
      <c r="D296" s="247" t="s">
        <v>176</v>
      </c>
      <c r="E296" s="258" t="s">
        <v>1</v>
      </c>
      <c r="F296" s="259" t="s">
        <v>360</v>
      </c>
      <c r="G296" s="257"/>
      <c r="H296" s="260">
        <v>-55.177999999999997</v>
      </c>
      <c r="I296" s="261"/>
      <c r="J296" s="257"/>
      <c r="K296" s="257"/>
      <c r="L296" s="262"/>
      <c r="M296" s="263"/>
      <c r="N296" s="264"/>
      <c r="O296" s="264"/>
      <c r="P296" s="264"/>
      <c r="Q296" s="264"/>
      <c r="R296" s="264"/>
      <c r="S296" s="264"/>
      <c r="T296" s="26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6" t="s">
        <v>176</v>
      </c>
      <c r="AU296" s="266" t="s">
        <v>89</v>
      </c>
      <c r="AV296" s="14" t="s">
        <v>89</v>
      </c>
      <c r="AW296" s="14" t="s">
        <v>35</v>
      </c>
      <c r="AX296" s="14" t="s">
        <v>79</v>
      </c>
      <c r="AY296" s="266" t="s">
        <v>165</v>
      </c>
    </row>
    <row r="297" s="14" customFormat="1">
      <c r="A297" s="14"/>
      <c r="B297" s="256"/>
      <c r="C297" s="257"/>
      <c r="D297" s="247" t="s">
        <v>176</v>
      </c>
      <c r="E297" s="258" t="s">
        <v>1</v>
      </c>
      <c r="F297" s="259" t="s">
        <v>366</v>
      </c>
      <c r="G297" s="257"/>
      <c r="H297" s="260">
        <v>-185.006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6" t="s">
        <v>176</v>
      </c>
      <c r="AU297" s="266" t="s">
        <v>89</v>
      </c>
      <c r="AV297" s="14" t="s">
        <v>89</v>
      </c>
      <c r="AW297" s="14" t="s">
        <v>35</v>
      </c>
      <c r="AX297" s="14" t="s">
        <v>79</v>
      </c>
      <c r="AY297" s="266" t="s">
        <v>165</v>
      </c>
    </row>
    <row r="298" s="14" customFormat="1">
      <c r="A298" s="14"/>
      <c r="B298" s="256"/>
      <c r="C298" s="257"/>
      <c r="D298" s="247" t="s">
        <v>176</v>
      </c>
      <c r="E298" s="258" t="s">
        <v>1</v>
      </c>
      <c r="F298" s="259" t="s">
        <v>367</v>
      </c>
      <c r="G298" s="257"/>
      <c r="H298" s="260">
        <v>-48.439999999999998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6" t="s">
        <v>176</v>
      </c>
      <c r="AU298" s="266" t="s">
        <v>89</v>
      </c>
      <c r="AV298" s="14" t="s">
        <v>89</v>
      </c>
      <c r="AW298" s="14" t="s">
        <v>35</v>
      </c>
      <c r="AX298" s="14" t="s">
        <v>79</v>
      </c>
      <c r="AY298" s="266" t="s">
        <v>165</v>
      </c>
    </row>
    <row r="299" s="14" customFormat="1">
      <c r="A299" s="14"/>
      <c r="B299" s="256"/>
      <c r="C299" s="257"/>
      <c r="D299" s="247" t="s">
        <v>176</v>
      </c>
      <c r="E299" s="258" t="s">
        <v>1</v>
      </c>
      <c r="F299" s="259" t="s">
        <v>368</v>
      </c>
      <c r="G299" s="257"/>
      <c r="H299" s="260">
        <v>-57.640000000000001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6" t="s">
        <v>176</v>
      </c>
      <c r="AU299" s="266" t="s">
        <v>89</v>
      </c>
      <c r="AV299" s="14" t="s">
        <v>89</v>
      </c>
      <c r="AW299" s="14" t="s">
        <v>35</v>
      </c>
      <c r="AX299" s="14" t="s">
        <v>79</v>
      </c>
      <c r="AY299" s="266" t="s">
        <v>165</v>
      </c>
    </row>
    <row r="300" s="15" customFormat="1">
      <c r="A300" s="15"/>
      <c r="B300" s="267"/>
      <c r="C300" s="268"/>
      <c r="D300" s="247" t="s">
        <v>176</v>
      </c>
      <c r="E300" s="269" t="s">
        <v>1</v>
      </c>
      <c r="F300" s="270" t="s">
        <v>179</v>
      </c>
      <c r="G300" s="268"/>
      <c r="H300" s="271">
        <v>202.78199999999998</v>
      </c>
      <c r="I300" s="272"/>
      <c r="J300" s="268"/>
      <c r="K300" s="268"/>
      <c r="L300" s="273"/>
      <c r="M300" s="274"/>
      <c r="N300" s="275"/>
      <c r="O300" s="275"/>
      <c r="P300" s="275"/>
      <c r="Q300" s="275"/>
      <c r="R300" s="275"/>
      <c r="S300" s="275"/>
      <c r="T300" s="27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7" t="s">
        <v>176</v>
      </c>
      <c r="AU300" s="277" t="s">
        <v>89</v>
      </c>
      <c r="AV300" s="15" t="s">
        <v>172</v>
      </c>
      <c r="AW300" s="15" t="s">
        <v>35</v>
      </c>
      <c r="AX300" s="15" t="s">
        <v>87</v>
      </c>
      <c r="AY300" s="277" t="s">
        <v>165</v>
      </c>
    </row>
    <row r="301" s="2" customFormat="1" ht="24.15" customHeight="1">
      <c r="A301" s="39"/>
      <c r="B301" s="40"/>
      <c r="C301" s="227" t="s">
        <v>369</v>
      </c>
      <c r="D301" s="227" t="s">
        <v>167</v>
      </c>
      <c r="E301" s="228" t="s">
        <v>370</v>
      </c>
      <c r="F301" s="229" t="s">
        <v>371</v>
      </c>
      <c r="G301" s="230" t="s">
        <v>170</v>
      </c>
      <c r="H301" s="231">
        <v>549.04600000000005</v>
      </c>
      <c r="I301" s="232"/>
      <c r="J301" s="233">
        <f>ROUND(I301*H301,2)</f>
        <v>0</v>
      </c>
      <c r="K301" s="229" t="s">
        <v>171</v>
      </c>
      <c r="L301" s="45"/>
      <c r="M301" s="234" t="s">
        <v>1</v>
      </c>
      <c r="N301" s="235" t="s">
        <v>44</v>
      </c>
      <c r="O301" s="92"/>
      <c r="P301" s="236">
        <f>O301*H301</f>
        <v>0</v>
      </c>
      <c r="Q301" s="236">
        <v>0</v>
      </c>
      <c r="R301" s="236">
        <f>Q301*H301</f>
        <v>0</v>
      </c>
      <c r="S301" s="236">
        <v>0</v>
      </c>
      <c r="T301" s="23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8" t="s">
        <v>172</v>
      </c>
      <c r="AT301" s="238" t="s">
        <v>167</v>
      </c>
      <c r="AU301" s="238" t="s">
        <v>89</v>
      </c>
      <c r="AY301" s="18" t="s">
        <v>165</v>
      </c>
      <c r="BE301" s="239">
        <f>IF(N301="základní",J301,0)</f>
        <v>0</v>
      </c>
      <c r="BF301" s="239">
        <f>IF(N301="snížená",J301,0)</f>
        <v>0</v>
      </c>
      <c r="BG301" s="239">
        <f>IF(N301="zákl. přenesená",J301,0)</f>
        <v>0</v>
      </c>
      <c r="BH301" s="239">
        <f>IF(N301="sníž. přenesená",J301,0)</f>
        <v>0</v>
      </c>
      <c r="BI301" s="239">
        <f>IF(N301="nulová",J301,0)</f>
        <v>0</v>
      </c>
      <c r="BJ301" s="18" t="s">
        <v>87</v>
      </c>
      <c r="BK301" s="239">
        <f>ROUND(I301*H301,2)</f>
        <v>0</v>
      </c>
      <c r="BL301" s="18" t="s">
        <v>172</v>
      </c>
      <c r="BM301" s="238" t="s">
        <v>372</v>
      </c>
    </row>
    <row r="302" s="2" customFormat="1">
      <c r="A302" s="39"/>
      <c r="B302" s="40"/>
      <c r="C302" s="41"/>
      <c r="D302" s="240" t="s">
        <v>174</v>
      </c>
      <c r="E302" s="41"/>
      <c r="F302" s="241" t="s">
        <v>373</v>
      </c>
      <c r="G302" s="41"/>
      <c r="H302" s="41"/>
      <c r="I302" s="242"/>
      <c r="J302" s="41"/>
      <c r="K302" s="41"/>
      <c r="L302" s="45"/>
      <c r="M302" s="243"/>
      <c r="N302" s="244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174</v>
      </c>
      <c r="AU302" s="18" t="s">
        <v>89</v>
      </c>
    </row>
    <row r="303" s="13" customFormat="1">
      <c r="A303" s="13"/>
      <c r="B303" s="245"/>
      <c r="C303" s="246"/>
      <c r="D303" s="247" t="s">
        <v>176</v>
      </c>
      <c r="E303" s="248" t="s">
        <v>1</v>
      </c>
      <c r="F303" s="249" t="s">
        <v>374</v>
      </c>
      <c r="G303" s="246"/>
      <c r="H303" s="248" t="s">
        <v>1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5" t="s">
        <v>176</v>
      </c>
      <c r="AU303" s="255" t="s">
        <v>89</v>
      </c>
      <c r="AV303" s="13" t="s">
        <v>87</v>
      </c>
      <c r="AW303" s="13" t="s">
        <v>35</v>
      </c>
      <c r="AX303" s="13" t="s">
        <v>79</v>
      </c>
      <c r="AY303" s="255" t="s">
        <v>165</v>
      </c>
    </row>
    <row r="304" s="14" customFormat="1">
      <c r="A304" s="14"/>
      <c r="B304" s="256"/>
      <c r="C304" s="257"/>
      <c r="D304" s="247" t="s">
        <v>176</v>
      </c>
      <c r="E304" s="258" t="s">
        <v>1</v>
      </c>
      <c r="F304" s="259" t="s">
        <v>295</v>
      </c>
      <c r="G304" s="257"/>
      <c r="H304" s="260">
        <v>125.40000000000001</v>
      </c>
      <c r="I304" s="261"/>
      <c r="J304" s="257"/>
      <c r="K304" s="257"/>
      <c r="L304" s="262"/>
      <c r="M304" s="263"/>
      <c r="N304" s="264"/>
      <c r="O304" s="264"/>
      <c r="P304" s="264"/>
      <c r="Q304" s="264"/>
      <c r="R304" s="264"/>
      <c r="S304" s="264"/>
      <c r="T304" s="26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6" t="s">
        <v>176</v>
      </c>
      <c r="AU304" s="266" t="s">
        <v>89</v>
      </c>
      <c r="AV304" s="14" t="s">
        <v>89</v>
      </c>
      <c r="AW304" s="14" t="s">
        <v>35</v>
      </c>
      <c r="AX304" s="14" t="s">
        <v>79</v>
      </c>
      <c r="AY304" s="266" t="s">
        <v>165</v>
      </c>
    </row>
    <row r="305" s="14" customFormat="1">
      <c r="A305" s="14"/>
      <c r="B305" s="256"/>
      <c r="C305" s="257"/>
      <c r="D305" s="247" t="s">
        <v>176</v>
      </c>
      <c r="E305" s="258" t="s">
        <v>1</v>
      </c>
      <c r="F305" s="259" t="s">
        <v>296</v>
      </c>
      <c r="G305" s="257"/>
      <c r="H305" s="260">
        <v>120.313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6" t="s">
        <v>176</v>
      </c>
      <c r="AU305" s="266" t="s">
        <v>89</v>
      </c>
      <c r="AV305" s="14" t="s">
        <v>89</v>
      </c>
      <c r="AW305" s="14" t="s">
        <v>35</v>
      </c>
      <c r="AX305" s="14" t="s">
        <v>79</v>
      </c>
      <c r="AY305" s="266" t="s">
        <v>165</v>
      </c>
    </row>
    <row r="306" s="14" customFormat="1">
      <c r="A306" s="14"/>
      <c r="B306" s="256"/>
      <c r="C306" s="257"/>
      <c r="D306" s="247" t="s">
        <v>176</v>
      </c>
      <c r="E306" s="258" t="s">
        <v>1</v>
      </c>
      <c r="F306" s="259" t="s">
        <v>297</v>
      </c>
      <c r="G306" s="257"/>
      <c r="H306" s="260">
        <v>262.39999999999998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6" t="s">
        <v>176</v>
      </c>
      <c r="AU306" s="266" t="s">
        <v>89</v>
      </c>
      <c r="AV306" s="14" t="s">
        <v>89</v>
      </c>
      <c r="AW306" s="14" t="s">
        <v>35</v>
      </c>
      <c r="AX306" s="14" t="s">
        <v>79</v>
      </c>
      <c r="AY306" s="266" t="s">
        <v>165</v>
      </c>
    </row>
    <row r="307" s="14" customFormat="1">
      <c r="A307" s="14"/>
      <c r="B307" s="256"/>
      <c r="C307" s="257"/>
      <c r="D307" s="247" t="s">
        <v>176</v>
      </c>
      <c r="E307" s="258" t="s">
        <v>1</v>
      </c>
      <c r="F307" s="259" t="s">
        <v>298</v>
      </c>
      <c r="G307" s="257"/>
      <c r="H307" s="260">
        <v>60.497999999999998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6" t="s">
        <v>176</v>
      </c>
      <c r="AU307" s="266" t="s">
        <v>89</v>
      </c>
      <c r="AV307" s="14" t="s">
        <v>89</v>
      </c>
      <c r="AW307" s="14" t="s">
        <v>35</v>
      </c>
      <c r="AX307" s="14" t="s">
        <v>79</v>
      </c>
      <c r="AY307" s="266" t="s">
        <v>165</v>
      </c>
    </row>
    <row r="308" s="14" customFormat="1">
      <c r="A308" s="14"/>
      <c r="B308" s="256"/>
      <c r="C308" s="257"/>
      <c r="D308" s="247" t="s">
        <v>176</v>
      </c>
      <c r="E308" s="258" t="s">
        <v>1</v>
      </c>
      <c r="F308" s="259" t="s">
        <v>299</v>
      </c>
      <c r="G308" s="257"/>
      <c r="H308" s="260">
        <v>27.52</v>
      </c>
      <c r="I308" s="261"/>
      <c r="J308" s="257"/>
      <c r="K308" s="257"/>
      <c r="L308" s="262"/>
      <c r="M308" s="263"/>
      <c r="N308" s="264"/>
      <c r="O308" s="264"/>
      <c r="P308" s="264"/>
      <c r="Q308" s="264"/>
      <c r="R308" s="264"/>
      <c r="S308" s="264"/>
      <c r="T308" s="26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6" t="s">
        <v>176</v>
      </c>
      <c r="AU308" s="266" t="s">
        <v>89</v>
      </c>
      <c r="AV308" s="14" t="s">
        <v>89</v>
      </c>
      <c r="AW308" s="14" t="s">
        <v>35</v>
      </c>
      <c r="AX308" s="14" t="s">
        <v>79</v>
      </c>
      <c r="AY308" s="266" t="s">
        <v>165</v>
      </c>
    </row>
    <row r="309" s="14" customFormat="1">
      <c r="A309" s="14"/>
      <c r="B309" s="256"/>
      <c r="C309" s="257"/>
      <c r="D309" s="247" t="s">
        <v>176</v>
      </c>
      <c r="E309" s="258" t="s">
        <v>1</v>
      </c>
      <c r="F309" s="259" t="s">
        <v>300</v>
      </c>
      <c r="G309" s="257"/>
      <c r="H309" s="260">
        <v>16.5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6" t="s">
        <v>176</v>
      </c>
      <c r="AU309" s="266" t="s">
        <v>89</v>
      </c>
      <c r="AV309" s="14" t="s">
        <v>89</v>
      </c>
      <c r="AW309" s="14" t="s">
        <v>35</v>
      </c>
      <c r="AX309" s="14" t="s">
        <v>79</v>
      </c>
      <c r="AY309" s="266" t="s">
        <v>165</v>
      </c>
    </row>
    <row r="310" s="14" customFormat="1">
      <c r="A310" s="14"/>
      <c r="B310" s="256"/>
      <c r="C310" s="257"/>
      <c r="D310" s="247" t="s">
        <v>176</v>
      </c>
      <c r="E310" s="258" t="s">
        <v>1</v>
      </c>
      <c r="F310" s="259" t="s">
        <v>351</v>
      </c>
      <c r="G310" s="257"/>
      <c r="H310" s="260">
        <v>-63.585000000000001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6" t="s">
        <v>176</v>
      </c>
      <c r="AU310" s="266" t="s">
        <v>89</v>
      </c>
      <c r="AV310" s="14" t="s">
        <v>89</v>
      </c>
      <c r="AW310" s="14" t="s">
        <v>35</v>
      </c>
      <c r="AX310" s="14" t="s">
        <v>79</v>
      </c>
      <c r="AY310" s="266" t="s">
        <v>165</v>
      </c>
    </row>
    <row r="311" s="15" customFormat="1">
      <c r="A311" s="15"/>
      <c r="B311" s="267"/>
      <c r="C311" s="268"/>
      <c r="D311" s="247" t="s">
        <v>176</v>
      </c>
      <c r="E311" s="269" t="s">
        <v>1</v>
      </c>
      <c r="F311" s="270" t="s">
        <v>179</v>
      </c>
      <c r="G311" s="268"/>
      <c r="H311" s="271">
        <v>549.04599999999994</v>
      </c>
      <c r="I311" s="272"/>
      <c r="J311" s="268"/>
      <c r="K311" s="268"/>
      <c r="L311" s="273"/>
      <c r="M311" s="274"/>
      <c r="N311" s="275"/>
      <c r="O311" s="275"/>
      <c r="P311" s="275"/>
      <c r="Q311" s="275"/>
      <c r="R311" s="275"/>
      <c r="S311" s="275"/>
      <c r="T311" s="276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7" t="s">
        <v>176</v>
      </c>
      <c r="AU311" s="277" t="s">
        <v>89</v>
      </c>
      <c r="AV311" s="15" t="s">
        <v>172</v>
      </c>
      <c r="AW311" s="15" t="s">
        <v>35</v>
      </c>
      <c r="AX311" s="15" t="s">
        <v>87</v>
      </c>
      <c r="AY311" s="277" t="s">
        <v>165</v>
      </c>
    </row>
    <row r="312" s="2" customFormat="1" ht="24.15" customHeight="1">
      <c r="A312" s="39"/>
      <c r="B312" s="40"/>
      <c r="C312" s="227" t="s">
        <v>375</v>
      </c>
      <c r="D312" s="227" t="s">
        <v>167</v>
      </c>
      <c r="E312" s="228" t="s">
        <v>376</v>
      </c>
      <c r="F312" s="229" t="s">
        <v>377</v>
      </c>
      <c r="G312" s="230" t="s">
        <v>170</v>
      </c>
      <c r="H312" s="231">
        <v>185.006</v>
      </c>
      <c r="I312" s="232"/>
      <c r="J312" s="233">
        <f>ROUND(I312*H312,2)</f>
        <v>0</v>
      </c>
      <c r="K312" s="229" t="s">
        <v>171</v>
      </c>
      <c r="L312" s="45"/>
      <c r="M312" s="234" t="s">
        <v>1</v>
      </c>
      <c r="N312" s="235" t="s">
        <v>44</v>
      </c>
      <c r="O312" s="92"/>
      <c r="P312" s="236">
        <f>O312*H312</f>
        <v>0</v>
      </c>
      <c r="Q312" s="236">
        <v>0.1837</v>
      </c>
      <c r="R312" s="236">
        <f>Q312*H312</f>
        <v>33.985602200000002</v>
      </c>
      <c r="S312" s="236">
        <v>0</v>
      </c>
      <c r="T312" s="23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8" t="s">
        <v>172</v>
      </c>
      <c r="AT312" s="238" t="s">
        <v>167</v>
      </c>
      <c r="AU312" s="238" t="s">
        <v>89</v>
      </c>
      <c r="AY312" s="18" t="s">
        <v>165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8" t="s">
        <v>87</v>
      </c>
      <c r="BK312" s="239">
        <f>ROUND(I312*H312,2)</f>
        <v>0</v>
      </c>
      <c r="BL312" s="18" t="s">
        <v>172</v>
      </c>
      <c r="BM312" s="238" t="s">
        <v>378</v>
      </c>
    </row>
    <row r="313" s="2" customFormat="1">
      <c r="A313" s="39"/>
      <c r="B313" s="40"/>
      <c r="C313" s="41"/>
      <c r="D313" s="240" t="s">
        <v>174</v>
      </c>
      <c r="E313" s="41"/>
      <c r="F313" s="241" t="s">
        <v>379</v>
      </c>
      <c r="G313" s="41"/>
      <c r="H313" s="41"/>
      <c r="I313" s="242"/>
      <c r="J313" s="41"/>
      <c r="K313" s="41"/>
      <c r="L313" s="45"/>
      <c r="M313" s="243"/>
      <c r="N313" s="244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174</v>
      </c>
      <c r="AU313" s="18" t="s">
        <v>89</v>
      </c>
    </row>
    <row r="314" s="13" customFormat="1">
      <c r="A314" s="13"/>
      <c r="B314" s="245"/>
      <c r="C314" s="246"/>
      <c r="D314" s="247" t="s">
        <v>176</v>
      </c>
      <c r="E314" s="248" t="s">
        <v>1</v>
      </c>
      <c r="F314" s="249" t="s">
        <v>380</v>
      </c>
      <c r="G314" s="246"/>
      <c r="H314" s="248" t="s">
        <v>1</v>
      </c>
      <c r="I314" s="250"/>
      <c r="J314" s="246"/>
      <c r="K314" s="246"/>
      <c r="L314" s="251"/>
      <c r="M314" s="252"/>
      <c r="N314" s="253"/>
      <c r="O314" s="253"/>
      <c r="P314" s="253"/>
      <c r="Q314" s="253"/>
      <c r="R314" s="253"/>
      <c r="S314" s="253"/>
      <c r="T314" s="25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5" t="s">
        <v>176</v>
      </c>
      <c r="AU314" s="255" t="s">
        <v>89</v>
      </c>
      <c r="AV314" s="13" t="s">
        <v>87</v>
      </c>
      <c r="AW314" s="13" t="s">
        <v>35</v>
      </c>
      <c r="AX314" s="13" t="s">
        <v>79</v>
      </c>
      <c r="AY314" s="255" t="s">
        <v>165</v>
      </c>
    </row>
    <row r="315" s="14" customFormat="1">
      <c r="A315" s="14"/>
      <c r="B315" s="256"/>
      <c r="C315" s="257"/>
      <c r="D315" s="247" t="s">
        <v>176</v>
      </c>
      <c r="E315" s="258" t="s">
        <v>1</v>
      </c>
      <c r="F315" s="259" t="s">
        <v>381</v>
      </c>
      <c r="G315" s="257"/>
      <c r="H315" s="260">
        <v>29.68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6" t="s">
        <v>176</v>
      </c>
      <c r="AU315" s="266" t="s">
        <v>89</v>
      </c>
      <c r="AV315" s="14" t="s">
        <v>89</v>
      </c>
      <c r="AW315" s="14" t="s">
        <v>35</v>
      </c>
      <c r="AX315" s="14" t="s">
        <v>79</v>
      </c>
      <c r="AY315" s="266" t="s">
        <v>165</v>
      </c>
    </row>
    <row r="316" s="14" customFormat="1">
      <c r="A316" s="14"/>
      <c r="B316" s="256"/>
      <c r="C316" s="257"/>
      <c r="D316" s="247" t="s">
        <v>176</v>
      </c>
      <c r="E316" s="258" t="s">
        <v>1</v>
      </c>
      <c r="F316" s="259" t="s">
        <v>382</v>
      </c>
      <c r="G316" s="257"/>
      <c r="H316" s="260">
        <v>3.6400000000000001</v>
      </c>
      <c r="I316" s="261"/>
      <c r="J316" s="257"/>
      <c r="K316" s="257"/>
      <c r="L316" s="262"/>
      <c r="M316" s="263"/>
      <c r="N316" s="264"/>
      <c r="O316" s="264"/>
      <c r="P316" s="264"/>
      <c r="Q316" s="264"/>
      <c r="R316" s="264"/>
      <c r="S316" s="264"/>
      <c r="T316" s="26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6" t="s">
        <v>176</v>
      </c>
      <c r="AU316" s="266" t="s">
        <v>89</v>
      </c>
      <c r="AV316" s="14" t="s">
        <v>89</v>
      </c>
      <c r="AW316" s="14" t="s">
        <v>35</v>
      </c>
      <c r="AX316" s="14" t="s">
        <v>79</v>
      </c>
      <c r="AY316" s="266" t="s">
        <v>165</v>
      </c>
    </row>
    <row r="317" s="14" customFormat="1">
      <c r="A317" s="14"/>
      <c r="B317" s="256"/>
      <c r="C317" s="257"/>
      <c r="D317" s="247" t="s">
        <v>176</v>
      </c>
      <c r="E317" s="258" t="s">
        <v>1</v>
      </c>
      <c r="F317" s="259" t="s">
        <v>383</v>
      </c>
      <c r="G317" s="257"/>
      <c r="H317" s="260">
        <v>106.86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6" t="s">
        <v>176</v>
      </c>
      <c r="AU317" s="266" t="s">
        <v>89</v>
      </c>
      <c r="AV317" s="14" t="s">
        <v>89</v>
      </c>
      <c r="AW317" s="14" t="s">
        <v>35</v>
      </c>
      <c r="AX317" s="14" t="s">
        <v>79</v>
      </c>
      <c r="AY317" s="266" t="s">
        <v>165</v>
      </c>
    </row>
    <row r="318" s="14" customFormat="1">
      <c r="A318" s="14"/>
      <c r="B318" s="256"/>
      <c r="C318" s="257"/>
      <c r="D318" s="247" t="s">
        <v>176</v>
      </c>
      <c r="E318" s="258" t="s">
        <v>1</v>
      </c>
      <c r="F318" s="259" t="s">
        <v>384</v>
      </c>
      <c r="G318" s="257"/>
      <c r="H318" s="260">
        <v>29.946000000000002</v>
      </c>
      <c r="I318" s="261"/>
      <c r="J318" s="257"/>
      <c r="K318" s="257"/>
      <c r="L318" s="262"/>
      <c r="M318" s="263"/>
      <c r="N318" s="264"/>
      <c r="O318" s="264"/>
      <c r="P318" s="264"/>
      <c r="Q318" s="264"/>
      <c r="R318" s="264"/>
      <c r="S318" s="264"/>
      <c r="T318" s="26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6" t="s">
        <v>176</v>
      </c>
      <c r="AU318" s="266" t="s">
        <v>89</v>
      </c>
      <c r="AV318" s="14" t="s">
        <v>89</v>
      </c>
      <c r="AW318" s="14" t="s">
        <v>35</v>
      </c>
      <c r="AX318" s="14" t="s">
        <v>79</v>
      </c>
      <c r="AY318" s="266" t="s">
        <v>165</v>
      </c>
    </row>
    <row r="319" s="14" customFormat="1">
      <c r="A319" s="14"/>
      <c r="B319" s="256"/>
      <c r="C319" s="257"/>
      <c r="D319" s="247" t="s">
        <v>176</v>
      </c>
      <c r="E319" s="258" t="s">
        <v>1</v>
      </c>
      <c r="F319" s="259" t="s">
        <v>385</v>
      </c>
      <c r="G319" s="257"/>
      <c r="H319" s="260">
        <v>14.699999999999999</v>
      </c>
      <c r="I319" s="261"/>
      <c r="J319" s="257"/>
      <c r="K319" s="257"/>
      <c r="L319" s="262"/>
      <c r="M319" s="263"/>
      <c r="N319" s="264"/>
      <c r="O319" s="264"/>
      <c r="P319" s="264"/>
      <c r="Q319" s="264"/>
      <c r="R319" s="264"/>
      <c r="S319" s="264"/>
      <c r="T319" s="26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6" t="s">
        <v>176</v>
      </c>
      <c r="AU319" s="266" t="s">
        <v>89</v>
      </c>
      <c r="AV319" s="14" t="s">
        <v>89</v>
      </c>
      <c r="AW319" s="14" t="s">
        <v>35</v>
      </c>
      <c r="AX319" s="14" t="s">
        <v>79</v>
      </c>
      <c r="AY319" s="266" t="s">
        <v>165</v>
      </c>
    </row>
    <row r="320" s="14" customFormat="1">
      <c r="A320" s="14"/>
      <c r="B320" s="256"/>
      <c r="C320" s="257"/>
      <c r="D320" s="247" t="s">
        <v>176</v>
      </c>
      <c r="E320" s="258" t="s">
        <v>1</v>
      </c>
      <c r="F320" s="259" t="s">
        <v>386</v>
      </c>
      <c r="G320" s="257"/>
      <c r="H320" s="260">
        <v>0.17999999999999999</v>
      </c>
      <c r="I320" s="261"/>
      <c r="J320" s="257"/>
      <c r="K320" s="257"/>
      <c r="L320" s="262"/>
      <c r="M320" s="263"/>
      <c r="N320" s="264"/>
      <c r="O320" s="264"/>
      <c r="P320" s="264"/>
      <c r="Q320" s="264"/>
      <c r="R320" s="264"/>
      <c r="S320" s="264"/>
      <c r="T320" s="26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6" t="s">
        <v>176</v>
      </c>
      <c r="AU320" s="266" t="s">
        <v>89</v>
      </c>
      <c r="AV320" s="14" t="s">
        <v>89</v>
      </c>
      <c r="AW320" s="14" t="s">
        <v>35</v>
      </c>
      <c r="AX320" s="14" t="s">
        <v>79</v>
      </c>
      <c r="AY320" s="266" t="s">
        <v>165</v>
      </c>
    </row>
    <row r="321" s="15" customFormat="1">
      <c r="A321" s="15"/>
      <c r="B321" s="267"/>
      <c r="C321" s="268"/>
      <c r="D321" s="247" t="s">
        <v>176</v>
      </c>
      <c r="E321" s="269" t="s">
        <v>1</v>
      </c>
      <c r="F321" s="270" t="s">
        <v>179</v>
      </c>
      <c r="G321" s="268"/>
      <c r="H321" s="271">
        <v>185.006</v>
      </c>
      <c r="I321" s="272"/>
      <c r="J321" s="268"/>
      <c r="K321" s="268"/>
      <c r="L321" s="273"/>
      <c r="M321" s="274"/>
      <c r="N321" s="275"/>
      <c r="O321" s="275"/>
      <c r="P321" s="275"/>
      <c r="Q321" s="275"/>
      <c r="R321" s="275"/>
      <c r="S321" s="275"/>
      <c r="T321" s="276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7" t="s">
        <v>176</v>
      </c>
      <c r="AU321" s="277" t="s">
        <v>89</v>
      </c>
      <c r="AV321" s="15" t="s">
        <v>172</v>
      </c>
      <c r="AW321" s="15" t="s">
        <v>35</v>
      </c>
      <c r="AX321" s="15" t="s">
        <v>87</v>
      </c>
      <c r="AY321" s="277" t="s">
        <v>165</v>
      </c>
    </row>
    <row r="322" s="2" customFormat="1" ht="16.5" customHeight="1">
      <c r="A322" s="39"/>
      <c r="B322" s="40"/>
      <c r="C322" s="278" t="s">
        <v>387</v>
      </c>
      <c r="D322" s="278" t="s">
        <v>191</v>
      </c>
      <c r="E322" s="279" t="s">
        <v>388</v>
      </c>
      <c r="F322" s="280" t="s">
        <v>389</v>
      </c>
      <c r="G322" s="281" t="s">
        <v>170</v>
      </c>
      <c r="H322" s="282">
        <v>192.47999999999999</v>
      </c>
      <c r="I322" s="283"/>
      <c r="J322" s="284">
        <f>ROUND(I322*H322,2)</f>
        <v>0</v>
      </c>
      <c r="K322" s="280" t="s">
        <v>171</v>
      </c>
      <c r="L322" s="285"/>
      <c r="M322" s="286" t="s">
        <v>1</v>
      </c>
      <c r="N322" s="287" t="s">
        <v>44</v>
      </c>
      <c r="O322" s="92"/>
      <c r="P322" s="236">
        <f>O322*H322</f>
        <v>0</v>
      </c>
      <c r="Q322" s="236">
        <v>0.22800000000000001</v>
      </c>
      <c r="R322" s="236">
        <f>Q322*H322</f>
        <v>43.885440000000003</v>
      </c>
      <c r="S322" s="236">
        <v>0</v>
      </c>
      <c r="T322" s="237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8" t="s">
        <v>195</v>
      </c>
      <c r="AT322" s="238" t="s">
        <v>191</v>
      </c>
      <c r="AU322" s="238" t="s">
        <v>89</v>
      </c>
      <c r="AY322" s="18" t="s">
        <v>165</v>
      </c>
      <c r="BE322" s="239">
        <f>IF(N322="základní",J322,0)</f>
        <v>0</v>
      </c>
      <c r="BF322" s="239">
        <f>IF(N322="snížená",J322,0)</f>
        <v>0</v>
      </c>
      <c r="BG322" s="239">
        <f>IF(N322="zákl. přenesená",J322,0)</f>
        <v>0</v>
      </c>
      <c r="BH322" s="239">
        <f>IF(N322="sníž. přenesená",J322,0)</f>
        <v>0</v>
      </c>
      <c r="BI322" s="239">
        <f>IF(N322="nulová",J322,0)</f>
        <v>0</v>
      </c>
      <c r="BJ322" s="18" t="s">
        <v>87</v>
      </c>
      <c r="BK322" s="239">
        <f>ROUND(I322*H322,2)</f>
        <v>0</v>
      </c>
      <c r="BL322" s="18" t="s">
        <v>172</v>
      </c>
      <c r="BM322" s="238" t="s">
        <v>390</v>
      </c>
    </row>
    <row r="323" s="14" customFormat="1">
      <c r="A323" s="14"/>
      <c r="B323" s="256"/>
      <c r="C323" s="257"/>
      <c r="D323" s="247" t="s">
        <v>176</v>
      </c>
      <c r="E323" s="258" t="s">
        <v>1</v>
      </c>
      <c r="F323" s="259" t="s">
        <v>391</v>
      </c>
      <c r="G323" s="257"/>
      <c r="H323" s="260">
        <v>188.70599999999999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176</v>
      </c>
      <c r="AU323" s="266" t="s">
        <v>89</v>
      </c>
      <c r="AV323" s="14" t="s">
        <v>89</v>
      </c>
      <c r="AW323" s="14" t="s">
        <v>35</v>
      </c>
      <c r="AX323" s="14" t="s">
        <v>79</v>
      </c>
      <c r="AY323" s="266" t="s">
        <v>165</v>
      </c>
    </row>
    <row r="324" s="15" customFormat="1">
      <c r="A324" s="15"/>
      <c r="B324" s="267"/>
      <c r="C324" s="268"/>
      <c r="D324" s="247" t="s">
        <v>176</v>
      </c>
      <c r="E324" s="269" t="s">
        <v>1</v>
      </c>
      <c r="F324" s="270" t="s">
        <v>179</v>
      </c>
      <c r="G324" s="268"/>
      <c r="H324" s="271">
        <v>188.70599999999999</v>
      </c>
      <c r="I324" s="272"/>
      <c r="J324" s="268"/>
      <c r="K324" s="268"/>
      <c r="L324" s="273"/>
      <c r="M324" s="274"/>
      <c r="N324" s="275"/>
      <c r="O324" s="275"/>
      <c r="P324" s="275"/>
      <c r="Q324" s="275"/>
      <c r="R324" s="275"/>
      <c r="S324" s="275"/>
      <c r="T324" s="27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7" t="s">
        <v>176</v>
      </c>
      <c r="AU324" s="277" t="s">
        <v>89</v>
      </c>
      <c r="AV324" s="15" t="s">
        <v>172</v>
      </c>
      <c r="AW324" s="15" t="s">
        <v>35</v>
      </c>
      <c r="AX324" s="15" t="s">
        <v>87</v>
      </c>
      <c r="AY324" s="277" t="s">
        <v>165</v>
      </c>
    </row>
    <row r="325" s="14" customFormat="1">
      <c r="A325" s="14"/>
      <c r="B325" s="256"/>
      <c r="C325" s="257"/>
      <c r="D325" s="247" t="s">
        <v>176</v>
      </c>
      <c r="E325" s="257"/>
      <c r="F325" s="259" t="s">
        <v>392</v>
      </c>
      <c r="G325" s="257"/>
      <c r="H325" s="260">
        <v>192.47999999999999</v>
      </c>
      <c r="I325" s="261"/>
      <c r="J325" s="257"/>
      <c r="K325" s="257"/>
      <c r="L325" s="262"/>
      <c r="M325" s="263"/>
      <c r="N325" s="264"/>
      <c r="O325" s="264"/>
      <c r="P325" s="264"/>
      <c r="Q325" s="264"/>
      <c r="R325" s="264"/>
      <c r="S325" s="264"/>
      <c r="T325" s="26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6" t="s">
        <v>176</v>
      </c>
      <c r="AU325" s="266" t="s">
        <v>89</v>
      </c>
      <c r="AV325" s="14" t="s">
        <v>89</v>
      </c>
      <c r="AW325" s="14" t="s">
        <v>4</v>
      </c>
      <c r="AX325" s="14" t="s">
        <v>87</v>
      </c>
      <c r="AY325" s="266" t="s">
        <v>165</v>
      </c>
    </row>
    <row r="326" s="2" customFormat="1" ht="24.15" customHeight="1">
      <c r="A326" s="39"/>
      <c r="B326" s="40"/>
      <c r="C326" s="227" t="s">
        <v>393</v>
      </c>
      <c r="D326" s="227" t="s">
        <v>167</v>
      </c>
      <c r="E326" s="228" t="s">
        <v>394</v>
      </c>
      <c r="F326" s="229" t="s">
        <v>395</v>
      </c>
      <c r="G326" s="230" t="s">
        <v>170</v>
      </c>
      <c r="H326" s="231">
        <v>185.006</v>
      </c>
      <c r="I326" s="232"/>
      <c r="J326" s="233">
        <f>ROUND(I326*H326,2)</f>
        <v>0</v>
      </c>
      <c r="K326" s="229" t="s">
        <v>171</v>
      </c>
      <c r="L326" s="45"/>
      <c r="M326" s="234" t="s">
        <v>1</v>
      </c>
      <c r="N326" s="235" t="s">
        <v>44</v>
      </c>
      <c r="O326" s="92"/>
      <c r="P326" s="236">
        <f>O326*H326</f>
        <v>0</v>
      </c>
      <c r="Q326" s="236">
        <v>0.0050099999999999997</v>
      </c>
      <c r="R326" s="236">
        <f>Q326*H326</f>
        <v>0.92688005999999989</v>
      </c>
      <c r="S326" s="236">
        <v>0</v>
      </c>
      <c r="T326" s="23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8" t="s">
        <v>172</v>
      </c>
      <c r="AT326" s="238" t="s">
        <v>167</v>
      </c>
      <c r="AU326" s="238" t="s">
        <v>89</v>
      </c>
      <c r="AY326" s="18" t="s">
        <v>165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8" t="s">
        <v>87</v>
      </c>
      <c r="BK326" s="239">
        <f>ROUND(I326*H326,2)</f>
        <v>0</v>
      </c>
      <c r="BL326" s="18" t="s">
        <v>172</v>
      </c>
      <c r="BM326" s="238" t="s">
        <v>396</v>
      </c>
    </row>
    <row r="327" s="2" customFormat="1">
      <c r="A327" s="39"/>
      <c r="B327" s="40"/>
      <c r="C327" s="41"/>
      <c r="D327" s="240" t="s">
        <v>174</v>
      </c>
      <c r="E327" s="41"/>
      <c r="F327" s="241" t="s">
        <v>397</v>
      </c>
      <c r="G327" s="41"/>
      <c r="H327" s="41"/>
      <c r="I327" s="242"/>
      <c r="J327" s="41"/>
      <c r="K327" s="41"/>
      <c r="L327" s="45"/>
      <c r="M327" s="243"/>
      <c r="N327" s="244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174</v>
      </c>
      <c r="AU327" s="18" t="s">
        <v>89</v>
      </c>
    </row>
    <row r="328" s="13" customFormat="1">
      <c r="A328" s="13"/>
      <c r="B328" s="245"/>
      <c r="C328" s="246"/>
      <c r="D328" s="247" t="s">
        <v>176</v>
      </c>
      <c r="E328" s="248" t="s">
        <v>1</v>
      </c>
      <c r="F328" s="249" t="s">
        <v>380</v>
      </c>
      <c r="G328" s="246"/>
      <c r="H328" s="248" t="s">
        <v>1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5" t="s">
        <v>176</v>
      </c>
      <c r="AU328" s="255" t="s">
        <v>89</v>
      </c>
      <c r="AV328" s="13" t="s">
        <v>87</v>
      </c>
      <c r="AW328" s="13" t="s">
        <v>35</v>
      </c>
      <c r="AX328" s="13" t="s">
        <v>79</v>
      </c>
      <c r="AY328" s="255" t="s">
        <v>165</v>
      </c>
    </row>
    <row r="329" s="14" customFormat="1">
      <c r="A329" s="14"/>
      <c r="B329" s="256"/>
      <c r="C329" s="257"/>
      <c r="D329" s="247" t="s">
        <v>176</v>
      </c>
      <c r="E329" s="258" t="s">
        <v>1</v>
      </c>
      <c r="F329" s="259" t="s">
        <v>381</v>
      </c>
      <c r="G329" s="257"/>
      <c r="H329" s="260">
        <v>29.68</v>
      </c>
      <c r="I329" s="261"/>
      <c r="J329" s="257"/>
      <c r="K329" s="257"/>
      <c r="L329" s="262"/>
      <c r="M329" s="263"/>
      <c r="N329" s="264"/>
      <c r="O329" s="264"/>
      <c r="P329" s="264"/>
      <c r="Q329" s="264"/>
      <c r="R329" s="264"/>
      <c r="S329" s="264"/>
      <c r="T329" s="26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6" t="s">
        <v>176</v>
      </c>
      <c r="AU329" s="266" t="s">
        <v>89</v>
      </c>
      <c r="AV329" s="14" t="s">
        <v>89</v>
      </c>
      <c r="AW329" s="14" t="s">
        <v>35</v>
      </c>
      <c r="AX329" s="14" t="s">
        <v>79</v>
      </c>
      <c r="AY329" s="266" t="s">
        <v>165</v>
      </c>
    </row>
    <row r="330" s="14" customFormat="1">
      <c r="A330" s="14"/>
      <c r="B330" s="256"/>
      <c r="C330" s="257"/>
      <c r="D330" s="247" t="s">
        <v>176</v>
      </c>
      <c r="E330" s="258" t="s">
        <v>1</v>
      </c>
      <c r="F330" s="259" t="s">
        <v>382</v>
      </c>
      <c r="G330" s="257"/>
      <c r="H330" s="260">
        <v>3.6400000000000001</v>
      </c>
      <c r="I330" s="261"/>
      <c r="J330" s="257"/>
      <c r="K330" s="257"/>
      <c r="L330" s="262"/>
      <c r="M330" s="263"/>
      <c r="N330" s="264"/>
      <c r="O330" s="264"/>
      <c r="P330" s="264"/>
      <c r="Q330" s="264"/>
      <c r="R330" s="264"/>
      <c r="S330" s="264"/>
      <c r="T330" s="26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6" t="s">
        <v>176</v>
      </c>
      <c r="AU330" s="266" t="s">
        <v>89</v>
      </c>
      <c r="AV330" s="14" t="s">
        <v>89</v>
      </c>
      <c r="AW330" s="14" t="s">
        <v>35</v>
      </c>
      <c r="AX330" s="14" t="s">
        <v>79</v>
      </c>
      <c r="AY330" s="266" t="s">
        <v>165</v>
      </c>
    </row>
    <row r="331" s="14" customFormat="1">
      <c r="A331" s="14"/>
      <c r="B331" s="256"/>
      <c r="C331" s="257"/>
      <c r="D331" s="247" t="s">
        <v>176</v>
      </c>
      <c r="E331" s="258" t="s">
        <v>1</v>
      </c>
      <c r="F331" s="259" t="s">
        <v>383</v>
      </c>
      <c r="G331" s="257"/>
      <c r="H331" s="260">
        <v>106.86</v>
      </c>
      <c r="I331" s="261"/>
      <c r="J331" s="257"/>
      <c r="K331" s="257"/>
      <c r="L331" s="262"/>
      <c r="M331" s="263"/>
      <c r="N331" s="264"/>
      <c r="O331" s="264"/>
      <c r="P331" s="264"/>
      <c r="Q331" s="264"/>
      <c r="R331" s="264"/>
      <c r="S331" s="264"/>
      <c r="T331" s="26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6" t="s">
        <v>176</v>
      </c>
      <c r="AU331" s="266" t="s">
        <v>89</v>
      </c>
      <c r="AV331" s="14" t="s">
        <v>89</v>
      </c>
      <c r="AW331" s="14" t="s">
        <v>35</v>
      </c>
      <c r="AX331" s="14" t="s">
        <v>79</v>
      </c>
      <c r="AY331" s="266" t="s">
        <v>165</v>
      </c>
    </row>
    <row r="332" s="14" customFormat="1">
      <c r="A332" s="14"/>
      <c r="B332" s="256"/>
      <c r="C332" s="257"/>
      <c r="D332" s="247" t="s">
        <v>176</v>
      </c>
      <c r="E332" s="258" t="s">
        <v>1</v>
      </c>
      <c r="F332" s="259" t="s">
        <v>384</v>
      </c>
      <c r="G332" s="257"/>
      <c r="H332" s="260">
        <v>29.946000000000002</v>
      </c>
      <c r="I332" s="261"/>
      <c r="J332" s="257"/>
      <c r="K332" s="257"/>
      <c r="L332" s="262"/>
      <c r="M332" s="263"/>
      <c r="N332" s="264"/>
      <c r="O332" s="264"/>
      <c r="P332" s="264"/>
      <c r="Q332" s="264"/>
      <c r="R332" s="264"/>
      <c r="S332" s="264"/>
      <c r="T332" s="26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6" t="s">
        <v>176</v>
      </c>
      <c r="AU332" s="266" t="s">
        <v>89</v>
      </c>
      <c r="AV332" s="14" t="s">
        <v>89</v>
      </c>
      <c r="AW332" s="14" t="s">
        <v>35</v>
      </c>
      <c r="AX332" s="14" t="s">
        <v>79</v>
      </c>
      <c r="AY332" s="266" t="s">
        <v>165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385</v>
      </c>
      <c r="G333" s="257"/>
      <c r="H333" s="260">
        <v>14.699999999999999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4" customFormat="1">
      <c r="A334" s="14"/>
      <c r="B334" s="256"/>
      <c r="C334" s="257"/>
      <c r="D334" s="247" t="s">
        <v>176</v>
      </c>
      <c r="E334" s="258" t="s">
        <v>1</v>
      </c>
      <c r="F334" s="259" t="s">
        <v>386</v>
      </c>
      <c r="G334" s="257"/>
      <c r="H334" s="260">
        <v>0.17999999999999999</v>
      </c>
      <c r="I334" s="261"/>
      <c r="J334" s="257"/>
      <c r="K334" s="257"/>
      <c r="L334" s="262"/>
      <c r="M334" s="263"/>
      <c r="N334" s="264"/>
      <c r="O334" s="264"/>
      <c r="P334" s="264"/>
      <c r="Q334" s="264"/>
      <c r="R334" s="264"/>
      <c r="S334" s="264"/>
      <c r="T334" s="26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6" t="s">
        <v>176</v>
      </c>
      <c r="AU334" s="266" t="s">
        <v>89</v>
      </c>
      <c r="AV334" s="14" t="s">
        <v>89</v>
      </c>
      <c r="AW334" s="14" t="s">
        <v>35</v>
      </c>
      <c r="AX334" s="14" t="s">
        <v>79</v>
      </c>
      <c r="AY334" s="266" t="s">
        <v>165</v>
      </c>
    </row>
    <row r="335" s="15" customFormat="1">
      <c r="A335" s="15"/>
      <c r="B335" s="267"/>
      <c r="C335" s="268"/>
      <c r="D335" s="247" t="s">
        <v>176</v>
      </c>
      <c r="E335" s="269" t="s">
        <v>1</v>
      </c>
      <c r="F335" s="270" t="s">
        <v>179</v>
      </c>
      <c r="G335" s="268"/>
      <c r="H335" s="271">
        <v>185.006</v>
      </c>
      <c r="I335" s="272"/>
      <c r="J335" s="268"/>
      <c r="K335" s="268"/>
      <c r="L335" s="273"/>
      <c r="M335" s="274"/>
      <c r="N335" s="275"/>
      <c r="O335" s="275"/>
      <c r="P335" s="275"/>
      <c r="Q335" s="275"/>
      <c r="R335" s="275"/>
      <c r="S335" s="275"/>
      <c r="T335" s="276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7" t="s">
        <v>176</v>
      </c>
      <c r="AU335" s="277" t="s">
        <v>89</v>
      </c>
      <c r="AV335" s="15" t="s">
        <v>172</v>
      </c>
      <c r="AW335" s="15" t="s">
        <v>35</v>
      </c>
      <c r="AX335" s="15" t="s">
        <v>87</v>
      </c>
      <c r="AY335" s="277" t="s">
        <v>165</v>
      </c>
    </row>
    <row r="336" s="12" customFormat="1" ht="22.8" customHeight="1">
      <c r="A336" s="12"/>
      <c r="B336" s="211"/>
      <c r="C336" s="212"/>
      <c r="D336" s="213" t="s">
        <v>78</v>
      </c>
      <c r="E336" s="225" t="s">
        <v>195</v>
      </c>
      <c r="F336" s="225" t="s">
        <v>398</v>
      </c>
      <c r="G336" s="212"/>
      <c r="H336" s="212"/>
      <c r="I336" s="215"/>
      <c r="J336" s="226">
        <f>BK336</f>
        <v>0</v>
      </c>
      <c r="K336" s="212"/>
      <c r="L336" s="217"/>
      <c r="M336" s="218"/>
      <c r="N336" s="219"/>
      <c r="O336" s="219"/>
      <c r="P336" s="220">
        <f>SUM(P337:P367)</f>
        <v>0</v>
      </c>
      <c r="Q336" s="219"/>
      <c r="R336" s="220">
        <f>SUM(R337:R367)</f>
        <v>0.26537949999999999</v>
      </c>
      <c r="S336" s="219"/>
      <c r="T336" s="221">
        <f>SUM(T337:T367)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22" t="s">
        <v>87</v>
      </c>
      <c r="AT336" s="223" t="s">
        <v>78</v>
      </c>
      <c r="AU336" s="223" t="s">
        <v>87</v>
      </c>
      <c r="AY336" s="222" t="s">
        <v>165</v>
      </c>
      <c r="BK336" s="224">
        <f>SUM(BK337:BK367)</f>
        <v>0</v>
      </c>
    </row>
    <row r="337" s="2" customFormat="1" ht="24.15" customHeight="1">
      <c r="A337" s="39"/>
      <c r="B337" s="40"/>
      <c r="C337" s="227" t="s">
        <v>399</v>
      </c>
      <c r="D337" s="227" t="s">
        <v>167</v>
      </c>
      <c r="E337" s="228" t="s">
        <v>400</v>
      </c>
      <c r="F337" s="229" t="s">
        <v>401</v>
      </c>
      <c r="G337" s="230" t="s">
        <v>335</v>
      </c>
      <c r="H337" s="231">
        <v>11.25</v>
      </c>
      <c r="I337" s="232"/>
      <c r="J337" s="233">
        <f>ROUND(I337*H337,2)</f>
        <v>0</v>
      </c>
      <c r="K337" s="229" t="s">
        <v>171</v>
      </c>
      <c r="L337" s="45"/>
      <c r="M337" s="234" t="s">
        <v>1</v>
      </c>
      <c r="N337" s="235" t="s">
        <v>44</v>
      </c>
      <c r="O337" s="92"/>
      <c r="P337" s="236">
        <f>O337*H337</f>
        <v>0</v>
      </c>
      <c r="Q337" s="236">
        <v>1.0000000000000001E-05</v>
      </c>
      <c r="R337" s="236">
        <f>Q337*H337</f>
        <v>0.00011250000000000001</v>
      </c>
      <c r="S337" s="236">
        <v>0</v>
      </c>
      <c r="T337" s="237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8" t="s">
        <v>172</v>
      </c>
      <c r="AT337" s="238" t="s">
        <v>167</v>
      </c>
      <c r="AU337" s="238" t="s">
        <v>89</v>
      </c>
      <c r="AY337" s="18" t="s">
        <v>165</v>
      </c>
      <c r="BE337" s="239">
        <f>IF(N337="základní",J337,0)</f>
        <v>0</v>
      </c>
      <c r="BF337" s="239">
        <f>IF(N337="snížená",J337,0)</f>
        <v>0</v>
      </c>
      <c r="BG337" s="239">
        <f>IF(N337="zákl. přenesená",J337,0)</f>
        <v>0</v>
      </c>
      <c r="BH337" s="239">
        <f>IF(N337="sníž. přenesená",J337,0)</f>
        <v>0</v>
      </c>
      <c r="BI337" s="239">
        <f>IF(N337="nulová",J337,0)</f>
        <v>0</v>
      </c>
      <c r="BJ337" s="18" t="s">
        <v>87</v>
      </c>
      <c r="BK337" s="239">
        <f>ROUND(I337*H337,2)</f>
        <v>0</v>
      </c>
      <c r="BL337" s="18" t="s">
        <v>172</v>
      </c>
      <c r="BM337" s="238" t="s">
        <v>402</v>
      </c>
    </row>
    <row r="338" s="2" customFormat="1">
      <c r="A338" s="39"/>
      <c r="B338" s="40"/>
      <c r="C338" s="41"/>
      <c r="D338" s="240" t="s">
        <v>174</v>
      </c>
      <c r="E338" s="41"/>
      <c r="F338" s="241" t="s">
        <v>403</v>
      </c>
      <c r="G338" s="41"/>
      <c r="H338" s="41"/>
      <c r="I338" s="242"/>
      <c r="J338" s="41"/>
      <c r="K338" s="41"/>
      <c r="L338" s="45"/>
      <c r="M338" s="243"/>
      <c r="N338" s="244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174</v>
      </c>
      <c r="AU338" s="18" t="s">
        <v>89</v>
      </c>
    </row>
    <row r="339" s="13" customFormat="1">
      <c r="A339" s="13"/>
      <c r="B339" s="245"/>
      <c r="C339" s="246"/>
      <c r="D339" s="247" t="s">
        <v>176</v>
      </c>
      <c r="E339" s="248" t="s">
        <v>1</v>
      </c>
      <c r="F339" s="249" t="s">
        <v>218</v>
      </c>
      <c r="G339" s="246"/>
      <c r="H339" s="248" t="s">
        <v>1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5" t="s">
        <v>176</v>
      </c>
      <c r="AU339" s="255" t="s">
        <v>89</v>
      </c>
      <c r="AV339" s="13" t="s">
        <v>87</v>
      </c>
      <c r="AW339" s="13" t="s">
        <v>35</v>
      </c>
      <c r="AX339" s="13" t="s">
        <v>79</v>
      </c>
      <c r="AY339" s="255" t="s">
        <v>165</v>
      </c>
    </row>
    <row r="340" s="14" customFormat="1">
      <c r="A340" s="14"/>
      <c r="B340" s="256"/>
      <c r="C340" s="257"/>
      <c r="D340" s="247" t="s">
        <v>176</v>
      </c>
      <c r="E340" s="258" t="s">
        <v>1</v>
      </c>
      <c r="F340" s="259" t="s">
        <v>404</v>
      </c>
      <c r="G340" s="257"/>
      <c r="H340" s="260">
        <v>11.25</v>
      </c>
      <c r="I340" s="261"/>
      <c r="J340" s="257"/>
      <c r="K340" s="257"/>
      <c r="L340" s="262"/>
      <c r="M340" s="263"/>
      <c r="N340" s="264"/>
      <c r="O340" s="264"/>
      <c r="P340" s="264"/>
      <c r="Q340" s="264"/>
      <c r="R340" s="264"/>
      <c r="S340" s="264"/>
      <c r="T340" s="26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6" t="s">
        <v>176</v>
      </c>
      <c r="AU340" s="266" t="s">
        <v>89</v>
      </c>
      <c r="AV340" s="14" t="s">
        <v>89</v>
      </c>
      <c r="AW340" s="14" t="s">
        <v>35</v>
      </c>
      <c r="AX340" s="14" t="s">
        <v>79</v>
      </c>
      <c r="AY340" s="266" t="s">
        <v>165</v>
      </c>
    </row>
    <row r="341" s="15" customFormat="1">
      <c r="A341" s="15"/>
      <c r="B341" s="267"/>
      <c r="C341" s="268"/>
      <c r="D341" s="247" t="s">
        <v>176</v>
      </c>
      <c r="E341" s="269" t="s">
        <v>1</v>
      </c>
      <c r="F341" s="270" t="s">
        <v>179</v>
      </c>
      <c r="G341" s="268"/>
      <c r="H341" s="271">
        <v>11.25</v>
      </c>
      <c r="I341" s="272"/>
      <c r="J341" s="268"/>
      <c r="K341" s="268"/>
      <c r="L341" s="273"/>
      <c r="M341" s="274"/>
      <c r="N341" s="275"/>
      <c r="O341" s="275"/>
      <c r="P341" s="275"/>
      <c r="Q341" s="275"/>
      <c r="R341" s="275"/>
      <c r="S341" s="275"/>
      <c r="T341" s="276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7" t="s">
        <v>176</v>
      </c>
      <c r="AU341" s="277" t="s">
        <v>89</v>
      </c>
      <c r="AV341" s="15" t="s">
        <v>172</v>
      </c>
      <c r="AW341" s="15" t="s">
        <v>35</v>
      </c>
      <c r="AX341" s="15" t="s">
        <v>87</v>
      </c>
      <c r="AY341" s="277" t="s">
        <v>165</v>
      </c>
    </row>
    <row r="342" s="2" customFormat="1" ht="24.15" customHeight="1">
      <c r="A342" s="39"/>
      <c r="B342" s="40"/>
      <c r="C342" s="278" t="s">
        <v>405</v>
      </c>
      <c r="D342" s="278" t="s">
        <v>191</v>
      </c>
      <c r="E342" s="279" t="s">
        <v>406</v>
      </c>
      <c r="F342" s="280" t="s">
        <v>407</v>
      </c>
      <c r="G342" s="281" t="s">
        <v>335</v>
      </c>
      <c r="H342" s="282">
        <v>12.18</v>
      </c>
      <c r="I342" s="283"/>
      <c r="J342" s="284">
        <f>ROUND(I342*H342,2)</f>
        <v>0</v>
      </c>
      <c r="K342" s="280" t="s">
        <v>171</v>
      </c>
      <c r="L342" s="285"/>
      <c r="M342" s="286" t="s">
        <v>1</v>
      </c>
      <c r="N342" s="287" t="s">
        <v>44</v>
      </c>
      <c r="O342" s="92"/>
      <c r="P342" s="236">
        <f>O342*H342</f>
        <v>0</v>
      </c>
      <c r="Q342" s="236">
        <v>0.0014</v>
      </c>
      <c r="R342" s="236">
        <f>Q342*H342</f>
        <v>0.017051999999999998</v>
      </c>
      <c r="S342" s="236">
        <v>0</v>
      </c>
      <c r="T342" s="23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8" t="s">
        <v>195</v>
      </c>
      <c r="AT342" s="238" t="s">
        <v>191</v>
      </c>
      <c r="AU342" s="238" t="s">
        <v>89</v>
      </c>
      <c r="AY342" s="18" t="s">
        <v>165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8" t="s">
        <v>87</v>
      </c>
      <c r="BK342" s="239">
        <f>ROUND(I342*H342,2)</f>
        <v>0</v>
      </c>
      <c r="BL342" s="18" t="s">
        <v>172</v>
      </c>
      <c r="BM342" s="238" t="s">
        <v>408</v>
      </c>
    </row>
    <row r="343" s="14" customFormat="1">
      <c r="A343" s="14"/>
      <c r="B343" s="256"/>
      <c r="C343" s="257"/>
      <c r="D343" s="247" t="s">
        <v>176</v>
      </c>
      <c r="E343" s="258" t="s">
        <v>1</v>
      </c>
      <c r="F343" s="259" t="s">
        <v>409</v>
      </c>
      <c r="G343" s="257"/>
      <c r="H343" s="260">
        <v>12.18</v>
      </c>
      <c r="I343" s="261"/>
      <c r="J343" s="257"/>
      <c r="K343" s="257"/>
      <c r="L343" s="262"/>
      <c r="M343" s="263"/>
      <c r="N343" s="264"/>
      <c r="O343" s="264"/>
      <c r="P343" s="264"/>
      <c r="Q343" s="264"/>
      <c r="R343" s="264"/>
      <c r="S343" s="264"/>
      <c r="T343" s="26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6" t="s">
        <v>176</v>
      </c>
      <c r="AU343" s="266" t="s">
        <v>89</v>
      </c>
      <c r="AV343" s="14" t="s">
        <v>89</v>
      </c>
      <c r="AW343" s="14" t="s">
        <v>35</v>
      </c>
      <c r="AX343" s="14" t="s">
        <v>79</v>
      </c>
      <c r="AY343" s="266" t="s">
        <v>165</v>
      </c>
    </row>
    <row r="344" s="15" customFormat="1">
      <c r="A344" s="15"/>
      <c r="B344" s="267"/>
      <c r="C344" s="268"/>
      <c r="D344" s="247" t="s">
        <v>176</v>
      </c>
      <c r="E344" s="269" t="s">
        <v>1</v>
      </c>
      <c r="F344" s="270" t="s">
        <v>179</v>
      </c>
      <c r="G344" s="268"/>
      <c r="H344" s="271">
        <v>12.18</v>
      </c>
      <c r="I344" s="272"/>
      <c r="J344" s="268"/>
      <c r="K344" s="268"/>
      <c r="L344" s="273"/>
      <c r="M344" s="274"/>
      <c r="N344" s="275"/>
      <c r="O344" s="275"/>
      <c r="P344" s="275"/>
      <c r="Q344" s="275"/>
      <c r="R344" s="275"/>
      <c r="S344" s="275"/>
      <c r="T344" s="27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7" t="s">
        <v>176</v>
      </c>
      <c r="AU344" s="277" t="s">
        <v>89</v>
      </c>
      <c r="AV344" s="15" t="s">
        <v>172</v>
      </c>
      <c r="AW344" s="15" t="s">
        <v>35</v>
      </c>
      <c r="AX344" s="15" t="s">
        <v>87</v>
      </c>
      <c r="AY344" s="277" t="s">
        <v>165</v>
      </c>
    </row>
    <row r="345" s="2" customFormat="1" ht="21.75" customHeight="1">
      <c r="A345" s="39"/>
      <c r="B345" s="40"/>
      <c r="C345" s="227" t="s">
        <v>410</v>
      </c>
      <c r="D345" s="227" t="s">
        <v>167</v>
      </c>
      <c r="E345" s="228" t="s">
        <v>411</v>
      </c>
      <c r="F345" s="229" t="s">
        <v>412</v>
      </c>
      <c r="G345" s="230" t="s">
        <v>335</v>
      </c>
      <c r="H345" s="231">
        <v>11.25</v>
      </c>
      <c r="I345" s="232"/>
      <c r="J345" s="233">
        <f>ROUND(I345*H345,2)</f>
        <v>0</v>
      </c>
      <c r="K345" s="229" t="s">
        <v>171</v>
      </c>
      <c r="L345" s="45"/>
      <c r="M345" s="234" t="s">
        <v>1</v>
      </c>
      <c r="N345" s="235" t="s">
        <v>44</v>
      </c>
      <c r="O345" s="92"/>
      <c r="P345" s="236">
        <f>O345*H345</f>
        <v>0</v>
      </c>
      <c r="Q345" s="236">
        <v>0</v>
      </c>
      <c r="R345" s="236">
        <f>Q345*H345</f>
        <v>0</v>
      </c>
      <c r="S345" s="236">
        <v>0</v>
      </c>
      <c r="T345" s="237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8" t="s">
        <v>172</v>
      </c>
      <c r="AT345" s="238" t="s">
        <v>167</v>
      </c>
      <c r="AU345" s="238" t="s">
        <v>89</v>
      </c>
      <c r="AY345" s="18" t="s">
        <v>165</v>
      </c>
      <c r="BE345" s="239">
        <f>IF(N345="základní",J345,0)</f>
        <v>0</v>
      </c>
      <c r="BF345" s="239">
        <f>IF(N345="snížená",J345,0)</f>
        <v>0</v>
      </c>
      <c r="BG345" s="239">
        <f>IF(N345="zákl. přenesená",J345,0)</f>
        <v>0</v>
      </c>
      <c r="BH345" s="239">
        <f>IF(N345="sníž. přenesená",J345,0)</f>
        <v>0</v>
      </c>
      <c r="BI345" s="239">
        <f>IF(N345="nulová",J345,0)</f>
        <v>0</v>
      </c>
      <c r="BJ345" s="18" t="s">
        <v>87</v>
      </c>
      <c r="BK345" s="239">
        <f>ROUND(I345*H345,2)</f>
        <v>0</v>
      </c>
      <c r="BL345" s="18" t="s">
        <v>172</v>
      </c>
      <c r="BM345" s="238" t="s">
        <v>413</v>
      </c>
    </row>
    <row r="346" s="2" customFormat="1">
      <c r="A346" s="39"/>
      <c r="B346" s="40"/>
      <c r="C346" s="41"/>
      <c r="D346" s="240" t="s">
        <v>174</v>
      </c>
      <c r="E346" s="41"/>
      <c r="F346" s="241" t="s">
        <v>414</v>
      </c>
      <c r="G346" s="41"/>
      <c r="H346" s="41"/>
      <c r="I346" s="242"/>
      <c r="J346" s="41"/>
      <c r="K346" s="41"/>
      <c r="L346" s="45"/>
      <c r="M346" s="243"/>
      <c r="N346" s="244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174</v>
      </c>
      <c r="AU346" s="18" t="s">
        <v>89</v>
      </c>
    </row>
    <row r="347" s="14" customFormat="1">
      <c r="A347" s="14"/>
      <c r="B347" s="256"/>
      <c r="C347" s="257"/>
      <c r="D347" s="247" t="s">
        <v>176</v>
      </c>
      <c r="E347" s="258" t="s">
        <v>1</v>
      </c>
      <c r="F347" s="259" t="s">
        <v>404</v>
      </c>
      <c r="G347" s="257"/>
      <c r="H347" s="260">
        <v>11.25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6" t="s">
        <v>176</v>
      </c>
      <c r="AU347" s="266" t="s">
        <v>89</v>
      </c>
      <c r="AV347" s="14" t="s">
        <v>89</v>
      </c>
      <c r="AW347" s="14" t="s">
        <v>35</v>
      </c>
      <c r="AX347" s="14" t="s">
        <v>79</v>
      </c>
      <c r="AY347" s="266" t="s">
        <v>165</v>
      </c>
    </row>
    <row r="348" s="15" customFormat="1">
      <c r="A348" s="15"/>
      <c r="B348" s="267"/>
      <c r="C348" s="268"/>
      <c r="D348" s="247" t="s">
        <v>176</v>
      </c>
      <c r="E348" s="269" t="s">
        <v>1</v>
      </c>
      <c r="F348" s="270" t="s">
        <v>179</v>
      </c>
      <c r="G348" s="268"/>
      <c r="H348" s="271">
        <v>11.25</v>
      </c>
      <c r="I348" s="272"/>
      <c r="J348" s="268"/>
      <c r="K348" s="268"/>
      <c r="L348" s="273"/>
      <c r="M348" s="274"/>
      <c r="N348" s="275"/>
      <c r="O348" s="275"/>
      <c r="P348" s="275"/>
      <c r="Q348" s="275"/>
      <c r="R348" s="275"/>
      <c r="S348" s="275"/>
      <c r="T348" s="276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7" t="s">
        <v>176</v>
      </c>
      <c r="AU348" s="277" t="s">
        <v>89</v>
      </c>
      <c r="AV348" s="15" t="s">
        <v>172</v>
      </c>
      <c r="AW348" s="15" t="s">
        <v>35</v>
      </c>
      <c r="AX348" s="15" t="s">
        <v>87</v>
      </c>
      <c r="AY348" s="277" t="s">
        <v>165</v>
      </c>
    </row>
    <row r="349" s="2" customFormat="1" ht="37.8" customHeight="1">
      <c r="A349" s="39"/>
      <c r="B349" s="40"/>
      <c r="C349" s="227" t="s">
        <v>415</v>
      </c>
      <c r="D349" s="227" t="s">
        <v>167</v>
      </c>
      <c r="E349" s="228" t="s">
        <v>416</v>
      </c>
      <c r="F349" s="229" t="s">
        <v>417</v>
      </c>
      <c r="G349" s="230" t="s">
        <v>418</v>
      </c>
      <c r="H349" s="231">
        <v>1</v>
      </c>
      <c r="I349" s="232"/>
      <c r="J349" s="233">
        <f>ROUND(I349*H349,2)</f>
        <v>0</v>
      </c>
      <c r="K349" s="229" t="s">
        <v>171</v>
      </c>
      <c r="L349" s="45"/>
      <c r="M349" s="234" t="s">
        <v>1</v>
      </c>
      <c r="N349" s="235" t="s">
        <v>44</v>
      </c>
      <c r="O349" s="92"/>
      <c r="P349" s="236">
        <f>O349*H349</f>
        <v>0</v>
      </c>
      <c r="Q349" s="236">
        <v>0.0050600000000000003</v>
      </c>
      <c r="R349" s="236">
        <f>Q349*H349</f>
        <v>0.0050600000000000003</v>
      </c>
      <c r="S349" s="236">
        <v>0</v>
      </c>
      <c r="T349" s="237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8" t="s">
        <v>172</v>
      </c>
      <c r="AT349" s="238" t="s">
        <v>167</v>
      </c>
      <c r="AU349" s="238" t="s">
        <v>89</v>
      </c>
      <c r="AY349" s="18" t="s">
        <v>165</v>
      </c>
      <c r="BE349" s="239">
        <f>IF(N349="základní",J349,0)</f>
        <v>0</v>
      </c>
      <c r="BF349" s="239">
        <f>IF(N349="snížená",J349,0)</f>
        <v>0</v>
      </c>
      <c r="BG349" s="239">
        <f>IF(N349="zákl. přenesená",J349,0)</f>
        <v>0</v>
      </c>
      <c r="BH349" s="239">
        <f>IF(N349="sníž. přenesená",J349,0)</f>
        <v>0</v>
      </c>
      <c r="BI349" s="239">
        <f>IF(N349="nulová",J349,0)</f>
        <v>0</v>
      </c>
      <c r="BJ349" s="18" t="s">
        <v>87</v>
      </c>
      <c r="BK349" s="239">
        <f>ROUND(I349*H349,2)</f>
        <v>0</v>
      </c>
      <c r="BL349" s="18" t="s">
        <v>172</v>
      </c>
      <c r="BM349" s="238" t="s">
        <v>419</v>
      </c>
    </row>
    <row r="350" s="2" customFormat="1">
      <c r="A350" s="39"/>
      <c r="B350" s="40"/>
      <c r="C350" s="41"/>
      <c r="D350" s="240" t="s">
        <v>174</v>
      </c>
      <c r="E350" s="41"/>
      <c r="F350" s="241" t="s">
        <v>420</v>
      </c>
      <c r="G350" s="41"/>
      <c r="H350" s="41"/>
      <c r="I350" s="242"/>
      <c r="J350" s="41"/>
      <c r="K350" s="41"/>
      <c r="L350" s="45"/>
      <c r="M350" s="243"/>
      <c r="N350" s="244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174</v>
      </c>
      <c r="AU350" s="18" t="s">
        <v>89</v>
      </c>
    </row>
    <row r="351" s="13" customFormat="1">
      <c r="A351" s="13"/>
      <c r="B351" s="245"/>
      <c r="C351" s="246"/>
      <c r="D351" s="247" t="s">
        <v>176</v>
      </c>
      <c r="E351" s="248" t="s">
        <v>1</v>
      </c>
      <c r="F351" s="249" t="s">
        <v>421</v>
      </c>
      <c r="G351" s="246"/>
      <c r="H351" s="248" t="s">
        <v>1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5" t="s">
        <v>176</v>
      </c>
      <c r="AU351" s="255" t="s">
        <v>89</v>
      </c>
      <c r="AV351" s="13" t="s">
        <v>87</v>
      </c>
      <c r="AW351" s="13" t="s">
        <v>35</v>
      </c>
      <c r="AX351" s="13" t="s">
        <v>79</v>
      </c>
      <c r="AY351" s="255" t="s">
        <v>165</v>
      </c>
    </row>
    <row r="352" s="14" customFormat="1">
      <c r="A352" s="14"/>
      <c r="B352" s="256"/>
      <c r="C352" s="257"/>
      <c r="D352" s="247" t="s">
        <v>176</v>
      </c>
      <c r="E352" s="258" t="s">
        <v>1</v>
      </c>
      <c r="F352" s="259" t="s">
        <v>87</v>
      </c>
      <c r="G352" s="257"/>
      <c r="H352" s="260">
        <v>1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176</v>
      </c>
      <c r="AU352" s="266" t="s">
        <v>89</v>
      </c>
      <c r="AV352" s="14" t="s">
        <v>89</v>
      </c>
      <c r="AW352" s="14" t="s">
        <v>35</v>
      </c>
      <c r="AX352" s="14" t="s">
        <v>79</v>
      </c>
      <c r="AY352" s="266" t="s">
        <v>165</v>
      </c>
    </row>
    <row r="353" s="15" customFormat="1">
      <c r="A353" s="15"/>
      <c r="B353" s="267"/>
      <c r="C353" s="268"/>
      <c r="D353" s="247" t="s">
        <v>176</v>
      </c>
      <c r="E353" s="269" t="s">
        <v>1</v>
      </c>
      <c r="F353" s="270" t="s">
        <v>179</v>
      </c>
      <c r="G353" s="268"/>
      <c r="H353" s="271">
        <v>1</v>
      </c>
      <c r="I353" s="272"/>
      <c r="J353" s="268"/>
      <c r="K353" s="268"/>
      <c r="L353" s="273"/>
      <c r="M353" s="274"/>
      <c r="N353" s="275"/>
      <c r="O353" s="275"/>
      <c r="P353" s="275"/>
      <c r="Q353" s="275"/>
      <c r="R353" s="275"/>
      <c r="S353" s="275"/>
      <c r="T353" s="276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7" t="s">
        <v>176</v>
      </c>
      <c r="AU353" s="277" t="s">
        <v>89</v>
      </c>
      <c r="AV353" s="15" t="s">
        <v>172</v>
      </c>
      <c r="AW353" s="15" t="s">
        <v>35</v>
      </c>
      <c r="AX353" s="15" t="s">
        <v>87</v>
      </c>
      <c r="AY353" s="277" t="s">
        <v>165</v>
      </c>
    </row>
    <row r="354" s="2" customFormat="1" ht="37.8" customHeight="1">
      <c r="A354" s="39"/>
      <c r="B354" s="40"/>
      <c r="C354" s="227" t="s">
        <v>422</v>
      </c>
      <c r="D354" s="227" t="s">
        <v>167</v>
      </c>
      <c r="E354" s="228" t="s">
        <v>423</v>
      </c>
      <c r="F354" s="229" t="s">
        <v>424</v>
      </c>
      <c r="G354" s="230" t="s">
        <v>418</v>
      </c>
      <c r="H354" s="231">
        <v>2</v>
      </c>
      <c r="I354" s="232"/>
      <c r="J354" s="233">
        <f>ROUND(I354*H354,2)</f>
        <v>0</v>
      </c>
      <c r="K354" s="229" t="s">
        <v>171</v>
      </c>
      <c r="L354" s="45"/>
      <c r="M354" s="234" t="s">
        <v>1</v>
      </c>
      <c r="N354" s="235" t="s">
        <v>44</v>
      </c>
      <c r="O354" s="92"/>
      <c r="P354" s="236">
        <f>O354*H354</f>
        <v>0</v>
      </c>
      <c r="Q354" s="236">
        <v>6.9999999999999994E-05</v>
      </c>
      <c r="R354" s="236">
        <f>Q354*H354</f>
        <v>0.00013999999999999999</v>
      </c>
      <c r="S354" s="236">
        <v>0</v>
      </c>
      <c r="T354" s="237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8" t="s">
        <v>172</v>
      </c>
      <c r="AT354" s="238" t="s">
        <v>167</v>
      </c>
      <c r="AU354" s="238" t="s">
        <v>89</v>
      </c>
      <c r="AY354" s="18" t="s">
        <v>165</v>
      </c>
      <c r="BE354" s="239">
        <f>IF(N354="základní",J354,0)</f>
        <v>0</v>
      </c>
      <c r="BF354" s="239">
        <f>IF(N354="snížená",J354,0)</f>
        <v>0</v>
      </c>
      <c r="BG354" s="239">
        <f>IF(N354="zákl. přenesená",J354,0)</f>
        <v>0</v>
      </c>
      <c r="BH354" s="239">
        <f>IF(N354="sníž. přenesená",J354,0)</f>
        <v>0</v>
      </c>
      <c r="BI354" s="239">
        <f>IF(N354="nulová",J354,0)</f>
        <v>0</v>
      </c>
      <c r="BJ354" s="18" t="s">
        <v>87</v>
      </c>
      <c r="BK354" s="239">
        <f>ROUND(I354*H354,2)</f>
        <v>0</v>
      </c>
      <c r="BL354" s="18" t="s">
        <v>172</v>
      </c>
      <c r="BM354" s="238" t="s">
        <v>425</v>
      </c>
    </row>
    <row r="355" s="2" customFormat="1">
      <c r="A355" s="39"/>
      <c r="B355" s="40"/>
      <c r="C355" s="41"/>
      <c r="D355" s="240" t="s">
        <v>174</v>
      </c>
      <c r="E355" s="41"/>
      <c r="F355" s="241" t="s">
        <v>426</v>
      </c>
      <c r="G355" s="41"/>
      <c r="H355" s="41"/>
      <c r="I355" s="242"/>
      <c r="J355" s="41"/>
      <c r="K355" s="41"/>
      <c r="L355" s="45"/>
      <c r="M355" s="243"/>
      <c r="N355" s="244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174</v>
      </c>
      <c r="AU355" s="18" t="s">
        <v>89</v>
      </c>
    </row>
    <row r="356" s="13" customFormat="1">
      <c r="A356" s="13"/>
      <c r="B356" s="245"/>
      <c r="C356" s="246"/>
      <c r="D356" s="247" t="s">
        <v>176</v>
      </c>
      <c r="E356" s="248" t="s">
        <v>1</v>
      </c>
      <c r="F356" s="249" t="s">
        <v>421</v>
      </c>
      <c r="G356" s="246"/>
      <c r="H356" s="248" t="s">
        <v>1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5" t="s">
        <v>176</v>
      </c>
      <c r="AU356" s="255" t="s">
        <v>89</v>
      </c>
      <c r="AV356" s="13" t="s">
        <v>87</v>
      </c>
      <c r="AW356" s="13" t="s">
        <v>35</v>
      </c>
      <c r="AX356" s="13" t="s">
        <v>79</v>
      </c>
      <c r="AY356" s="255" t="s">
        <v>165</v>
      </c>
    </row>
    <row r="357" s="14" customFormat="1">
      <c r="A357" s="14"/>
      <c r="B357" s="256"/>
      <c r="C357" s="257"/>
      <c r="D357" s="247" t="s">
        <v>176</v>
      </c>
      <c r="E357" s="258" t="s">
        <v>1</v>
      </c>
      <c r="F357" s="259" t="s">
        <v>89</v>
      </c>
      <c r="G357" s="257"/>
      <c r="H357" s="260">
        <v>2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6" t="s">
        <v>176</v>
      </c>
      <c r="AU357" s="266" t="s">
        <v>89</v>
      </c>
      <c r="AV357" s="14" t="s">
        <v>89</v>
      </c>
      <c r="AW357" s="14" t="s">
        <v>35</v>
      </c>
      <c r="AX357" s="14" t="s">
        <v>79</v>
      </c>
      <c r="AY357" s="266" t="s">
        <v>165</v>
      </c>
    </row>
    <row r="358" s="15" customFormat="1">
      <c r="A358" s="15"/>
      <c r="B358" s="267"/>
      <c r="C358" s="268"/>
      <c r="D358" s="247" t="s">
        <v>176</v>
      </c>
      <c r="E358" s="269" t="s">
        <v>1</v>
      </c>
      <c r="F358" s="270" t="s">
        <v>179</v>
      </c>
      <c r="G358" s="268"/>
      <c r="H358" s="271">
        <v>2</v>
      </c>
      <c r="I358" s="272"/>
      <c r="J358" s="268"/>
      <c r="K358" s="268"/>
      <c r="L358" s="273"/>
      <c r="M358" s="274"/>
      <c r="N358" s="275"/>
      <c r="O358" s="275"/>
      <c r="P358" s="275"/>
      <c r="Q358" s="275"/>
      <c r="R358" s="275"/>
      <c r="S358" s="275"/>
      <c r="T358" s="27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7" t="s">
        <v>176</v>
      </c>
      <c r="AU358" s="277" t="s">
        <v>89</v>
      </c>
      <c r="AV358" s="15" t="s">
        <v>172</v>
      </c>
      <c r="AW358" s="15" t="s">
        <v>35</v>
      </c>
      <c r="AX358" s="15" t="s">
        <v>87</v>
      </c>
      <c r="AY358" s="277" t="s">
        <v>165</v>
      </c>
    </row>
    <row r="359" s="2" customFormat="1" ht="37.8" customHeight="1">
      <c r="A359" s="39"/>
      <c r="B359" s="40"/>
      <c r="C359" s="227" t="s">
        <v>427</v>
      </c>
      <c r="D359" s="227" t="s">
        <v>167</v>
      </c>
      <c r="E359" s="228" t="s">
        <v>428</v>
      </c>
      <c r="F359" s="229" t="s">
        <v>429</v>
      </c>
      <c r="G359" s="230" t="s">
        <v>418</v>
      </c>
      <c r="H359" s="231">
        <v>1</v>
      </c>
      <c r="I359" s="232"/>
      <c r="J359" s="233">
        <f>ROUND(I359*H359,2)</f>
        <v>0</v>
      </c>
      <c r="K359" s="229" t="s">
        <v>171</v>
      </c>
      <c r="L359" s="45"/>
      <c r="M359" s="234" t="s">
        <v>1</v>
      </c>
      <c r="N359" s="235" t="s">
        <v>44</v>
      </c>
      <c r="O359" s="92"/>
      <c r="P359" s="236">
        <f>O359*H359</f>
        <v>0</v>
      </c>
      <c r="Q359" s="236">
        <v>0.24234</v>
      </c>
      <c r="R359" s="236">
        <f>Q359*H359</f>
        <v>0.24234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172</v>
      </c>
      <c r="AT359" s="238" t="s">
        <v>167</v>
      </c>
      <c r="AU359" s="238" t="s">
        <v>89</v>
      </c>
      <c r="AY359" s="18" t="s">
        <v>165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87</v>
      </c>
      <c r="BK359" s="239">
        <f>ROUND(I359*H359,2)</f>
        <v>0</v>
      </c>
      <c r="BL359" s="18" t="s">
        <v>172</v>
      </c>
      <c r="BM359" s="238" t="s">
        <v>430</v>
      </c>
    </row>
    <row r="360" s="2" customFormat="1">
      <c r="A360" s="39"/>
      <c r="B360" s="40"/>
      <c r="C360" s="41"/>
      <c r="D360" s="240" t="s">
        <v>174</v>
      </c>
      <c r="E360" s="41"/>
      <c r="F360" s="241" t="s">
        <v>431</v>
      </c>
      <c r="G360" s="41"/>
      <c r="H360" s="41"/>
      <c r="I360" s="242"/>
      <c r="J360" s="41"/>
      <c r="K360" s="41"/>
      <c r="L360" s="45"/>
      <c r="M360" s="243"/>
      <c r="N360" s="244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174</v>
      </c>
      <c r="AU360" s="18" t="s">
        <v>89</v>
      </c>
    </row>
    <row r="361" s="13" customFormat="1">
      <c r="A361" s="13"/>
      <c r="B361" s="245"/>
      <c r="C361" s="246"/>
      <c r="D361" s="247" t="s">
        <v>176</v>
      </c>
      <c r="E361" s="248" t="s">
        <v>1</v>
      </c>
      <c r="F361" s="249" t="s">
        <v>421</v>
      </c>
      <c r="G361" s="246"/>
      <c r="H361" s="248" t="s">
        <v>1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5" t="s">
        <v>176</v>
      </c>
      <c r="AU361" s="255" t="s">
        <v>89</v>
      </c>
      <c r="AV361" s="13" t="s">
        <v>87</v>
      </c>
      <c r="AW361" s="13" t="s">
        <v>35</v>
      </c>
      <c r="AX361" s="13" t="s">
        <v>79</v>
      </c>
      <c r="AY361" s="255" t="s">
        <v>165</v>
      </c>
    </row>
    <row r="362" s="14" customFormat="1">
      <c r="A362" s="14"/>
      <c r="B362" s="256"/>
      <c r="C362" s="257"/>
      <c r="D362" s="247" t="s">
        <v>176</v>
      </c>
      <c r="E362" s="258" t="s">
        <v>1</v>
      </c>
      <c r="F362" s="259" t="s">
        <v>87</v>
      </c>
      <c r="G362" s="257"/>
      <c r="H362" s="260">
        <v>1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6" t="s">
        <v>176</v>
      </c>
      <c r="AU362" s="266" t="s">
        <v>89</v>
      </c>
      <c r="AV362" s="14" t="s">
        <v>89</v>
      </c>
      <c r="AW362" s="14" t="s">
        <v>35</v>
      </c>
      <c r="AX362" s="14" t="s">
        <v>79</v>
      </c>
      <c r="AY362" s="266" t="s">
        <v>165</v>
      </c>
    </row>
    <row r="363" s="15" customFormat="1">
      <c r="A363" s="15"/>
      <c r="B363" s="267"/>
      <c r="C363" s="268"/>
      <c r="D363" s="247" t="s">
        <v>176</v>
      </c>
      <c r="E363" s="269" t="s">
        <v>1</v>
      </c>
      <c r="F363" s="270" t="s">
        <v>179</v>
      </c>
      <c r="G363" s="268"/>
      <c r="H363" s="271">
        <v>1</v>
      </c>
      <c r="I363" s="272"/>
      <c r="J363" s="268"/>
      <c r="K363" s="268"/>
      <c r="L363" s="273"/>
      <c r="M363" s="274"/>
      <c r="N363" s="275"/>
      <c r="O363" s="275"/>
      <c r="P363" s="275"/>
      <c r="Q363" s="275"/>
      <c r="R363" s="275"/>
      <c r="S363" s="275"/>
      <c r="T363" s="27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7" t="s">
        <v>176</v>
      </c>
      <c r="AU363" s="277" t="s">
        <v>89</v>
      </c>
      <c r="AV363" s="15" t="s">
        <v>172</v>
      </c>
      <c r="AW363" s="15" t="s">
        <v>35</v>
      </c>
      <c r="AX363" s="15" t="s">
        <v>87</v>
      </c>
      <c r="AY363" s="277" t="s">
        <v>165</v>
      </c>
    </row>
    <row r="364" s="2" customFormat="1" ht="21.75" customHeight="1">
      <c r="A364" s="39"/>
      <c r="B364" s="40"/>
      <c r="C364" s="227" t="s">
        <v>432</v>
      </c>
      <c r="D364" s="227" t="s">
        <v>167</v>
      </c>
      <c r="E364" s="228" t="s">
        <v>433</v>
      </c>
      <c r="F364" s="229" t="s">
        <v>434</v>
      </c>
      <c r="G364" s="230" t="s">
        <v>335</v>
      </c>
      <c r="H364" s="231">
        <v>11.25</v>
      </c>
      <c r="I364" s="232"/>
      <c r="J364" s="233">
        <f>ROUND(I364*H364,2)</f>
        <v>0</v>
      </c>
      <c r="K364" s="229" t="s">
        <v>171</v>
      </c>
      <c r="L364" s="45"/>
      <c r="M364" s="234" t="s">
        <v>1</v>
      </c>
      <c r="N364" s="235" t="s">
        <v>44</v>
      </c>
      <c r="O364" s="92"/>
      <c r="P364" s="236">
        <f>O364*H364</f>
        <v>0</v>
      </c>
      <c r="Q364" s="236">
        <v>6.0000000000000002E-05</v>
      </c>
      <c r="R364" s="236">
        <f>Q364*H364</f>
        <v>0.00067500000000000004</v>
      </c>
      <c r="S364" s="236">
        <v>0</v>
      </c>
      <c r="T364" s="237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8" t="s">
        <v>172</v>
      </c>
      <c r="AT364" s="238" t="s">
        <v>167</v>
      </c>
      <c r="AU364" s="238" t="s">
        <v>89</v>
      </c>
      <c r="AY364" s="18" t="s">
        <v>165</v>
      </c>
      <c r="BE364" s="239">
        <f>IF(N364="základní",J364,0)</f>
        <v>0</v>
      </c>
      <c r="BF364" s="239">
        <f>IF(N364="snížená",J364,0)</f>
        <v>0</v>
      </c>
      <c r="BG364" s="239">
        <f>IF(N364="zákl. přenesená",J364,0)</f>
        <v>0</v>
      </c>
      <c r="BH364" s="239">
        <f>IF(N364="sníž. přenesená",J364,0)</f>
        <v>0</v>
      </c>
      <c r="BI364" s="239">
        <f>IF(N364="nulová",J364,0)</f>
        <v>0</v>
      </c>
      <c r="BJ364" s="18" t="s">
        <v>87</v>
      </c>
      <c r="BK364" s="239">
        <f>ROUND(I364*H364,2)</f>
        <v>0</v>
      </c>
      <c r="BL364" s="18" t="s">
        <v>172</v>
      </c>
      <c r="BM364" s="238" t="s">
        <v>435</v>
      </c>
    </row>
    <row r="365" s="2" customFormat="1">
      <c r="A365" s="39"/>
      <c r="B365" s="40"/>
      <c r="C365" s="41"/>
      <c r="D365" s="240" t="s">
        <v>174</v>
      </c>
      <c r="E365" s="41"/>
      <c r="F365" s="241" t="s">
        <v>436</v>
      </c>
      <c r="G365" s="41"/>
      <c r="H365" s="41"/>
      <c r="I365" s="242"/>
      <c r="J365" s="41"/>
      <c r="K365" s="41"/>
      <c r="L365" s="45"/>
      <c r="M365" s="243"/>
      <c r="N365" s="244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174</v>
      </c>
      <c r="AU365" s="18" t="s">
        <v>89</v>
      </c>
    </row>
    <row r="366" s="14" customFormat="1">
      <c r="A366" s="14"/>
      <c r="B366" s="256"/>
      <c r="C366" s="257"/>
      <c r="D366" s="247" t="s">
        <v>176</v>
      </c>
      <c r="E366" s="258" t="s">
        <v>1</v>
      </c>
      <c r="F366" s="259" t="s">
        <v>404</v>
      </c>
      <c r="G366" s="257"/>
      <c r="H366" s="260">
        <v>11.25</v>
      </c>
      <c r="I366" s="261"/>
      <c r="J366" s="257"/>
      <c r="K366" s="257"/>
      <c r="L366" s="262"/>
      <c r="M366" s="263"/>
      <c r="N366" s="264"/>
      <c r="O366" s="264"/>
      <c r="P366" s="264"/>
      <c r="Q366" s="264"/>
      <c r="R366" s="264"/>
      <c r="S366" s="264"/>
      <c r="T366" s="26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6" t="s">
        <v>176</v>
      </c>
      <c r="AU366" s="266" t="s">
        <v>89</v>
      </c>
      <c r="AV366" s="14" t="s">
        <v>89</v>
      </c>
      <c r="AW366" s="14" t="s">
        <v>35</v>
      </c>
      <c r="AX366" s="14" t="s">
        <v>79</v>
      </c>
      <c r="AY366" s="266" t="s">
        <v>165</v>
      </c>
    </row>
    <row r="367" s="15" customFormat="1">
      <c r="A367" s="15"/>
      <c r="B367" s="267"/>
      <c r="C367" s="268"/>
      <c r="D367" s="247" t="s">
        <v>176</v>
      </c>
      <c r="E367" s="269" t="s">
        <v>1</v>
      </c>
      <c r="F367" s="270" t="s">
        <v>179</v>
      </c>
      <c r="G367" s="268"/>
      <c r="H367" s="271">
        <v>11.25</v>
      </c>
      <c r="I367" s="272"/>
      <c r="J367" s="268"/>
      <c r="K367" s="268"/>
      <c r="L367" s="273"/>
      <c r="M367" s="274"/>
      <c r="N367" s="275"/>
      <c r="O367" s="275"/>
      <c r="P367" s="275"/>
      <c r="Q367" s="275"/>
      <c r="R367" s="275"/>
      <c r="S367" s="275"/>
      <c r="T367" s="27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77" t="s">
        <v>176</v>
      </c>
      <c r="AU367" s="277" t="s">
        <v>89</v>
      </c>
      <c r="AV367" s="15" t="s">
        <v>172</v>
      </c>
      <c r="AW367" s="15" t="s">
        <v>35</v>
      </c>
      <c r="AX367" s="15" t="s">
        <v>87</v>
      </c>
      <c r="AY367" s="277" t="s">
        <v>165</v>
      </c>
    </row>
    <row r="368" s="12" customFormat="1" ht="22.8" customHeight="1">
      <c r="A368" s="12"/>
      <c r="B368" s="211"/>
      <c r="C368" s="212"/>
      <c r="D368" s="213" t="s">
        <v>78</v>
      </c>
      <c r="E368" s="225" t="s">
        <v>252</v>
      </c>
      <c r="F368" s="225" t="s">
        <v>437</v>
      </c>
      <c r="G368" s="212"/>
      <c r="H368" s="212"/>
      <c r="I368" s="215"/>
      <c r="J368" s="226">
        <f>BK368</f>
        <v>0</v>
      </c>
      <c r="K368" s="212"/>
      <c r="L368" s="217"/>
      <c r="M368" s="218"/>
      <c r="N368" s="219"/>
      <c r="O368" s="219"/>
      <c r="P368" s="220">
        <f>SUM(P369:P406)</f>
        <v>0</v>
      </c>
      <c r="Q368" s="219"/>
      <c r="R368" s="220">
        <f>SUM(R369:R406)</f>
        <v>114.99943736</v>
      </c>
      <c r="S368" s="219"/>
      <c r="T368" s="221">
        <f>SUM(T369:T406)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22" t="s">
        <v>87</v>
      </c>
      <c r="AT368" s="223" t="s">
        <v>78</v>
      </c>
      <c r="AU368" s="223" t="s">
        <v>87</v>
      </c>
      <c r="AY368" s="222" t="s">
        <v>165</v>
      </c>
      <c r="BK368" s="224">
        <f>SUM(BK369:BK406)</f>
        <v>0</v>
      </c>
    </row>
    <row r="369" s="2" customFormat="1" ht="24.15" customHeight="1">
      <c r="A369" s="39"/>
      <c r="B369" s="40"/>
      <c r="C369" s="227" t="s">
        <v>438</v>
      </c>
      <c r="D369" s="227" t="s">
        <v>167</v>
      </c>
      <c r="E369" s="228" t="s">
        <v>439</v>
      </c>
      <c r="F369" s="229" t="s">
        <v>440</v>
      </c>
      <c r="G369" s="230" t="s">
        <v>335</v>
      </c>
      <c r="H369" s="231">
        <v>386.30000000000001</v>
      </c>
      <c r="I369" s="232"/>
      <c r="J369" s="233">
        <f>ROUND(I369*H369,2)</f>
        <v>0</v>
      </c>
      <c r="K369" s="229" t="s">
        <v>171</v>
      </c>
      <c r="L369" s="45"/>
      <c r="M369" s="234" t="s">
        <v>1</v>
      </c>
      <c r="N369" s="235" t="s">
        <v>44</v>
      </c>
      <c r="O369" s="92"/>
      <c r="P369" s="236">
        <f>O369*H369</f>
        <v>0</v>
      </c>
      <c r="Q369" s="236">
        <v>0.10988000000000001</v>
      </c>
      <c r="R369" s="236">
        <f>Q369*H369</f>
        <v>42.446644000000006</v>
      </c>
      <c r="S369" s="236">
        <v>0</v>
      </c>
      <c r="T369" s="237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8" t="s">
        <v>172</v>
      </c>
      <c r="AT369" s="238" t="s">
        <v>167</v>
      </c>
      <c r="AU369" s="238" t="s">
        <v>89</v>
      </c>
      <c r="AY369" s="18" t="s">
        <v>165</v>
      </c>
      <c r="BE369" s="239">
        <f>IF(N369="základní",J369,0)</f>
        <v>0</v>
      </c>
      <c r="BF369" s="239">
        <f>IF(N369="snížená",J369,0)</f>
        <v>0</v>
      </c>
      <c r="BG369" s="239">
        <f>IF(N369="zákl. přenesená",J369,0)</f>
        <v>0</v>
      </c>
      <c r="BH369" s="239">
        <f>IF(N369="sníž. přenesená",J369,0)</f>
        <v>0</v>
      </c>
      <c r="BI369" s="239">
        <f>IF(N369="nulová",J369,0)</f>
        <v>0</v>
      </c>
      <c r="BJ369" s="18" t="s">
        <v>87</v>
      </c>
      <c r="BK369" s="239">
        <f>ROUND(I369*H369,2)</f>
        <v>0</v>
      </c>
      <c r="BL369" s="18" t="s">
        <v>172</v>
      </c>
      <c r="BM369" s="238" t="s">
        <v>441</v>
      </c>
    </row>
    <row r="370" s="2" customFormat="1">
      <c r="A370" s="39"/>
      <c r="B370" s="40"/>
      <c r="C370" s="41"/>
      <c r="D370" s="240" t="s">
        <v>174</v>
      </c>
      <c r="E370" s="41"/>
      <c r="F370" s="241" t="s">
        <v>442</v>
      </c>
      <c r="G370" s="41"/>
      <c r="H370" s="41"/>
      <c r="I370" s="242"/>
      <c r="J370" s="41"/>
      <c r="K370" s="41"/>
      <c r="L370" s="45"/>
      <c r="M370" s="243"/>
      <c r="N370" s="244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174</v>
      </c>
      <c r="AU370" s="18" t="s">
        <v>89</v>
      </c>
    </row>
    <row r="371" s="13" customFormat="1">
      <c r="A371" s="13"/>
      <c r="B371" s="245"/>
      <c r="C371" s="246"/>
      <c r="D371" s="247" t="s">
        <v>176</v>
      </c>
      <c r="E371" s="248" t="s">
        <v>1</v>
      </c>
      <c r="F371" s="249" t="s">
        <v>443</v>
      </c>
      <c r="G371" s="246"/>
      <c r="H371" s="248" t="s">
        <v>1</v>
      </c>
      <c r="I371" s="250"/>
      <c r="J371" s="246"/>
      <c r="K371" s="246"/>
      <c r="L371" s="251"/>
      <c r="M371" s="252"/>
      <c r="N371" s="253"/>
      <c r="O371" s="253"/>
      <c r="P371" s="253"/>
      <c r="Q371" s="253"/>
      <c r="R371" s="253"/>
      <c r="S371" s="253"/>
      <c r="T371" s="25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5" t="s">
        <v>176</v>
      </c>
      <c r="AU371" s="255" t="s">
        <v>89</v>
      </c>
      <c r="AV371" s="13" t="s">
        <v>87</v>
      </c>
      <c r="AW371" s="13" t="s">
        <v>35</v>
      </c>
      <c r="AX371" s="13" t="s">
        <v>79</v>
      </c>
      <c r="AY371" s="255" t="s">
        <v>165</v>
      </c>
    </row>
    <row r="372" s="14" customFormat="1">
      <c r="A372" s="14"/>
      <c r="B372" s="256"/>
      <c r="C372" s="257"/>
      <c r="D372" s="247" t="s">
        <v>176</v>
      </c>
      <c r="E372" s="258" t="s">
        <v>1</v>
      </c>
      <c r="F372" s="259" t="s">
        <v>444</v>
      </c>
      <c r="G372" s="257"/>
      <c r="H372" s="260">
        <v>242.19999999999999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176</v>
      </c>
      <c r="AU372" s="266" t="s">
        <v>89</v>
      </c>
      <c r="AV372" s="14" t="s">
        <v>89</v>
      </c>
      <c r="AW372" s="14" t="s">
        <v>35</v>
      </c>
      <c r="AX372" s="14" t="s">
        <v>79</v>
      </c>
      <c r="AY372" s="266" t="s">
        <v>165</v>
      </c>
    </row>
    <row r="373" s="16" customFormat="1">
      <c r="A373" s="16"/>
      <c r="B373" s="288"/>
      <c r="C373" s="289"/>
      <c r="D373" s="247" t="s">
        <v>176</v>
      </c>
      <c r="E373" s="290" t="s">
        <v>1</v>
      </c>
      <c r="F373" s="291" t="s">
        <v>445</v>
      </c>
      <c r="G373" s="289"/>
      <c r="H373" s="292">
        <v>242.19999999999999</v>
      </c>
      <c r="I373" s="293"/>
      <c r="J373" s="289"/>
      <c r="K373" s="289"/>
      <c r="L373" s="294"/>
      <c r="M373" s="295"/>
      <c r="N373" s="296"/>
      <c r="O373" s="296"/>
      <c r="P373" s="296"/>
      <c r="Q373" s="296"/>
      <c r="R373" s="296"/>
      <c r="S373" s="296"/>
      <c r="T373" s="297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98" t="s">
        <v>176</v>
      </c>
      <c r="AU373" s="298" t="s">
        <v>89</v>
      </c>
      <c r="AV373" s="16" t="s">
        <v>210</v>
      </c>
      <c r="AW373" s="16" t="s">
        <v>35</v>
      </c>
      <c r="AX373" s="16" t="s">
        <v>79</v>
      </c>
      <c r="AY373" s="298" t="s">
        <v>165</v>
      </c>
    </row>
    <row r="374" s="13" customFormat="1">
      <c r="A374" s="13"/>
      <c r="B374" s="245"/>
      <c r="C374" s="246"/>
      <c r="D374" s="247" t="s">
        <v>176</v>
      </c>
      <c r="E374" s="248" t="s">
        <v>1</v>
      </c>
      <c r="F374" s="249" t="s">
        <v>446</v>
      </c>
      <c r="G374" s="246"/>
      <c r="H374" s="248" t="s">
        <v>1</v>
      </c>
      <c r="I374" s="250"/>
      <c r="J374" s="246"/>
      <c r="K374" s="246"/>
      <c r="L374" s="251"/>
      <c r="M374" s="252"/>
      <c r="N374" s="253"/>
      <c r="O374" s="253"/>
      <c r="P374" s="253"/>
      <c r="Q374" s="253"/>
      <c r="R374" s="253"/>
      <c r="S374" s="253"/>
      <c r="T374" s="25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5" t="s">
        <v>176</v>
      </c>
      <c r="AU374" s="255" t="s">
        <v>89</v>
      </c>
      <c r="AV374" s="13" t="s">
        <v>87</v>
      </c>
      <c r="AW374" s="13" t="s">
        <v>35</v>
      </c>
      <c r="AX374" s="13" t="s">
        <v>79</v>
      </c>
      <c r="AY374" s="255" t="s">
        <v>165</v>
      </c>
    </row>
    <row r="375" s="14" customFormat="1">
      <c r="A375" s="14"/>
      <c r="B375" s="256"/>
      <c r="C375" s="257"/>
      <c r="D375" s="247" t="s">
        <v>176</v>
      </c>
      <c r="E375" s="258" t="s">
        <v>1</v>
      </c>
      <c r="F375" s="259" t="s">
        <v>447</v>
      </c>
      <c r="G375" s="257"/>
      <c r="H375" s="260">
        <v>144.09999999999999</v>
      </c>
      <c r="I375" s="261"/>
      <c r="J375" s="257"/>
      <c r="K375" s="257"/>
      <c r="L375" s="262"/>
      <c r="M375" s="263"/>
      <c r="N375" s="264"/>
      <c r="O375" s="264"/>
      <c r="P375" s="264"/>
      <c r="Q375" s="264"/>
      <c r="R375" s="264"/>
      <c r="S375" s="264"/>
      <c r="T375" s="26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6" t="s">
        <v>176</v>
      </c>
      <c r="AU375" s="266" t="s">
        <v>89</v>
      </c>
      <c r="AV375" s="14" t="s">
        <v>89</v>
      </c>
      <c r="AW375" s="14" t="s">
        <v>35</v>
      </c>
      <c r="AX375" s="14" t="s">
        <v>79</v>
      </c>
      <c r="AY375" s="266" t="s">
        <v>165</v>
      </c>
    </row>
    <row r="376" s="16" customFormat="1">
      <c r="A376" s="16"/>
      <c r="B376" s="288"/>
      <c r="C376" s="289"/>
      <c r="D376" s="247" t="s">
        <v>176</v>
      </c>
      <c r="E376" s="290" t="s">
        <v>1</v>
      </c>
      <c r="F376" s="291" t="s">
        <v>445</v>
      </c>
      <c r="G376" s="289"/>
      <c r="H376" s="292">
        <v>144.09999999999999</v>
      </c>
      <c r="I376" s="293"/>
      <c r="J376" s="289"/>
      <c r="K376" s="289"/>
      <c r="L376" s="294"/>
      <c r="M376" s="295"/>
      <c r="N376" s="296"/>
      <c r="O376" s="296"/>
      <c r="P376" s="296"/>
      <c r="Q376" s="296"/>
      <c r="R376" s="296"/>
      <c r="S376" s="296"/>
      <c r="T376" s="297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298" t="s">
        <v>176</v>
      </c>
      <c r="AU376" s="298" t="s">
        <v>89</v>
      </c>
      <c r="AV376" s="16" t="s">
        <v>210</v>
      </c>
      <c r="AW376" s="16" t="s">
        <v>35</v>
      </c>
      <c r="AX376" s="16" t="s">
        <v>79</v>
      </c>
      <c r="AY376" s="298" t="s">
        <v>165</v>
      </c>
    </row>
    <row r="377" s="15" customFormat="1">
      <c r="A377" s="15"/>
      <c r="B377" s="267"/>
      <c r="C377" s="268"/>
      <c r="D377" s="247" t="s">
        <v>176</v>
      </c>
      <c r="E377" s="269" t="s">
        <v>1</v>
      </c>
      <c r="F377" s="270" t="s">
        <v>179</v>
      </c>
      <c r="G377" s="268"/>
      <c r="H377" s="271">
        <v>386.29999999999995</v>
      </c>
      <c r="I377" s="272"/>
      <c r="J377" s="268"/>
      <c r="K377" s="268"/>
      <c r="L377" s="273"/>
      <c r="M377" s="274"/>
      <c r="N377" s="275"/>
      <c r="O377" s="275"/>
      <c r="P377" s="275"/>
      <c r="Q377" s="275"/>
      <c r="R377" s="275"/>
      <c r="S377" s="275"/>
      <c r="T377" s="276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7" t="s">
        <v>176</v>
      </c>
      <c r="AU377" s="277" t="s">
        <v>89</v>
      </c>
      <c r="AV377" s="15" t="s">
        <v>172</v>
      </c>
      <c r="AW377" s="15" t="s">
        <v>35</v>
      </c>
      <c r="AX377" s="15" t="s">
        <v>87</v>
      </c>
      <c r="AY377" s="277" t="s">
        <v>165</v>
      </c>
    </row>
    <row r="378" s="2" customFormat="1" ht="16.5" customHeight="1">
      <c r="A378" s="39"/>
      <c r="B378" s="40"/>
      <c r="C378" s="278" t="s">
        <v>448</v>
      </c>
      <c r="D378" s="278" t="s">
        <v>191</v>
      </c>
      <c r="E378" s="279" t="s">
        <v>449</v>
      </c>
      <c r="F378" s="280" t="s">
        <v>450</v>
      </c>
      <c r="G378" s="281" t="s">
        <v>170</v>
      </c>
      <c r="H378" s="282">
        <v>58.792999999999999</v>
      </c>
      <c r="I378" s="283"/>
      <c r="J378" s="284">
        <f>ROUND(I378*H378,2)</f>
        <v>0</v>
      </c>
      <c r="K378" s="280" t="s">
        <v>171</v>
      </c>
      <c r="L378" s="285"/>
      <c r="M378" s="286" t="s">
        <v>1</v>
      </c>
      <c r="N378" s="287" t="s">
        <v>44</v>
      </c>
      <c r="O378" s="92"/>
      <c r="P378" s="236">
        <f>O378*H378</f>
        <v>0</v>
      </c>
      <c r="Q378" s="236">
        <v>0.41699999999999998</v>
      </c>
      <c r="R378" s="236">
        <f>Q378*H378</f>
        <v>24.516680999999998</v>
      </c>
      <c r="S378" s="236">
        <v>0</v>
      </c>
      <c r="T378" s="23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8" t="s">
        <v>195</v>
      </c>
      <c r="AT378" s="238" t="s">
        <v>191</v>
      </c>
      <c r="AU378" s="238" t="s">
        <v>89</v>
      </c>
      <c r="AY378" s="18" t="s">
        <v>165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8" t="s">
        <v>87</v>
      </c>
      <c r="BK378" s="239">
        <f>ROUND(I378*H378,2)</f>
        <v>0</v>
      </c>
      <c r="BL378" s="18" t="s">
        <v>172</v>
      </c>
      <c r="BM378" s="238" t="s">
        <v>451</v>
      </c>
    </row>
    <row r="379" s="13" customFormat="1">
      <c r="A379" s="13"/>
      <c r="B379" s="245"/>
      <c r="C379" s="246"/>
      <c r="D379" s="247" t="s">
        <v>176</v>
      </c>
      <c r="E379" s="248" t="s">
        <v>1</v>
      </c>
      <c r="F379" s="249" t="s">
        <v>452</v>
      </c>
      <c r="G379" s="246"/>
      <c r="H379" s="248" t="s">
        <v>1</v>
      </c>
      <c r="I379" s="250"/>
      <c r="J379" s="246"/>
      <c r="K379" s="246"/>
      <c r="L379" s="251"/>
      <c r="M379" s="252"/>
      <c r="N379" s="253"/>
      <c r="O379" s="253"/>
      <c r="P379" s="253"/>
      <c r="Q379" s="253"/>
      <c r="R379" s="253"/>
      <c r="S379" s="253"/>
      <c r="T379" s="25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5" t="s">
        <v>176</v>
      </c>
      <c r="AU379" s="255" t="s">
        <v>89</v>
      </c>
      <c r="AV379" s="13" t="s">
        <v>87</v>
      </c>
      <c r="AW379" s="13" t="s">
        <v>35</v>
      </c>
      <c r="AX379" s="13" t="s">
        <v>79</v>
      </c>
      <c r="AY379" s="255" t="s">
        <v>165</v>
      </c>
    </row>
    <row r="380" s="14" customFormat="1">
      <c r="A380" s="14"/>
      <c r="B380" s="256"/>
      <c r="C380" s="257"/>
      <c r="D380" s="247" t="s">
        <v>176</v>
      </c>
      <c r="E380" s="258" t="s">
        <v>1</v>
      </c>
      <c r="F380" s="259" t="s">
        <v>453</v>
      </c>
      <c r="G380" s="257"/>
      <c r="H380" s="260">
        <v>58.792999999999999</v>
      </c>
      <c r="I380" s="261"/>
      <c r="J380" s="257"/>
      <c r="K380" s="257"/>
      <c r="L380" s="262"/>
      <c r="M380" s="263"/>
      <c r="N380" s="264"/>
      <c r="O380" s="264"/>
      <c r="P380" s="264"/>
      <c r="Q380" s="264"/>
      <c r="R380" s="264"/>
      <c r="S380" s="264"/>
      <c r="T380" s="26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6" t="s">
        <v>176</v>
      </c>
      <c r="AU380" s="266" t="s">
        <v>89</v>
      </c>
      <c r="AV380" s="14" t="s">
        <v>89</v>
      </c>
      <c r="AW380" s="14" t="s">
        <v>35</v>
      </c>
      <c r="AX380" s="14" t="s">
        <v>79</v>
      </c>
      <c r="AY380" s="266" t="s">
        <v>165</v>
      </c>
    </row>
    <row r="381" s="15" customFormat="1">
      <c r="A381" s="15"/>
      <c r="B381" s="267"/>
      <c r="C381" s="268"/>
      <c r="D381" s="247" t="s">
        <v>176</v>
      </c>
      <c r="E381" s="269" t="s">
        <v>1</v>
      </c>
      <c r="F381" s="270" t="s">
        <v>179</v>
      </c>
      <c r="G381" s="268"/>
      <c r="H381" s="271">
        <v>58.792999999999999</v>
      </c>
      <c r="I381" s="272"/>
      <c r="J381" s="268"/>
      <c r="K381" s="268"/>
      <c r="L381" s="273"/>
      <c r="M381" s="274"/>
      <c r="N381" s="275"/>
      <c r="O381" s="275"/>
      <c r="P381" s="275"/>
      <c r="Q381" s="275"/>
      <c r="R381" s="275"/>
      <c r="S381" s="275"/>
      <c r="T381" s="27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77" t="s">
        <v>176</v>
      </c>
      <c r="AU381" s="277" t="s">
        <v>89</v>
      </c>
      <c r="AV381" s="15" t="s">
        <v>172</v>
      </c>
      <c r="AW381" s="15" t="s">
        <v>35</v>
      </c>
      <c r="AX381" s="15" t="s">
        <v>87</v>
      </c>
      <c r="AY381" s="277" t="s">
        <v>165</v>
      </c>
    </row>
    <row r="382" s="2" customFormat="1" ht="16.5" customHeight="1">
      <c r="A382" s="39"/>
      <c r="B382" s="40"/>
      <c r="C382" s="278" t="s">
        <v>454</v>
      </c>
      <c r="D382" s="278" t="s">
        <v>191</v>
      </c>
      <c r="E382" s="279" t="s">
        <v>388</v>
      </c>
      <c r="F382" s="280" t="s">
        <v>389</v>
      </c>
      <c r="G382" s="281" t="s">
        <v>170</v>
      </c>
      <c r="H382" s="282">
        <v>48.439999999999998</v>
      </c>
      <c r="I382" s="283"/>
      <c r="J382" s="284">
        <f>ROUND(I382*H382,2)</f>
        <v>0</v>
      </c>
      <c r="K382" s="280" t="s">
        <v>171</v>
      </c>
      <c r="L382" s="285"/>
      <c r="M382" s="286" t="s">
        <v>1</v>
      </c>
      <c r="N382" s="287" t="s">
        <v>44</v>
      </c>
      <c r="O382" s="92"/>
      <c r="P382" s="236">
        <f>O382*H382</f>
        <v>0</v>
      </c>
      <c r="Q382" s="236">
        <v>0.22800000000000001</v>
      </c>
      <c r="R382" s="236">
        <f>Q382*H382</f>
        <v>11.044319999999999</v>
      </c>
      <c r="S382" s="236">
        <v>0</v>
      </c>
      <c r="T382" s="23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8" t="s">
        <v>195</v>
      </c>
      <c r="AT382" s="238" t="s">
        <v>191</v>
      </c>
      <c r="AU382" s="238" t="s">
        <v>89</v>
      </c>
      <c r="AY382" s="18" t="s">
        <v>165</v>
      </c>
      <c r="BE382" s="239">
        <f>IF(N382="základní",J382,0)</f>
        <v>0</v>
      </c>
      <c r="BF382" s="239">
        <f>IF(N382="snížená",J382,0)</f>
        <v>0</v>
      </c>
      <c r="BG382" s="239">
        <f>IF(N382="zákl. přenesená",J382,0)</f>
        <v>0</v>
      </c>
      <c r="BH382" s="239">
        <f>IF(N382="sníž. přenesená",J382,0)</f>
        <v>0</v>
      </c>
      <c r="BI382" s="239">
        <f>IF(N382="nulová",J382,0)</f>
        <v>0</v>
      </c>
      <c r="BJ382" s="18" t="s">
        <v>87</v>
      </c>
      <c r="BK382" s="239">
        <f>ROUND(I382*H382,2)</f>
        <v>0</v>
      </c>
      <c r="BL382" s="18" t="s">
        <v>172</v>
      </c>
      <c r="BM382" s="238" t="s">
        <v>455</v>
      </c>
    </row>
    <row r="383" s="14" customFormat="1">
      <c r="A383" s="14"/>
      <c r="B383" s="256"/>
      <c r="C383" s="257"/>
      <c r="D383" s="247" t="s">
        <v>176</v>
      </c>
      <c r="E383" s="258" t="s">
        <v>1</v>
      </c>
      <c r="F383" s="259" t="s">
        <v>456</v>
      </c>
      <c r="G383" s="257"/>
      <c r="H383" s="260">
        <v>48.439999999999998</v>
      </c>
      <c r="I383" s="261"/>
      <c r="J383" s="257"/>
      <c r="K383" s="257"/>
      <c r="L383" s="262"/>
      <c r="M383" s="263"/>
      <c r="N383" s="264"/>
      <c r="O383" s="264"/>
      <c r="P383" s="264"/>
      <c r="Q383" s="264"/>
      <c r="R383" s="264"/>
      <c r="S383" s="264"/>
      <c r="T383" s="26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6" t="s">
        <v>176</v>
      </c>
      <c r="AU383" s="266" t="s">
        <v>89</v>
      </c>
      <c r="AV383" s="14" t="s">
        <v>89</v>
      </c>
      <c r="AW383" s="14" t="s">
        <v>35</v>
      </c>
      <c r="AX383" s="14" t="s">
        <v>79</v>
      </c>
      <c r="AY383" s="266" t="s">
        <v>165</v>
      </c>
    </row>
    <row r="384" s="15" customFormat="1">
      <c r="A384" s="15"/>
      <c r="B384" s="267"/>
      <c r="C384" s="268"/>
      <c r="D384" s="247" t="s">
        <v>176</v>
      </c>
      <c r="E384" s="269" t="s">
        <v>1</v>
      </c>
      <c r="F384" s="270" t="s">
        <v>179</v>
      </c>
      <c r="G384" s="268"/>
      <c r="H384" s="271">
        <v>48.439999999999998</v>
      </c>
      <c r="I384" s="272"/>
      <c r="J384" s="268"/>
      <c r="K384" s="268"/>
      <c r="L384" s="273"/>
      <c r="M384" s="274"/>
      <c r="N384" s="275"/>
      <c r="O384" s="275"/>
      <c r="P384" s="275"/>
      <c r="Q384" s="275"/>
      <c r="R384" s="275"/>
      <c r="S384" s="275"/>
      <c r="T384" s="276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7" t="s">
        <v>176</v>
      </c>
      <c r="AU384" s="277" t="s">
        <v>89</v>
      </c>
      <c r="AV384" s="15" t="s">
        <v>172</v>
      </c>
      <c r="AW384" s="15" t="s">
        <v>35</v>
      </c>
      <c r="AX384" s="15" t="s">
        <v>87</v>
      </c>
      <c r="AY384" s="277" t="s">
        <v>165</v>
      </c>
    </row>
    <row r="385" s="2" customFormat="1" ht="24.15" customHeight="1">
      <c r="A385" s="39"/>
      <c r="B385" s="40"/>
      <c r="C385" s="227" t="s">
        <v>457</v>
      </c>
      <c r="D385" s="227" t="s">
        <v>167</v>
      </c>
      <c r="E385" s="228" t="s">
        <v>458</v>
      </c>
      <c r="F385" s="229" t="s">
        <v>459</v>
      </c>
      <c r="G385" s="230" t="s">
        <v>183</v>
      </c>
      <c r="H385" s="231">
        <v>16.288</v>
      </c>
      <c r="I385" s="232"/>
      <c r="J385" s="233">
        <f>ROUND(I385*H385,2)</f>
        <v>0</v>
      </c>
      <c r="K385" s="229" t="s">
        <v>171</v>
      </c>
      <c r="L385" s="45"/>
      <c r="M385" s="234" t="s">
        <v>1</v>
      </c>
      <c r="N385" s="235" t="s">
        <v>44</v>
      </c>
      <c r="O385" s="92"/>
      <c r="P385" s="236">
        <f>O385*H385</f>
        <v>0</v>
      </c>
      <c r="Q385" s="236">
        <v>2.2563399999999998</v>
      </c>
      <c r="R385" s="236">
        <f>Q385*H385</f>
        <v>36.751265919999994</v>
      </c>
      <c r="S385" s="236">
        <v>0</v>
      </c>
      <c r="T385" s="237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8" t="s">
        <v>172</v>
      </c>
      <c r="AT385" s="238" t="s">
        <v>167</v>
      </c>
      <c r="AU385" s="238" t="s">
        <v>89</v>
      </c>
      <c r="AY385" s="18" t="s">
        <v>165</v>
      </c>
      <c r="BE385" s="239">
        <f>IF(N385="základní",J385,0)</f>
        <v>0</v>
      </c>
      <c r="BF385" s="239">
        <f>IF(N385="snížená",J385,0)</f>
        <v>0</v>
      </c>
      <c r="BG385" s="239">
        <f>IF(N385="zákl. přenesená",J385,0)</f>
        <v>0</v>
      </c>
      <c r="BH385" s="239">
        <f>IF(N385="sníž. přenesená",J385,0)</f>
        <v>0</v>
      </c>
      <c r="BI385" s="239">
        <f>IF(N385="nulová",J385,0)</f>
        <v>0</v>
      </c>
      <c r="BJ385" s="18" t="s">
        <v>87</v>
      </c>
      <c r="BK385" s="239">
        <f>ROUND(I385*H385,2)</f>
        <v>0</v>
      </c>
      <c r="BL385" s="18" t="s">
        <v>172</v>
      </c>
      <c r="BM385" s="238" t="s">
        <v>460</v>
      </c>
    </row>
    <row r="386" s="2" customFormat="1">
      <c r="A386" s="39"/>
      <c r="B386" s="40"/>
      <c r="C386" s="41"/>
      <c r="D386" s="240" t="s">
        <v>174</v>
      </c>
      <c r="E386" s="41"/>
      <c r="F386" s="241" t="s">
        <v>461</v>
      </c>
      <c r="G386" s="41"/>
      <c r="H386" s="41"/>
      <c r="I386" s="242"/>
      <c r="J386" s="41"/>
      <c r="K386" s="41"/>
      <c r="L386" s="45"/>
      <c r="M386" s="243"/>
      <c r="N386" s="244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174</v>
      </c>
      <c r="AU386" s="18" t="s">
        <v>89</v>
      </c>
    </row>
    <row r="387" s="13" customFormat="1">
      <c r="A387" s="13"/>
      <c r="B387" s="245"/>
      <c r="C387" s="246"/>
      <c r="D387" s="247" t="s">
        <v>176</v>
      </c>
      <c r="E387" s="248" t="s">
        <v>1</v>
      </c>
      <c r="F387" s="249" t="s">
        <v>443</v>
      </c>
      <c r="G387" s="246"/>
      <c r="H387" s="248" t="s">
        <v>1</v>
      </c>
      <c r="I387" s="250"/>
      <c r="J387" s="246"/>
      <c r="K387" s="246"/>
      <c r="L387" s="251"/>
      <c r="M387" s="252"/>
      <c r="N387" s="253"/>
      <c r="O387" s="253"/>
      <c r="P387" s="253"/>
      <c r="Q387" s="253"/>
      <c r="R387" s="253"/>
      <c r="S387" s="253"/>
      <c r="T387" s="25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5" t="s">
        <v>176</v>
      </c>
      <c r="AU387" s="255" t="s">
        <v>89</v>
      </c>
      <c r="AV387" s="13" t="s">
        <v>87</v>
      </c>
      <c r="AW387" s="13" t="s">
        <v>35</v>
      </c>
      <c r="AX387" s="13" t="s">
        <v>79</v>
      </c>
      <c r="AY387" s="255" t="s">
        <v>165</v>
      </c>
    </row>
    <row r="388" s="14" customFormat="1">
      <c r="A388" s="14"/>
      <c r="B388" s="256"/>
      <c r="C388" s="257"/>
      <c r="D388" s="247" t="s">
        <v>176</v>
      </c>
      <c r="E388" s="258" t="s">
        <v>1</v>
      </c>
      <c r="F388" s="259" t="s">
        <v>462</v>
      </c>
      <c r="G388" s="257"/>
      <c r="H388" s="260">
        <v>9.0830000000000002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6" t="s">
        <v>176</v>
      </c>
      <c r="AU388" s="266" t="s">
        <v>89</v>
      </c>
      <c r="AV388" s="14" t="s">
        <v>89</v>
      </c>
      <c r="AW388" s="14" t="s">
        <v>35</v>
      </c>
      <c r="AX388" s="14" t="s">
        <v>79</v>
      </c>
      <c r="AY388" s="266" t="s">
        <v>165</v>
      </c>
    </row>
    <row r="389" s="13" customFormat="1">
      <c r="A389" s="13"/>
      <c r="B389" s="245"/>
      <c r="C389" s="246"/>
      <c r="D389" s="247" t="s">
        <v>176</v>
      </c>
      <c r="E389" s="248" t="s">
        <v>1</v>
      </c>
      <c r="F389" s="249" t="s">
        <v>446</v>
      </c>
      <c r="G389" s="246"/>
      <c r="H389" s="248" t="s">
        <v>1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5" t="s">
        <v>176</v>
      </c>
      <c r="AU389" s="255" t="s">
        <v>89</v>
      </c>
      <c r="AV389" s="13" t="s">
        <v>87</v>
      </c>
      <c r="AW389" s="13" t="s">
        <v>35</v>
      </c>
      <c r="AX389" s="13" t="s">
        <v>79</v>
      </c>
      <c r="AY389" s="255" t="s">
        <v>165</v>
      </c>
    </row>
    <row r="390" s="14" customFormat="1">
      <c r="A390" s="14"/>
      <c r="B390" s="256"/>
      <c r="C390" s="257"/>
      <c r="D390" s="247" t="s">
        <v>176</v>
      </c>
      <c r="E390" s="258" t="s">
        <v>1</v>
      </c>
      <c r="F390" s="259" t="s">
        <v>463</v>
      </c>
      <c r="G390" s="257"/>
      <c r="H390" s="260">
        <v>7.2050000000000001</v>
      </c>
      <c r="I390" s="261"/>
      <c r="J390" s="257"/>
      <c r="K390" s="257"/>
      <c r="L390" s="262"/>
      <c r="M390" s="263"/>
      <c r="N390" s="264"/>
      <c r="O390" s="264"/>
      <c r="P390" s="264"/>
      <c r="Q390" s="264"/>
      <c r="R390" s="264"/>
      <c r="S390" s="264"/>
      <c r="T390" s="26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6" t="s">
        <v>176</v>
      </c>
      <c r="AU390" s="266" t="s">
        <v>89</v>
      </c>
      <c r="AV390" s="14" t="s">
        <v>89</v>
      </c>
      <c r="AW390" s="14" t="s">
        <v>35</v>
      </c>
      <c r="AX390" s="14" t="s">
        <v>79</v>
      </c>
      <c r="AY390" s="266" t="s">
        <v>165</v>
      </c>
    </row>
    <row r="391" s="15" customFormat="1">
      <c r="A391" s="15"/>
      <c r="B391" s="267"/>
      <c r="C391" s="268"/>
      <c r="D391" s="247" t="s">
        <v>176</v>
      </c>
      <c r="E391" s="269" t="s">
        <v>1</v>
      </c>
      <c r="F391" s="270" t="s">
        <v>179</v>
      </c>
      <c r="G391" s="268"/>
      <c r="H391" s="271">
        <v>16.288</v>
      </c>
      <c r="I391" s="272"/>
      <c r="J391" s="268"/>
      <c r="K391" s="268"/>
      <c r="L391" s="273"/>
      <c r="M391" s="274"/>
      <c r="N391" s="275"/>
      <c r="O391" s="275"/>
      <c r="P391" s="275"/>
      <c r="Q391" s="275"/>
      <c r="R391" s="275"/>
      <c r="S391" s="275"/>
      <c r="T391" s="276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7" t="s">
        <v>176</v>
      </c>
      <c r="AU391" s="277" t="s">
        <v>89</v>
      </c>
      <c r="AV391" s="15" t="s">
        <v>172</v>
      </c>
      <c r="AW391" s="15" t="s">
        <v>35</v>
      </c>
      <c r="AX391" s="15" t="s">
        <v>87</v>
      </c>
      <c r="AY391" s="277" t="s">
        <v>165</v>
      </c>
    </row>
    <row r="392" s="2" customFormat="1" ht="33" customHeight="1">
      <c r="A392" s="39"/>
      <c r="B392" s="40"/>
      <c r="C392" s="227" t="s">
        <v>464</v>
      </c>
      <c r="D392" s="227" t="s">
        <v>167</v>
      </c>
      <c r="E392" s="228" t="s">
        <v>465</v>
      </c>
      <c r="F392" s="229" t="s">
        <v>466</v>
      </c>
      <c r="G392" s="230" t="s">
        <v>170</v>
      </c>
      <c r="H392" s="231">
        <v>668.12900000000002</v>
      </c>
      <c r="I392" s="232"/>
      <c r="J392" s="233">
        <f>ROUND(I392*H392,2)</f>
        <v>0</v>
      </c>
      <c r="K392" s="229" t="s">
        <v>171</v>
      </c>
      <c r="L392" s="45"/>
      <c r="M392" s="234" t="s">
        <v>1</v>
      </c>
      <c r="N392" s="235" t="s">
        <v>44</v>
      </c>
      <c r="O392" s="92"/>
      <c r="P392" s="236">
        <f>O392*H392</f>
        <v>0</v>
      </c>
      <c r="Q392" s="236">
        <v>0.00036000000000000002</v>
      </c>
      <c r="R392" s="236">
        <f>Q392*H392</f>
        <v>0.24052644000000004</v>
      </c>
      <c r="S392" s="236">
        <v>0</v>
      </c>
      <c r="T392" s="237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8" t="s">
        <v>172</v>
      </c>
      <c r="AT392" s="238" t="s">
        <v>167</v>
      </c>
      <c r="AU392" s="238" t="s">
        <v>89</v>
      </c>
      <c r="AY392" s="18" t="s">
        <v>165</v>
      </c>
      <c r="BE392" s="239">
        <f>IF(N392="základní",J392,0)</f>
        <v>0</v>
      </c>
      <c r="BF392" s="239">
        <f>IF(N392="snížená",J392,0)</f>
        <v>0</v>
      </c>
      <c r="BG392" s="239">
        <f>IF(N392="zákl. přenesená",J392,0)</f>
        <v>0</v>
      </c>
      <c r="BH392" s="239">
        <f>IF(N392="sníž. přenesená",J392,0)</f>
        <v>0</v>
      </c>
      <c r="BI392" s="239">
        <f>IF(N392="nulová",J392,0)</f>
        <v>0</v>
      </c>
      <c r="BJ392" s="18" t="s">
        <v>87</v>
      </c>
      <c r="BK392" s="239">
        <f>ROUND(I392*H392,2)</f>
        <v>0</v>
      </c>
      <c r="BL392" s="18" t="s">
        <v>172</v>
      </c>
      <c r="BM392" s="238" t="s">
        <v>467</v>
      </c>
    </row>
    <row r="393" s="2" customFormat="1">
      <c r="A393" s="39"/>
      <c r="B393" s="40"/>
      <c r="C393" s="41"/>
      <c r="D393" s="240" t="s">
        <v>174</v>
      </c>
      <c r="E393" s="41"/>
      <c r="F393" s="241" t="s">
        <v>468</v>
      </c>
      <c r="G393" s="41"/>
      <c r="H393" s="41"/>
      <c r="I393" s="242"/>
      <c r="J393" s="41"/>
      <c r="K393" s="41"/>
      <c r="L393" s="45"/>
      <c r="M393" s="243"/>
      <c r="N393" s="244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174</v>
      </c>
      <c r="AU393" s="18" t="s">
        <v>89</v>
      </c>
    </row>
    <row r="394" s="14" customFormat="1">
      <c r="A394" s="14"/>
      <c r="B394" s="256"/>
      <c r="C394" s="257"/>
      <c r="D394" s="247" t="s">
        <v>176</v>
      </c>
      <c r="E394" s="258" t="s">
        <v>1</v>
      </c>
      <c r="F394" s="259" t="s">
        <v>295</v>
      </c>
      <c r="G394" s="257"/>
      <c r="H394" s="260">
        <v>125.40000000000001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6" t="s">
        <v>176</v>
      </c>
      <c r="AU394" s="266" t="s">
        <v>89</v>
      </c>
      <c r="AV394" s="14" t="s">
        <v>89</v>
      </c>
      <c r="AW394" s="14" t="s">
        <v>35</v>
      </c>
      <c r="AX394" s="14" t="s">
        <v>79</v>
      </c>
      <c r="AY394" s="266" t="s">
        <v>165</v>
      </c>
    </row>
    <row r="395" s="14" customFormat="1">
      <c r="A395" s="14"/>
      <c r="B395" s="256"/>
      <c r="C395" s="257"/>
      <c r="D395" s="247" t="s">
        <v>176</v>
      </c>
      <c r="E395" s="258" t="s">
        <v>1</v>
      </c>
      <c r="F395" s="259" t="s">
        <v>296</v>
      </c>
      <c r="G395" s="257"/>
      <c r="H395" s="260">
        <v>120.313</v>
      </c>
      <c r="I395" s="261"/>
      <c r="J395" s="257"/>
      <c r="K395" s="257"/>
      <c r="L395" s="262"/>
      <c r="M395" s="263"/>
      <c r="N395" s="264"/>
      <c r="O395" s="264"/>
      <c r="P395" s="264"/>
      <c r="Q395" s="264"/>
      <c r="R395" s="264"/>
      <c r="S395" s="264"/>
      <c r="T395" s="26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6" t="s">
        <v>176</v>
      </c>
      <c r="AU395" s="266" t="s">
        <v>89</v>
      </c>
      <c r="AV395" s="14" t="s">
        <v>89</v>
      </c>
      <c r="AW395" s="14" t="s">
        <v>35</v>
      </c>
      <c r="AX395" s="14" t="s">
        <v>79</v>
      </c>
      <c r="AY395" s="266" t="s">
        <v>165</v>
      </c>
    </row>
    <row r="396" s="14" customFormat="1">
      <c r="A396" s="14"/>
      <c r="B396" s="256"/>
      <c r="C396" s="257"/>
      <c r="D396" s="247" t="s">
        <v>176</v>
      </c>
      <c r="E396" s="258" t="s">
        <v>1</v>
      </c>
      <c r="F396" s="259" t="s">
        <v>469</v>
      </c>
      <c r="G396" s="257"/>
      <c r="H396" s="260">
        <v>262.72000000000003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176</v>
      </c>
      <c r="AU396" s="266" t="s">
        <v>89</v>
      </c>
      <c r="AV396" s="14" t="s">
        <v>89</v>
      </c>
      <c r="AW396" s="14" t="s">
        <v>35</v>
      </c>
      <c r="AX396" s="14" t="s">
        <v>79</v>
      </c>
      <c r="AY396" s="266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298</v>
      </c>
      <c r="G397" s="257"/>
      <c r="H397" s="260">
        <v>60.497999999999998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299</v>
      </c>
      <c r="G398" s="257"/>
      <c r="H398" s="260">
        <v>27.52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4" customFormat="1">
      <c r="A399" s="14"/>
      <c r="B399" s="256"/>
      <c r="C399" s="257"/>
      <c r="D399" s="247" t="s">
        <v>176</v>
      </c>
      <c r="E399" s="258" t="s">
        <v>1</v>
      </c>
      <c r="F399" s="259" t="s">
        <v>300</v>
      </c>
      <c r="G399" s="257"/>
      <c r="H399" s="260">
        <v>16.5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6" t="s">
        <v>176</v>
      </c>
      <c r="AU399" s="266" t="s">
        <v>89</v>
      </c>
      <c r="AV399" s="14" t="s">
        <v>89</v>
      </c>
      <c r="AW399" s="14" t="s">
        <v>35</v>
      </c>
      <c r="AX399" s="14" t="s">
        <v>79</v>
      </c>
      <c r="AY399" s="266" t="s">
        <v>165</v>
      </c>
    </row>
    <row r="400" s="14" customFormat="1">
      <c r="A400" s="14"/>
      <c r="B400" s="256"/>
      <c r="C400" s="257"/>
      <c r="D400" s="247" t="s">
        <v>176</v>
      </c>
      <c r="E400" s="258" t="s">
        <v>1</v>
      </c>
      <c r="F400" s="259" t="s">
        <v>278</v>
      </c>
      <c r="G400" s="257"/>
      <c r="H400" s="260">
        <v>55.177999999999997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6" t="s">
        <v>176</v>
      </c>
      <c r="AU400" s="266" t="s">
        <v>89</v>
      </c>
      <c r="AV400" s="14" t="s">
        <v>89</v>
      </c>
      <c r="AW400" s="14" t="s">
        <v>35</v>
      </c>
      <c r="AX400" s="14" t="s">
        <v>79</v>
      </c>
      <c r="AY400" s="266" t="s">
        <v>165</v>
      </c>
    </row>
    <row r="401" s="15" customFormat="1">
      <c r="A401" s="15"/>
      <c r="B401" s="267"/>
      <c r="C401" s="268"/>
      <c r="D401" s="247" t="s">
        <v>176</v>
      </c>
      <c r="E401" s="269" t="s">
        <v>1</v>
      </c>
      <c r="F401" s="270" t="s">
        <v>179</v>
      </c>
      <c r="G401" s="268"/>
      <c r="H401" s="271">
        <v>668.12900000000002</v>
      </c>
      <c r="I401" s="272"/>
      <c r="J401" s="268"/>
      <c r="K401" s="268"/>
      <c r="L401" s="273"/>
      <c r="M401" s="274"/>
      <c r="N401" s="275"/>
      <c r="O401" s="275"/>
      <c r="P401" s="275"/>
      <c r="Q401" s="275"/>
      <c r="R401" s="275"/>
      <c r="S401" s="275"/>
      <c r="T401" s="276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7" t="s">
        <v>176</v>
      </c>
      <c r="AU401" s="277" t="s">
        <v>89</v>
      </c>
      <c r="AV401" s="15" t="s">
        <v>172</v>
      </c>
      <c r="AW401" s="15" t="s">
        <v>35</v>
      </c>
      <c r="AX401" s="15" t="s">
        <v>87</v>
      </c>
      <c r="AY401" s="277" t="s">
        <v>165</v>
      </c>
    </row>
    <row r="402" s="2" customFormat="1" ht="24.15" customHeight="1">
      <c r="A402" s="39"/>
      <c r="B402" s="40"/>
      <c r="C402" s="227" t="s">
        <v>470</v>
      </c>
      <c r="D402" s="227" t="s">
        <v>167</v>
      </c>
      <c r="E402" s="228" t="s">
        <v>471</v>
      </c>
      <c r="F402" s="229" t="s">
        <v>472</v>
      </c>
      <c r="G402" s="230" t="s">
        <v>170</v>
      </c>
      <c r="H402" s="231">
        <v>42.5</v>
      </c>
      <c r="I402" s="232"/>
      <c r="J402" s="233">
        <f>ROUND(I402*H402,2)</f>
        <v>0</v>
      </c>
      <c r="K402" s="229" t="s">
        <v>171</v>
      </c>
      <c r="L402" s="45"/>
      <c r="M402" s="234" t="s">
        <v>1</v>
      </c>
      <c r="N402" s="235" t="s">
        <v>44</v>
      </c>
      <c r="O402" s="92"/>
      <c r="P402" s="236">
        <f>O402*H402</f>
        <v>0</v>
      </c>
      <c r="Q402" s="236">
        <v>0</v>
      </c>
      <c r="R402" s="236">
        <f>Q402*H402</f>
        <v>0</v>
      </c>
      <c r="S402" s="236">
        <v>0</v>
      </c>
      <c r="T402" s="237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8" t="s">
        <v>172</v>
      </c>
      <c r="AT402" s="238" t="s">
        <v>167</v>
      </c>
      <c r="AU402" s="238" t="s">
        <v>89</v>
      </c>
      <c r="AY402" s="18" t="s">
        <v>165</v>
      </c>
      <c r="BE402" s="239">
        <f>IF(N402="základní",J402,0)</f>
        <v>0</v>
      </c>
      <c r="BF402" s="239">
        <f>IF(N402="snížená",J402,0)</f>
        <v>0</v>
      </c>
      <c r="BG402" s="239">
        <f>IF(N402="zákl. přenesená",J402,0)</f>
        <v>0</v>
      </c>
      <c r="BH402" s="239">
        <f>IF(N402="sníž. přenesená",J402,0)</f>
        <v>0</v>
      </c>
      <c r="BI402" s="239">
        <f>IF(N402="nulová",J402,0)</f>
        <v>0</v>
      </c>
      <c r="BJ402" s="18" t="s">
        <v>87</v>
      </c>
      <c r="BK402" s="239">
        <f>ROUND(I402*H402,2)</f>
        <v>0</v>
      </c>
      <c r="BL402" s="18" t="s">
        <v>172</v>
      </c>
      <c r="BM402" s="238" t="s">
        <v>473</v>
      </c>
    </row>
    <row r="403" s="2" customFormat="1">
      <c r="A403" s="39"/>
      <c r="B403" s="40"/>
      <c r="C403" s="41"/>
      <c r="D403" s="240" t="s">
        <v>174</v>
      </c>
      <c r="E403" s="41"/>
      <c r="F403" s="241" t="s">
        <v>474</v>
      </c>
      <c r="G403" s="41"/>
      <c r="H403" s="41"/>
      <c r="I403" s="242"/>
      <c r="J403" s="41"/>
      <c r="K403" s="41"/>
      <c r="L403" s="45"/>
      <c r="M403" s="243"/>
      <c r="N403" s="244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174</v>
      </c>
      <c r="AU403" s="18" t="s">
        <v>89</v>
      </c>
    </row>
    <row r="404" s="13" customFormat="1">
      <c r="A404" s="13"/>
      <c r="B404" s="245"/>
      <c r="C404" s="246"/>
      <c r="D404" s="247" t="s">
        <v>176</v>
      </c>
      <c r="E404" s="248" t="s">
        <v>1</v>
      </c>
      <c r="F404" s="249" t="s">
        <v>177</v>
      </c>
      <c r="G404" s="246"/>
      <c r="H404" s="248" t="s">
        <v>1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5" t="s">
        <v>176</v>
      </c>
      <c r="AU404" s="255" t="s">
        <v>89</v>
      </c>
      <c r="AV404" s="13" t="s">
        <v>87</v>
      </c>
      <c r="AW404" s="13" t="s">
        <v>35</v>
      </c>
      <c r="AX404" s="13" t="s">
        <v>79</v>
      </c>
      <c r="AY404" s="255" t="s">
        <v>165</v>
      </c>
    </row>
    <row r="405" s="14" customFormat="1">
      <c r="A405" s="14"/>
      <c r="B405" s="256"/>
      <c r="C405" s="257"/>
      <c r="D405" s="247" t="s">
        <v>176</v>
      </c>
      <c r="E405" s="258" t="s">
        <v>1</v>
      </c>
      <c r="F405" s="259" t="s">
        <v>178</v>
      </c>
      <c r="G405" s="257"/>
      <c r="H405" s="260">
        <v>42.5</v>
      </c>
      <c r="I405" s="261"/>
      <c r="J405" s="257"/>
      <c r="K405" s="257"/>
      <c r="L405" s="262"/>
      <c r="M405" s="263"/>
      <c r="N405" s="264"/>
      <c r="O405" s="264"/>
      <c r="P405" s="264"/>
      <c r="Q405" s="264"/>
      <c r="R405" s="264"/>
      <c r="S405" s="264"/>
      <c r="T405" s="26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6" t="s">
        <v>176</v>
      </c>
      <c r="AU405" s="266" t="s">
        <v>89</v>
      </c>
      <c r="AV405" s="14" t="s">
        <v>89</v>
      </c>
      <c r="AW405" s="14" t="s">
        <v>35</v>
      </c>
      <c r="AX405" s="14" t="s">
        <v>79</v>
      </c>
      <c r="AY405" s="266" t="s">
        <v>165</v>
      </c>
    </row>
    <row r="406" s="15" customFormat="1">
      <c r="A406" s="15"/>
      <c r="B406" s="267"/>
      <c r="C406" s="268"/>
      <c r="D406" s="247" t="s">
        <v>176</v>
      </c>
      <c r="E406" s="269" t="s">
        <v>1</v>
      </c>
      <c r="F406" s="270" t="s">
        <v>179</v>
      </c>
      <c r="G406" s="268"/>
      <c r="H406" s="271">
        <v>42.5</v>
      </c>
      <c r="I406" s="272"/>
      <c r="J406" s="268"/>
      <c r="K406" s="268"/>
      <c r="L406" s="273"/>
      <c r="M406" s="274"/>
      <c r="N406" s="275"/>
      <c r="O406" s="275"/>
      <c r="P406" s="275"/>
      <c r="Q406" s="275"/>
      <c r="R406" s="275"/>
      <c r="S406" s="275"/>
      <c r="T406" s="276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7" t="s">
        <v>176</v>
      </c>
      <c r="AU406" s="277" t="s">
        <v>89</v>
      </c>
      <c r="AV406" s="15" t="s">
        <v>172</v>
      </c>
      <c r="AW406" s="15" t="s">
        <v>35</v>
      </c>
      <c r="AX406" s="15" t="s">
        <v>87</v>
      </c>
      <c r="AY406" s="277" t="s">
        <v>165</v>
      </c>
    </row>
    <row r="407" s="12" customFormat="1" ht="22.8" customHeight="1">
      <c r="A407" s="12"/>
      <c r="B407" s="211"/>
      <c r="C407" s="212"/>
      <c r="D407" s="213" t="s">
        <v>78</v>
      </c>
      <c r="E407" s="225" t="s">
        <v>475</v>
      </c>
      <c r="F407" s="225" t="s">
        <v>476</v>
      </c>
      <c r="G407" s="212"/>
      <c r="H407" s="212"/>
      <c r="I407" s="215"/>
      <c r="J407" s="226">
        <f>BK407</f>
        <v>0</v>
      </c>
      <c r="K407" s="212"/>
      <c r="L407" s="217"/>
      <c r="M407" s="218"/>
      <c r="N407" s="219"/>
      <c r="O407" s="219"/>
      <c r="P407" s="220">
        <f>SUM(P408:P417)</f>
        <v>0</v>
      </c>
      <c r="Q407" s="219"/>
      <c r="R407" s="220">
        <f>SUM(R408:R417)</f>
        <v>0</v>
      </c>
      <c r="S407" s="219"/>
      <c r="T407" s="221">
        <f>SUM(T408:T417)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22" t="s">
        <v>87</v>
      </c>
      <c r="AT407" s="223" t="s">
        <v>78</v>
      </c>
      <c r="AU407" s="223" t="s">
        <v>87</v>
      </c>
      <c r="AY407" s="222" t="s">
        <v>165</v>
      </c>
      <c r="BK407" s="224">
        <f>SUM(BK408:BK417)</f>
        <v>0</v>
      </c>
    </row>
    <row r="408" s="2" customFormat="1" ht="24.15" customHeight="1">
      <c r="A408" s="39"/>
      <c r="B408" s="40"/>
      <c r="C408" s="227" t="s">
        <v>477</v>
      </c>
      <c r="D408" s="227" t="s">
        <v>167</v>
      </c>
      <c r="E408" s="228" t="s">
        <v>478</v>
      </c>
      <c r="F408" s="229" t="s">
        <v>479</v>
      </c>
      <c r="G408" s="230" t="s">
        <v>194</v>
      </c>
      <c r="H408" s="231">
        <v>17.722999999999999</v>
      </c>
      <c r="I408" s="232"/>
      <c r="J408" s="233">
        <f>ROUND(I408*H408,2)</f>
        <v>0</v>
      </c>
      <c r="K408" s="229" t="s">
        <v>171</v>
      </c>
      <c r="L408" s="45"/>
      <c r="M408" s="234" t="s">
        <v>1</v>
      </c>
      <c r="N408" s="235" t="s">
        <v>44</v>
      </c>
      <c r="O408" s="92"/>
      <c r="P408" s="236">
        <f>O408*H408</f>
        <v>0</v>
      </c>
      <c r="Q408" s="236">
        <v>0</v>
      </c>
      <c r="R408" s="236">
        <f>Q408*H408</f>
        <v>0</v>
      </c>
      <c r="S408" s="236">
        <v>0</v>
      </c>
      <c r="T408" s="237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8" t="s">
        <v>172</v>
      </c>
      <c r="AT408" s="238" t="s">
        <v>167</v>
      </c>
      <c r="AU408" s="238" t="s">
        <v>89</v>
      </c>
      <c r="AY408" s="18" t="s">
        <v>165</v>
      </c>
      <c r="BE408" s="239">
        <f>IF(N408="základní",J408,0)</f>
        <v>0</v>
      </c>
      <c r="BF408" s="239">
        <f>IF(N408="snížená",J408,0)</f>
        <v>0</v>
      </c>
      <c r="BG408" s="239">
        <f>IF(N408="zákl. přenesená",J408,0)</f>
        <v>0</v>
      </c>
      <c r="BH408" s="239">
        <f>IF(N408="sníž. přenesená",J408,0)</f>
        <v>0</v>
      </c>
      <c r="BI408" s="239">
        <f>IF(N408="nulová",J408,0)</f>
        <v>0</v>
      </c>
      <c r="BJ408" s="18" t="s">
        <v>87</v>
      </c>
      <c r="BK408" s="239">
        <f>ROUND(I408*H408,2)</f>
        <v>0</v>
      </c>
      <c r="BL408" s="18" t="s">
        <v>172</v>
      </c>
      <c r="BM408" s="238" t="s">
        <v>480</v>
      </c>
    </row>
    <row r="409" s="2" customFormat="1">
      <c r="A409" s="39"/>
      <c r="B409" s="40"/>
      <c r="C409" s="41"/>
      <c r="D409" s="240" t="s">
        <v>174</v>
      </c>
      <c r="E409" s="41"/>
      <c r="F409" s="241" t="s">
        <v>481</v>
      </c>
      <c r="G409" s="41"/>
      <c r="H409" s="41"/>
      <c r="I409" s="242"/>
      <c r="J409" s="41"/>
      <c r="K409" s="41"/>
      <c r="L409" s="45"/>
      <c r="M409" s="243"/>
      <c r="N409" s="244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174</v>
      </c>
      <c r="AU409" s="18" t="s">
        <v>89</v>
      </c>
    </row>
    <row r="410" s="2" customFormat="1" ht="24.15" customHeight="1">
      <c r="A410" s="39"/>
      <c r="B410" s="40"/>
      <c r="C410" s="227" t="s">
        <v>482</v>
      </c>
      <c r="D410" s="227" t="s">
        <v>167</v>
      </c>
      <c r="E410" s="228" t="s">
        <v>483</v>
      </c>
      <c r="F410" s="229" t="s">
        <v>484</v>
      </c>
      <c r="G410" s="230" t="s">
        <v>194</v>
      </c>
      <c r="H410" s="231">
        <v>17.722999999999999</v>
      </c>
      <c r="I410" s="232"/>
      <c r="J410" s="233">
        <f>ROUND(I410*H410,2)</f>
        <v>0</v>
      </c>
      <c r="K410" s="229" t="s">
        <v>171</v>
      </c>
      <c r="L410" s="45"/>
      <c r="M410" s="234" t="s">
        <v>1</v>
      </c>
      <c r="N410" s="235" t="s">
        <v>44</v>
      </c>
      <c r="O410" s="92"/>
      <c r="P410" s="236">
        <f>O410*H410</f>
        <v>0</v>
      </c>
      <c r="Q410" s="236">
        <v>0</v>
      </c>
      <c r="R410" s="236">
        <f>Q410*H410</f>
        <v>0</v>
      </c>
      <c r="S410" s="236">
        <v>0</v>
      </c>
      <c r="T410" s="237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8" t="s">
        <v>172</v>
      </c>
      <c r="AT410" s="238" t="s">
        <v>167</v>
      </c>
      <c r="AU410" s="238" t="s">
        <v>89</v>
      </c>
      <c r="AY410" s="18" t="s">
        <v>165</v>
      </c>
      <c r="BE410" s="239">
        <f>IF(N410="základní",J410,0)</f>
        <v>0</v>
      </c>
      <c r="BF410" s="239">
        <f>IF(N410="snížená",J410,0)</f>
        <v>0</v>
      </c>
      <c r="BG410" s="239">
        <f>IF(N410="zákl. přenesená",J410,0)</f>
        <v>0</v>
      </c>
      <c r="BH410" s="239">
        <f>IF(N410="sníž. přenesená",J410,0)</f>
        <v>0</v>
      </c>
      <c r="BI410" s="239">
        <f>IF(N410="nulová",J410,0)</f>
        <v>0</v>
      </c>
      <c r="BJ410" s="18" t="s">
        <v>87</v>
      </c>
      <c r="BK410" s="239">
        <f>ROUND(I410*H410,2)</f>
        <v>0</v>
      </c>
      <c r="BL410" s="18" t="s">
        <v>172</v>
      </c>
      <c r="BM410" s="238" t="s">
        <v>485</v>
      </c>
    </row>
    <row r="411" s="2" customFormat="1">
      <c r="A411" s="39"/>
      <c r="B411" s="40"/>
      <c r="C411" s="41"/>
      <c r="D411" s="240" t="s">
        <v>174</v>
      </c>
      <c r="E411" s="41"/>
      <c r="F411" s="241" t="s">
        <v>486</v>
      </c>
      <c r="G411" s="41"/>
      <c r="H411" s="41"/>
      <c r="I411" s="242"/>
      <c r="J411" s="41"/>
      <c r="K411" s="41"/>
      <c r="L411" s="45"/>
      <c r="M411" s="243"/>
      <c r="N411" s="244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174</v>
      </c>
      <c r="AU411" s="18" t="s">
        <v>89</v>
      </c>
    </row>
    <row r="412" s="2" customFormat="1" ht="24.15" customHeight="1">
      <c r="A412" s="39"/>
      <c r="B412" s="40"/>
      <c r="C412" s="227" t="s">
        <v>487</v>
      </c>
      <c r="D412" s="227" t="s">
        <v>167</v>
      </c>
      <c r="E412" s="228" t="s">
        <v>488</v>
      </c>
      <c r="F412" s="229" t="s">
        <v>489</v>
      </c>
      <c r="G412" s="230" t="s">
        <v>194</v>
      </c>
      <c r="H412" s="231">
        <v>567.13599999999997</v>
      </c>
      <c r="I412" s="232"/>
      <c r="J412" s="233">
        <f>ROUND(I412*H412,2)</f>
        <v>0</v>
      </c>
      <c r="K412" s="229" t="s">
        <v>171</v>
      </c>
      <c r="L412" s="45"/>
      <c r="M412" s="234" t="s">
        <v>1</v>
      </c>
      <c r="N412" s="235" t="s">
        <v>44</v>
      </c>
      <c r="O412" s="92"/>
      <c r="P412" s="236">
        <f>O412*H412</f>
        <v>0</v>
      </c>
      <c r="Q412" s="236">
        <v>0</v>
      </c>
      <c r="R412" s="236">
        <f>Q412*H412</f>
        <v>0</v>
      </c>
      <c r="S412" s="236">
        <v>0</v>
      </c>
      <c r="T412" s="237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8" t="s">
        <v>172</v>
      </c>
      <c r="AT412" s="238" t="s">
        <v>167</v>
      </c>
      <c r="AU412" s="238" t="s">
        <v>89</v>
      </c>
      <c r="AY412" s="18" t="s">
        <v>165</v>
      </c>
      <c r="BE412" s="239">
        <f>IF(N412="základní",J412,0)</f>
        <v>0</v>
      </c>
      <c r="BF412" s="239">
        <f>IF(N412="snížená",J412,0)</f>
        <v>0</v>
      </c>
      <c r="BG412" s="239">
        <f>IF(N412="zákl. přenesená",J412,0)</f>
        <v>0</v>
      </c>
      <c r="BH412" s="239">
        <f>IF(N412="sníž. přenesená",J412,0)</f>
        <v>0</v>
      </c>
      <c r="BI412" s="239">
        <f>IF(N412="nulová",J412,0)</f>
        <v>0</v>
      </c>
      <c r="BJ412" s="18" t="s">
        <v>87</v>
      </c>
      <c r="BK412" s="239">
        <f>ROUND(I412*H412,2)</f>
        <v>0</v>
      </c>
      <c r="BL412" s="18" t="s">
        <v>172</v>
      </c>
      <c r="BM412" s="238" t="s">
        <v>490</v>
      </c>
    </row>
    <row r="413" s="2" customFormat="1">
      <c r="A413" s="39"/>
      <c r="B413" s="40"/>
      <c r="C413" s="41"/>
      <c r="D413" s="240" t="s">
        <v>174</v>
      </c>
      <c r="E413" s="41"/>
      <c r="F413" s="241" t="s">
        <v>491</v>
      </c>
      <c r="G413" s="41"/>
      <c r="H413" s="41"/>
      <c r="I413" s="242"/>
      <c r="J413" s="41"/>
      <c r="K413" s="41"/>
      <c r="L413" s="45"/>
      <c r="M413" s="243"/>
      <c r="N413" s="244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174</v>
      </c>
      <c r="AU413" s="18" t="s">
        <v>89</v>
      </c>
    </row>
    <row r="414" s="14" customFormat="1">
      <c r="A414" s="14"/>
      <c r="B414" s="256"/>
      <c r="C414" s="257"/>
      <c r="D414" s="247" t="s">
        <v>176</v>
      </c>
      <c r="E414" s="258" t="s">
        <v>1</v>
      </c>
      <c r="F414" s="259" t="s">
        <v>492</v>
      </c>
      <c r="G414" s="257"/>
      <c r="H414" s="260">
        <v>567.13599999999997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176</v>
      </c>
      <c r="AU414" s="266" t="s">
        <v>89</v>
      </c>
      <c r="AV414" s="14" t="s">
        <v>89</v>
      </c>
      <c r="AW414" s="14" t="s">
        <v>35</v>
      </c>
      <c r="AX414" s="14" t="s">
        <v>79</v>
      </c>
      <c r="AY414" s="266" t="s">
        <v>165</v>
      </c>
    </row>
    <row r="415" s="15" customFormat="1">
      <c r="A415" s="15"/>
      <c r="B415" s="267"/>
      <c r="C415" s="268"/>
      <c r="D415" s="247" t="s">
        <v>176</v>
      </c>
      <c r="E415" s="269" t="s">
        <v>1</v>
      </c>
      <c r="F415" s="270" t="s">
        <v>179</v>
      </c>
      <c r="G415" s="268"/>
      <c r="H415" s="271">
        <v>567.13599999999997</v>
      </c>
      <c r="I415" s="272"/>
      <c r="J415" s="268"/>
      <c r="K415" s="268"/>
      <c r="L415" s="273"/>
      <c r="M415" s="274"/>
      <c r="N415" s="275"/>
      <c r="O415" s="275"/>
      <c r="P415" s="275"/>
      <c r="Q415" s="275"/>
      <c r="R415" s="275"/>
      <c r="S415" s="275"/>
      <c r="T415" s="27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7" t="s">
        <v>176</v>
      </c>
      <c r="AU415" s="277" t="s">
        <v>89</v>
      </c>
      <c r="AV415" s="15" t="s">
        <v>172</v>
      </c>
      <c r="AW415" s="15" t="s">
        <v>35</v>
      </c>
      <c r="AX415" s="15" t="s">
        <v>87</v>
      </c>
      <c r="AY415" s="277" t="s">
        <v>165</v>
      </c>
    </row>
    <row r="416" s="2" customFormat="1" ht="37.8" customHeight="1">
      <c r="A416" s="39"/>
      <c r="B416" s="40"/>
      <c r="C416" s="227" t="s">
        <v>493</v>
      </c>
      <c r="D416" s="227" t="s">
        <v>167</v>
      </c>
      <c r="E416" s="228" t="s">
        <v>494</v>
      </c>
      <c r="F416" s="229" t="s">
        <v>495</v>
      </c>
      <c r="G416" s="230" t="s">
        <v>194</v>
      </c>
      <c r="H416" s="231">
        <v>17.722999999999999</v>
      </c>
      <c r="I416" s="232"/>
      <c r="J416" s="233">
        <f>ROUND(I416*H416,2)</f>
        <v>0</v>
      </c>
      <c r="K416" s="229" t="s">
        <v>171</v>
      </c>
      <c r="L416" s="45"/>
      <c r="M416" s="234" t="s">
        <v>1</v>
      </c>
      <c r="N416" s="235" t="s">
        <v>44</v>
      </c>
      <c r="O416" s="92"/>
      <c r="P416" s="236">
        <f>O416*H416</f>
        <v>0</v>
      </c>
      <c r="Q416" s="236">
        <v>0</v>
      </c>
      <c r="R416" s="236">
        <f>Q416*H416</f>
        <v>0</v>
      </c>
      <c r="S416" s="236">
        <v>0</v>
      </c>
      <c r="T416" s="237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8" t="s">
        <v>172</v>
      </c>
      <c r="AT416" s="238" t="s">
        <v>167</v>
      </c>
      <c r="AU416" s="238" t="s">
        <v>89</v>
      </c>
      <c r="AY416" s="18" t="s">
        <v>165</v>
      </c>
      <c r="BE416" s="239">
        <f>IF(N416="základní",J416,0)</f>
        <v>0</v>
      </c>
      <c r="BF416" s="239">
        <f>IF(N416="snížená",J416,0)</f>
        <v>0</v>
      </c>
      <c r="BG416" s="239">
        <f>IF(N416="zákl. přenesená",J416,0)</f>
        <v>0</v>
      </c>
      <c r="BH416" s="239">
        <f>IF(N416="sníž. přenesená",J416,0)</f>
        <v>0</v>
      </c>
      <c r="BI416" s="239">
        <f>IF(N416="nulová",J416,0)</f>
        <v>0</v>
      </c>
      <c r="BJ416" s="18" t="s">
        <v>87</v>
      </c>
      <c r="BK416" s="239">
        <f>ROUND(I416*H416,2)</f>
        <v>0</v>
      </c>
      <c r="BL416" s="18" t="s">
        <v>172</v>
      </c>
      <c r="BM416" s="238" t="s">
        <v>496</v>
      </c>
    </row>
    <row r="417" s="2" customFormat="1">
      <c r="A417" s="39"/>
      <c r="B417" s="40"/>
      <c r="C417" s="41"/>
      <c r="D417" s="240" t="s">
        <v>174</v>
      </c>
      <c r="E417" s="41"/>
      <c r="F417" s="241" t="s">
        <v>497</v>
      </c>
      <c r="G417" s="41"/>
      <c r="H417" s="41"/>
      <c r="I417" s="242"/>
      <c r="J417" s="41"/>
      <c r="K417" s="41"/>
      <c r="L417" s="45"/>
      <c r="M417" s="243"/>
      <c r="N417" s="244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174</v>
      </c>
      <c r="AU417" s="18" t="s">
        <v>89</v>
      </c>
    </row>
    <row r="418" s="12" customFormat="1" ht="22.8" customHeight="1">
      <c r="A418" s="12"/>
      <c r="B418" s="211"/>
      <c r="C418" s="212"/>
      <c r="D418" s="213" t="s">
        <v>78</v>
      </c>
      <c r="E418" s="225" t="s">
        <v>498</v>
      </c>
      <c r="F418" s="225" t="s">
        <v>499</v>
      </c>
      <c r="G418" s="212"/>
      <c r="H418" s="212"/>
      <c r="I418" s="215"/>
      <c r="J418" s="226">
        <f>BK418</f>
        <v>0</v>
      </c>
      <c r="K418" s="212"/>
      <c r="L418" s="217"/>
      <c r="M418" s="218"/>
      <c r="N418" s="219"/>
      <c r="O418" s="219"/>
      <c r="P418" s="220">
        <f>SUM(P419:P420)</f>
        <v>0</v>
      </c>
      <c r="Q418" s="219"/>
      <c r="R418" s="220">
        <f>SUM(R419:R420)</f>
        <v>0</v>
      </c>
      <c r="S418" s="219"/>
      <c r="T418" s="221">
        <f>SUM(T419:T420)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22" t="s">
        <v>87</v>
      </c>
      <c r="AT418" s="223" t="s">
        <v>78</v>
      </c>
      <c r="AU418" s="223" t="s">
        <v>87</v>
      </c>
      <c r="AY418" s="222" t="s">
        <v>165</v>
      </c>
      <c r="BK418" s="224">
        <f>SUM(BK419:BK420)</f>
        <v>0</v>
      </c>
    </row>
    <row r="419" s="2" customFormat="1" ht="24.15" customHeight="1">
      <c r="A419" s="39"/>
      <c r="B419" s="40"/>
      <c r="C419" s="227" t="s">
        <v>500</v>
      </c>
      <c r="D419" s="227" t="s">
        <v>167</v>
      </c>
      <c r="E419" s="228" t="s">
        <v>501</v>
      </c>
      <c r="F419" s="229" t="s">
        <v>502</v>
      </c>
      <c r="G419" s="230" t="s">
        <v>194</v>
      </c>
      <c r="H419" s="231">
        <v>250.64500000000001</v>
      </c>
      <c r="I419" s="232"/>
      <c r="J419" s="233">
        <f>ROUND(I419*H419,2)</f>
        <v>0</v>
      </c>
      <c r="K419" s="229" t="s">
        <v>171</v>
      </c>
      <c r="L419" s="45"/>
      <c r="M419" s="234" t="s">
        <v>1</v>
      </c>
      <c r="N419" s="235" t="s">
        <v>44</v>
      </c>
      <c r="O419" s="92"/>
      <c r="P419" s="236">
        <f>O419*H419</f>
        <v>0</v>
      </c>
      <c r="Q419" s="236">
        <v>0</v>
      </c>
      <c r="R419" s="236">
        <f>Q419*H419</f>
        <v>0</v>
      </c>
      <c r="S419" s="236">
        <v>0</v>
      </c>
      <c r="T419" s="237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8" t="s">
        <v>172</v>
      </c>
      <c r="AT419" s="238" t="s">
        <v>167</v>
      </c>
      <c r="AU419" s="238" t="s">
        <v>89</v>
      </c>
      <c r="AY419" s="18" t="s">
        <v>165</v>
      </c>
      <c r="BE419" s="239">
        <f>IF(N419="základní",J419,0)</f>
        <v>0</v>
      </c>
      <c r="BF419" s="239">
        <f>IF(N419="snížená",J419,0)</f>
        <v>0</v>
      </c>
      <c r="BG419" s="239">
        <f>IF(N419="zákl. přenesená",J419,0)</f>
        <v>0</v>
      </c>
      <c r="BH419" s="239">
        <f>IF(N419="sníž. přenesená",J419,0)</f>
        <v>0</v>
      </c>
      <c r="BI419" s="239">
        <f>IF(N419="nulová",J419,0)</f>
        <v>0</v>
      </c>
      <c r="BJ419" s="18" t="s">
        <v>87</v>
      </c>
      <c r="BK419" s="239">
        <f>ROUND(I419*H419,2)</f>
        <v>0</v>
      </c>
      <c r="BL419" s="18" t="s">
        <v>172</v>
      </c>
      <c r="BM419" s="238" t="s">
        <v>503</v>
      </c>
    </row>
    <row r="420" s="2" customFormat="1">
      <c r="A420" s="39"/>
      <c r="B420" s="40"/>
      <c r="C420" s="41"/>
      <c r="D420" s="240" t="s">
        <v>174</v>
      </c>
      <c r="E420" s="41"/>
      <c r="F420" s="241" t="s">
        <v>504</v>
      </c>
      <c r="G420" s="41"/>
      <c r="H420" s="41"/>
      <c r="I420" s="242"/>
      <c r="J420" s="41"/>
      <c r="K420" s="41"/>
      <c r="L420" s="45"/>
      <c r="M420" s="243"/>
      <c r="N420" s="244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174</v>
      </c>
      <c r="AU420" s="18" t="s">
        <v>89</v>
      </c>
    </row>
    <row r="421" s="12" customFormat="1" ht="25.92" customHeight="1">
      <c r="A421" s="12"/>
      <c r="B421" s="211"/>
      <c r="C421" s="212"/>
      <c r="D421" s="213" t="s">
        <v>78</v>
      </c>
      <c r="E421" s="214" t="s">
        <v>505</v>
      </c>
      <c r="F421" s="214" t="s">
        <v>506</v>
      </c>
      <c r="G421" s="212"/>
      <c r="H421" s="212"/>
      <c r="I421" s="215"/>
      <c r="J421" s="216">
        <f>BK421</f>
        <v>0</v>
      </c>
      <c r="K421" s="212"/>
      <c r="L421" s="217"/>
      <c r="M421" s="218"/>
      <c r="N421" s="219"/>
      <c r="O421" s="219"/>
      <c r="P421" s="220">
        <f>P422+P430</f>
        <v>0</v>
      </c>
      <c r="Q421" s="219"/>
      <c r="R421" s="220">
        <f>R422+R430</f>
        <v>0.58926620000000007</v>
      </c>
      <c r="S421" s="219"/>
      <c r="T421" s="221">
        <f>T422+T430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22" t="s">
        <v>89</v>
      </c>
      <c r="AT421" s="223" t="s">
        <v>78</v>
      </c>
      <c r="AU421" s="223" t="s">
        <v>79</v>
      </c>
      <c r="AY421" s="222" t="s">
        <v>165</v>
      </c>
      <c r="BK421" s="224">
        <f>BK422+BK430</f>
        <v>0</v>
      </c>
    </row>
    <row r="422" s="12" customFormat="1" ht="22.8" customHeight="1">
      <c r="A422" s="12"/>
      <c r="B422" s="211"/>
      <c r="C422" s="212"/>
      <c r="D422" s="213" t="s">
        <v>78</v>
      </c>
      <c r="E422" s="225" t="s">
        <v>507</v>
      </c>
      <c r="F422" s="225" t="s">
        <v>508</v>
      </c>
      <c r="G422" s="212"/>
      <c r="H422" s="212"/>
      <c r="I422" s="215"/>
      <c r="J422" s="226">
        <f>BK422</f>
        <v>0</v>
      </c>
      <c r="K422" s="212"/>
      <c r="L422" s="217"/>
      <c r="M422" s="218"/>
      <c r="N422" s="219"/>
      <c r="O422" s="219"/>
      <c r="P422" s="220">
        <f>SUM(P423:P429)</f>
        <v>0</v>
      </c>
      <c r="Q422" s="219"/>
      <c r="R422" s="220">
        <f>SUM(R423:R429)</f>
        <v>0.029300000000000003</v>
      </c>
      <c r="S422" s="219"/>
      <c r="T422" s="221">
        <f>SUM(T423:T429)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22" t="s">
        <v>89</v>
      </c>
      <c r="AT422" s="223" t="s">
        <v>78</v>
      </c>
      <c r="AU422" s="223" t="s">
        <v>87</v>
      </c>
      <c r="AY422" s="222" t="s">
        <v>165</v>
      </c>
      <c r="BK422" s="224">
        <f>SUM(BK423:BK429)</f>
        <v>0</v>
      </c>
    </row>
    <row r="423" s="2" customFormat="1" ht="24.15" customHeight="1">
      <c r="A423" s="39"/>
      <c r="B423" s="40"/>
      <c r="C423" s="227" t="s">
        <v>509</v>
      </c>
      <c r="D423" s="227" t="s">
        <v>167</v>
      </c>
      <c r="E423" s="228" t="s">
        <v>510</v>
      </c>
      <c r="F423" s="229" t="s">
        <v>511</v>
      </c>
      <c r="G423" s="230" t="s">
        <v>170</v>
      </c>
      <c r="H423" s="231">
        <v>36.625</v>
      </c>
      <c r="I423" s="232"/>
      <c r="J423" s="233">
        <f>ROUND(I423*H423,2)</f>
        <v>0</v>
      </c>
      <c r="K423" s="229" t="s">
        <v>171</v>
      </c>
      <c r="L423" s="45"/>
      <c r="M423" s="234" t="s">
        <v>1</v>
      </c>
      <c r="N423" s="235" t="s">
        <v>44</v>
      </c>
      <c r="O423" s="92"/>
      <c r="P423" s="236">
        <f>O423*H423</f>
        <v>0</v>
      </c>
      <c r="Q423" s="236">
        <v>0.00080000000000000004</v>
      </c>
      <c r="R423" s="236">
        <f>Q423*H423</f>
        <v>0.029300000000000003</v>
      </c>
      <c r="S423" s="236">
        <v>0</v>
      </c>
      <c r="T423" s="237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8" t="s">
        <v>308</v>
      </c>
      <c r="AT423" s="238" t="s">
        <v>167</v>
      </c>
      <c r="AU423" s="238" t="s">
        <v>89</v>
      </c>
      <c r="AY423" s="18" t="s">
        <v>165</v>
      </c>
      <c r="BE423" s="239">
        <f>IF(N423="základní",J423,0)</f>
        <v>0</v>
      </c>
      <c r="BF423" s="239">
        <f>IF(N423="snížená",J423,0)</f>
        <v>0</v>
      </c>
      <c r="BG423" s="239">
        <f>IF(N423="zákl. přenesená",J423,0)</f>
        <v>0</v>
      </c>
      <c r="BH423" s="239">
        <f>IF(N423="sníž. přenesená",J423,0)</f>
        <v>0</v>
      </c>
      <c r="BI423" s="239">
        <f>IF(N423="nulová",J423,0)</f>
        <v>0</v>
      </c>
      <c r="BJ423" s="18" t="s">
        <v>87</v>
      </c>
      <c r="BK423" s="239">
        <f>ROUND(I423*H423,2)</f>
        <v>0</v>
      </c>
      <c r="BL423" s="18" t="s">
        <v>308</v>
      </c>
      <c r="BM423" s="238" t="s">
        <v>512</v>
      </c>
    </row>
    <row r="424" s="2" customFormat="1">
      <c r="A424" s="39"/>
      <c r="B424" s="40"/>
      <c r="C424" s="41"/>
      <c r="D424" s="240" t="s">
        <v>174</v>
      </c>
      <c r="E424" s="41"/>
      <c r="F424" s="241" t="s">
        <v>513</v>
      </c>
      <c r="G424" s="41"/>
      <c r="H424" s="41"/>
      <c r="I424" s="242"/>
      <c r="J424" s="41"/>
      <c r="K424" s="41"/>
      <c r="L424" s="45"/>
      <c r="M424" s="243"/>
      <c r="N424" s="244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174</v>
      </c>
      <c r="AU424" s="18" t="s">
        <v>89</v>
      </c>
    </row>
    <row r="425" s="13" customFormat="1">
      <c r="A425" s="13"/>
      <c r="B425" s="245"/>
      <c r="C425" s="246"/>
      <c r="D425" s="247" t="s">
        <v>176</v>
      </c>
      <c r="E425" s="248" t="s">
        <v>1</v>
      </c>
      <c r="F425" s="249" t="s">
        <v>514</v>
      </c>
      <c r="G425" s="246"/>
      <c r="H425" s="248" t="s">
        <v>1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5" t="s">
        <v>176</v>
      </c>
      <c r="AU425" s="255" t="s">
        <v>89</v>
      </c>
      <c r="AV425" s="13" t="s">
        <v>87</v>
      </c>
      <c r="AW425" s="13" t="s">
        <v>35</v>
      </c>
      <c r="AX425" s="13" t="s">
        <v>79</v>
      </c>
      <c r="AY425" s="255" t="s">
        <v>165</v>
      </c>
    </row>
    <row r="426" s="14" customFormat="1">
      <c r="A426" s="14"/>
      <c r="B426" s="256"/>
      <c r="C426" s="257"/>
      <c r="D426" s="247" t="s">
        <v>176</v>
      </c>
      <c r="E426" s="258" t="s">
        <v>1</v>
      </c>
      <c r="F426" s="259" t="s">
        <v>515</v>
      </c>
      <c r="G426" s="257"/>
      <c r="H426" s="260">
        <v>36.625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6" t="s">
        <v>176</v>
      </c>
      <c r="AU426" s="266" t="s">
        <v>89</v>
      </c>
      <c r="AV426" s="14" t="s">
        <v>89</v>
      </c>
      <c r="AW426" s="14" t="s">
        <v>35</v>
      </c>
      <c r="AX426" s="14" t="s">
        <v>79</v>
      </c>
      <c r="AY426" s="266" t="s">
        <v>165</v>
      </c>
    </row>
    <row r="427" s="15" customFormat="1">
      <c r="A427" s="15"/>
      <c r="B427" s="267"/>
      <c r="C427" s="268"/>
      <c r="D427" s="247" t="s">
        <v>176</v>
      </c>
      <c r="E427" s="269" t="s">
        <v>1</v>
      </c>
      <c r="F427" s="270" t="s">
        <v>179</v>
      </c>
      <c r="G427" s="268"/>
      <c r="H427" s="271">
        <v>36.625</v>
      </c>
      <c r="I427" s="272"/>
      <c r="J427" s="268"/>
      <c r="K427" s="268"/>
      <c r="L427" s="273"/>
      <c r="M427" s="274"/>
      <c r="N427" s="275"/>
      <c r="O427" s="275"/>
      <c r="P427" s="275"/>
      <c r="Q427" s="275"/>
      <c r="R427" s="275"/>
      <c r="S427" s="275"/>
      <c r="T427" s="276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77" t="s">
        <v>176</v>
      </c>
      <c r="AU427" s="277" t="s">
        <v>89</v>
      </c>
      <c r="AV427" s="15" t="s">
        <v>172</v>
      </c>
      <c r="AW427" s="15" t="s">
        <v>35</v>
      </c>
      <c r="AX427" s="15" t="s">
        <v>87</v>
      </c>
      <c r="AY427" s="277" t="s">
        <v>165</v>
      </c>
    </row>
    <row r="428" s="2" customFormat="1" ht="24.15" customHeight="1">
      <c r="A428" s="39"/>
      <c r="B428" s="40"/>
      <c r="C428" s="227" t="s">
        <v>516</v>
      </c>
      <c r="D428" s="227" t="s">
        <v>167</v>
      </c>
      <c r="E428" s="228" t="s">
        <v>517</v>
      </c>
      <c r="F428" s="229" t="s">
        <v>518</v>
      </c>
      <c r="G428" s="230" t="s">
        <v>519</v>
      </c>
      <c r="H428" s="299"/>
      <c r="I428" s="232"/>
      <c r="J428" s="233">
        <f>ROUND(I428*H428,2)</f>
        <v>0</v>
      </c>
      <c r="K428" s="229" t="s">
        <v>171</v>
      </c>
      <c r="L428" s="45"/>
      <c r="M428" s="234" t="s">
        <v>1</v>
      </c>
      <c r="N428" s="235" t="s">
        <v>44</v>
      </c>
      <c r="O428" s="92"/>
      <c r="P428" s="236">
        <f>O428*H428</f>
        <v>0</v>
      </c>
      <c r="Q428" s="236">
        <v>0</v>
      </c>
      <c r="R428" s="236">
        <f>Q428*H428</f>
        <v>0</v>
      </c>
      <c r="S428" s="236">
        <v>0</v>
      </c>
      <c r="T428" s="237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8" t="s">
        <v>308</v>
      </c>
      <c r="AT428" s="238" t="s">
        <v>167</v>
      </c>
      <c r="AU428" s="238" t="s">
        <v>89</v>
      </c>
      <c r="AY428" s="18" t="s">
        <v>165</v>
      </c>
      <c r="BE428" s="239">
        <f>IF(N428="základní",J428,0)</f>
        <v>0</v>
      </c>
      <c r="BF428" s="239">
        <f>IF(N428="snížená",J428,0)</f>
        <v>0</v>
      </c>
      <c r="BG428" s="239">
        <f>IF(N428="zákl. přenesená",J428,0)</f>
        <v>0</v>
      </c>
      <c r="BH428" s="239">
        <f>IF(N428="sníž. přenesená",J428,0)</f>
        <v>0</v>
      </c>
      <c r="BI428" s="239">
        <f>IF(N428="nulová",J428,0)</f>
        <v>0</v>
      </c>
      <c r="BJ428" s="18" t="s">
        <v>87</v>
      </c>
      <c r="BK428" s="239">
        <f>ROUND(I428*H428,2)</f>
        <v>0</v>
      </c>
      <c r="BL428" s="18" t="s">
        <v>308</v>
      </c>
      <c r="BM428" s="238" t="s">
        <v>520</v>
      </c>
    </row>
    <row r="429" s="2" customFormat="1">
      <c r="A429" s="39"/>
      <c r="B429" s="40"/>
      <c r="C429" s="41"/>
      <c r="D429" s="240" t="s">
        <v>174</v>
      </c>
      <c r="E429" s="41"/>
      <c r="F429" s="241" t="s">
        <v>521</v>
      </c>
      <c r="G429" s="41"/>
      <c r="H429" s="41"/>
      <c r="I429" s="242"/>
      <c r="J429" s="41"/>
      <c r="K429" s="41"/>
      <c r="L429" s="45"/>
      <c r="M429" s="243"/>
      <c r="N429" s="244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174</v>
      </c>
      <c r="AU429" s="18" t="s">
        <v>89</v>
      </c>
    </row>
    <row r="430" s="12" customFormat="1" ht="22.8" customHeight="1">
      <c r="A430" s="12"/>
      <c r="B430" s="211"/>
      <c r="C430" s="212"/>
      <c r="D430" s="213" t="s">
        <v>78</v>
      </c>
      <c r="E430" s="225" t="s">
        <v>522</v>
      </c>
      <c r="F430" s="225" t="s">
        <v>523</v>
      </c>
      <c r="G430" s="212"/>
      <c r="H430" s="212"/>
      <c r="I430" s="215"/>
      <c r="J430" s="226">
        <f>BK430</f>
        <v>0</v>
      </c>
      <c r="K430" s="212"/>
      <c r="L430" s="217"/>
      <c r="M430" s="218"/>
      <c r="N430" s="219"/>
      <c r="O430" s="219"/>
      <c r="P430" s="220">
        <f>SUM(P431:P458)</f>
        <v>0</v>
      </c>
      <c r="Q430" s="219"/>
      <c r="R430" s="220">
        <f>SUM(R431:R458)</f>
        <v>0.55996620000000008</v>
      </c>
      <c r="S430" s="219"/>
      <c r="T430" s="221">
        <f>SUM(T431:T458)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22" t="s">
        <v>89</v>
      </c>
      <c r="AT430" s="223" t="s">
        <v>78</v>
      </c>
      <c r="AU430" s="223" t="s">
        <v>87</v>
      </c>
      <c r="AY430" s="222" t="s">
        <v>165</v>
      </c>
      <c r="BK430" s="224">
        <f>SUM(BK431:BK458)</f>
        <v>0</v>
      </c>
    </row>
    <row r="431" s="2" customFormat="1" ht="24.15" customHeight="1">
      <c r="A431" s="39"/>
      <c r="B431" s="40"/>
      <c r="C431" s="227" t="s">
        <v>524</v>
      </c>
      <c r="D431" s="227" t="s">
        <v>167</v>
      </c>
      <c r="E431" s="228" t="s">
        <v>525</v>
      </c>
      <c r="F431" s="229" t="s">
        <v>526</v>
      </c>
      <c r="G431" s="230" t="s">
        <v>287</v>
      </c>
      <c r="H431" s="231">
        <v>482.76999999999998</v>
      </c>
      <c r="I431" s="232"/>
      <c r="J431" s="233">
        <f>ROUND(I431*H431,2)</f>
        <v>0</v>
      </c>
      <c r="K431" s="229" t="s">
        <v>171</v>
      </c>
      <c r="L431" s="45"/>
      <c r="M431" s="234" t="s">
        <v>1</v>
      </c>
      <c r="N431" s="235" t="s">
        <v>44</v>
      </c>
      <c r="O431" s="92"/>
      <c r="P431" s="236">
        <f>O431*H431</f>
        <v>0</v>
      </c>
      <c r="Q431" s="236">
        <v>6.0000000000000002E-05</v>
      </c>
      <c r="R431" s="236">
        <f>Q431*H431</f>
        <v>0.028966200000000001</v>
      </c>
      <c r="S431" s="236">
        <v>0</v>
      </c>
      <c r="T431" s="237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8" t="s">
        <v>308</v>
      </c>
      <c r="AT431" s="238" t="s">
        <v>167</v>
      </c>
      <c r="AU431" s="238" t="s">
        <v>89</v>
      </c>
      <c r="AY431" s="18" t="s">
        <v>165</v>
      </c>
      <c r="BE431" s="239">
        <f>IF(N431="základní",J431,0)</f>
        <v>0</v>
      </c>
      <c r="BF431" s="239">
        <f>IF(N431="snížená",J431,0)</f>
        <v>0</v>
      </c>
      <c r="BG431" s="239">
        <f>IF(N431="zákl. přenesená",J431,0)</f>
        <v>0</v>
      </c>
      <c r="BH431" s="239">
        <f>IF(N431="sníž. přenesená",J431,0)</f>
        <v>0</v>
      </c>
      <c r="BI431" s="239">
        <f>IF(N431="nulová",J431,0)</f>
        <v>0</v>
      </c>
      <c r="BJ431" s="18" t="s">
        <v>87</v>
      </c>
      <c r="BK431" s="239">
        <f>ROUND(I431*H431,2)</f>
        <v>0</v>
      </c>
      <c r="BL431" s="18" t="s">
        <v>308</v>
      </c>
      <c r="BM431" s="238" t="s">
        <v>527</v>
      </c>
    </row>
    <row r="432" s="2" customFormat="1">
      <c r="A432" s="39"/>
      <c r="B432" s="40"/>
      <c r="C432" s="41"/>
      <c r="D432" s="240" t="s">
        <v>174</v>
      </c>
      <c r="E432" s="41"/>
      <c r="F432" s="241" t="s">
        <v>528</v>
      </c>
      <c r="G432" s="41"/>
      <c r="H432" s="41"/>
      <c r="I432" s="242"/>
      <c r="J432" s="41"/>
      <c r="K432" s="41"/>
      <c r="L432" s="45"/>
      <c r="M432" s="243"/>
      <c r="N432" s="244"/>
      <c r="O432" s="92"/>
      <c r="P432" s="92"/>
      <c r="Q432" s="92"/>
      <c r="R432" s="92"/>
      <c r="S432" s="92"/>
      <c r="T432" s="93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174</v>
      </c>
      <c r="AU432" s="18" t="s">
        <v>89</v>
      </c>
    </row>
    <row r="433" s="13" customFormat="1">
      <c r="A433" s="13"/>
      <c r="B433" s="245"/>
      <c r="C433" s="246"/>
      <c r="D433" s="247" t="s">
        <v>176</v>
      </c>
      <c r="E433" s="248" t="s">
        <v>1</v>
      </c>
      <c r="F433" s="249" t="s">
        <v>529</v>
      </c>
      <c r="G433" s="246"/>
      <c r="H433" s="248" t="s">
        <v>1</v>
      </c>
      <c r="I433" s="250"/>
      <c r="J433" s="246"/>
      <c r="K433" s="246"/>
      <c r="L433" s="251"/>
      <c r="M433" s="252"/>
      <c r="N433" s="253"/>
      <c r="O433" s="253"/>
      <c r="P433" s="253"/>
      <c r="Q433" s="253"/>
      <c r="R433" s="253"/>
      <c r="S433" s="253"/>
      <c r="T433" s="25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5" t="s">
        <v>176</v>
      </c>
      <c r="AU433" s="255" t="s">
        <v>89</v>
      </c>
      <c r="AV433" s="13" t="s">
        <v>87</v>
      </c>
      <c r="AW433" s="13" t="s">
        <v>35</v>
      </c>
      <c r="AX433" s="13" t="s">
        <v>79</v>
      </c>
      <c r="AY433" s="255" t="s">
        <v>165</v>
      </c>
    </row>
    <row r="434" s="13" customFormat="1">
      <c r="A434" s="13"/>
      <c r="B434" s="245"/>
      <c r="C434" s="246"/>
      <c r="D434" s="247" t="s">
        <v>176</v>
      </c>
      <c r="E434" s="248" t="s">
        <v>1</v>
      </c>
      <c r="F434" s="249" t="s">
        <v>530</v>
      </c>
      <c r="G434" s="246"/>
      <c r="H434" s="248" t="s">
        <v>1</v>
      </c>
      <c r="I434" s="250"/>
      <c r="J434" s="246"/>
      <c r="K434" s="246"/>
      <c r="L434" s="251"/>
      <c r="M434" s="252"/>
      <c r="N434" s="253"/>
      <c r="O434" s="253"/>
      <c r="P434" s="253"/>
      <c r="Q434" s="253"/>
      <c r="R434" s="253"/>
      <c r="S434" s="253"/>
      <c r="T434" s="25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5" t="s">
        <v>176</v>
      </c>
      <c r="AU434" s="255" t="s">
        <v>89</v>
      </c>
      <c r="AV434" s="13" t="s">
        <v>87</v>
      </c>
      <c r="AW434" s="13" t="s">
        <v>35</v>
      </c>
      <c r="AX434" s="13" t="s">
        <v>79</v>
      </c>
      <c r="AY434" s="255" t="s">
        <v>165</v>
      </c>
    </row>
    <row r="435" s="14" customFormat="1">
      <c r="A435" s="14"/>
      <c r="B435" s="256"/>
      <c r="C435" s="257"/>
      <c r="D435" s="247" t="s">
        <v>176</v>
      </c>
      <c r="E435" s="258" t="s">
        <v>1</v>
      </c>
      <c r="F435" s="259" t="s">
        <v>531</v>
      </c>
      <c r="G435" s="257"/>
      <c r="H435" s="260">
        <v>166.69900000000001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6" t="s">
        <v>176</v>
      </c>
      <c r="AU435" s="266" t="s">
        <v>89</v>
      </c>
      <c r="AV435" s="14" t="s">
        <v>89</v>
      </c>
      <c r="AW435" s="14" t="s">
        <v>35</v>
      </c>
      <c r="AX435" s="14" t="s">
        <v>79</v>
      </c>
      <c r="AY435" s="266" t="s">
        <v>165</v>
      </c>
    </row>
    <row r="436" s="14" customFormat="1">
      <c r="A436" s="14"/>
      <c r="B436" s="256"/>
      <c r="C436" s="257"/>
      <c r="D436" s="247" t="s">
        <v>176</v>
      </c>
      <c r="E436" s="258" t="s">
        <v>1</v>
      </c>
      <c r="F436" s="259" t="s">
        <v>532</v>
      </c>
      <c r="G436" s="257"/>
      <c r="H436" s="260">
        <v>228.691</v>
      </c>
      <c r="I436" s="261"/>
      <c r="J436" s="257"/>
      <c r="K436" s="257"/>
      <c r="L436" s="262"/>
      <c r="M436" s="263"/>
      <c r="N436" s="264"/>
      <c r="O436" s="264"/>
      <c r="P436" s="264"/>
      <c r="Q436" s="264"/>
      <c r="R436" s="264"/>
      <c r="S436" s="264"/>
      <c r="T436" s="26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6" t="s">
        <v>176</v>
      </c>
      <c r="AU436" s="266" t="s">
        <v>89</v>
      </c>
      <c r="AV436" s="14" t="s">
        <v>89</v>
      </c>
      <c r="AW436" s="14" t="s">
        <v>35</v>
      </c>
      <c r="AX436" s="14" t="s">
        <v>79</v>
      </c>
      <c r="AY436" s="266" t="s">
        <v>165</v>
      </c>
    </row>
    <row r="437" s="16" customFormat="1">
      <c r="A437" s="16"/>
      <c r="B437" s="288"/>
      <c r="C437" s="289"/>
      <c r="D437" s="247" t="s">
        <v>176</v>
      </c>
      <c r="E437" s="290" t="s">
        <v>1</v>
      </c>
      <c r="F437" s="291" t="s">
        <v>445</v>
      </c>
      <c r="G437" s="289"/>
      <c r="H437" s="292">
        <v>395.38999999999999</v>
      </c>
      <c r="I437" s="293"/>
      <c r="J437" s="289"/>
      <c r="K437" s="289"/>
      <c r="L437" s="294"/>
      <c r="M437" s="295"/>
      <c r="N437" s="296"/>
      <c r="O437" s="296"/>
      <c r="P437" s="296"/>
      <c r="Q437" s="296"/>
      <c r="R437" s="296"/>
      <c r="S437" s="296"/>
      <c r="T437" s="297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T437" s="298" t="s">
        <v>176</v>
      </c>
      <c r="AU437" s="298" t="s">
        <v>89</v>
      </c>
      <c r="AV437" s="16" t="s">
        <v>210</v>
      </c>
      <c r="AW437" s="16" t="s">
        <v>35</v>
      </c>
      <c r="AX437" s="16" t="s">
        <v>79</v>
      </c>
      <c r="AY437" s="298" t="s">
        <v>165</v>
      </c>
    </row>
    <row r="438" s="13" customFormat="1">
      <c r="A438" s="13"/>
      <c r="B438" s="245"/>
      <c r="C438" s="246"/>
      <c r="D438" s="247" t="s">
        <v>176</v>
      </c>
      <c r="E438" s="248" t="s">
        <v>1</v>
      </c>
      <c r="F438" s="249" t="s">
        <v>533</v>
      </c>
      <c r="G438" s="246"/>
      <c r="H438" s="248" t="s">
        <v>1</v>
      </c>
      <c r="I438" s="250"/>
      <c r="J438" s="246"/>
      <c r="K438" s="246"/>
      <c r="L438" s="251"/>
      <c r="M438" s="252"/>
      <c r="N438" s="253"/>
      <c r="O438" s="253"/>
      <c r="P438" s="253"/>
      <c r="Q438" s="253"/>
      <c r="R438" s="253"/>
      <c r="S438" s="253"/>
      <c r="T438" s="25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5" t="s">
        <v>176</v>
      </c>
      <c r="AU438" s="255" t="s">
        <v>89</v>
      </c>
      <c r="AV438" s="13" t="s">
        <v>87</v>
      </c>
      <c r="AW438" s="13" t="s">
        <v>35</v>
      </c>
      <c r="AX438" s="13" t="s">
        <v>79</v>
      </c>
      <c r="AY438" s="255" t="s">
        <v>165</v>
      </c>
    </row>
    <row r="439" s="13" customFormat="1">
      <c r="A439" s="13"/>
      <c r="B439" s="245"/>
      <c r="C439" s="246"/>
      <c r="D439" s="247" t="s">
        <v>176</v>
      </c>
      <c r="E439" s="248" t="s">
        <v>1</v>
      </c>
      <c r="F439" s="249" t="s">
        <v>534</v>
      </c>
      <c r="G439" s="246"/>
      <c r="H439" s="248" t="s">
        <v>1</v>
      </c>
      <c r="I439" s="250"/>
      <c r="J439" s="246"/>
      <c r="K439" s="246"/>
      <c r="L439" s="251"/>
      <c r="M439" s="252"/>
      <c r="N439" s="253"/>
      <c r="O439" s="253"/>
      <c r="P439" s="253"/>
      <c r="Q439" s="253"/>
      <c r="R439" s="253"/>
      <c r="S439" s="253"/>
      <c r="T439" s="25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5" t="s">
        <v>176</v>
      </c>
      <c r="AU439" s="255" t="s">
        <v>89</v>
      </c>
      <c r="AV439" s="13" t="s">
        <v>87</v>
      </c>
      <c r="AW439" s="13" t="s">
        <v>35</v>
      </c>
      <c r="AX439" s="13" t="s">
        <v>79</v>
      </c>
      <c r="AY439" s="255" t="s">
        <v>165</v>
      </c>
    </row>
    <row r="440" s="14" customFormat="1">
      <c r="A440" s="14"/>
      <c r="B440" s="256"/>
      <c r="C440" s="257"/>
      <c r="D440" s="247" t="s">
        <v>176</v>
      </c>
      <c r="E440" s="258" t="s">
        <v>1</v>
      </c>
      <c r="F440" s="259" t="s">
        <v>535</v>
      </c>
      <c r="G440" s="257"/>
      <c r="H440" s="260">
        <v>37.265000000000001</v>
      </c>
      <c r="I440" s="261"/>
      <c r="J440" s="257"/>
      <c r="K440" s="257"/>
      <c r="L440" s="262"/>
      <c r="M440" s="263"/>
      <c r="N440" s="264"/>
      <c r="O440" s="264"/>
      <c r="P440" s="264"/>
      <c r="Q440" s="264"/>
      <c r="R440" s="264"/>
      <c r="S440" s="264"/>
      <c r="T440" s="26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6" t="s">
        <v>176</v>
      </c>
      <c r="AU440" s="266" t="s">
        <v>89</v>
      </c>
      <c r="AV440" s="14" t="s">
        <v>89</v>
      </c>
      <c r="AW440" s="14" t="s">
        <v>35</v>
      </c>
      <c r="AX440" s="14" t="s">
        <v>79</v>
      </c>
      <c r="AY440" s="266" t="s">
        <v>165</v>
      </c>
    </row>
    <row r="441" s="14" customFormat="1">
      <c r="A441" s="14"/>
      <c r="B441" s="256"/>
      <c r="C441" s="257"/>
      <c r="D441" s="247" t="s">
        <v>176</v>
      </c>
      <c r="E441" s="258" t="s">
        <v>1</v>
      </c>
      <c r="F441" s="259" t="s">
        <v>536</v>
      </c>
      <c r="G441" s="257"/>
      <c r="H441" s="260">
        <v>50.115000000000002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6" t="s">
        <v>176</v>
      </c>
      <c r="AU441" s="266" t="s">
        <v>89</v>
      </c>
      <c r="AV441" s="14" t="s">
        <v>89</v>
      </c>
      <c r="AW441" s="14" t="s">
        <v>35</v>
      </c>
      <c r="AX441" s="14" t="s">
        <v>79</v>
      </c>
      <c r="AY441" s="266" t="s">
        <v>165</v>
      </c>
    </row>
    <row r="442" s="16" customFormat="1">
      <c r="A442" s="16"/>
      <c r="B442" s="288"/>
      <c r="C442" s="289"/>
      <c r="D442" s="247" t="s">
        <v>176</v>
      </c>
      <c r="E442" s="290" t="s">
        <v>1</v>
      </c>
      <c r="F442" s="291" t="s">
        <v>445</v>
      </c>
      <c r="G442" s="289"/>
      <c r="H442" s="292">
        <v>87.379999999999995</v>
      </c>
      <c r="I442" s="293"/>
      <c r="J442" s="289"/>
      <c r="K442" s="289"/>
      <c r="L442" s="294"/>
      <c r="M442" s="295"/>
      <c r="N442" s="296"/>
      <c r="O442" s="296"/>
      <c r="P442" s="296"/>
      <c r="Q442" s="296"/>
      <c r="R442" s="296"/>
      <c r="S442" s="296"/>
      <c r="T442" s="297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T442" s="298" t="s">
        <v>176</v>
      </c>
      <c r="AU442" s="298" t="s">
        <v>89</v>
      </c>
      <c r="AV442" s="16" t="s">
        <v>210</v>
      </c>
      <c r="AW442" s="16" t="s">
        <v>35</v>
      </c>
      <c r="AX442" s="16" t="s">
        <v>79</v>
      </c>
      <c r="AY442" s="298" t="s">
        <v>165</v>
      </c>
    </row>
    <row r="443" s="15" customFormat="1">
      <c r="A443" s="15"/>
      <c r="B443" s="267"/>
      <c r="C443" s="268"/>
      <c r="D443" s="247" t="s">
        <v>176</v>
      </c>
      <c r="E443" s="269" t="s">
        <v>1</v>
      </c>
      <c r="F443" s="270" t="s">
        <v>179</v>
      </c>
      <c r="G443" s="268"/>
      <c r="H443" s="271">
        <v>482.76999999999998</v>
      </c>
      <c r="I443" s="272"/>
      <c r="J443" s="268"/>
      <c r="K443" s="268"/>
      <c r="L443" s="273"/>
      <c r="M443" s="274"/>
      <c r="N443" s="275"/>
      <c r="O443" s="275"/>
      <c r="P443" s="275"/>
      <c r="Q443" s="275"/>
      <c r="R443" s="275"/>
      <c r="S443" s="275"/>
      <c r="T443" s="276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7" t="s">
        <v>176</v>
      </c>
      <c r="AU443" s="277" t="s">
        <v>89</v>
      </c>
      <c r="AV443" s="15" t="s">
        <v>172</v>
      </c>
      <c r="AW443" s="15" t="s">
        <v>35</v>
      </c>
      <c r="AX443" s="15" t="s">
        <v>87</v>
      </c>
      <c r="AY443" s="277" t="s">
        <v>165</v>
      </c>
    </row>
    <row r="444" s="2" customFormat="1" ht="21.75" customHeight="1">
      <c r="A444" s="39"/>
      <c r="B444" s="40"/>
      <c r="C444" s="278" t="s">
        <v>537</v>
      </c>
      <c r="D444" s="278" t="s">
        <v>191</v>
      </c>
      <c r="E444" s="279" t="s">
        <v>538</v>
      </c>
      <c r="F444" s="280" t="s">
        <v>539</v>
      </c>
      <c r="G444" s="281" t="s">
        <v>194</v>
      </c>
      <c r="H444" s="282">
        <v>0.435</v>
      </c>
      <c r="I444" s="283"/>
      <c r="J444" s="284">
        <f>ROUND(I444*H444,2)</f>
        <v>0</v>
      </c>
      <c r="K444" s="280" t="s">
        <v>171</v>
      </c>
      <c r="L444" s="285"/>
      <c r="M444" s="286" t="s">
        <v>1</v>
      </c>
      <c r="N444" s="287" t="s">
        <v>44</v>
      </c>
      <c r="O444" s="92"/>
      <c r="P444" s="236">
        <f>O444*H444</f>
        <v>0</v>
      </c>
      <c r="Q444" s="236">
        <v>1</v>
      </c>
      <c r="R444" s="236">
        <f>Q444*H444</f>
        <v>0.435</v>
      </c>
      <c r="S444" s="236">
        <v>0</v>
      </c>
      <c r="T444" s="237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8" t="s">
        <v>415</v>
      </c>
      <c r="AT444" s="238" t="s">
        <v>191</v>
      </c>
      <c r="AU444" s="238" t="s">
        <v>89</v>
      </c>
      <c r="AY444" s="18" t="s">
        <v>165</v>
      </c>
      <c r="BE444" s="239">
        <f>IF(N444="základní",J444,0)</f>
        <v>0</v>
      </c>
      <c r="BF444" s="239">
        <f>IF(N444="snížená",J444,0)</f>
        <v>0</v>
      </c>
      <c r="BG444" s="239">
        <f>IF(N444="zákl. přenesená",J444,0)</f>
        <v>0</v>
      </c>
      <c r="BH444" s="239">
        <f>IF(N444="sníž. přenesená",J444,0)</f>
        <v>0</v>
      </c>
      <c r="BI444" s="239">
        <f>IF(N444="nulová",J444,0)</f>
        <v>0</v>
      </c>
      <c r="BJ444" s="18" t="s">
        <v>87</v>
      </c>
      <c r="BK444" s="239">
        <f>ROUND(I444*H444,2)</f>
        <v>0</v>
      </c>
      <c r="BL444" s="18" t="s">
        <v>308</v>
      </c>
      <c r="BM444" s="238" t="s">
        <v>540</v>
      </c>
    </row>
    <row r="445" s="13" customFormat="1">
      <c r="A445" s="13"/>
      <c r="B445" s="245"/>
      <c r="C445" s="246"/>
      <c r="D445" s="247" t="s">
        <v>176</v>
      </c>
      <c r="E445" s="248" t="s">
        <v>1</v>
      </c>
      <c r="F445" s="249" t="s">
        <v>529</v>
      </c>
      <c r="G445" s="246"/>
      <c r="H445" s="248" t="s">
        <v>1</v>
      </c>
      <c r="I445" s="250"/>
      <c r="J445" s="246"/>
      <c r="K445" s="246"/>
      <c r="L445" s="251"/>
      <c r="M445" s="252"/>
      <c r="N445" s="253"/>
      <c r="O445" s="253"/>
      <c r="P445" s="253"/>
      <c r="Q445" s="253"/>
      <c r="R445" s="253"/>
      <c r="S445" s="253"/>
      <c r="T445" s="25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5" t="s">
        <v>176</v>
      </c>
      <c r="AU445" s="255" t="s">
        <v>89</v>
      </c>
      <c r="AV445" s="13" t="s">
        <v>87</v>
      </c>
      <c r="AW445" s="13" t="s">
        <v>35</v>
      </c>
      <c r="AX445" s="13" t="s">
        <v>79</v>
      </c>
      <c r="AY445" s="255" t="s">
        <v>165</v>
      </c>
    </row>
    <row r="446" s="13" customFormat="1">
      <c r="A446" s="13"/>
      <c r="B446" s="245"/>
      <c r="C446" s="246"/>
      <c r="D446" s="247" t="s">
        <v>176</v>
      </c>
      <c r="E446" s="248" t="s">
        <v>1</v>
      </c>
      <c r="F446" s="249" t="s">
        <v>530</v>
      </c>
      <c r="G446" s="246"/>
      <c r="H446" s="248" t="s">
        <v>1</v>
      </c>
      <c r="I446" s="250"/>
      <c r="J446" s="246"/>
      <c r="K446" s="246"/>
      <c r="L446" s="251"/>
      <c r="M446" s="252"/>
      <c r="N446" s="253"/>
      <c r="O446" s="253"/>
      <c r="P446" s="253"/>
      <c r="Q446" s="253"/>
      <c r="R446" s="253"/>
      <c r="S446" s="253"/>
      <c r="T446" s="25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5" t="s">
        <v>176</v>
      </c>
      <c r="AU446" s="255" t="s">
        <v>89</v>
      </c>
      <c r="AV446" s="13" t="s">
        <v>87</v>
      </c>
      <c r="AW446" s="13" t="s">
        <v>35</v>
      </c>
      <c r="AX446" s="13" t="s">
        <v>79</v>
      </c>
      <c r="AY446" s="255" t="s">
        <v>165</v>
      </c>
    </row>
    <row r="447" s="14" customFormat="1">
      <c r="A447" s="14"/>
      <c r="B447" s="256"/>
      <c r="C447" s="257"/>
      <c r="D447" s="247" t="s">
        <v>176</v>
      </c>
      <c r="E447" s="258" t="s">
        <v>1</v>
      </c>
      <c r="F447" s="259" t="s">
        <v>541</v>
      </c>
      <c r="G447" s="257"/>
      <c r="H447" s="260">
        <v>0.435</v>
      </c>
      <c r="I447" s="261"/>
      <c r="J447" s="257"/>
      <c r="K447" s="257"/>
      <c r="L447" s="262"/>
      <c r="M447" s="263"/>
      <c r="N447" s="264"/>
      <c r="O447" s="264"/>
      <c r="P447" s="264"/>
      <c r="Q447" s="264"/>
      <c r="R447" s="264"/>
      <c r="S447" s="264"/>
      <c r="T447" s="26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6" t="s">
        <v>176</v>
      </c>
      <c r="AU447" s="266" t="s">
        <v>89</v>
      </c>
      <c r="AV447" s="14" t="s">
        <v>89</v>
      </c>
      <c r="AW447" s="14" t="s">
        <v>35</v>
      </c>
      <c r="AX447" s="14" t="s">
        <v>79</v>
      </c>
      <c r="AY447" s="266" t="s">
        <v>165</v>
      </c>
    </row>
    <row r="448" s="15" customFormat="1">
      <c r="A448" s="15"/>
      <c r="B448" s="267"/>
      <c r="C448" s="268"/>
      <c r="D448" s="247" t="s">
        <v>176</v>
      </c>
      <c r="E448" s="269" t="s">
        <v>1</v>
      </c>
      <c r="F448" s="270" t="s">
        <v>179</v>
      </c>
      <c r="G448" s="268"/>
      <c r="H448" s="271">
        <v>0.435</v>
      </c>
      <c r="I448" s="272"/>
      <c r="J448" s="268"/>
      <c r="K448" s="268"/>
      <c r="L448" s="273"/>
      <c r="M448" s="274"/>
      <c r="N448" s="275"/>
      <c r="O448" s="275"/>
      <c r="P448" s="275"/>
      <c r="Q448" s="275"/>
      <c r="R448" s="275"/>
      <c r="S448" s="275"/>
      <c r="T448" s="27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7" t="s">
        <v>176</v>
      </c>
      <c r="AU448" s="277" t="s">
        <v>89</v>
      </c>
      <c r="AV448" s="15" t="s">
        <v>172</v>
      </c>
      <c r="AW448" s="15" t="s">
        <v>35</v>
      </c>
      <c r="AX448" s="15" t="s">
        <v>87</v>
      </c>
      <c r="AY448" s="277" t="s">
        <v>165</v>
      </c>
    </row>
    <row r="449" s="2" customFormat="1" ht="24.15" customHeight="1">
      <c r="A449" s="39"/>
      <c r="B449" s="40"/>
      <c r="C449" s="278" t="s">
        <v>542</v>
      </c>
      <c r="D449" s="278" t="s">
        <v>191</v>
      </c>
      <c r="E449" s="279" t="s">
        <v>543</v>
      </c>
      <c r="F449" s="280" t="s">
        <v>544</v>
      </c>
      <c r="G449" s="281" t="s">
        <v>194</v>
      </c>
      <c r="H449" s="282">
        <v>0.096000000000000002</v>
      </c>
      <c r="I449" s="283"/>
      <c r="J449" s="284">
        <f>ROUND(I449*H449,2)</f>
        <v>0</v>
      </c>
      <c r="K449" s="280" t="s">
        <v>171</v>
      </c>
      <c r="L449" s="285"/>
      <c r="M449" s="286" t="s">
        <v>1</v>
      </c>
      <c r="N449" s="287" t="s">
        <v>44</v>
      </c>
      <c r="O449" s="92"/>
      <c r="P449" s="236">
        <f>O449*H449</f>
        <v>0</v>
      </c>
      <c r="Q449" s="236">
        <v>1</v>
      </c>
      <c r="R449" s="236">
        <f>Q449*H449</f>
        <v>0.096000000000000002</v>
      </c>
      <c r="S449" s="236">
        <v>0</v>
      </c>
      <c r="T449" s="237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8" t="s">
        <v>415</v>
      </c>
      <c r="AT449" s="238" t="s">
        <v>191</v>
      </c>
      <c r="AU449" s="238" t="s">
        <v>89</v>
      </c>
      <c r="AY449" s="18" t="s">
        <v>165</v>
      </c>
      <c r="BE449" s="239">
        <f>IF(N449="základní",J449,0)</f>
        <v>0</v>
      </c>
      <c r="BF449" s="239">
        <f>IF(N449="snížená",J449,0)</f>
        <v>0</v>
      </c>
      <c r="BG449" s="239">
        <f>IF(N449="zákl. přenesená",J449,0)</f>
        <v>0</v>
      </c>
      <c r="BH449" s="239">
        <f>IF(N449="sníž. přenesená",J449,0)</f>
        <v>0</v>
      </c>
      <c r="BI449" s="239">
        <f>IF(N449="nulová",J449,0)</f>
        <v>0</v>
      </c>
      <c r="BJ449" s="18" t="s">
        <v>87</v>
      </c>
      <c r="BK449" s="239">
        <f>ROUND(I449*H449,2)</f>
        <v>0</v>
      </c>
      <c r="BL449" s="18" t="s">
        <v>308</v>
      </c>
      <c r="BM449" s="238" t="s">
        <v>545</v>
      </c>
    </row>
    <row r="450" s="13" customFormat="1">
      <c r="A450" s="13"/>
      <c r="B450" s="245"/>
      <c r="C450" s="246"/>
      <c r="D450" s="247" t="s">
        <v>176</v>
      </c>
      <c r="E450" s="248" t="s">
        <v>1</v>
      </c>
      <c r="F450" s="249" t="s">
        <v>529</v>
      </c>
      <c r="G450" s="246"/>
      <c r="H450" s="248" t="s">
        <v>1</v>
      </c>
      <c r="I450" s="250"/>
      <c r="J450" s="246"/>
      <c r="K450" s="246"/>
      <c r="L450" s="251"/>
      <c r="M450" s="252"/>
      <c r="N450" s="253"/>
      <c r="O450" s="253"/>
      <c r="P450" s="253"/>
      <c r="Q450" s="253"/>
      <c r="R450" s="253"/>
      <c r="S450" s="253"/>
      <c r="T450" s="25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5" t="s">
        <v>176</v>
      </c>
      <c r="AU450" s="255" t="s">
        <v>89</v>
      </c>
      <c r="AV450" s="13" t="s">
        <v>87</v>
      </c>
      <c r="AW450" s="13" t="s">
        <v>35</v>
      </c>
      <c r="AX450" s="13" t="s">
        <v>79</v>
      </c>
      <c r="AY450" s="255" t="s">
        <v>165</v>
      </c>
    </row>
    <row r="451" s="13" customFormat="1">
      <c r="A451" s="13"/>
      <c r="B451" s="245"/>
      <c r="C451" s="246"/>
      <c r="D451" s="247" t="s">
        <v>176</v>
      </c>
      <c r="E451" s="248" t="s">
        <v>1</v>
      </c>
      <c r="F451" s="249" t="s">
        <v>533</v>
      </c>
      <c r="G451" s="246"/>
      <c r="H451" s="248" t="s">
        <v>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5" t="s">
        <v>176</v>
      </c>
      <c r="AU451" s="255" t="s">
        <v>89</v>
      </c>
      <c r="AV451" s="13" t="s">
        <v>87</v>
      </c>
      <c r="AW451" s="13" t="s">
        <v>35</v>
      </c>
      <c r="AX451" s="13" t="s">
        <v>79</v>
      </c>
      <c r="AY451" s="255" t="s">
        <v>165</v>
      </c>
    </row>
    <row r="452" s="14" customFormat="1">
      <c r="A452" s="14"/>
      <c r="B452" s="256"/>
      <c r="C452" s="257"/>
      <c r="D452" s="247" t="s">
        <v>176</v>
      </c>
      <c r="E452" s="258" t="s">
        <v>1</v>
      </c>
      <c r="F452" s="259" t="s">
        <v>546</v>
      </c>
      <c r="G452" s="257"/>
      <c r="H452" s="260">
        <v>0.096000000000000002</v>
      </c>
      <c r="I452" s="261"/>
      <c r="J452" s="257"/>
      <c r="K452" s="257"/>
      <c r="L452" s="262"/>
      <c r="M452" s="263"/>
      <c r="N452" s="264"/>
      <c r="O452" s="264"/>
      <c r="P452" s="264"/>
      <c r="Q452" s="264"/>
      <c r="R452" s="264"/>
      <c r="S452" s="264"/>
      <c r="T452" s="26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6" t="s">
        <v>176</v>
      </c>
      <c r="AU452" s="266" t="s">
        <v>89</v>
      </c>
      <c r="AV452" s="14" t="s">
        <v>89</v>
      </c>
      <c r="AW452" s="14" t="s">
        <v>35</v>
      </c>
      <c r="AX452" s="14" t="s">
        <v>79</v>
      </c>
      <c r="AY452" s="266" t="s">
        <v>165</v>
      </c>
    </row>
    <row r="453" s="15" customFormat="1">
      <c r="A453" s="15"/>
      <c r="B453" s="267"/>
      <c r="C453" s="268"/>
      <c r="D453" s="247" t="s">
        <v>176</v>
      </c>
      <c r="E453" s="269" t="s">
        <v>1</v>
      </c>
      <c r="F453" s="270" t="s">
        <v>179</v>
      </c>
      <c r="G453" s="268"/>
      <c r="H453" s="271">
        <v>0.096000000000000002</v>
      </c>
      <c r="I453" s="272"/>
      <c r="J453" s="268"/>
      <c r="K453" s="268"/>
      <c r="L453" s="273"/>
      <c r="M453" s="274"/>
      <c r="N453" s="275"/>
      <c r="O453" s="275"/>
      <c r="P453" s="275"/>
      <c r="Q453" s="275"/>
      <c r="R453" s="275"/>
      <c r="S453" s="275"/>
      <c r="T453" s="27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77" t="s">
        <v>176</v>
      </c>
      <c r="AU453" s="277" t="s">
        <v>89</v>
      </c>
      <c r="AV453" s="15" t="s">
        <v>172</v>
      </c>
      <c r="AW453" s="15" t="s">
        <v>35</v>
      </c>
      <c r="AX453" s="15" t="s">
        <v>87</v>
      </c>
      <c r="AY453" s="277" t="s">
        <v>165</v>
      </c>
    </row>
    <row r="454" s="2" customFormat="1" ht="16.5" customHeight="1">
      <c r="A454" s="39"/>
      <c r="B454" s="40"/>
      <c r="C454" s="227" t="s">
        <v>547</v>
      </c>
      <c r="D454" s="227" t="s">
        <v>167</v>
      </c>
      <c r="E454" s="228" t="s">
        <v>548</v>
      </c>
      <c r="F454" s="229" t="s">
        <v>549</v>
      </c>
      <c r="G454" s="230" t="s">
        <v>287</v>
      </c>
      <c r="H454" s="231">
        <v>482.76999999999998</v>
      </c>
      <c r="I454" s="232"/>
      <c r="J454" s="233">
        <f>ROUND(I454*H454,2)</f>
        <v>0</v>
      </c>
      <c r="K454" s="229" t="s">
        <v>1</v>
      </c>
      <c r="L454" s="45"/>
      <c r="M454" s="234" t="s">
        <v>1</v>
      </c>
      <c r="N454" s="235" t="s">
        <v>44</v>
      </c>
      <c r="O454" s="92"/>
      <c r="P454" s="236">
        <f>O454*H454</f>
        <v>0</v>
      </c>
      <c r="Q454" s="236">
        <v>0</v>
      </c>
      <c r="R454" s="236">
        <f>Q454*H454</f>
        <v>0</v>
      </c>
      <c r="S454" s="236">
        <v>0</v>
      </c>
      <c r="T454" s="237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8" t="s">
        <v>308</v>
      </c>
      <c r="AT454" s="238" t="s">
        <v>167</v>
      </c>
      <c r="AU454" s="238" t="s">
        <v>89</v>
      </c>
      <c r="AY454" s="18" t="s">
        <v>165</v>
      </c>
      <c r="BE454" s="239">
        <f>IF(N454="základní",J454,0)</f>
        <v>0</v>
      </c>
      <c r="BF454" s="239">
        <f>IF(N454="snížená",J454,0)</f>
        <v>0</v>
      </c>
      <c r="BG454" s="239">
        <f>IF(N454="zákl. přenesená",J454,0)</f>
        <v>0</v>
      </c>
      <c r="BH454" s="239">
        <f>IF(N454="sníž. přenesená",J454,0)</f>
        <v>0</v>
      </c>
      <c r="BI454" s="239">
        <f>IF(N454="nulová",J454,0)</f>
        <v>0</v>
      </c>
      <c r="BJ454" s="18" t="s">
        <v>87</v>
      </c>
      <c r="BK454" s="239">
        <f>ROUND(I454*H454,2)</f>
        <v>0</v>
      </c>
      <c r="BL454" s="18" t="s">
        <v>308</v>
      </c>
      <c r="BM454" s="238" t="s">
        <v>550</v>
      </c>
    </row>
    <row r="455" s="14" customFormat="1">
      <c r="A455" s="14"/>
      <c r="B455" s="256"/>
      <c r="C455" s="257"/>
      <c r="D455" s="247" t="s">
        <v>176</v>
      </c>
      <c r="E455" s="258" t="s">
        <v>1</v>
      </c>
      <c r="F455" s="259" t="s">
        <v>551</v>
      </c>
      <c r="G455" s="257"/>
      <c r="H455" s="260">
        <v>482.76999999999998</v>
      </c>
      <c r="I455" s="261"/>
      <c r="J455" s="257"/>
      <c r="K455" s="257"/>
      <c r="L455" s="262"/>
      <c r="M455" s="263"/>
      <c r="N455" s="264"/>
      <c r="O455" s="264"/>
      <c r="P455" s="264"/>
      <c r="Q455" s="264"/>
      <c r="R455" s="264"/>
      <c r="S455" s="264"/>
      <c r="T455" s="26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6" t="s">
        <v>176</v>
      </c>
      <c r="AU455" s="266" t="s">
        <v>89</v>
      </c>
      <c r="AV455" s="14" t="s">
        <v>89</v>
      </c>
      <c r="AW455" s="14" t="s">
        <v>35</v>
      </c>
      <c r="AX455" s="14" t="s">
        <v>79</v>
      </c>
      <c r="AY455" s="266" t="s">
        <v>165</v>
      </c>
    </row>
    <row r="456" s="15" customFormat="1">
      <c r="A456" s="15"/>
      <c r="B456" s="267"/>
      <c r="C456" s="268"/>
      <c r="D456" s="247" t="s">
        <v>176</v>
      </c>
      <c r="E456" s="269" t="s">
        <v>1</v>
      </c>
      <c r="F456" s="270" t="s">
        <v>179</v>
      </c>
      <c r="G456" s="268"/>
      <c r="H456" s="271">
        <v>482.76999999999998</v>
      </c>
      <c r="I456" s="272"/>
      <c r="J456" s="268"/>
      <c r="K456" s="268"/>
      <c r="L456" s="273"/>
      <c r="M456" s="274"/>
      <c r="N456" s="275"/>
      <c r="O456" s="275"/>
      <c r="P456" s="275"/>
      <c r="Q456" s="275"/>
      <c r="R456" s="275"/>
      <c r="S456" s="275"/>
      <c r="T456" s="276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77" t="s">
        <v>176</v>
      </c>
      <c r="AU456" s="277" t="s">
        <v>89</v>
      </c>
      <c r="AV456" s="15" t="s">
        <v>172</v>
      </c>
      <c r="AW456" s="15" t="s">
        <v>35</v>
      </c>
      <c r="AX456" s="15" t="s">
        <v>87</v>
      </c>
      <c r="AY456" s="277" t="s">
        <v>165</v>
      </c>
    </row>
    <row r="457" s="2" customFormat="1" ht="24.15" customHeight="1">
      <c r="A457" s="39"/>
      <c r="B457" s="40"/>
      <c r="C457" s="227" t="s">
        <v>552</v>
      </c>
      <c r="D457" s="227" t="s">
        <v>167</v>
      </c>
      <c r="E457" s="228" t="s">
        <v>553</v>
      </c>
      <c r="F457" s="229" t="s">
        <v>554</v>
      </c>
      <c r="G457" s="230" t="s">
        <v>519</v>
      </c>
      <c r="H457" s="299"/>
      <c r="I457" s="232"/>
      <c r="J457" s="233">
        <f>ROUND(I457*H457,2)</f>
        <v>0</v>
      </c>
      <c r="K457" s="229" t="s">
        <v>171</v>
      </c>
      <c r="L457" s="45"/>
      <c r="M457" s="234" t="s">
        <v>1</v>
      </c>
      <c r="N457" s="235" t="s">
        <v>44</v>
      </c>
      <c r="O457" s="92"/>
      <c r="P457" s="236">
        <f>O457*H457</f>
        <v>0</v>
      </c>
      <c r="Q457" s="236">
        <v>0</v>
      </c>
      <c r="R457" s="236">
        <f>Q457*H457</f>
        <v>0</v>
      </c>
      <c r="S457" s="236">
        <v>0</v>
      </c>
      <c r="T457" s="237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8" t="s">
        <v>308</v>
      </c>
      <c r="AT457" s="238" t="s">
        <v>167</v>
      </c>
      <c r="AU457" s="238" t="s">
        <v>89</v>
      </c>
      <c r="AY457" s="18" t="s">
        <v>165</v>
      </c>
      <c r="BE457" s="239">
        <f>IF(N457="základní",J457,0)</f>
        <v>0</v>
      </c>
      <c r="BF457" s="239">
        <f>IF(N457="snížená",J457,0)</f>
        <v>0</v>
      </c>
      <c r="BG457" s="239">
        <f>IF(N457="zákl. přenesená",J457,0)</f>
        <v>0</v>
      </c>
      <c r="BH457" s="239">
        <f>IF(N457="sníž. přenesená",J457,0)</f>
        <v>0</v>
      </c>
      <c r="BI457" s="239">
        <f>IF(N457="nulová",J457,0)</f>
        <v>0</v>
      </c>
      <c r="BJ457" s="18" t="s">
        <v>87</v>
      </c>
      <c r="BK457" s="239">
        <f>ROUND(I457*H457,2)</f>
        <v>0</v>
      </c>
      <c r="BL457" s="18" t="s">
        <v>308</v>
      </c>
      <c r="BM457" s="238" t="s">
        <v>555</v>
      </c>
    </row>
    <row r="458" s="2" customFormat="1">
      <c r="A458" s="39"/>
      <c r="B458" s="40"/>
      <c r="C458" s="41"/>
      <c r="D458" s="240" t="s">
        <v>174</v>
      </c>
      <c r="E458" s="41"/>
      <c r="F458" s="241" t="s">
        <v>556</v>
      </c>
      <c r="G458" s="41"/>
      <c r="H458" s="41"/>
      <c r="I458" s="242"/>
      <c r="J458" s="41"/>
      <c r="K458" s="41"/>
      <c r="L458" s="45"/>
      <c r="M458" s="300"/>
      <c r="N458" s="301"/>
      <c r="O458" s="302"/>
      <c r="P458" s="302"/>
      <c r="Q458" s="302"/>
      <c r="R458" s="302"/>
      <c r="S458" s="302"/>
      <c r="T458" s="30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174</v>
      </c>
      <c r="AU458" s="18" t="s">
        <v>89</v>
      </c>
    </row>
    <row r="459" s="2" customFormat="1" ht="6.96" customHeight="1">
      <c r="A459" s="39"/>
      <c r="B459" s="67"/>
      <c r="C459" s="68"/>
      <c r="D459" s="68"/>
      <c r="E459" s="68"/>
      <c r="F459" s="68"/>
      <c r="G459" s="68"/>
      <c r="H459" s="68"/>
      <c r="I459" s="68"/>
      <c r="J459" s="68"/>
      <c r="K459" s="68"/>
      <c r="L459" s="45"/>
      <c r="M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</row>
  </sheetData>
  <sheetProtection sheet="1" autoFilter="0" formatColumns="0" formatRows="0" objects="1" scenarios="1" spinCount="100000" saltValue="gHhT7swQOwx/26ovUvVMC7R0Cdeas4UFDF40pCvL5oM0wuc77j0kCpmA1NEZ1r97vn+jV5bZIVLsebaULb0uGg==" hashValue="jEzNrU8B9TEYYXhP2drGnpukWXQW3kyysOvnUgsJ3p21dlUGrv4a7xVe2FU03aQPZnHyWkvbWtpFQ57aiyJ8bw==" algorithmName="SHA-512" password="CC35"/>
  <autoFilter ref="C127:K45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hyperlinks>
    <hyperlink ref="F132" r:id="rId1" display="https://podminky.urs.cz/item/CS_URS_2025_02/113106151"/>
    <hyperlink ref="F137" r:id="rId2" display="https://podminky.urs.cz/item/CS_URS_2025_02/122151401"/>
    <hyperlink ref="F147" r:id="rId3" display="https://podminky.urs.cz/item/CS_URS_2025_02/122452204"/>
    <hyperlink ref="F158" r:id="rId4" display="https://podminky.urs.cz/item/CS_URS_2025_02/132251103"/>
    <hyperlink ref="F166" r:id="rId5" display="https://podminky.urs.cz/item/CS_URS_2025_02/162751117"/>
    <hyperlink ref="F174" r:id="rId6" display="https://podminky.urs.cz/item/CS_URS_2025_02/162751119"/>
    <hyperlink ref="F178" r:id="rId7" display="https://podminky.urs.cz/item/CS_URS_2025_02/166151101"/>
    <hyperlink ref="F183" r:id="rId8" display="https://podminky.urs.cz/item/CS_URS_2025_02/171201231"/>
    <hyperlink ref="F187" r:id="rId9" display="https://podminky.urs.cz/item/CS_URS_2025_02/171251201"/>
    <hyperlink ref="F189" r:id="rId10" display="https://podminky.urs.cz/item/CS_URS_2025_02/175151101"/>
    <hyperlink ref="F197" r:id="rId11" display="https://podminky.urs.cz/item/CS_URS_2025_02/175151201"/>
    <hyperlink ref="F204" r:id="rId12" display="https://podminky.urs.cz/item/CS_URS_2025_02/181351103"/>
    <hyperlink ref="F210" r:id="rId13" display="https://podminky.urs.cz/item/CS_URS_2025_02/181411131"/>
    <hyperlink ref="F217" r:id="rId14" display="https://podminky.urs.cz/item/CS_URS_2025_02/181951112"/>
    <hyperlink ref="F227" r:id="rId15" display="https://podminky.urs.cz/item/CS_URS_2025_02/182151111"/>
    <hyperlink ref="F233" r:id="rId16" display="https://podminky.urs.cz/item/CS_URS_2025_02/211531111"/>
    <hyperlink ref="F239" r:id="rId17" display="https://podminky.urs.cz/item/CS_URS_2025_02/211971110"/>
    <hyperlink ref="F249" r:id="rId18" display="https://podminky.urs.cz/item/CS_URS_2025_02/212532111"/>
    <hyperlink ref="F255" r:id="rId19" display="https://podminky.urs.cz/item/CS_URS_2025_02/212755214"/>
    <hyperlink ref="F261" r:id="rId20" display="https://podminky.urs.cz/item/CS_URS_2025_02/451572111"/>
    <hyperlink ref="F267" r:id="rId21" display="https://podminky.urs.cz/item/CS_URS_2025_02/564211011"/>
    <hyperlink ref="F277" r:id="rId22" display="https://podminky.urs.cz/item/CS_URS_2025_02/564760101"/>
    <hyperlink ref="F288" r:id="rId23" display="https://podminky.urs.cz/item/CS_URS_2025_02/564952111"/>
    <hyperlink ref="F302" r:id="rId24" display="https://podminky.urs.cz/item/CS_URS_2025_02/564960315"/>
    <hyperlink ref="F313" r:id="rId25" display="https://podminky.urs.cz/item/CS_URS_2025_02/591211111"/>
    <hyperlink ref="F327" r:id="rId26" display="https://podminky.urs.cz/item/CS_URS_2025_02/599441111"/>
    <hyperlink ref="F338" r:id="rId27" display="https://podminky.urs.cz/item/CS_URS_2025_02/871260310"/>
    <hyperlink ref="F346" r:id="rId28" display="https://podminky.urs.cz/item/CS_URS_2025_02/892271111"/>
    <hyperlink ref="F350" r:id="rId29" display="https://podminky.urs.cz/item/CS_URS_2025_02/895270001"/>
    <hyperlink ref="F355" r:id="rId30" display="https://podminky.urs.cz/item/CS_URS_2025_02/895270031"/>
    <hyperlink ref="F360" r:id="rId31" display="https://podminky.urs.cz/item/CS_URS_2025_02/895270052"/>
    <hyperlink ref="F365" r:id="rId32" display="https://podminky.urs.cz/item/CS_URS_2025_02/899722111"/>
    <hyperlink ref="F370" r:id="rId33" display="https://podminky.urs.cz/item/CS_URS_2025_02/916111113"/>
    <hyperlink ref="F386" r:id="rId34" display="https://podminky.urs.cz/item/CS_URS_2025_02/916991121"/>
    <hyperlink ref="F393" r:id="rId35" display="https://podminky.urs.cz/item/CS_URS_2025_02/919726202"/>
    <hyperlink ref="F403" r:id="rId36" display="https://podminky.urs.cz/item/CS_URS_2025_02/979071111"/>
    <hyperlink ref="F409" r:id="rId37" display="https://podminky.urs.cz/item/CS_URS_2025_02/997013111"/>
    <hyperlink ref="F411" r:id="rId38" display="https://podminky.urs.cz/item/CS_URS_2025_02/997013501"/>
    <hyperlink ref="F413" r:id="rId39" display="https://podminky.urs.cz/item/CS_URS_2025_02/997013509"/>
    <hyperlink ref="F417" r:id="rId40" display="https://podminky.urs.cz/item/CS_URS_2025_02/997013861"/>
    <hyperlink ref="F420" r:id="rId41" display="https://podminky.urs.cz/item/CS_URS_2025_02/998223011"/>
    <hyperlink ref="F424" r:id="rId42" display="https://podminky.urs.cz/item/CS_URS_2025_02/711161215"/>
    <hyperlink ref="F429" r:id="rId43" display="https://podminky.urs.cz/item/CS_URS_2025_02/998711201"/>
    <hyperlink ref="F432" r:id="rId44" display="https://podminky.urs.cz/item/CS_URS_2025_02/767995113"/>
    <hyperlink ref="F458" r:id="rId45" display="https://podminky.urs.cz/item/CS_URS_2025_02/998767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557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ROUND((SUM(BE129:BE400)),  2)</f>
        <v>0</v>
      </c>
      <c r="G33" s="39"/>
      <c r="H33" s="39"/>
      <c r="I33" s="165">
        <v>0.20999999999999999</v>
      </c>
      <c r="J33" s="164">
        <f>ROUND(((SUM(BE129:BE400))*I33),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ROUND((SUM(BF129:BF400)),  2)</f>
        <v>0</v>
      </c>
      <c r="G34" s="39"/>
      <c r="H34" s="39"/>
      <c r="I34" s="165">
        <v>0.12</v>
      </c>
      <c r="J34" s="164">
        <f>ROUND(((SUM(BF129:BF400))*I34),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ROUND((SUM(BG129:BG400)),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ROUND((SUM(BH129:BH400)),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ROUND((SUM(BI129:BI400)),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2504902 - SO 101 - Komunikace a parkovací plochy I.etapa - Nádvoří (pojížděná zpevněná plocha)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J130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J131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J227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141</v>
      </c>
      <c r="E100" s="197"/>
      <c r="F100" s="197"/>
      <c r="G100" s="197"/>
      <c r="H100" s="197"/>
      <c r="I100" s="197"/>
      <c r="J100" s="198">
        <f>J255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142</v>
      </c>
      <c r="E101" s="197"/>
      <c r="F101" s="197"/>
      <c r="G101" s="197"/>
      <c r="H101" s="197"/>
      <c r="I101" s="197"/>
      <c r="J101" s="198">
        <f>J261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143</v>
      </c>
      <c r="E102" s="197"/>
      <c r="F102" s="197"/>
      <c r="G102" s="197"/>
      <c r="H102" s="197"/>
      <c r="I102" s="197"/>
      <c r="J102" s="198">
        <f>J301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144</v>
      </c>
      <c r="E103" s="197"/>
      <c r="F103" s="197"/>
      <c r="G103" s="197"/>
      <c r="H103" s="197"/>
      <c r="I103" s="197"/>
      <c r="J103" s="198">
        <f>J339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145</v>
      </c>
      <c r="E104" s="197"/>
      <c r="F104" s="197"/>
      <c r="G104" s="197"/>
      <c r="H104" s="197"/>
      <c r="I104" s="197"/>
      <c r="J104" s="198">
        <f>J369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146</v>
      </c>
      <c r="E105" s="197"/>
      <c r="F105" s="197"/>
      <c r="G105" s="197"/>
      <c r="H105" s="197"/>
      <c r="I105" s="197"/>
      <c r="J105" s="198">
        <f>J380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147</v>
      </c>
      <c r="E106" s="192"/>
      <c r="F106" s="192"/>
      <c r="G106" s="192"/>
      <c r="H106" s="192"/>
      <c r="I106" s="192"/>
      <c r="J106" s="193">
        <f>J383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148</v>
      </c>
      <c r="E107" s="197"/>
      <c r="F107" s="197"/>
      <c r="G107" s="197"/>
      <c r="H107" s="197"/>
      <c r="I107" s="197"/>
      <c r="J107" s="198">
        <f>J384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558</v>
      </c>
      <c r="E108" s="192"/>
      <c r="F108" s="192"/>
      <c r="G108" s="192"/>
      <c r="H108" s="192"/>
      <c r="I108" s="192"/>
      <c r="J108" s="193">
        <f>J393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559</v>
      </c>
      <c r="E109" s="197"/>
      <c r="F109" s="197"/>
      <c r="G109" s="197"/>
      <c r="H109" s="197"/>
      <c r="I109" s="197"/>
      <c r="J109" s="198">
        <f>J394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150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4" t="str">
        <f>E7</f>
        <v>Revitalizace veřejných ploch v areálu kláštera Rajhrad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131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30" customHeight="1">
      <c r="A121" s="39"/>
      <c r="B121" s="40"/>
      <c r="C121" s="41"/>
      <c r="D121" s="41"/>
      <c r="E121" s="77" t="str">
        <f>E9</f>
        <v>2504902 - SO 101 - Komunikace a parkovací plochy I.etapa - Nádvoří (pojížděná zpevněná plocha)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Rajhrad</v>
      </c>
      <c r="G123" s="41"/>
      <c r="H123" s="41"/>
      <c r="I123" s="33" t="s">
        <v>22</v>
      </c>
      <c r="J123" s="80" t="str">
        <f>IF(J12="","",J12)</f>
        <v>9. 12. 2025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Benediktínské opatství Rajhrad, Kláštěr 1, 66461 R</v>
      </c>
      <c r="G125" s="41"/>
      <c r="H125" s="41"/>
      <c r="I125" s="33" t="s">
        <v>31</v>
      </c>
      <c r="J125" s="37" t="str">
        <f>E21</f>
        <v>SPZ Design,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29</v>
      </c>
      <c r="D126" s="41"/>
      <c r="E126" s="41"/>
      <c r="F126" s="28" t="str">
        <f>IF(E18="","",E18)</f>
        <v>Vyplň údaj</v>
      </c>
      <c r="G126" s="41"/>
      <c r="H126" s="41"/>
      <c r="I126" s="33" t="s">
        <v>36</v>
      </c>
      <c r="J126" s="37" t="str">
        <f>E24</f>
        <v>Ing. Petr Zavadil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151</v>
      </c>
      <c r="D128" s="203" t="s">
        <v>64</v>
      </c>
      <c r="E128" s="203" t="s">
        <v>60</v>
      </c>
      <c r="F128" s="203" t="s">
        <v>61</v>
      </c>
      <c r="G128" s="203" t="s">
        <v>152</v>
      </c>
      <c r="H128" s="203" t="s">
        <v>153</v>
      </c>
      <c r="I128" s="203" t="s">
        <v>154</v>
      </c>
      <c r="J128" s="203" t="s">
        <v>135</v>
      </c>
      <c r="K128" s="204" t="s">
        <v>155</v>
      </c>
      <c r="L128" s="205"/>
      <c r="M128" s="101" t="s">
        <v>1</v>
      </c>
      <c r="N128" s="102" t="s">
        <v>43</v>
      </c>
      <c r="O128" s="102" t="s">
        <v>156</v>
      </c>
      <c r="P128" s="102" t="s">
        <v>157</v>
      </c>
      <c r="Q128" s="102" t="s">
        <v>158</v>
      </c>
      <c r="R128" s="102" t="s">
        <v>159</v>
      </c>
      <c r="S128" s="102" t="s">
        <v>160</v>
      </c>
      <c r="T128" s="103" t="s">
        <v>161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162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P130+P383+P393</f>
        <v>0</v>
      </c>
      <c r="Q129" s="105"/>
      <c r="R129" s="208">
        <f>R130+R383+R393</f>
        <v>355.57197894000001</v>
      </c>
      <c r="S129" s="105"/>
      <c r="T129" s="209">
        <f>T130+T383+T393</f>
        <v>16.68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78</v>
      </c>
      <c r="AU129" s="18" t="s">
        <v>137</v>
      </c>
      <c r="BK129" s="210">
        <f>BK130+BK383+BK393</f>
        <v>0</v>
      </c>
    </row>
    <row r="130" s="12" customFormat="1" ht="25.92" customHeight="1">
      <c r="A130" s="12"/>
      <c r="B130" s="211"/>
      <c r="C130" s="212"/>
      <c r="D130" s="213" t="s">
        <v>78</v>
      </c>
      <c r="E130" s="214" t="s">
        <v>163</v>
      </c>
      <c r="F130" s="214" t="s">
        <v>164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P131+P227+P255+P261+P301+P339+P369+P380</f>
        <v>0</v>
      </c>
      <c r="Q130" s="219"/>
      <c r="R130" s="220">
        <f>R131+R227+R255+R261+R301+R339+R369+R380</f>
        <v>355.55023494</v>
      </c>
      <c r="S130" s="219"/>
      <c r="T130" s="221">
        <f>T131+T227+T255+T261+T301+T339+T369+T380</f>
        <v>16.68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87</v>
      </c>
      <c r="AT130" s="223" t="s">
        <v>78</v>
      </c>
      <c r="AU130" s="223" t="s">
        <v>79</v>
      </c>
      <c r="AY130" s="222" t="s">
        <v>165</v>
      </c>
      <c r="BK130" s="224">
        <f>BK131+BK227+BK255+BK261+BK301+BK339+BK369+BK380</f>
        <v>0</v>
      </c>
    </row>
    <row r="131" s="12" customFormat="1" ht="22.8" customHeight="1">
      <c r="A131" s="12"/>
      <c r="B131" s="211"/>
      <c r="C131" s="212"/>
      <c r="D131" s="213" t="s">
        <v>78</v>
      </c>
      <c r="E131" s="225" t="s">
        <v>87</v>
      </c>
      <c r="F131" s="225" t="s">
        <v>166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SUM(P132:P226)</f>
        <v>0</v>
      </c>
      <c r="Q131" s="219"/>
      <c r="R131" s="220">
        <f>SUM(R132:R226)</f>
        <v>12.550222999999999</v>
      </c>
      <c r="S131" s="219"/>
      <c r="T131" s="221">
        <f>SUM(T132:T226)</f>
        <v>16.68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87</v>
      </c>
      <c r="AT131" s="223" t="s">
        <v>78</v>
      </c>
      <c r="AU131" s="223" t="s">
        <v>87</v>
      </c>
      <c r="AY131" s="222" t="s">
        <v>165</v>
      </c>
      <c r="BK131" s="224">
        <f>SUM(BK132:BK226)</f>
        <v>0</v>
      </c>
    </row>
    <row r="132" s="2" customFormat="1" ht="24.15" customHeight="1">
      <c r="A132" s="39"/>
      <c r="B132" s="40"/>
      <c r="C132" s="227" t="s">
        <v>87</v>
      </c>
      <c r="D132" s="227" t="s">
        <v>167</v>
      </c>
      <c r="E132" s="228" t="s">
        <v>168</v>
      </c>
      <c r="F132" s="229" t="s">
        <v>169</v>
      </c>
      <c r="G132" s="230" t="s">
        <v>170</v>
      </c>
      <c r="H132" s="231">
        <v>40</v>
      </c>
      <c r="I132" s="232"/>
      <c r="J132" s="233">
        <f>ROUND(I132*H132,2)</f>
        <v>0</v>
      </c>
      <c r="K132" s="229" t="s">
        <v>171</v>
      </c>
      <c r="L132" s="45"/>
      <c r="M132" s="234" t="s">
        <v>1</v>
      </c>
      <c r="N132" s="235" t="s">
        <v>44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0.41699999999999998</v>
      </c>
      <c r="T132" s="237">
        <f>S132*H132</f>
        <v>16.68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172</v>
      </c>
      <c r="AT132" s="238" t="s">
        <v>167</v>
      </c>
      <c r="AU132" s="238" t="s">
        <v>89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87</v>
      </c>
      <c r="BK132" s="239">
        <f>ROUND(I132*H132,2)</f>
        <v>0</v>
      </c>
      <c r="BL132" s="18" t="s">
        <v>172</v>
      </c>
      <c r="BM132" s="238" t="s">
        <v>560</v>
      </c>
    </row>
    <row r="133" s="2" customFormat="1">
      <c r="A133" s="39"/>
      <c r="B133" s="40"/>
      <c r="C133" s="41"/>
      <c r="D133" s="240" t="s">
        <v>174</v>
      </c>
      <c r="E133" s="41"/>
      <c r="F133" s="241" t="s">
        <v>175</v>
      </c>
      <c r="G133" s="41"/>
      <c r="H133" s="41"/>
      <c r="I133" s="242"/>
      <c r="J133" s="41"/>
      <c r="K133" s="41"/>
      <c r="L133" s="45"/>
      <c r="M133" s="243"/>
      <c r="N133" s="244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174</v>
      </c>
      <c r="AU133" s="18" t="s">
        <v>89</v>
      </c>
    </row>
    <row r="134" s="13" customFormat="1">
      <c r="A134" s="13"/>
      <c r="B134" s="245"/>
      <c r="C134" s="246"/>
      <c r="D134" s="247" t="s">
        <v>176</v>
      </c>
      <c r="E134" s="248" t="s">
        <v>1</v>
      </c>
      <c r="F134" s="249" t="s">
        <v>177</v>
      </c>
      <c r="G134" s="246"/>
      <c r="H134" s="248" t="s">
        <v>1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5" t="s">
        <v>176</v>
      </c>
      <c r="AU134" s="255" t="s">
        <v>89</v>
      </c>
      <c r="AV134" s="13" t="s">
        <v>87</v>
      </c>
      <c r="AW134" s="13" t="s">
        <v>35</v>
      </c>
      <c r="AX134" s="13" t="s">
        <v>79</v>
      </c>
      <c r="AY134" s="255" t="s">
        <v>165</v>
      </c>
    </row>
    <row r="135" s="14" customFormat="1">
      <c r="A135" s="14"/>
      <c r="B135" s="256"/>
      <c r="C135" s="257"/>
      <c r="D135" s="247" t="s">
        <v>176</v>
      </c>
      <c r="E135" s="258" t="s">
        <v>1</v>
      </c>
      <c r="F135" s="259" t="s">
        <v>561</v>
      </c>
      <c r="G135" s="257"/>
      <c r="H135" s="260">
        <v>40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176</v>
      </c>
      <c r="AU135" s="266" t="s">
        <v>89</v>
      </c>
      <c r="AV135" s="14" t="s">
        <v>89</v>
      </c>
      <c r="AW135" s="14" t="s">
        <v>35</v>
      </c>
      <c r="AX135" s="14" t="s">
        <v>79</v>
      </c>
      <c r="AY135" s="266" t="s">
        <v>165</v>
      </c>
    </row>
    <row r="136" s="15" customFormat="1">
      <c r="A136" s="15"/>
      <c r="B136" s="267"/>
      <c r="C136" s="268"/>
      <c r="D136" s="247" t="s">
        <v>176</v>
      </c>
      <c r="E136" s="269" t="s">
        <v>1</v>
      </c>
      <c r="F136" s="270" t="s">
        <v>179</v>
      </c>
      <c r="G136" s="268"/>
      <c r="H136" s="271">
        <v>40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176</v>
      </c>
      <c r="AU136" s="277" t="s">
        <v>89</v>
      </c>
      <c r="AV136" s="15" t="s">
        <v>172</v>
      </c>
      <c r="AW136" s="15" t="s">
        <v>35</v>
      </c>
      <c r="AX136" s="15" t="s">
        <v>87</v>
      </c>
      <c r="AY136" s="277" t="s">
        <v>165</v>
      </c>
    </row>
    <row r="137" s="2" customFormat="1" ht="24.15" customHeight="1">
      <c r="A137" s="39"/>
      <c r="B137" s="40"/>
      <c r="C137" s="227" t="s">
        <v>89</v>
      </c>
      <c r="D137" s="227" t="s">
        <v>167</v>
      </c>
      <c r="E137" s="228" t="s">
        <v>562</v>
      </c>
      <c r="F137" s="229" t="s">
        <v>563</v>
      </c>
      <c r="G137" s="230" t="s">
        <v>335</v>
      </c>
      <c r="H137" s="231">
        <v>84</v>
      </c>
      <c r="I137" s="232"/>
      <c r="J137" s="233">
        <f>ROUND(I137*H137,2)</f>
        <v>0</v>
      </c>
      <c r="K137" s="229" t="s">
        <v>171</v>
      </c>
      <c r="L137" s="45"/>
      <c r="M137" s="234" t="s">
        <v>1</v>
      </c>
      <c r="N137" s="235" t="s">
        <v>44</v>
      </c>
      <c r="O137" s="92"/>
      <c r="P137" s="236">
        <f>O137*H137</f>
        <v>0</v>
      </c>
      <c r="Q137" s="236">
        <v>0.036900000000000002</v>
      </c>
      <c r="R137" s="236">
        <f>Q137*H137</f>
        <v>3.0996000000000001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172</v>
      </c>
      <c r="AT137" s="238" t="s">
        <v>167</v>
      </c>
      <c r="AU137" s="238" t="s">
        <v>89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87</v>
      </c>
      <c r="BK137" s="239">
        <f>ROUND(I137*H137,2)</f>
        <v>0</v>
      </c>
      <c r="BL137" s="18" t="s">
        <v>172</v>
      </c>
      <c r="BM137" s="238" t="s">
        <v>564</v>
      </c>
    </row>
    <row r="138" s="2" customFormat="1">
      <c r="A138" s="39"/>
      <c r="B138" s="40"/>
      <c r="C138" s="41"/>
      <c r="D138" s="240" t="s">
        <v>174</v>
      </c>
      <c r="E138" s="41"/>
      <c r="F138" s="241" t="s">
        <v>565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174</v>
      </c>
      <c r="AU138" s="18" t="s">
        <v>89</v>
      </c>
    </row>
    <row r="139" s="13" customFormat="1">
      <c r="A139" s="13"/>
      <c r="B139" s="245"/>
      <c r="C139" s="246"/>
      <c r="D139" s="247" t="s">
        <v>176</v>
      </c>
      <c r="E139" s="248" t="s">
        <v>1</v>
      </c>
      <c r="F139" s="249" t="s">
        <v>566</v>
      </c>
      <c r="G139" s="246"/>
      <c r="H139" s="248" t="s">
        <v>1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5" t="s">
        <v>176</v>
      </c>
      <c r="AU139" s="255" t="s">
        <v>89</v>
      </c>
      <c r="AV139" s="13" t="s">
        <v>87</v>
      </c>
      <c r="AW139" s="13" t="s">
        <v>35</v>
      </c>
      <c r="AX139" s="13" t="s">
        <v>79</v>
      </c>
      <c r="AY139" s="255" t="s">
        <v>165</v>
      </c>
    </row>
    <row r="140" s="14" customFormat="1">
      <c r="A140" s="14"/>
      <c r="B140" s="256"/>
      <c r="C140" s="257"/>
      <c r="D140" s="247" t="s">
        <v>176</v>
      </c>
      <c r="E140" s="258" t="s">
        <v>1</v>
      </c>
      <c r="F140" s="259" t="s">
        <v>567</v>
      </c>
      <c r="G140" s="257"/>
      <c r="H140" s="260">
        <v>26.899999999999999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176</v>
      </c>
      <c r="AU140" s="266" t="s">
        <v>89</v>
      </c>
      <c r="AV140" s="14" t="s">
        <v>89</v>
      </c>
      <c r="AW140" s="14" t="s">
        <v>35</v>
      </c>
      <c r="AX140" s="14" t="s">
        <v>79</v>
      </c>
      <c r="AY140" s="266" t="s">
        <v>165</v>
      </c>
    </row>
    <row r="141" s="14" customFormat="1">
      <c r="A141" s="14"/>
      <c r="B141" s="256"/>
      <c r="C141" s="257"/>
      <c r="D141" s="247" t="s">
        <v>176</v>
      </c>
      <c r="E141" s="258" t="s">
        <v>1</v>
      </c>
      <c r="F141" s="259" t="s">
        <v>568</v>
      </c>
      <c r="G141" s="257"/>
      <c r="H141" s="260">
        <v>12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6" t="s">
        <v>176</v>
      </c>
      <c r="AU141" s="266" t="s">
        <v>89</v>
      </c>
      <c r="AV141" s="14" t="s">
        <v>89</v>
      </c>
      <c r="AW141" s="14" t="s">
        <v>35</v>
      </c>
      <c r="AX141" s="14" t="s">
        <v>79</v>
      </c>
      <c r="AY141" s="266" t="s">
        <v>165</v>
      </c>
    </row>
    <row r="142" s="14" customFormat="1">
      <c r="A142" s="14"/>
      <c r="B142" s="256"/>
      <c r="C142" s="257"/>
      <c r="D142" s="247" t="s">
        <v>176</v>
      </c>
      <c r="E142" s="258" t="s">
        <v>1</v>
      </c>
      <c r="F142" s="259" t="s">
        <v>569</v>
      </c>
      <c r="G142" s="257"/>
      <c r="H142" s="260">
        <v>45.100000000000001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176</v>
      </c>
      <c r="AU142" s="266" t="s">
        <v>89</v>
      </c>
      <c r="AV142" s="14" t="s">
        <v>89</v>
      </c>
      <c r="AW142" s="14" t="s">
        <v>35</v>
      </c>
      <c r="AX142" s="14" t="s">
        <v>79</v>
      </c>
      <c r="AY142" s="266" t="s">
        <v>165</v>
      </c>
    </row>
    <row r="143" s="15" customFormat="1">
      <c r="A143" s="15"/>
      <c r="B143" s="267"/>
      <c r="C143" s="268"/>
      <c r="D143" s="247" t="s">
        <v>176</v>
      </c>
      <c r="E143" s="269" t="s">
        <v>1</v>
      </c>
      <c r="F143" s="270" t="s">
        <v>179</v>
      </c>
      <c r="G143" s="268"/>
      <c r="H143" s="271">
        <v>84</v>
      </c>
      <c r="I143" s="272"/>
      <c r="J143" s="268"/>
      <c r="K143" s="268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176</v>
      </c>
      <c r="AU143" s="277" t="s">
        <v>89</v>
      </c>
      <c r="AV143" s="15" t="s">
        <v>172</v>
      </c>
      <c r="AW143" s="15" t="s">
        <v>35</v>
      </c>
      <c r="AX143" s="15" t="s">
        <v>87</v>
      </c>
      <c r="AY143" s="277" t="s">
        <v>165</v>
      </c>
    </row>
    <row r="144" s="2" customFormat="1" ht="24.15" customHeight="1">
      <c r="A144" s="39"/>
      <c r="B144" s="40"/>
      <c r="C144" s="227" t="s">
        <v>210</v>
      </c>
      <c r="D144" s="227" t="s">
        <v>167</v>
      </c>
      <c r="E144" s="228" t="s">
        <v>570</v>
      </c>
      <c r="F144" s="229" t="s">
        <v>571</v>
      </c>
      <c r="G144" s="230" t="s">
        <v>170</v>
      </c>
      <c r="H144" s="231">
        <v>3.113</v>
      </c>
      <c r="I144" s="232"/>
      <c r="J144" s="233">
        <f>ROUND(I144*H144,2)</f>
        <v>0</v>
      </c>
      <c r="K144" s="229" t="s">
        <v>171</v>
      </c>
      <c r="L144" s="45"/>
      <c r="M144" s="234" t="s">
        <v>1</v>
      </c>
      <c r="N144" s="235" t="s">
        <v>44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172</v>
      </c>
      <c r="AT144" s="238" t="s">
        <v>167</v>
      </c>
      <c r="AU144" s="238" t="s">
        <v>89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87</v>
      </c>
      <c r="BK144" s="239">
        <f>ROUND(I144*H144,2)</f>
        <v>0</v>
      </c>
      <c r="BL144" s="18" t="s">
        <v>172</v>
      </c>
      <c r="BM144" s="238" t="s">
        <v>572</v>
      </c>
    </row>
    <row r="145" s="2" customFormat="1">
      <c r="A145" s="39"/>
      <c r="B145" s="40"/>
      <c r="C145" s="41"/>
      <c r="D145" s="240" t="s">
        <v>174</v>
      </c>
      <c r="E145" s="41"/>
      <c r="F145" s="241" t="s">
        <v>573</v>
      </c>
      <c r="G145" s="41"/>
      <c r="H145" s="41"/>
      <c r="I145" s="242"/>
      <c r="J145" s="41"/>
      <c r="K145" s="41"/>
      <c r="L145" s="45"/>
      <c r="M145" s="243"/>
      <c r="N145" s="244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174</v>
      </c>
      <c r="AU145" s="18" t="s">
        <v>89</v>
      </c>
    </row>
    <row r="146" s="13" customFormat="1">
      <c r="A146" s="13"/>
      <c r="B146" s="245"/>
      <c r="C146" s="246"/>
      <c r="D146" s="247" t="s">
        <v>176</v>
      </c>
      <c r="E146" s="248" t="s">
        <v>1</v>
      </c>
      <c r="F146" s="249" t="s">
        <v>574</v>
      </c>
      <c r="G146" s="246"/>
      <c r="H146" s="248" t="s">
        <v>1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5" t="s">
        <v>176</v>
      </c>
      <c r="AU146" s="255" t="s">
        <v>89</v>
      </c>
      <c r="AV146" s="13" t="s">
        <v>87</v>
      </c>
      <c r="AW146" s="13" t="s">
        <v>35</v>
      </c>
      <c r="AX146" s="13" t="s">
        <v>79</v>
      </c>
      <c r="AY146" s="255" t="s">
        <v>165</v>
      </c>
    </row>
    <row r="147" s="14" customFormat="1">
      <c r="A147" s="14"/>
      <c r="B147" s="256"/>
      <c r="C147" s="257"/>
      <c r="D147" s="247" t="s">
        <v>176</v>
      </c>
      <c r="E147" s="258" t="s">
        <v>1</v>
      </c>
      <c r="F147" s="259" t="s">
        <v>575</v>
      </c>
      <c r="G147" s="257"/>
      <c r="H147" s="260">
        <v>3.113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176</v>
      </c>
      <c r="AU147" s="266" t="s">
        <v>89</v>
      </c>
      <c r="AV147" s="14" t="s">
        <v>89</v>
      </c>
      <c r="AW147" s="14" t="s">
        <v>35</v>
      </c>
      <c r="AX147" s="14" t="s">
        <v>79</v>
      </c>
      <c r="AY147" s="266" t="s">
        <v>165</v>
      </c>
    </row>
    <row r="148" s="15" customFormat="1">
      <c r="A148" s="15"/>
      <c r="B148" s="267"/>
      <c r="C148" s="268"/>
      <c r="D148" s="247" t="s">
        <v>176</v>
      </c>
      <c r="E148" s="269" t="s">
        <v>1</v>
      </c>
      <c r="F148" s="270" t="s">
        <v>179</v>
      </c>
      <c r="G148" s="268"/>
      <c r="H148" s="271">
        <v>3.113</v>
      </c>
      <c r="I148" s="272"/>
      <c r="J148" s="268"/>
      <c r="K148" s="268"/>
      <c r="L148" s="273"/>
      <c r="M148" s="274"/>
      <c r="N148" s="275"/>
      <c r="O148" s="275"/>
      <c r="P148" s="275"/>
      <c r="Q148" s="275"/>
      <c r="R148" s="275"/>
      <c r="S148" s="275"/>
      <c r="T148" s="27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7" t="s">
        <v>176</v>
      </c>
      <c r="AU148" s="277" t="s">
        <v>89</v>
      </c>
      <c r="AV148" s="15" t="s">
        <v>172</v>
      </c>
      <c r="AW148" s="15" t="s">
        <v>35</v>
      </c>
      <c r="AX148" s="15" t="s">
        <v>87</v>
      </c>
      <c r="AY148" s="277" t="s">
        <v>165</v>
      </c>
    </row>
    <row r="149" s="2" customFormat="1" ht="37.8" customHeight="1">
      <c r="A149" s="39"/>
      <c r="B149" s="40"/>
      <c r="C149" s="227" t="s">
        <v>172</v>
      </c>
      <c r="D149" s="227" t="s">
        <v>167</v>
      </c>
      <c r="E149" s="228" t="s">
        <v>198</v>
      </c>
      <c r="F149" s="229" t="s">
        <v>199</v>
      </c>
      <c r="G149" s="230" t="s">
        <v>183</v>
      </c>
      <c r="H149" s="231">
        <v>546.04700000000003</v>
      </c>
      <c r="I149" s="232"/>
      <c r="J149" s="233">
        <f>ROUND(I149*H149,2)</f>
        <v>0</v>
      </c>
      <c r="K149" s="229" t="s">
        <v>171</v>
      </c>
      <c r="L149" s="45"/>
      <c r="M149" s="234" t="s">
        <v>1</v>
      </c>
      <c r="N149" s="235" t="s">
        <v>44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172</v>
      </c>
      <c r="AT149" s="238" t="s">
        <v>167</v>
      </c>
      <c r="AU149" s="238" t="s">
        <v>89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87</v>
      </c>
      <c r="BK149" s="239">
        <f>ROUND(I149*H149,2)</f>
        <v>0</v>
      </c>
      <c r="BL149" s="18" t="s">
        <v>172</v>
      </c>
      <c r="BM149" s="238" t="s">
        <v>576</v>
      </c>
    </row>
    <row r="150" s="2" customFormat="1">
      <c r="A150" s="39"/>
      <c r="B150" s="40"/>
      <c r="C150" s="41"/>
      <c r="D150" s="240" t="s">
        <v>174</v>
      </c>
      <c r="E150" s="41"/>
      <c r="F150" s="241" t="s">
        <v>201</v>
      </c>
      <c r="G150" s="41"/>
      <c r="H150" s="41"/>
      <c r="I150" s="242"/>
      <c r="J150" s="41"/>
      <c r="K150" s="41"/>
      <c r="L150" s="45"/>
      <c r="M150" s="243"/>
      <c r="N150" s="244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174</v>
      </c>
      <c r="AU150" s="18" t="s">
        <v>89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577</v>
      </c>
      <c r="G151" s="257"/>
      <c r="H151" s="260">
        <v>586.89999999999998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578</v>
      </c>
      <c r="G152" s="257"/>
      <c r="H152" s="260">
        <v>-31.739000000000001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579</v>
      </c>
      <c r="G153" s="257"/>
      <c r="H153" s="260">
        <v>-6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580</v>
      </c>
      <c r="G154" s="257"/>
      <c r="H154" s="260">
        <v>-3.1139999999999999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5" customFormat="1">
      <c r="A155" s="15"/>
      <c r="B155" s="267"/>
      <c r="C155" s="268"/>
      <c r="D155" s="247" t="s">
        <v>176</v>
      </c>
      <c r="E155" s="269" t="s">
        <v>1</v>
      </c>
      <c r="F155" s="270" t="s">
        <v>179</v>
      </c>
      <c r="G155" s="268"/>
      <c r="H155" s="271">
        <v>546.04699999999991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7" t="s">
        <v>176</v>
      </c>
      <c r="AU155" s="277" t="s">
        <v>89</v>
      </c>
      <c r="AV155" s="15" t="s">
        <v>172</v>
      </c>
      <c r="AW155" s="15" t="s">
        <v>35</v>
      </c>
      <c r="AX155" s="15" t="s">
        <v>87</v>
      </c>
      <c r="AY155" s="277" t="s">
        <v>165</v>
      </c>
    </row>
    <row r="156" s="2" customFormat="1" ht="33" customHeight="1">
      <c r="A156" s="39"/>
      <c r="B156" s="40"/>
      <c r="C156" s="227" t="s">
        <v>229</v>
      </c>
      <c r="D156" s="227" t="s">
        <v>167</v>
      </c>
      <c r="E156" s="228" t="s">
        <v>211</v>
      </c>
      <c r="F156" s="229" t="s">
        <v>212</v>
      </c>
      <c r="G156" s="230" t="s">
        <v>183</v>
      </c>
      <c r="H156" s="231">
        <v>6.7199999999999998</v>
      </c>
      <c r="I156" s="232"/>
      <c r="J156" s="233">
        <f>ROUND(I156*H156,2)</f>
        <v>0</v>
      </c>
      <c r="K156" s="229" t="s">
        <v>171</v>
      </c>
      <c r="L156" s="45"/>
      <c r="M156" s="234" t="s">
        <v>1</v>
      </c>
      <c r="N156" s="235" t="s">
        <v>44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172</v>
      </c>
      <c r="AT156" s="238" t="s">
        <v>167</v>
      </c>
      <c r="AU156" s="238" t="s">
        <v>89</v>
      </c>
      <c r="AY156" s="18" t="s">
        <v>165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87</v>
      </c>
      <c r="BK156" s="239">
        <f>ROUND(I156*H156,2)</f>
        <v>0</v>
      </c>
      <c r="BL156" s="18" t="s">
        <v>172</v>
      </c>
      <c r="BM156" s="238" t="s">
        <v>581</v>
      </c>
    </row>
    <row r="157" s="2" customFormat="1">
      <c r="A157" s="39"/>
      <c r="B157" s="40"/>
      <c r="C157" s="41"/>
      <c r="D157" s="240" t="s">
        <v>174</v>
      </c>
      <c r="E157" s="41"/>
      <c r="F157" s="241" t="s">
        <v>214</v>
      </c>
      <c r="G157" s="41"/>
      <c r="H157" s="41"/>
      <c r="I157" s="242"/>
      <c r="J157" s="41"/>
      <c r="K157" s="41"/>
      <c r="L157" s="45"/>
      <c r="M157" s="243"/>
      <c r="N157" s="244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174</v>
      </c>
      <c r="AU157" s="18" t="s">
        <v>89</v>
      </c>
    </row>
    <row r="158" s="13" customFormat="1">
      <c r="A158" s="13"/>
      <c r="B158" s="245"/>
      <c r="C158" s="246"/>
      <c r="D158" s="247" t="s">
        <v>176</v>
      </c>
      <c r="E158" s="248" t="s">
        <v>1</v>
      </c>
      <c r="F158" s="249" t="s">
        <v>215</v>
      </c>
      <c r="G158" s="246"/>
      <c r="H158" s="248" t="s">
        <v>1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5" t="s">
        <v>176</v>
      </c>
      <c r="AU158" s="255" t="s">
        <v>89</v>
      </c>
      <c r="AV158" s="13" t="s">
        <v>87</v>
      </c>
      <c r="AW158" s="13" t="s">
        <v>35</v>
      </c>
      <c r="AX158" s="13" t="s">
        <v>79</v>
      </c>
      <c r="AY158" s="255" t="s">
        <v>165</v>
      </c>
    </row>
    <row r="159" s="13" customFormat="1">
      <c r="A159" s="13"/>
      <c r="B159" s="245"/>
      <c r="C159" s="246"/>
      <c r="D159" s="247" t="s">
        <v>176</v>
      </c>
      <c r="E159" s="248" t="s">
        <v>1</v>
      </c>
      <c r="F159" s="249" t="s">
        <v>582</v>
      </c>
      <c r="G159" s="246"/>
      <c r="H159" s="248" t="s">
        <v>1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5" t="s">
        <v>176</v>
      </c>
      <c r="AU159" s="255" t="s">
        <v>89</v>
      </c>
      <c r="AV159" s="13" t="s">
        <v>87</v>
      </c>
      <c r="AW159" s="13" t="s">
        <v>35</v>
      </c>
      <c r="AX159" s="13" t="s">
        <v>79</v>
      </c>
      <c r="AY159" s="255" t="s">
        <v>165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583</v>
      </c>
      <c r="G160" s="257"/>
      <c r="H160" s="260">
        <v>1.05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3" customFormat="1">
      <c r="A161" s="13"/>
      <c r="B161" s="245"/>
      <c r="C161" s="246"/>
      <c r="D161" s="247" t="s">
        <v>176</v>
      </c>
      <c r="E161" s="248" t="s">
        <v>1</v>
      </c>
      <c r="F161" s="249" t="s">
        <v>257</v>
      </c>
      <c r="G161" s="246"/>
      <c r="H161" s="248" t="s">
        <v>1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5" t="s">
        <v>176</v>
      </c>
      <c r="AU161" s="255" t="s">
        <v>89</v>
      </c>
      <c r="AV161" s="13" t="s">
        <v>87</v>
      </c>
      <c r="AW161" s="13" t="s">
        <v>35</v>
      </c>
      <c r="AX161" s="13" t="s">
        <v>79</v>
      </c>
      <c r="AY161" s="255" t="s">
        <v>165</v>
      </c>
    </row>
    <row r="162" s="14" customFormat="1">
      <c r="A162" s="14"/>
      <c r="B162" s="256"/>
      <c r="C162" s="257"/>
      <c r="D162" s="247" t="s">
        <v>176</v>
      </c>
      <c r="E162" s="258" t="s">
        <v>1</v>
      </c>
      <c r="F162" s="259" t="s">
        <v>584</v>
      </c>
      <c r="G162" s="257"/>
      <c r="H162" s="260">
        <v>5.6699999999999999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176</v>
      </c>
      <c r="AU162" s="266" t="s">
        <v>89</v>
      </c>
      <c r="AV162" s="14" t="s">
        <v>89</v>
      </c>
      <c r="AW162" s="14" t="s">
        <v>35</v>
      </c>
      <c r="AX162" s="14" t="s">
        <v>79</v>
      </c>
      <c r="AY162" s="266" t="s">
        <v>165</v>
      </c>
    </row>
    <row r="163" s="15" customFormat="1">
      <c r="A163" s="15"/>
      <c r="B163" s="267"/>
      <c r="C163" s="268"/>
      <c r="D163" s="247" t="s">
        <v>176</v>
      </c>
      <c r="E163" s="269" t="s">
        <v>1</v>
      </c>
      <c r="F163" s="270" t="s">
        <v>179</v>
      </c>
      <c r="G163" s="268"/>
      <c r="H163" s="271">
        <v>6.7199999999999998</v>
      </c>
      <c r="I163" s="272"/>
      <c r="J163" s="268"/>
      <c r="K163" s="268"/>
      <c r="L163" s="273"/>
      <c r="M163" s="274"/>
      <c r="N163" s="275"/>
      <c r="O163" s="275"/>
      <c r="P163" s="275"/>
      <c r="Q163" s="275"/>
      <c r="R163" s="275"/>
      <c r="S163" s="275"/>
      <c r="T163" s="27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7" t="s">
        <v>176</v>
      </c>
      <c r="AU163" s="277" t="s">
        <v>89</v>
      </c>
      <c r="AV163" s="15" t="s">
        <v>172</v>
      </c>
      <c r="AW163" s="15" t="s">
        <v>35</v>
      </c>
      <c r="AX163" s="15" t="s">
        <v>87</v>
      </c>
      <c r="AY163" s="277" t="s">
        <v>165</v>
      </c>
    </row>
    <row r="164" s="2" customFormat="1" ht="24.15" customHeight="1">
      <c r="A164" s="39"/>
      <c r="B164" s="40"/>
      <c r="C164" s="227" t="s">
        <v>235</v>
      </c>
      <c r="D164" s="227" t="s">
        <v>167</v>
      </c>
      <c r="E164" s="228" t="s">
        <v>585</v>
      </c>
      <c r="F164" s="229" t="s">
        <v>586</v>
      </c>
      <c r="G164" s="230" t="s">
        <v>183</v>
      </c>
      <c r="H164" s="231">
        <v>30.239999999999998</v>
      </c>
      <c r="I164" s="232"/>
      <c r="J164" s="233">
        <f>ROUND(I164*H164,2)</f>
        <v>0</v>
      </c>
      <c r="K164" s="229" t="s">
        <v>171</v>
      </c>
      <c r="L164" s="45"/>
      <c r="M164" s="234" t="s">
        <v>1</v>
      </c>
      <c r="N164" s="235" t="s">
        <v>44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172</v>
      </c>
      <c r="AT164" s="238" t="s">
        <v>167</v>
      </c>
      <c r="AU164" s="238" t="s">
        <v>89</v>
      </c>
      <c r="AY164" s="18" t="s">
        <v>165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87</v>
      </c>
      <c r="BK164" s="239">
        <f>ROUND(I164*H164,2)</f>
        <v>0</v>
      </c>
      <c r="BL164" s="18" t="s">
        <v>172</v>
      </c>
      <c r="BM164" s="238" t="s">
        <v>587</v>
      </c>
    </row>
    <row r="165" s="2" customFormat="1">
      <c r="A165" s="39"/>
      <c r="B165" s="40"/>
      <c r="C165" s="41"/>
      <c r="D165" s="240" t="s">
        <v>174</v>
      </c>
      <c r="E165" s="41"/>
      <c r="F165" s="241" t="s">
        <v>588</v>
      </c>
      <c r="G165" s="41"/>
      <c r="H165" s="41"/>
      <c r="I165" s="242"/>
      <c r="J165" s="41"/>
      <c r="K165" s="41"/>
      <c r="L165" s="45"/>
      <c r="M165" s="243"/>
      <c r="N165" s="244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174</v>
      </c>
      <c r="AU165" s="18" t="s">
        <v>89</v>
      </c>
    </row>
    <row r="166" s="13" customFormat="1">
      <c r="A166" s="13"/>
      <c r="B166" s="245"/>
      <c r="C166" s="246"/>
      <c r="D166" s="247" t="s">
        <v>176</v>
      </c>
      <c r="E166" s="248" t="s">
        <v>1</v>
      </c>
      <c r="F166" s="249" t="s">
        <v>566</v>
      </c>
      <c r="G166" s="246"/>
      <c r="H166" s="248" t="s">
        <v>1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5" t="s">
        <v>176</v>
      </c>
      <c r="AU166" s="255" t="s">
        <v>89</v>
      </c>
      <c r="AV166" s="13" t="s">
        <v>87</v>
      </c>
      <c r="AW166" s="13" t="s">
        <v>35</v>
      </c>
      <c r="AX166" s="13" t="s">
        <v>79</v>
      </c>
      <c r="AY166" s="255" t="s">
        <v>165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589</v>
      </c>
      <c r="G167" s="257"/>
      <c r="H167" s="260">
        <v>9.6839999999999993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4" customFormat="1">
      <c r="A168" s="14"/>
      <c r="B168" s="256"/>
      <c r="C168" s="257"/>
      <c r="D168" s="247" t="s">
        <v>176</v>
      </c>
      <c r="E168" s="258" t="s">
        <v>1</v>
      </c>
      <c r="F168" s="259" t="s">
        <v>590</v>
      </c>
      <c r="G168" s="257"/>
      <c r="H168" s="260">
        <v>4.3200000000000003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176</v>
      </c>
      <c r="AU168" s="266" t="s">
        <v>89</v>
      </c>
      <c r="AV168" s="14" t="s">
        <v>89</v>
      </c>
      <c r="AW168" s="14" t="s">
        <v>35</v>
      </c>
      <c r="AX168" s="14" t="s">
        <v>79</v>
      </c>
      <c r="AY168" s="266" t="s">
        <v>165</v>
      </c>
    </row>
    <row r="169" s="14" customFormat="1">
      <c r="A169" s="14"/>
      <c r="B169" s="256"/>
      <c r="C169" s="257"/>
      <c r="D169" s="247" t="s">
        <v>176</v>
      </c>
      <c r="E169" s="258" t="s">
        <v>1</v>
      </c>
      <c r="F169" s="259" t="s">
        <v>591</v>
      </c>
      <c r="G169" s="257"/>
      <c r="H169" s="260">
        <v>16.236000000000001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176</v>
      </c>
      <c r="AU169" s="266" t="s">
        <v>89</v>
      </c>
      <c r="AV169" s="14" t="s">
        <v>89</v>
      </c>
      <c r="AW169" s="14" t="s">
        <v>35</v>
      </c>
      <c r="AX169" s="14" t="s">
        <v>79</v>
      </c>
      <c r="AY169" s="266" t="s">
        <v>165</v>
      </c>
    </row>
    <row r="170" s="15" customFormat="1">
      <c r="A170" s="15"/>
      <c r="B170" s="267"/>
      <c r="C170" s="268"/>
      <c r="D170" s="247" t="s">
        <v>176</v>
      </c>
      <c r="E170" s="269" t="s">
        <v>1</v>
      </c>
      <c r="F170" s="270" t="s">
        <v>179</v>
      </c>
      <c r="G170" s="268"/>
      <c r="H170" s="271">
        <v>30.240000000000002</v>
      </c>
      <c r="I170" s="272"/>
      <c r="J170" s="268"/>
      <c r="K170" s="268"/>
      <c r="L170" s="273"/>
      <c r="M170" s="274"/>
      <c r="N170" s="275"/>
      <c r="O170" s="275"/>
      <c r="P170" s="275"/>
      <c r="Q170" s="275"/>
      <c r="R170" s="275"/>
      <c r="S170" s="275"/>
      <c r="T170" s="27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7" t="s">
        <v>176</v>
      </c>
      <c r="AU170" s="277" t="s">
        <v>89</v>
      </c>
      <c r="AV170" s="15" t="s">
        <v>172</v>
      </c>
      <c r="AW170" s="15" t="s">
        <v>35</v>
      </c>
      <c r="AX170" s="15" t="s">
        <v>87</v>
      </c>
      <c r="AY170" s="277" t="s">
        <v>165</v>
      </c>
    </row>
    <row r="171" s="2" customFormat="1" ht="37.8" customHeight="1">
      <c r="A171" s="39"/>
      <c r="B171" s="40"/>
      <c r="C171" s="227" t="s">
        <v>242</v>
      </c>
      <c r="D171" s="227" t="s">
        <v>167</v>
      </c>
      <c r="E171" s="228" t="s">
        <v>220</v>
      </c>
      <c r="F171" s="229" t="s">
        <v>221</v>
      </c>
      <c r="G171" s="230" t="s">
        <v>183</v>
      </c>
      <c r="H171" s="231">
        <v>548.52099999999996</v>
      </c>
      <c r="I171" s="232"/>
      <c r="J171" s="233">
        <f>ROUND(I171*H171,2)</f>
        <v>0</v>
      </c>
      <c r="K171" s="229" t="s">
        <v>171</v>
      </c>
      <c r="L171" s="45"/>
      <c r="M171" s="234" t="s">
        <v>1</v>
      </c>
      <c r="N171" s="235" t="s">
        <v>44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172</v>
      </c>
      <c r="AT171" s="238" t="s">
        <v>167</v>
      </c>
      <c r="AU171" s="238" t="s">
        <v>89</v>
      </c>
      <c r="AY171" s="18" t="s">
        <v>165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87</v>
      </c>
      <c r="BK171" s="239">
        <f>ROUND(I171*H171,2)</f>
        <v>0</v>
      </c>
      <c r="BL171" s="18" t="s">
        <v>172</v>
      </c>
      <c r="BM171" s="238" t="s">
        <v>592</v>
      </c>
    </row>
    <row r="172" s="2" customFormat="1">
      <c r="A172" s="39"/>
      <c r="B172" s="40"/>
      <c r="C172" s="41"/>
      <c r="D172" s="240" t="s">
        <v>174</v>
      </c>
      <c r="E172" s="41"/>
      <c r="F172" s="241" t="s">
        <v>223</v>
      </c>
      <c r="G172" s="41"/>
      <c r="H172" s="41"/>
      <c r="I172" s="242"/>
      <c r="J172" s="41"/>
      <c r="K172" s="41"/>
      <c r="L172" s="45"/>
      <c r="M172" s="243"/>
      <c r="N172" s="244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174</v>
      </c>
      <c r="AU172" s="18" t="s">
        <v>89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593</v>
      </c>
      <c r="G173" s="257"/>
      <c r="H173" s="260">
        <v>546.47000000000003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4" customFormat="1">
      <c r="A174" s="14"/>
      <c r="B174" s="256"/>
      <c r="C174" s="257"/>
      <c r="D174" s="247" t="s">
        <v>176</v>
      </c>
      <c r="E174" s="258" t="s">
        <v>1</v>
      </c>
      <c r="F174" s="259" t="s">
        <v>594</v>
      </c>
      <c r="G174" s="257"/>
      <c r="H174" s="260">
        <v>6.7199999999999998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6" t="s">
        <v>176</v>
      </c>
      <c r="AU174" s="266" t="s">
        <v>89</v>
      </c>
      <c r="AV174" s="14" t="s">
        <v>89</v>
      </c>
      <c r="AW174" s="14" t="s">
        <v>35</v>
      </c>
      <c r="AX174" s="14" t="s">
        <v>79</v>
      </c>
      <c r="AY174" s="266" t="s">
        <v>165</v>
      </c>
    </row>
    <row r="175" s="14" customFormat="1">
      <c r="A175" s="14"/>
      <c r="B175" s="256"/>
      <c r="C175" s="257"/>
      <c r="D175" s="247" t="s">
        <v>176</v>
      </c>
      <c r="E175" s="258" t="s">
        <v>1</v>
      </c>
      <c r="F175" s="259" t="s">
        <v>595</v>
      </c>
      <c r="G175" s="257"/>
      <c r="H175" s="260">
        <v>-4.6689999999999996</v>
      </c>
      <c r="I175" s="261"/>
      <c r="J175" s="257"/>
      <c r="K175" s="257"/>
      <c r="L175" s="262"/>
      <c r="M175" s="263"/>
      <c r="N175" s="264"/>
      <c r="O175" s="264"/>
      <c r="P175" s="264"/>
      <c r="Q175" s="264"/>
      <c r="R175" s="264"/>
      <c r="S175" s="264"/>
      <c r="T175" s="26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6" t="s">
        <v>176</v>
      </c>
      <c r="AU175" s="266" t="s">
        <v>89</v>
      </c>
      <c r="AV175" s="14" t="s">
        <v>89</v>
      </c>
      <c r="AW175" s="14" t="s">
        <v>35</v>
      </c>
      <c r="AX175" s="14" t="s">
        <v>79</v>
      </c>
      <c r="AY175" s="266" t="s">
        <v>165</v>
      </c>
    </row>
    <row r="176" s="15" customFormat="1">
      <c r="A176" s="15"/>
      <c r="B176" s="267"/>
      <c r="C176" s="268"/>
      <c r="D176" s="247" t="s">
        <v>176</v>
      </c>
      <c r="E176" s="269" t="s">
        <v>1</v>
      </c>
      <c r="F176" s="270" t="s">
        <v>179</v>
      </c>
      <c r="G176" s="268"/>
      <c r="H176" s="271">
        <v>548.52100000000007</v>
      </c>
      <c r="I176" s="272"/>
      <c r="J176" s="268"/>
      <c r="K176" s="268"/>
      <c r="L176" s="273"/>
      <c r="M176" s="274"/>
      <c r="N176" s="275"/>
      <c r="O176" s="275"/>
      <c r="P176" s="275"/>
      <c r="Q176" s="275"/>
      <c r="R176" s="275"/>
      <c r="S176" s="275"/>
      <c r="T176" s="27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7" t="s">
        <v>176</v>
      </c>
      <c r="AU176" s="277" t="s">
        <v>89</v>
      </c>
      <c r="AV176" s="15" t="s">
        <v>172</v>
      </c>
      <c r="AW176" s="15" t="s">
        <v>35</v>
      </c>
      <c r="AX176" s="15" t="s">
        <v>87</v>
      </c>
      <c r="AY176" s="277" t="s">
        <v>165</v>
      </c>
    </row>
    <row r="177" s="2" customFormat="1" ht="37.8" customHeight="1">
      <c r="A177" s="39"/>
      <c r="B177" s="40"/>
      <c r="C177" s="227" t="s">
        <v>195</v>
      </c>
      <c r="D177" s="227" t="s">
        <v>167</v>
      </c>
      <c r="E177" s="228" t="s">
        <v>230</v>
      </c>
      <c r="F177" s="229" t="s">
        <v>231</v>
      </c>
      <c r="G177" s="230" t="s">
        <v>183</v>
      </c>
      <c r="H177" s="231">
        <v>12615.983</v>
      </c>
      <c r="I177" s="232"/>
      <c r="J177" s="233">
        <f>ROUND(I177*H177,2)</f>
        <v>0</v>
      </c>
      <c r="K177" s="229" t="s">
        <v>171</v>
      </c>
      <c r="L177" s="45"/>
      <c r="M177" s="234" t="s">
        <v>1</v>
      </c>
      <c r="N177" s="235" t="s">
        <v>44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172</v>
      </c>
      <c r="AT177" s="238" t="s">
        <v>167</v>
      </c>
      <c r="AU177" s="238" t="s">
        <v>89</v>
      </c>
      <c r="AY177" s="18" t="s">
        <v>165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87</v>
      </c>
      <c r="BK177" s="239">
        <f>ROUND(I177*H177,2)</f>
        <v>0</v>
      </c>
      <c r="BL177" s="18" t="s">
        <v>172</v>
      </c>
      <c r="BM177" s="238" t="s">
        <v>596</v>
      </c>
    </row>
    <row r="178" s="2" customFormat="1">
      <c r="A178" s="39"/>
      <c r="B178" s="40"/>
      <c r="C178" s="41"/>
      <c r="D178" s="240" t="s">
        <v>174</v>
      </c>
      <c r="E178" s="41"/>
      <c r="F178" s="241" t="s">
        <v>233</v>
      </c>
      <c r="G178" s="41"/>
      <c r="H178" s="41"/>
      <c r="I178" s="242"/>
      <c r="J178" s="41"/>
      <c r="K178" s="41"/>
      <c r="L178" s="45"/>
      <c r="M178" s="243"/>
      <c r="N178" s="244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174</v>
      </c>
      <c r="AU178" s="18" t="s">
        <v>89</v>
      </c>
    </row>
    <row r="179" s="14" customFormat="1">
      <c r="A179" s="14"/>
      <c r="B179" s="256"/>
      <c r="C179" s="257"/>
      <c r="D179" s="247" t="s">
        <v>176</v>
      </c>
      <c r="E179" s="258" t="s">
        <v>1</v>
      </c>
      <c r="F179" s="259" t="s">
        <v>597</v>
      </c>
      <c r="G179" s="257"/>
      <c r="H179" s="260">
        <v>12615.983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176</v>
      </c>
      <c r="AU179" s="266" t="s">
        <v>89</v>
      </c>
      <c r="AV179" s="14" t="s">
        <v>89</v>
      </c>
      <c r="AW179" s="14" t="s">
        <v>35</v>
      </c>
      <c r="AX179" s="14" t="s">
        <v>79</v>
      </c>
      <c r="AY179" s="266" t="s">
        <v>165</v>
      </c>
    </row>
    <row r="180" s="15" customFormat="1">
      <c r="A180" s="15"/>
      <c r="B180" s="267"/>
      <c r="C180" s="268"/>
      <c r="D180" s="247" t="s">
        <v>176</v>
      </c>
      <c r="E180" s="269" t="s">
        <v>1</v>
      </c>
      <c r="F180" s="270" t="s">
        <v>179</v>
      </c>
      <c r="G180" s="268"/>
      <c r="H180" s="271">
        <v>12615.983</v>
      </c>
      <c r="I180" s="272"/>
      <c r="J180" s="268"/>
      <c r="K180" s="268"/>
      <c r="L180" s="273"/>
      <c r="M180" s="274"/>
      <c r="N180" s="275"/>
      <c r="O180" s="275"/>
      <c r="P180" s="275"/>
      <c r="Q180" s="275"/>
      <c r="R180" s="275"/>
      <c r="S180" s="275"/>
      <c r="T180" s="27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7" t="s">
        <v>176</v>
      </c>
      <c r="AU180" s="277" t="s">
        <v>89</v>
      </c>
      <c r="AV180" s="15" t="s">
        <v>172</v>
      </c>
      <c r="AW180" s="15" t="s">
        <v>35</v>
      </c>
      <c r="AX180" s="15" t="s">
        <v>87</v>
      </c>
      <c r="AY180" s="277" t="s">
        <v>165</v>
      </c>
    </row>
    <row r="181" s="2" customFormat="1" ht="24.15" customHeight="1">
      <c r="A181" s="39"/>
      <c r="B181" s="40"/>
      <c r="C181" s="227" t="s">
        <v>252</v>
      </c>
      <c r="D181" s="227" t="s">
        <v>167</v>
      </c>
      <c r="E181" s="228" t="s">
        <v>236</v>
      </c>
      <c r="F181" s="229" t="s">
        <v>237</v>
      </c>
      <c r="G181" s="230" t="s">
        <v>183</v>
      </c>
      <c r="H181" s="231">
        <v>7.782</v>
      </c>
      <c r="I181" s="232"/>
      <c r="J181" s="233">
        <f>ROUND(I181*H181,2)</f>
        <v>0</v>
      </c>
      <c r="K181" s="229" t="s">
        <v>171</v>
      </c>
      <c r="L181" s="45"/>
      <c r="M181" s="234" t="s">
        <v>1</v>
      </c>
      <c r="N181" s="235" t="s">
        <v>44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172</v>
      </c>
      <c r="AT181" s="238" t="s">
        <v>167</v>
      </c>
      <c r="AU181" s="238" t="s">
        <v>89</v>
      </c>
      <c r="AY181" s="18" t="s">
        <v>165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87</v>
      </c>
      <c r="BK181" s="239">
        <f>ROUND(I181*H181,2)</f>
        <v>0</v>
      </c>
      <c r="BL181" s="18" t="s">
        <v>172</v>
      </c>
      <c r="BM181" s="238" t="s">
        <v>598</v>
      </c>
    </row>
    <row r="182" s="2" customFormat="1">
      <c r="A182" s="39"/>
      <c r="B182" s="40"/>
      <c r="C182" s="41"/>
      <c r="D182" s="240" t="s">
        <v>174</v>
      </c>
      <c r="E182" s="41"/>
      <c r="F182" s="241" t="s">
        <v>239</v>
      </c>
      <c r="G182" s="41"/>
      <c r="H182" s="41"/>
      <c r="I182" s="242"/>
      <c r="J182" s="41"/>
      <c r="K182" s="41"/>
      <c r="L182" s="45"/>
      <c r="M182" s="243"/>
      <c r="N182" s="244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174</v>
      </c>
      <c r="AU182" s="18" t="s">
        <v>89</v>
      </c>
    </row>
    <row r="183" s="13" customFormat="1">
      <c r="A183" s="13"/>
      <c r="B183" s="245"/>
      <c r="C183" s="246"/>
      <c r="D183" s="247" t="s">
        <v>176</v>
      </c>
      <c r="E183" s="248" t="s">
        <v>1</v>
      </c>
      <c r="F183" s="249" t="s">
        <v>240</v>
      </c>
      <c r="G183" s="246"/>
      <c r="H183" s="248" t="s">
        <v>1</v>
      </c>
      <c r="I183" s="250"/>
      <c r="J183" s="246"/>
      <c r="K183" s="246"/>
      <c r="L183" s="251"/>
      <c r="M183" s="252"/>
      <c r="N183" s="253"/>
      <c r="O183" s="253"/>
      <c r="P183" s="253"/>
      <c r="Q183" s="253"/>
      <c r="R183" s="253"/>
      <c r="S183" s="253"/>
      <c r="T183" s="25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5" t="s">
        <v>176</v>
      </c>
      <c r="AU183" s="255" t="s">
        <v>89</v>
      </c>
      <c r="AV183" s="13" t="s">
        <v>87</v>
      </c>
      <c r="AW183" s="13" t="s">
        <v>35</v>
      </c>
      <c r="AX183" s="13" t="s">
        <v>79</v>
      </c>
      <c r="AY183" s="255" t="s">
        <v>165</v>
      </c>
    </row>
    <row r="184" s="14" customFormat="1">
      <c r="A184" s="14"/>
      <c r="B184" s="256"/>
      <c r="C184" s="257"/>
      <c r="D184" s="247" t="s">
        <v>176</v>
      </c>
      <c r="E184" s="258" t="s">
        <v>1</v>
      </c>
      <c r="F184" s="259" t="s">
        <v>599</v>
      </c>
      <c r="G184" s="257"/>
      <c r="H184" s="260">
        <v>4.6689999999999996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176</v>
      </c>
      <c r="AU184" s="266" t="s">
        <v>89</v>
      </c>
      <c r="AV184" s="14" t="s">
        <v>89</v>
      </c>
      <c r="AW184" s="14" t="s">
        <v>35</v>
      </c>
      <c r="AX184" s="14" t="s">
        <v>79</v>
      </c>
      <c r="AY184" s="266" t="s">
        <v>165</v>
      </c>
    </row>
    <row r="185" s="13" customFormat="1">
      <c r="A185" s="13"/>
      <c r="B185" s="245"/>
      <c r="C185" s="246"/>
      <c r="D185" s="247" t="s">
        <v>176</v>
      </c>
      <c r="E185" s="248" t="s">
        <v>1</v>
      </c>
      <c r="F185" s="249" t="s">
        <v>600</v>
      </c>
      <c r="G185" s="246"/>
      <c r="H185" s="248" t="s">
        <v>1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5" t="s">
        <v>176</v>
      </c>
      <c r="AU185" s="255" t="s">
        <v>89</v>
      </c>
      <c r="AV185" s="13" t="s">
        <v>87</v>
      </c>
      <c r="AW185" s="13" t="s">
        <v>35</v>
      </c>
      <c r="AX185" s="13" t="s">
        <v>79</v>
      </c>
      <c r="AY185" s="255" t="s">
        <v>165</v>
      </c>
    </row>
    <row r="186" s="14" customFormat="1">
      <c r="A186" s="14"/>
      <c r="B186" s="256"/>
      <c r="C186" s="257"/>
      <c r="D186" s="247" t="s">
        <v>176</v>
      </c>
      <c r="E186" s="258" t="s">
        <v>1</v>
      </c>
      <c r="F186" s="259" t="s">
        <v>575</v>
      </c>
      <c r="G186" s="257"/>
      <c r="H186" s="260">
        <v>3.113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6" t="s">
        <v>176</v>
      </c>
      <c r="AU186" s="266" t="s">
        <v>89</v>
      </c>
      <c r="AV186" s="14" t="s">
        <v>89</v>
      </c>
      <c r="AW186" s="14" t="s">
        <v>35</v>
      </c>
      <c r="AX186" s="14" t="s">
        <v>79</v>
      </c>
      <c r="AY186" s="266" t="s">
        <v>165</v>
      </c>
    </row>
    <row r="187" s="15" customFormat="1">
      <c r="A187" s="15"/>
      <c r="B187" s="267"/>
      <c r="C187" s="268"/>
      <c r="D187" s="247" t="s">
        <v>176</v>
      </c>
      <c r="E187" s="269" t="s">
        <v>1</v>
      </c>
      <c r="F187" s="270" t="s">
        <v>179</v>
      </c>
      <c r="G187" s="268"/>
      <c r="H187" s="271">
        <v>7.782</v>
      </c>
      <c r="I187" s="272"/>
      <c r="J187" s="268"/>
      <c r="K187" s="268"/>
      <c r="L187" s="273"/>
      <c r="M187" s="274"/>
      <c r="N187" s="275"/>
      <c r="O187" s="275"/>
      <c r="P187" s="275"/>
      <c r="Q187" s="275"/>
      <c r="R187" s="275"/>
      <c r="S187" s="275"/>
      <c r="T187" s="27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7" t="s">
        <v>176</v>
      </c>
      <c r="AU187" s="277" t="s">
        <v>89</v>
      </c>
      <c r="AV187" s="15" t="s">
        <v>172</v>
      </c>
      <c r="AW187" s="15" t="s">
        <v>35</v>
      </c>
      <c r="AX187" s="15" t="s">
        <v>87</v>
      </c>
      <c r="AY187" s="277" t="s">
        <v>165</v>
      </c>
    </row>
    <row r="188" s="2" customFormat="1" ht="33" customHeight="1">
      <c r="A188" s="39"/>
      <c r="B188" s="40"/>
      <c r="C188" s="227" t="s">
        <v>259</v>
      </c>
      <c r="D188" s="227" t="s">
        <v>167</v>
      </c>
      <c r="E188" s="228" t="s">
        <v>243</v>
      </c>
      <c r="F188" s="229" t="s">
        <v>244</v>
      </c>
      <c r="G188" s="230" t="s">
        <v>194</v>
      </c>
      <c r="H188" s="231">
        <v>1014.764</v>
      </c>
      <c r="I188" s="232"/>
      <c r="J188" s="233">
        <f>ROUND(I188*H188,2)</f>
        <v>0</v>
      </c>
      <c r="K188" s="229" t="s">
        <v>171</v>
      </c>
      <c r="L188" s="45"/>
      <c r="M188" s="234" t="s">
        <v>1</v>
      </c>
      <c r="N188" s="235" t="s">
        <v>44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172</v>
      </c>
      <c r="AT188" s="238" t="s">
        <v>167</v>
      </c>
      <c r="AU188" s="238" t="s">
        <v>89</v>
      </c>
      <c r="AY188" s="18" t="s">
        <v>165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87</v>
      </c>
      <c r="BK188" s="239">
        <f>ROUND(I188*H188,2)</f>
        <v>0</v>
      </c>
      <c r="BL188" s="18" t="s">
        <v>172</v>
      </c>
      <c r="BM188" s="238" t="s">
        <v>601</v>
      </c>
    </row>
    <row r="189" s="2" customFormat="1">
      <c r="A189" s="39"/>
      <c r="B189" s="40"/>
      <c r="C189" s="41"/>
      <c r="D189" s="240" t="s">
        <v>174</v>
      </c>
      <c r="E189" s="41"/>
      <c r="F189" s="241" t="s">
        <v>246</v>
      </c>
      <c r="G189" s="41"/>
      <c r="H189" s="41"/>
      <c r="I189" s="242"/>
      <c r="J189" s="41"/>
      <c r="K189" s="41"/>
      <c r="L189" s="45"/>
      <c r="M189" s="243"/>
      <c r="N189" s="244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174</v>
      </c>
      <c r="AU189" s="18" t="s">
        <v>89</v>
      </c>
    </row>
    <row r="190" s="14" customFormat="1">
      <c r="A190" s="14"/>
      <c r="B190" s="256"/>
      <c r="C190" s="257"/>
      <c r="D190" s="247" t="s">
        <v>176</v>
      </c>
      <c r="E190" s="258" t="s">
        <v>1</v>
      </c>
      <c r="F190" s="259" t="s">
        <v>602</v>
      </c>
      <c r="G190" s="257"/>
      <c r="H190" s="260">
        <v>1014.764</v>
      </c>
      <c r="I190" s="261"/>
      <c r="J190" s="257"/>
      <c r="K190" s="257"/>
      <c r="L190" s="262"/>
      <c r="M190" s="263"/>
      <c r="N190" s="264"/>
      <c r="O190" s="264"/>
      <c r="P190" s="264"/>
      <c r="Q190" s="264"/>
      <c r="R190" s="264"/>
      <c r="S190" s="264"/>
      <c r="T190" s="26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6" t="s">
        <v>176</v>
      </c>
      <c r="AU190" s="266" t="s">
        <v>89</v>
      </c>
      <c r="AV190" s="14" t="s">
        <v>89</v>
      </c>
      <c r="AW190" s="14" t="s">
        <v>35</v>
      </c>
      <c r="AX190" s="14" t="s">
        <v>79</v>
      </c>
      <c r="AY190" s="266" t="s">
        <v>165</v>
      </c>
    </row>
    <row r="191" s="15" customFormat="1">
      <c r="A191" s="15"/>
      <c r="B191" s="267"/>
      <c r="C191" s="268"/>
      <c r="D191" s="247" t="s">
        <v>176</v>
      </c>
      <c r="E191" s="269" t="s">
        <v>1</v>
      </c>
      <c r="F191" s="270" t="s">
        <v>179</v>
      </c>
      <c r="G191" s="268"/>
      <c r="H191" s="271">
        <v>1014.764</v>
      </c>
      <c r="I191" s="272"/>
      <c r="J191" s="268"/>
      <c r="K191" s="268"/>
      <c r="L191" s="273"/>
      <c r="M191" s="274"/>
      <c r="N191" s="275"/>
      <c r="O191" s="275"/>
      <c r="P191" s="275"/>
      <c r="Q191" s="275"/>
      <c r="R191" s="275"/>
      <c r="S191" s="275"/>
      <c r="T191" s="27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7" t="s">
        <v>176</v>
      </c>
      <c r="AU191" s="277" t="s">
        <v>89</v>
      </c>
      <c r="AV191" s="15" t="s">
        <v>172</v>
      </c>
      <c r="AW191" s="15" t="s">
        <v>35</v>
      </c>
      <c r="AX191" s="15" t="s">
        <v>87</v>
      </c>
      <c r="AY191" s="277" t="s">
        <v>165</v>
      </c>
    </row>
    <row r="192" s="2" customFormat="1" ht="16.5" customHeight="1">
      <c r="A192" s="39"/>
      <c r="B192" s="40"/>
      <c r="C192" s="227" t="s">
        <v>264</v>
      </c>
      <c r="D192" s="227" t="s">
        <v>167</v>
      </c>
      <c r="E192" s="228" t="s">
        <v>248</v>
      </c>
      <c r="F192" s="229" t="s">
        <v>249</v>
      </c>
      <c r="G192" s="230" t="s">
        <v>183</v>
      </c>
      <c r="H192" s="231">
        <v>548.52099999999996</v>
      </c>
      <c r="I192" s="232"/>
      <c r="J192" s="233">
        <f>ROUND(I192*H192,2)</f>
        <v>0</v>
      </c>
      <c r="K192" s="229" t="s">
        <v>171</v>
      </c>
      <c r="L192" s="45"/>
      <c r="M192" s="234" t="s">
        <v>1</v>
      </c>
      <c r="N192" s="235" t="s">
        <v>44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172</v>
      </c>
      <c r="AT192" s="238" t="s">
        <v>167</v>
      </c>
      <c r="AU192" s="238" t="s">
        <v>89</v>
      </c>
      <c r="AY192" s="18" t="s">
        <v>165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87</v>
      </c>
      <c r="BK192" s="239">
        <f>ROUND(I192*H192,2)</f>
        <v>0</v>
      </c>
      <c r="BL192" s="18" t="s">
        <v>172</v>
      </c>
      <c r="BM192" s="238" t="s">
        <v>603</v>
      </c>
    </row>
    <row r="193" s="2" customFormat="1">
      <c r="A193" s="39"/>
      <c r="B193" s="40"/>
      <c r="C193" s="41"/>
      <c r="D193" s="240" t="s">
        <v>174</v>
      </c>
      <c r="E193" s="41"/>
      <c r="F193" s="241" t="s">
        <v>251</v>
      </c>
      <c r="G193" s="41"/>
      <c r="H193" s="41"/>
      <c r="I193" s="242"/>
      <c r="J193" s="41"/>
      <c r="K193" s="41"/>
      <c r="L193" s="45"/>
      <c r="M193" s="243"/>
      <c r="N193" s="244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174</v>
      </c>
      <c r="AU193" s="18" t="s">
        <v>89</v>
      </c>
    </row>
    <row r="194" s="2" customFormat="1" ht="24.15" customHeight="1">
      <c r="A194" s="39"/>
      <c r="B194" s="40"/>
      <c r="C194" s="227" t="s">
        <v>8</v>
      </c>
      <c r="D194" s="227" t="s">
        <v>167</v>
      </c>
      <c r="E194" s="228" t="s">
        <v>253</v>
      </c>
      <c r="F194" s="229" t="s">
        <v>254</v>
      </c>
      <c r="G194" s="230" t="s">
        <v>183</v>
      </c>
      <c r="H194" s="231">
        <v>4.7249999999999996</v>
      </c>
      <c r="I194" s="232"/>
      <c r="J194" s="233">
        <f>ROUND(I194*H194,2)</f>
        <v>0</v>
      </c>
      <c r="K194" s="229" t="s">
        <v>171</v>
      </c>
      <c r="L194" s="45"/>
      <c r="M194" s="234" t="s">
        <v>1</v>
      </c>
      <c r="N194" s="235" t="s">
        <v>44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172</v>
      </c>
      <c r="AT194" s="238" t="s">
        <v>167</v>
      </c>
      <c r="AU194" s="238" t="s">
        <v>89</v>
      </c>
      <c r="AY194" s="18" t="s">
        <v>165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87</v>
      </c>
      <c r="BK194" s="239">
        <f>ROUND(I194*H194,2)</f>
        <v>0</v>
      </c>
      <c r="BL194" s="18" t="s">
        <v>172</v>
      </c>
      <c r="BM194" s="238" t="s">
        <v>604</v>
      </c>
    </row>
    <row r="195" s="2" customFormat="1">
      <c r="A195" s="39"/>
      <c r="B195" s="40"/>
      <c r="C195" s="41"/>
      <c r="D195" s="240" t="s">
        <v>174</v>
      </c>
      <c r="E195" s="41"/>
      <c r="F195" s="241" t="s">
        <v>256</v>
      </c>
      <c r="G195" s="41"/>
      <c r="H195" s="41"/>
      <c r="I195" s="242"/>
      <c r="J195" s="41"/>
      <c r="K195" s="41"/>
      <c r="L195" s="45"/>
      <c r="M195" s="243"/>
      <c r="N195" s="244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174</v>
      </c>
      <c r="AU195" s="18" t="s">
        <v>89</v>
      </c>
    </row>
    <row r="196" s="13" customFormat="1">
      <c r="A196" s="13"/>
      <c r="B196" s="245"/>
      <c r="C196" s="246"/>
      <c r="D196" s="247" t="s">
        <v>176</v>
      </c>
      <c r="E196" s="248" t="s">
        <v>1</v>
      </c>
      <c r="F196" s="249" t="s">
        <v>257</v>
      </c>
      <c r="G196" s="246"/>
      <c r="H196" s="248" t="s">
        <v>1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5" t="s">
        <v>176</v>
      </c>
      <c r="AU196" s="255" t="s">
        <v>89</v>
      </c>
      <c r="AV196" s="13" t="s">
        <v>87</v>
      </c>
      <c r="AW196" s="13" t="s">
        <v>35</v>
      </c>
      <c r="AX196" s="13" t="s">
        <v>79</v>
      </c>
      <c r="AY196" s="255" t="s">
        <v>165</v>
      </c>
    </row>
    <row r="197" s="14" customFormat="1">
      <c r="A197" s="14"/>
      <c r="B197" s="256"/>
      <c r="C197" s="257"/>
      <c r="D197" s="247" t="s">
        <v>176</v>
      </c>
      <c r="E197" s="258" t="s">
        <v>1</v>
      </c>
      <c r="F197" s="259" t="s">
        <v>605</v>
      </c>
      <c r="G197" s="257"/>
      <c r="H197" s="260">
        <v>4.7249999999999996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176</v>
      </c>
      <c r="AU197" s="266" t="s">
        <v>89</v>
      </c>
      <c r="AV197" s="14" t="s">
        <v>89</v>
      </c>
      <c r="AW197" s="14" t="s">
        <v>35</v>
      </c>
      <c r="AX197" s="14" t="s">
        <v>79</v>
      </c>
      <c r="AY197" s="266" t="s">
        <v>165</v>
      </c>
    </row>
    <row r="198" s="15" customFormat="1">
      <c r="A198" s="15"/>
      <c r="B198" s="267"/>
      <c r="C198" s="268"/>
      <c r="D198" s="247" t="s">
        <v>176</v>
      </c>
      <c r="E198" s="269" t="s">
        <v>1</v>
      </c>
      <c r="F198" s="270" t="s">
        <v>179</v>
      </c>
      <c r="G198" s="268"/>
      <c r="H198" s="271">
        <v>4.7249999999999996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7" t="s">
        <v>176</v>
      </c>
      <c r="AU198" s="277" t="s">
        <v>89</v>
      </c>
      <c r="AV198" s="15" t="s">
        <v>172</v>
      </c>
      <c r="AW198" s="15" t="s">
        <v>35</v>
      </c>
      <c r="AX198" s="15" t="s">
        <v>87</v>
      </c>
      <c r="AY198" s="277" t="s">
        <v>165</v>
      </c>
    </row>
    <row r="199" s="2" customFormat="1" ht="16.5" customHeight="1">
      <c r="A199" s="39"/>
      <c r="B199" s="40"/>
      <c r="C199" s="278" t="s">
        <v>279</v>
      </c>
      <c r="D199" s="278" t="s">
        <v>191</v>
      </c>
      <c r="E199" s="279" t="s">
        <v>260</v>
      </c>
      <c r="F199" s="280" t="s">
        <v>261</v>
      </c>
      <c r="G199" s="281" t="s">
        <v>194</v>
      </c>
      <c r="H199" s="282">
        <v>9.4499999999999993</v>
      </c>
      <c r="I199" s="283"/>
      <c r="J199" s="284">
        <f>ROUND(I199*H199,2)</f>
        <v>0</v>
      </c>
      <c r="K199" s="280" t="s">
        <v>171</v>
      </c>
      <c r="L199" s="285"/>
      <c r="M199" s="286" t="s">
        <v>1</v>
      </c>
      <c r="N199" s="287" t="s">
        <v>44</v>
      </c>
      <c r="O199" s="92"/>
      <c r="P199" s="236">
        <f>O199*H199</f>
        <v>0</v>
      </c>
      <c r="Q199" s="236">
        <v>1</v>
      </c>
      <c r="R199" s="236">
        <f>Q199*H199</f>
        <v>9.4499999999999993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195</v>
      </c>
      <c r="AT199" s="238" t="s">
        <v>191</v>
      </c>
      <c r="AU199" s="238" t="s">
        <v>89</v>
      </c>
      <c r="AY199" s="18" t="s">
        <v>165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87</v>
      </c>
      <c r="BK199" s="239">
        <f>ROUND(I199*H199,2)</f>
        <v>0</v>
      </c>
      <c r="BL199" s="18" t="s">
        <v>172</v>
      </c>
      <c r="BM199" s="238" t="s">
        <v>606</v>
      </c>
    </row>
    <row r="200" s="14" customFormat="1">
      <c r="A200" s="14"/>
      <c r="B200" s="256"/>
      <c r="C200" s="257"/>
      <c r="D200" s="247" t="s">
        <v>176</v>
      </c>
      <c r="E200" s="258" t="s">
        <v>1</v>
      </c>
      <c r="F200" s="259" t="s">
        <v>607</v>
      </c>
      <c r="G200" s="257"/>
      <c r="H200" s="260">
        <v>9.4499999999999993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6" t="s">
        <v>176</v>
      </c>
      <c r="AU200" s="266" t="s">
        <v>89</v>
      </c>
      <c r="AV200" s="14" t="s">
        <v>89</v>
      </c>
      <c r="AW200" s="14" t="s">
        <v>35</v>
      </c>
      <c r="AX200" s="14" t="s">
        <v>79</v>
      </c>
      <c r="AY200" s="266" t="s">
        <v>165</v>
      </c>
    </row>
    <row r="201" s="15" customFormat="1">
      <c r="A201" s="15"/>
      <c r="B201" s="267"/>
      <c r="C201" s="268"/>
      <c r="D201" s="247" t="s">
        <v>176</v>
      </c>
      <c r="E201" s="269" t="s">
        <v>1</v>
      </c>
      <c r="F201" s="270" t="s">
        <v>179</v>
      </c>
      <c r="G201" s="268"/>
      <c r="H201" s="271">
        <v>9.4499999999999993</v>
      </c>
      <c r="I201" s="272"/>
      <c r="J201" s="268"/>
      <c r="K201" s="268"/>
      <c r="L201" s="273"/>
      <c r="M201" s="274"/>
      <c r="N201" s="275"/>
      <c r="O201" s="275"/>
      <c r="P201" s="275"/>
      <c r="Q201" s="275"/>
      <c r="R201" s="275"/>
      <c r="S201" s="275"/>
      <c r="T201" s="27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7" t="s">
        <v>176</v>
      </c>
      <c r="AU201" s="277" t="s">
        <v>89</v>
      </c>
      <c r="AV201" s="15" t="s">
        <v>172</v>
      </c>
      <c r="AW201" s="15" t="s">
        <v>35</v>
      </c>
      <c r="AX201" s="15" t="s">
        <v>87</v>
      </c>
      <c r="AY201" s="277" t="s">
        <v>165</v>
      </c>
    </row>
    <row r="202" s="2" customFormat="1" ht="33" customHeight="1">
      <c r="A202" s="39"/>
      <c r="B202" s="40"/>
      <c r="C202" s="227" t="s">
        <v>284</v>
      </c>
      <c r="D202" s="227" t="s">
        <v>167</v>
      </c>
      <c r="E202" s="228" t="s">
        <v>265</v>
      </c>
      <c r="F202" s="229" t="s">
        <v>266</v>
      </c>
      <c r="G202" s="230" t="s">
        <v>183</v>
      </c>
      <c r="H202" s="231">
        <v>4.6689999999999996</v>
      </c>
      <c r="I202" s="232"/>
      <c r="J202" s="233">
        <f>ROUND(I202*H202,2)</f>
        <v>0</v>
      </c>
      <c r="K202" s="229" t="s">
        <v>171</v>
      </c>
      <c r="L202" s="45"/>
      <c r="M202" s="234" t="s">
        <v>1</v>
      </c>
      <c r="N202" s="235" t="s">
        <v>44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172</v>
      </c>
      <c r="AT202" s="238" t="s">
        <v>167</v>
      </c>
      <c r="AU202" s="238" t="s">
        <v>89</v>
      </c>
      <c r="AY202" s="18" t="s">
        <v>165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87</v>
      </c>
      <c r="BK202" s="239">
        <f>ROUND(I202*H202,2)</f>
        <v>0</v>
      </c>
      <c r="BL202" s="18" t="s">
        <v>172</v>
      </c>
      <c r="BM202" s="238" t="s">
        <v>608</v>
      </c>
    </row>
    <row r="203" s="2" customFormat="1">
      <c r="A203" s="39"/>
      <c r="B203" s="40"/>
      <c r="C203" s="41"/>
      <c r="D203" s="240" t="s">
        <v>174</v>
      </c>
      <c r="E203" s="41"/>
      <c r="F203" s="241" t="s">
        <v>268</v>
      </c>
      <c r="G203" s="41"/>
      <c r="H203" s="41"/>
      <c r="I203" s="242"/>
      <c r="J203" s="41"/>
      <c r="K203" s="41"/>
      <c r="L203" s="45"/>
      <c r="M203" s="243"/>
      <c r="N203" s="244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174</v>
      </c>
      <c r="AU203" s="18" t="s">
        <v>89</v>
      </c>
    </row>
    <row r="204" s="13" customFormat="1">
      <c r="A204" s="13"/>
      <c r="B204" s="245"/>
      <c r="C204" s="246"/>
      <c r="D204" s="247" t="s">
        <v>176</v>
      </c>
      <c r="E204" s="248" t="s">
        <v>1</v>
      </c>
      <c r="F204" s="249" t="s">
        <v>269</v>
      </c>
      <c r="G204" s="246"/>
      <c r="H204" s="248" t="s">
        <v>1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5" t="s">
        <v>176</v>
      </c>
      <c r="AU204" s="255" t="s">
        <v>89</v>
      </c>
      <c r="AV204" s="13" t="s">
        <v>87</v>
      </c>
      <c r="AW204" s="13" t="s">
        <v>35</v>
      </c>
      <c r="AX204" s="13" t="s">
        <v>79</v>
      </c>
      <c r="AY204" s="255" t="s">
        <v>165</v>
      </c>
    </row>
    <row r="205" s="14" customFormat="1">
      <c r="A205" s="14"/>
      <c r="B205" s="256"/>
      <c r="C205" s="257"/>
      <c r="D205" s="247" t="s">
        <v>176</v>
      </c>
      <c r="E205" s="258" t="s">
        <v>1</v>
      </c>
      <c r="F205" s="259" t="s">
        <v>609</v>
      </c>
      <c r="G205" s="257"/>
      <c r="H205" s="260">
        <v>2.2949999999999999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6" t="s">
        <v>176</v>
      </c>
      <c r="AU205" s="266" t="s">
        <v>89</v>
      </c>
      <c r="AV205" s="14" t="s">
        <v>89</v>
      </c>
      <c r="AW205" s="14" t="s">
        <v>35</v>
      </c>
      <c r="AX205" s="14" t="s">
        <v>79</v>
      </c>
      <c r="AY205" s="266" t="s">
        <v>165</v>
      </c>
    </row>
    <row r="206" s="14" customFormat="1">
      <c r="A206" s="14"/>
      <c r="B206" s="256"/>
      <c r="C206" s="257"/>
      <c r="D206" s="247" t="s">
        <v>176</v>
      </c>
      <c r="E206" s="258" t="s">
        <v>1</v>
      </c>
      <c r="F206" s="259" t="s">
        <v>610</v>
      </c>
      <c r="G206" s="257"/>
      <c r="H206" s="260">
        <v>2.3740000000000001</v>
      </c>
      <c r="I206" s="261"/>
      <c r="J206" s="257"/>
      <c r="K206" s="257"/>
      <c r="L206" s="262"/>
      <c r="M206" s="263"/>
      <c r="N206" s="264"/>
      <c r="O206" s="264"/>
      <c r="P206" s="264"/>
      <c r="Q206" s="264"/>
      <c r="R206" s="264"/>
      <c r="S206" s="264"/>
      <c r="T206" s="26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6" t="s">
        <v>176</v>
      </c>
      <c r="AU206" s="266" t="s">
        <v>89</v>
      </c>
      <c r="AV206" s="14" t="s">
        <v>89</v>
      </c>
      <c r="AW206" s="14" t="s">
        <v>35</v>
      </c>
      <c r="AX206" s="14" t="s">
        <v>79</v>
      </c>
      <c r="AY206" s="266" t="s">
        <v>165</v>
      </c>
    </row>
    <row r="207" s="15" customFormat="1">
      <c r="A207" s="15"/>
      <c r="B207" s="267"/>
      <c r="C207" s="268"/>
      <c r="D207" s="247" t="s">
        <v>176</v>
      </c>
      <c r="E207" s="269" t="s">
        <v>1</v>
      </c>
      <c r="F207" s="270" t="s">
        <v>179</v>
      </c>
      <c r="G207" s="268"/>
      <c r="H207" s="271">
        <v>4.6690000000000005</v>
      </c>
      <c r="I207" s="272"/>
      <c r="J207" s="268"/>
      <c r="K207" s="268"/>
      <c r="L207" s="273"/>
      <c r="M207" s="274"/>
      <c r="N207" s="275"/>
      <c r="O207" s="275"/>
      <c r="P207" s="275"/>
      <c r="Q207" s="275"/>
      <c r="R207" s="275"/>
      <c r="S207" s="275"/>
      <c r="T207" s="27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7" t="s">
        <v>176</v>
      </c>
      <c r="AU207" s="277" t="s">
        <v>89</v>
      </c>
      <c r="AV207" s="15" t="s">
        <v>172</v>
      </c>
      <c r="AW207" s="15" t="s">
        <v>35</v>
      </c>
      <c r="AX207" s="15" t="s">
        <v>87</v>
      </c>
      <c r="AY207" s="277" t="s">
        <v>165</v>
      </c>
    </row>
    <row r="208" s="2" customFormat="1" ht="33" customHeight="1">
      <c r="A208" s="39"/>
      <c r="B208" s="40"/>
      <c r="C208" s="227" t="s">
        <v>290</v>
      </c>
      <c r="D208" s="227" t="s">
        <v>167</v>
      </c>
      <c r="E208" s="228" t="s">
        <v>273</v>
      </c>
      <c r="F208" s="229" t="s">
        <v>274</v>
      </c>
      <c r="G208" s="230" t="s">
        <v>170</v>
      </c>
      <c r="H208" s="231">
        <v>31.126000000000001</v>
      </c>
      <c r="I208" s="232"/>
      <c r="J208" s="233">
        <f>ROUND(I208*H208,2)</f>
        <v>0</v>
      </c>
      <c r="K208" s="229" t="s">
        <v>171</v>
      </c>
      <c r="L208" s="45"/>
      <c r="M208" s="234" t="s">
        <v>1</v>
      </c>
      <c r="N208" s="235" t="s">
        <v>44</v>
      </c>
      <c r="O208" s="92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172</v>
      </c>
      <c r="AT208" s="238" t="s">
        <v>167</v>
      </c>
      <c r="AU208" s="238" t="s">
        <v>89</v>
      </c>
      <c r="AY208" s="18" t="s">
        <v>165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87</v>
      </c>
      <c r="BK208" s="239">
        <f>ROUND(I208*H208,2)</f>
        <v>0</v>
      </c>
      <c r="BL208" s="18" t="s">
        <v>172</v>
      </c>
      <c r="BM208" s="238" t="s">
        <v>611</v>
      </c>
    </row>
    <row r="209" s="2" customFormat="1">
      <c r="A209" s="39"/>
      <c r="B209" s="40"/>
      <c r="C209" s="41"/>
      <c r="D209" s="240" t="s">
        <v>174</v>
      </c>
      <c r="E209" s="41"/>
      <c r="F209" s="241" t="s">
        <v>276</v>
      </c>
      <c r="G209" s="41"/>
      <c r="H209" s="41"/>
      <c r="I209" s="242"/>
      <c r="J209" s="41"/>
      <c r="K209" s="41"/>
      <c r="L209" s="45"/>
      <c r="M209" s="243"/>
      <c r="N209" s="244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174</v>
      </c>
      <c r="AU209" s="18" t="s">
        <v>89</v>
      </c>
    </row>
    <row r="210" s="13" customFormat="1">
      <c r="A210" s="13"/>
      <c r="B210" s="245"/>
      <c r="C210" s="246"/>
      <c r="D210" s="247" t="s">
        <v>176</v>
      </c>
      <c r="E210" s="248" t="s">
        <v>1</v>
      </c>
      <c r="F210" s="249" t="s">
        <v>574</v>
      </c>
      <c r="G210" s="246"/>
      <c r="H210" s="248" t="s">
        <v>1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5" t="s">
        <v>176</v>
      </c>
      <c r="AU210" s="255" t="s">
        <v>89</v>
      </c>
      <c r="AV210" s="13" t="s">
        <v>87</v>
      </c>
      <c r="AW210" s="13" t="s">
        <v>35</v>
      </c>
      <c r="AX210" s="13" t="s">
        <v>79</v>
      </c>
      <c r="AY210" s="255" t="s">
        <v>165</v>
      </c>
    </row>
    <row r="211" s="14" customFormat="1">
      <c r="A211" s="14"/>
      <c r="B211" s="256"/>
      <c r="C211" s="257"/>
      <c r="D211" s="247" t="s">
        <v>176</v>
      </c>
      <c r="E211" s="258" t="s">
        <v>1</v>
      </c>
      <c r="F211" s="259" t="s">
        <v>612</v>
      </c>
      <c r="G211" s="257"/>
      <c r="H211" s="260">
        <v>15.300000000000001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176</v>
      </c>
      <c r="AU211" s="266" t="s">
        <v>89</v>
      </c>
      <c r="AV211" s="14" t="s">
        <v>89</v>
      </c>
      <c r="AW211" s="14" t="s">
        <v>35</v>
      </c>
      <c r="AX211" s="14" t="s">
        <v>79</v>
      </c>
      <c r="AY211" s="266" t="s">
        <v>165</v>
      </c>
    </row>
    <row r="212" s="14" customFormat="1">
      <c r="A212" s="14"/>
      <c r="B212" s="256"/>
      <c r="C212" s="257"/>
      <c r="D212" s="247" t="s">
        <v>176</v>
      </c>
      <c r="E212" s="258" t="s">
        <v>1</v>
      </c>
      <c r="F212" s="259" t="s">
        <v>613</v>
      </c>
      <c r="G212" s="257"/>
      <c r="H212" s="260">
        <v>15.826000000000001</v>
      </c>
      <c r="I212" s="261"/>
      <c r="J212" s="257"/>
      <c r="K212" s="257"/>
      <c r="L212" s="262"/>
      <c r="M212" s="263"/>
      <c r="N212" s="264"/>
      <c r="O212" s="264"/>
      <c r="P212" s="264"/>
      <c r="Q212" s="264"/>
      <c r="R212" s="264"/>
      <c r="S212" s="264"/>
      <c r="T212" s="26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6" t="s">
        <v>176</v>
      </c>
      <c r="AU212" s="266" t="s">
        <v>89</v>
      </c>
      <c r="AV212" s="14" t="s">
        <v>89</v>
      </c>
      <c r="AW212" s="14" t="s">
        <v>35</v>
      </c>
      <c r="AX212" s="14" t="s">
        <v>79</v>
      </c>
      <c r="AY212" s="266" t="s">
        <v>165</v>
      </c>
    </row>
    <row r="213" s="15" customFormat="1">
      <c r="A213" s="15"/>
      <c r="B213" s="267"/>
      <c r="C213" s="268"/>
      <c r="D213" s="247" t="s">
        <v>176</v>
      </c>
      <c r="E213" s="269" t="s">
        <v>1</v>
      </c>
      <c r="F213" s="270" t="s">
        <v>179</v>
      </c>
      <c r="G213" s="268"/>
      <c r="H213" s="271">
        <v>31.126000000000001</v>
      </c>
      <c r="I213" s="272"/>
      <c r="J213" s="268"/>
      <c r="K213" s="268"/>
      <c r="L213" s="273"/>
      <c r="M213" s="274"/>
      <c r="N213" s="275"/>
      <c r="O213" s="275"/>
      <c r="P213" s="275"/>
      <c r="Q213" s="275"/>
      <c r="R213" s="275"/>
      <c r="S213" s="275"/>
      <c r="T213" s="27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7" t="s">
        <v>176</v>
      </c>
      <c r="AU213" s="277" t="s">
        <v>89</v>
      </c>
      <c r="AV213" s="15" t="s">
        <v>172</v>
      </c>
      <c r="AW213" s="15" t="s">
        <v>35</v>
      </c>
      <c r="AX213" s="15" t="s">
        <v>87</v>
      </c>
      <c r="AY213" s="277" t="s">
        <v>165</v>
      </c>
    </row>
    <row r="214" s="2" customFormat="1" ht="24.15" customHeight="1">
      <c r="A214" s="39"/>
      <c r="B214" s="40"/>
      <c r="C214" s="227" t="s">
        <v>308</v>
      </c>
      <c r="D214" s="227" t="s">
        <v>167</v>
      </c>
      <c r="E214" s="228" t="s">
        <v>280</v>
      </c>
      <c r="F214" s="229" t="s">
        <v>281</v>
      </c>
      <c r="G214" s="230" t="s">
        <v>170</v>
      </c>
      <c r="H214" s="231">
        <v>31.126000000000001</v>
      </c>
      <c r="I214" s="232"/>
      <c r="J214" s="233">
        <f>ROUND(I214*H214,2)</f>
        <v>0</v>
      </c>
      <c r="K214" s="229" t="s">
        <v>171</v>
      </c>
      <c r="L214" s="45"/>
      <c r="M214" s="234" t="s">
        <v>1</v>
      </c>
      <c r="N214" s="235" t="s">
        <v>44</v>
      </c>
      <c r="O214" s="92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8" t="s">
        <v>172</v>
      </c>
      <c r="AT214" s="238" t="s">
        <v>167</v>
      </c>
      <c r="AU214" s="238" t="s">
        <v>89</v>
      </c>
      <c r="AY214" s="18" t="s">
        <v>165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8" t="s">
        <v>87</v>
      </c>
      <c r="BK214" s="239">
        <f>ROUND(I214*H214,2)</f>
        <v>0</v>
      </c>
      <c r="BL214" s="18" t="s">
        <v>172</v>
      </c>
      <c r="BM214" s="238" t="s">
        <v>614</v>
      </c>
    </row>
    <row r="215" s="2" customFormat="1">
      <c r="A215" s="39"/>
      <c r="B215" s="40"/>
      <c r="C215" s="41"/>
      <c r="D215" s="240" t="s">
        <v>174</v>
      </c>
      <c r="E215" s="41"/>
      <c r="F215" s="241" t="s">
        <v>283</v>
      </c>
      <c r="G215" s="41"/>
      <c r="H215" s="41"/>
      <c r="I215" s="242"/>
      <c r="J215" s="41"/>
      <c r="K215" s="41"/>
      <c r="L215" s="45"/>
      <c r="M215" s="243"/>
      <c r="N215" s="244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174</v>
      </c>
      <c r="AU215" s="18" t="s">
        <v>89</v>
      </c>
    </row>
    <row r="216" s="14" customFormat="1">
      <c r="A216" s="14"/>
      <c r="B216" s="256"/>
      <c r="C216" s="257"/>
      <c r="D216" s="247" t="s">
        <v>176</v>
      </c>
      <c r="E216" s="258" t="s">
        <v>1</v>
      </c>
      <c r="F216" s="259" t="s">
        <v>612</v>
      </c>
      <c r="G216" s="257"/>
      <c r="H216" s="260">
        <v>15.300000000000001</v>
      </c>
      <c r="I216" s="261"/>
      <c r="J216" s="257"/>
      <c r="K216" s="257"/>
      <c r="L216" s="262"/>
      <c r="M216" s="263"/>
      <c r="N216" s="264"/>
      <c r="O216" s="264"/>
      <c r="P216" s="264"/>
      <c r="Q216" s="264"/>
      <c r="R216" s="264"/>
      <c r="S216" s="264"/>
      <c r="T216" s="26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6" t="s">
        <v>176</v>
      </c>
      <c r="AU216" s="266" t="s">
        <v>89</v>
      </c>
      <c r="AV216" s="14" t="s">
        <v>89</v>
      </c>
      <c r="AW216" s="14" t="s">
        <v>35</v>
      </c>
      <c r="AX216" s="14" t="s">
        <v>79</v>
      </c>
      <c r="AY216" s="266" t="s">
        <v>165</v>
      </c>
    </row>
    <row r="217" s="14" customFormat="1">
      <c r="A217" s="14"/>
      <c r="B217" s="256"/>
      <c r="C217" s="257"/>
      <c r="D217" s="247" t="s">
        <v>176</v>
      </c>
      <c r="E217" s="258" t="s">
        <v>1</v>
      </c>
      <c r="F217" s="259" t="s">
        <v>613</v>
      </c>
      <c r="G217" s="257"/>
      <c r="H217" s="260">
        <v>15.826000000000001</v>
      </c>
      <c r="I217" s="261"/>
      <c r="J217" s="257"/>
      <c r="K217" s="257"/>
      <c r="L217" s="262"/>
      <c r="M217" s="263"/>
      <c r="N217" s="264"/>
      <c r="O217" s="264"/>
      <c r="P217" s="264"/>
      <c r="Q217" s="264"/>
      <c r="R217" s="264"/>
      <c r="S217" s="264"/>
      <c r="T217" s="26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6" t="s">
        <v>176</v>
      </c>
      <c r="AU217" s="266" t="s">
        <v>89</v>
      </c>
      <c r="AV217" s="14" t="s">
        <v>89</v>
      </c>
      <c r="AW217" s="14" t="s">
        <v>35</v>
      </c>
      <c r="AX217" s="14" t="s">
        <v>79</v>
      </c>
      <c r="AY217" s="266" t="s">
        <v>165</v>
      </c>
    </row>
    <row r="218" s="15" customFormat="1">
      <c r="A218" s="15"/>
      <c r="B218" s="267"/>
      <c r="C218" s="268"/>
      <c r="D218" s="247" t="s">
        <v>176</v>
      </c>
      <c r="E218" s="269" t="s">
        <v>1</v>
      </c>
      <c r="F218" s="270" t="s">
        <v>179</v>
      </c>
      <c r="G218" s="268"/>
      <c r="H218" s="271">
        <v>31.126000000000001</v>
      </c>
      <c r="I218" s="272"/>
      <c r="J218" s="268"/>
      <c r="K218" s="268"/>
      <c r="L218" s="273"/>
      <c r="M218" s="274"/>
      <c r="N218" s="275"/>
      <c r="O218" s="275"/>
      <c r="P218" s="275"/>
      <c r="Q218" s="275"/>
      <c r="R218" s="275"/>
      <c r="S218" s="275"/>
      <c r="T218" s="27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7" t="s">
        <v>176</v>
      </c>
      <c r="AU218" s="277" t="s">
        <v>89</v>
      </c>
      <c r="AV218" s="15" t="s">
        <v>172</v>
      </c>
      <c r="AW218" s="15" t="s">
        <v>35</v>
      </c>
      <c r="AX218" s="15" t="s">
        <v>87</v>
      </c>
      <c r="AY218" s="277" t="s">
        <v>165</v>
      </c>
    </row>
    <row r="219" s="2" customFormat="1" ht="16.5" customHeight="1">
      <c r="A219" s="39"/>
      <c r="B219" s="40"/>
      <c r="C219" s="278" t="s">
        <v>314</v>
      </c>
      <c r="D219" s="278" t="s">
        <v>191</v>
      </c>
      <c r="E219" s="279" t="s">
        <v>285</v>
      </c>
      <c r="F219" s="280" t="s">
        <v>286</v>
      </c>
      <c r="G219" s="281" t="s">
        <v>287</v>
      </c>
      <c r="H219" s="282">
        <v>0.623</v>
      </c>
      <c r="I219" s="283"/>
      <c r="J219" s="284">
        <f>ROUND(I219*H219,2)</f>
        <v>0</v>
      </c>
      <c r="K219" s="280" t="s">
        <v>171</v>
      </c>
      <c r="L219" s="285"/>
      <c r="M219" s="286" t="s">
        <v>1</v>
      </c>
      <c r="N219" s="287" t="s">
        <v>44</v>
      </c>
      <c r="O219" s="92"/>
      <c r="P219" s="236">
        <f>O219*H219</f>
        <v>0</v>
      </c>
      <c r="Q219" s="236">
        <v>0.001</v>
      </c>
      <c r="R219" s="236">
        <f>Q219*H219</f>
        <v>0.00062299999999999996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195</v>
      </c>
      <c r="AT219" s="238" t="s">
        <v>191</v>
      </c>
      <c r="AU219" s="238" t="s">
        <v>89</v>
      </c>
      <c r="AY219" s="18" t="s">
        <v>165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87</v>
      </c>
      <c r="BK219" s="239">
        <f>ROUND(I219*H219,2)</f>
        <v>0</v>
      </c>
      <c r="BL219" s="18" t="s">
        <v>172</v>
      </c>
      <c r="BM219" s="238" t="s">
        <v>615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616</v>
      </c>
      <c r="G220" s="257"/>
      <c r="H220" s="260">
        <v>0.623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5" customFormat="1">
      <c r="A221" s="15"/>
      <c r="B221" s="267"/>
      <c r="C221" s="268"/>
      <c r="D221" s="247" t="s">
        <v>176</v>
      </c>
      <c r="E221" s="269" t="s">
        <v>1</v>
      </c>
      <c r="F221" s="270" t="s">
        <v>179</v>
      </c>
      <c r="G221" s="268"/>
      <c r="H221" s="271">
        <v>0.623</v>
      </c>
      <c r="I221" s="272"/>
      <c r="J221" s="268"/>
      <c r="K221" s="268"/>
      <c r="L221" s="273"/>
      <c r="M221" s="274"/>
      <c r="N221" s="275"/>
      <c r="O221" s="275"/>
      <c r="P221" s="275"/>
      <c r="Q221" s="275"/>
      <c r="R221" s="275"/>
      <c r="S221" s="275"/>
      <c r="T221" s="27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7" t="s">
        <v>176</v>
      </c>
      <c r="AU221" s="277" t="s">
        <v>89</v>
      </c>
      <c r="AV221" s="15" t="s">
        <v>172</v>
      </c>
      <c r="AW221" s="15" t="s">
        <v>35</v>
      </c>
      <c r="AX221" s="15" t="s">
        <v>87</v>
      </c>
      <c r="AY221" s="277" t="s">
        <v>165</v>
      </c>
    </row>
    <row r="222" s="2" customFormat="1" ht="24.15" customHeight="1">
      <c r="A222" s="39"/>
      <c r="B222" s="40"/>
      <c r="C222" s="227" t="s">
        <v>320</v>
      </c>
      <c r="D222" s="227" t="s">
        <v>167</v>
      </c>
      <c r="E222" s="228" t="s">
        <v>291</v>
      </c>
      <c r="F222" s="229" t="s">
        <v>292</v>
      </c>
      <c r="G222" s="230" t="s">
        <v>170</v>
      </c>
      <c r="H222" s="231">
        <v>555.16099999999994</v>
      </c>
      <c r="I222" s="232"/>
      <c r="J222" s="233">
        <f>ROUND(I222*H222,2)</f>
        <v>0</v>
      </c>
      <c r="K222" s="229" t="s">
        <v>171</v>
      </c>
      <c r="L222" s="45"/>
      <c r="M222" s="234" t="s">
        <v>1</v>
      </c>
      <c r="N222" s="235" t="s">
        <v>44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172</v>
      </c>
      <c r="AT222" s="238" t="s">
        <v>167</v>
      </c>
      <c r="AU222" s="238" t="s">
        <v>89</v>
      </c>
      <c r="AY222" s="18" t="s">
        <v>165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87</v>
      </c>
      <c r="BK222" s="239">
        <f>ROUND(I222*H222,2)</f>
        <v>0</v>
      </c>
      <c r="BL222" s="18" t="s">
        <v>172</v>
      </c>
      <c r="BM222" s="238" t="s">
        <v>617</v>
      </c>
    </row>
    <row r="223" s="2" customFormat="1">
      <c r="A223" s="39"/>
      <c r="B223" s="40"/>
      <c r="C223" s="41"/>
      <c r="D223" s="240" t="s">
        <v>174</v>
      </c>
      <c r="E223" s="41"/>
      <c r="F223" s="241" t="s">
        <v>294</v>
      </c>
      <c r="G223" s="41"/>
      <c r="H223" s="41"/>
      <c r="I223" s="242"/>
      <c r="J223" s="41"/>
      <c r="K223" s="41"/>
      <c r="L223" s="45"/>
      <c r="M223" s="243"/>
      <c r="N223" s="244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174</v>
      </c>
      <c r="AU223" s="18" t="s">
        <v>89</v>
      </c>
    </row>
    <row r="224" s="14" customFormat="1">
      <c r="A224" s="14"/>
      <c r="B224" s="256"/>
      <c r="C224" s="257"/>
      <c r="D224" s="247" t="s">
        <v>176</v>
      </c>
      <c r="E224" s="258" t="s">
        <v>1</v>
      </c>
      <c r="F224" s="259" t="s">
        <v>618</v>
      </c>
      <c r="G224" s="257"/>
      <c r="H224" s="260">
        <v>586.89999999999998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6" t="s">
        <v>176</v>
      </c>
      <c r="AU224" s="266" t="s">
        <v>89</v>
      </c>
      <c r="AV224" s="14" t="s">
        <v>89</v>
      </c>
      <c r="AW224" s="14" t="s">
        <v>35</v>
      </c>
      <c r="AX224" s="14" t="s">
        <v>79</v>
      </c>
      <c r="AY224" s="266" t="s">
        <v>165</v>
      </c>
    </row>
    <row r="225" s="14" customFormat="1">
      <c r="A225" s="14"/>
      <c r="B225" s="256"/>
      <c r="C225" s="257"/>
      <c r="D225" s="247" t="s">
        <v>176</v>
      </c>
      <c r="E225" s="258" t="s">
        <v>1</v>
      </c>
      <c r="F225" s="259" t="s">
        <v>619</v>
      </c>
      <c r="G225" s="257"/>
      <c r="H225" s="260">
        <v>-31.739000000000001</v>
      </c>
      <c r="I225" s="261"/>
      <c r="J225" s="257"/>
      <c r="K225" s="257"/>
      <c r="L225" s="262"/>
      <c r="M225" s="263"/>
      <c r="N225" s="264"/>
      <c r="O225" s="264"/>
      <c r="P225" s="264"/>
      <c r="Q225" s="264"/>
      <c r="R225" s="264"/>
      <c r="S225" s="264"/>
      <c r="T225" s="26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6" t="s">
        <v>176</v>
      </c>
      <c r="AU225" s="266" t="s">
        <v>89</v>
      </c>
      <c r="AV225" s="14" t="s">
        <v>89</v>
      </c>
      <c r="AW225" s="14" t="s">
        <v>35</v>
      </c>
      <c r="AX225" s="14" t="s">
        <v>79</v>
      </c>
      <c r="AY225" s="266" t="s">
        <v>165</v>
      </c>
    </row>
    <row r="226" s="15" customFormat="1">
      <c r="A226" s="15"/>
      <c r="B226" s="267"/>
      <c r="C226" s="268"/>
      <c r="D226" s="247" t="s">
        <v>176</v>
      </c>
      <c r="E226" s="269" t="s">
        <v>1</v>
      </c>
      <c r="F226" s="270" t="s">
        <v>179</v>
      </c>
      <c r="G226" s="268"/>
      <c r="H226" s="271">
        <v>555.16099999999994</v>
      </c>
      <c r="I226" s="272"/>
      <c r="J226" s="268"/>
      <c r="K226" s="268"/>
      <c r="L226" s="273"/>
      <c r="M226" s="274"/>
      <c r="N226" s="275"/>
      <c r="O226" s="275"/>
      <c r="P226" s="275"/>
      <c r="Q226" s="275"/>
      <c r="R226" s="275"/>
      <c r="S226" s="275"/>
      <c r="T226" s="27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7" t="s">
        <v>176</v>
      </c>
      <c r="AU226" s="277" t="s">
        <v>89</v>
      </c>
      <c r="AV226" s="15" t="s">
        <v>172</v>
      </c>
      <c r="AW226" s="15" t="s">
        <v>35</v>
      </c>
      <c r="AX226" s="15" t="s">
        <v>87</v>
      </c>
      <c r="AY226" s="277" t="s">
        <v>165</v>
      </c>
    </row>
    <row r="227" s="12" customFormat="1" ht="22.8" customHeight="1">
      <c r="A227" s="12"/>
      <c r="B227" s="211"/>
      <c r="C227" s="212"/>
      <c r="D227" s="213" t="s">
        <v>78</v>
      </c>
      <c r="E227" s="225" t="s">
        <v>89</v>
      </c>
      <c r="F227" s="225" t="s">
        <v>307</v>
      </c>
      <c r="G227" s="212"/>
      <c r="H227" s="212"/>
      <c r="I227" s="215"/>
      <c r="J227" s="226">
        <f>BK227</f>
        <v>0</v>
      </c>
      <c r="K227" s="212"/>
      <c r="L227" s="217"/>
      <c r="M227" s="218"/>
      <c r="N227" s="219"/>
      <c r="O227" s="219"/>
      <c r="P227" s="220">
        <f>SUM(P228:P254)</f>
        <v>0</v>
      </c>
      <c r="Q227" s="219"/>
      <c r="R227" s="220">
        <f>SUM(R228:R254)</f>
        <v>1.7175752999999998</v>
      </c>
      <c r="S227" s="219"/>
      <c r="T227" s="221">
        <f>SUM(T228:T254)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2" t="s">
        <v>87</v>
      </c>
      <c r="AT227" s="223" t="s">
        <v>78</v>
      </c>
      <c r="AU227" s="223" t="s">
        <v>87</v>
      </c>
      <c r="AY227" s="222" t="s">
        <v>165</v>
      </c>
      <c r="BK227" s="224">
        <f>SUM(BK228:BK254)</f>
        <v>0</v>
      </c>
    </row>
    <row r="228" s="2" customFormat="1" ht="33" customHeight="1">
      <c r="A228" s="39"/>
      <c r="B228" s="40"/>
      <c r="C228" s="227" t="s">
        <v>325</v>
      </c>
      <c r="D228" s="227" t="s">
        <v>167</v>
      </c>
      <c r="E228" s="228" t="s">
        <v>309</v>
      </c>
      <c r="F228" s="229" t="s">
        <v>310</v>
      </c>
      <c r="G228" s="230" t="s">
        <v>183</v>
      </c>
      <c r="H228" s="231">
        <v>0.875</v>
      </c>
      <c r="I228" s="232"/>
      <c r="J228" s="233">
        <f>ROUND(I228*H228,2)</f>
        <v>0</v>
      </c>
      <c r="K228" s="229" t="s">
        <v>171</v>
      </c>
      <c r="L228" s="45"/>
      <c r="M228" s="234" t="s">
        <v>1</v>
      </c>
      <c r="N228" s="235" t="s">
        <v>44</v>
      </c>
      <c r="O228" s="92"/>
      <c r="P228" s="236">
        <f>O228*H228</f>
        <v>0</v>
      </c>
      <c r="Q228" s="236">
        <v>1.6299999999999999</v>
      </c>
      <c r="R228" s="236">
        <f>Q228*H228</f>
        <v>1.42625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172</v>
      </c>
      <c r="AT228" s="238" t="s">
        <v>167</v>
      </c>
      <c r="AU228" s="238" t="s">
        <v>89</v>
      </c>
      <c r="AY228" s="18" t="s">
        <v>165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87</v>
      </c>
      <c r="BK228" s="239">
        <f>ROUND(I228*H228,2)</f>
        <v>0</v>
      </c>
      <c r="BL228" s="18" t="s">
        <v>172</v>
      </c>
      <c r="BM228" s="238" t="s">
        <v>620</v>
      </c>
    </row>
    <row r="229" s="2" customFormat="1">
      <c r="A229" s="39"/>
      <c r="B229" s="40"/>
      <c r="C229" s="41"/>
      <c r="D229" s="240" t="s">
        <v>174</v>
      </c>
      <c r="E229" s="41"/>
      <c r="F229" s="241" t="s">
        <v>312</v>
      </c>
      <c r="G229" s="41"/>
      <c r="H229" s="41"/>
      <c r="I229" s="242"/>
      <c r="J229" s="41"/>
      <c r="K229" s="41"/>
      <c r="L229" s="45"/>
      <c r="M229" s="243"/>
      <c r="N229" s="244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174</v>
      </c>
      <c r="AU229" s="18" t="s">
        <v>89</v>
      </c>
    </row>
    <row r="230" s="13" customFormat="1">
      <c r="A230" s="13"/>
      <c r="B230" s="245"/>
      <c r="C230" s="246"/>
      <c r="D230" s="247" t="s">
        <v>176</v>
      </c>
      <c r="E230" s="248" t="s">
        <v>1</v>
      </c>
      <c r="F230" s="249" t="s">
        <v>215</v>
      </c>
      <c r="G230" s="246"/>
      <c r="H230" s="248" t="s">
        <v>1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5" t="s">
        <v>176</v>
      </c>
      <c r="AU230" s="255" t="s">
        <v>89</v>
      </c>
      <c r="AV230" s="13" t="s">
        <v>87</v>
      </c>
      <c r="AW230" s="13" t="s">
        <v>35</v>
      </c>
      <c r="AX230" s="13" t="s">
        <v>79</v>
      </c>
      <c r="AY230" s="255" t="s">
        <v>165</v>
      </c>
    </row>
    <row r="231" s="13" customFormat="1">
      <c r="A231" s="13"/>
      <c r="B231" s="245"/>
      <c r="C231" s="246"/>
      <c r="D231" s="247" t="s">
        <v>176</v>
      </c>
      <c r="E231" s="248" t="s">
        <v>1</v>
      </c>
      <c r="F231" s="249" t="s">
        <v>582</v>
      </c>
      <c r="G231" s="246"/>
      <c r="H231" s="248" t="s">
        <v>1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5" t="s">
        <v>176</v>
      </c>
      <c r="AU231" s="255" t="s">
        <v>89</v>
      </c>
      <c r="AV231" s="13" t="s">
        <v>87</v>
      </c>
      <c r="AW231" s="13" t="s">
        <v>35</v>
      </c>
      <c r="AX231" s="13" t="s">
        <v>79</v>
      </c>
      <c r="AY231" s="255" t="s">
        <v>165</v>
      </c>
    </row>
    <row r="232" s="14" customFormat="1">
      <c r="A232" s="14"/>
      <c r="B232" s="256"/>
      <c r="C232" s="257"/>
      <c r="D232" s="247" t="s">
        <v>176</v>
      </c>
      <c r="E232" s="258" t="s">
        <v>1</v>
      </c>
      <c r="F232" s="259" t="s">
        <v>621</v>
      </c>
      <c r="G232" s="257"/>
      <c r="H232" s="260">
        <v>0.875</v>
      </c>
      <c r="I232" s="261"/>
      <c r="J232" s="257"/>
      <c r="K232" s="257"/>
      <c r="L232" s="262"/>
      <c r="M232" s="263"/>
      <c r="N232" s="264"/>
      <c r="O232" s="264"/>
      <c r="P232" s="264"/>
      <c r="Q232" s="264"/>
      <c r="R232" s="264"/>
      <c r="S232" s="264"/>
      <c r="T232" s="26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6" t="s">
        <v>176</v>
      </c>
      <c r="AU232" s="266" t="s">
        <v>89</v>
      </c>
      <c r="AV232" s="14" t="s">
        <v>89</v>
      </c>
      <c r="AW232" s="14" t="s">
        <v>35</v>
      </c>
      <c r="AX232" s="14" t="s">
        <v>79</v>
      </c>
      <c r="AY232" s="266" t="s">
        <v>165</v>
      </c>
    </row>
    <row r="233" s="15" customFormat="1">
      <c r="A233" s="15"/>
      <c r="B233" s="267"/>
      <c r="C233" s="268"/>
      <c r="D233" s="247" t="s">
        <v>176</v>
      </c>
      <c r="E233" s="269" t="s">
        <v>1</v>
      </c>
      <c r="F233" s="270" t="s">
        <v>179</v>
      </c>
      <c r="G233" s="268"/>
      <c r="H233" s="271">
        <v>0.875</v>
      </c>
      <c r="I233" s="272"/>
      <c r="J233" s="268"/>
      <c r="K233" s="268"/>
      <c r="L233" s="273"/>
      <c r="M233" s="274"/>
      <c r="N233" s="275"/>
      <c r="O233" s="275"/>
      <c r="P233" s="275"/>
      <c r="Q233" s="275"/>
      <c r="R233" s="275"/>
      <c r="S233" s="275"/>
      <c r="T233" s="27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7" t="s">
        <v>176</v>
      </c>
      <c r="AU233" s="277" t="s">
        <v>89</v>
      </c>
      <c r="AV233" s="15" t="s">
        <v>172</v>
      </c>
      <c r="AW233" s="15" t="s">
        <v>35</v>
      </c>
      <c r="AX233" s="15" t="s">
        <v>87</v>
      </c>
      <c r="AY233" s="277" t="s">
        <v>165</v>
      </c>
    </row>
    <row r="234" s="2" customFormat="1" ht="24.15" customHeight="1">
      <c r="A234" s="39"/>
      <c r="B234" s="40"/>
      <c r="C234" s="227" t="s">
        <v>332</v>
      </c>
      <c r="D234" s="227" t="s">
        <v>167</v>
      </c>
      <c r="E234" s="228" t="s">
        <v>315</v>
      </c>
      <c r="F234" s="229" t="s">
        <v>316</v>
      </c>
      <c r="G234" s="230" t="s">
        <v>170</v>
      </c>
      <c r="H234" s="231">
        <v>8.3000000000000007</v>
      </c>
      <c r="I234" s="232"/>
      <c r="J234" s="233">
        <f>ROUND(I234*H234,2)</f>
        <v>0</v>
      </c>
      <c r="K234" s="229" t="s">
        <v>171</v>
      </c>
      <c r="L234" s="45"/>
      <c r="M234" s="234" t="s">
        <v>1</v>
      </c>
      <c r="N234" s="235" t="s">
        <v>44</v>
      </c>
      <c r="O234" s="92"/>
      <c r="P234" s="236">
        <f>O234*H234</f>
        <v>0</v>
      </c>
      <c r="Q234" s="236">
        <v>0.00017000000000000001</v>
      </c>
      <c r="R234" s="236">
        <f>Q234*H234</f>
        <v>0.0014110000000000001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172</v>
      </c>
      <c r="AT234" s="238" t="s">
        <v>167</v>
      </c>
      <c r="AU234" s="238" t="s">
        <v>89</v>
      </c>
      <c r="AY234" s="18" t="s">
        <v>165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87</v>
      </c>
      <c r="BK234" s="239">
        <f>ROUND(I234*H234,2)</f>
        <v>0</v>
      </c>
      <c r="BL234" s="18" t="s">
        <v>172</v>
      </c>
      <c r="BM234" s="238" t="s">
        <v>622</v>
      </c>
    </row>
    <row r="235" s="2" customFormat="1">
      <c r="A235" s="39"/>
      <c r="B235" s="40"/>
      <c r="C235" s="41"/>
      <c r="D235" s="240" t="s">
        <v>174</v>
      </c>
      <c r="E235" s="41"/>
      <c r="F235" s="241" t="s">
        <v>318</v>
      </c>
      <c r="G235" s="41"/>
      <c r="H235" s="41"/>
      <c r="I235" s="242"/>
      <c r="J235" s="41"/>
      <c r="K235" s="41"/>
      <c r="L235" s="45"/>
      <c r="M235" s="243"/>
      <c r="N235" s="244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174</v>
      </c>
      <c r="AU235" s="18" t="s">
        <v>89</v>
      </c>
    </row>
    <row r="236" s="13" customFormat="1">
      <c r="A236" s="13"/>
      <c r="B236" s="245"/>
      <c r="C236" s="246"/>
      <c r="D236" s="247" t="s">
        <v>176</v>
      </c>
      <c r="E236" s="248" t="s">
        <v>1</v>
      </c>
      <c r="F236" s="249" t="s">
        <v>215</v>
      </c>
      <c r="G236" s="246"/>
      <c r="H236" s="248" t="s">
        <v>1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5" t="s">
        <v>176</v>
      </c>
      <c r="AU236" s="255" t="s">
        <v>89</v>
      </c>
      <c r="AV236" s="13" t="s">
        <v>87</v>
      </c>
      <c r="AW236" s="13" t="s">
        <v>35</v>
      </c>
      <c r="AX236" s="13" t="s">
        <v>79</v>
      </c>
      <c r="AY236" s="255" t="s">
        <v>165</v>
      </c>
    </row>
    <row r="237" s="13" customFormat="1">
      <c r="A237" s="13"/>
      <c r="B237" s="245"/>
      <c r="C237" s="246"/>
      <c r="D237" s="247" t="s">
        <v>176</v>
      </c>
      <c r="E237" s="248" t="s">
        <v>1</v>
      </c>
      <c r="F237" s="249" t="s">
        <v>582</v>
      </c>
      <c r="G237" s="246"/>
      <c r="H237" s="248" t="s">
        <v>1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5" t="s">
        <v>176</v>
      </c>
      <c r="AU237" s="255" t="s">
        <v>89</v>
      </c>
      <c r="AV237" s="13" t="s">
        <v>87</v>
      </c>
      <c r="AW237" s="13" t="s">
        <v>35</v>
      </c>
      <c r="AX237" s="13" t="s">
        <v>79</v>
      </c>
      <c r="AY237" s="255" t="s">
        <v>165</v>
      </c>
    </row>
    <row r="238" s="14" customFormat="1">
      <c r="A238" s="14"/>
      <c r="B238" s="256"/>
      <c r="C238" s="257"/>
      <c r="D238" s="247" t="s">
        <v>176</v>
      </c>
      <c r="E238" s="258" t="s">
        <v>1</v>
      </c>
      <c r="F238" s="259" t="s">
        <v>623</v>
      </c>
      <c r="G238" s="257"/>
      <c r="H238" s="260">
        <v>7.7000000000000002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6" t="s">
        <v>176</v>
      </c>
      <c r="AU238" s="266" t="s">
        <v>89</v>
      </c>
      <c r="AV238" s="14" t="s">
        <v>89</v>
      </c>
      <c r="AW238" s="14" t="s">
        <v>35</v>
      </c>
      <c r="AX238" s="14" t="s">
        <v>79</v>
      </c>
      <c r="AY238" s="266" t="s">
        <v>165</v>
      </c>
    </row>
    <row r="239" s="14" customFormat="1">
      <c r="A239" s="14"/>
      <c r="B239" s="256"/>
      <c r="C239" s="257"/>
      <c r="D239" s="247" t="s">
        <v>176</v>
      </c>
      <c r="E239" s="258" t="s">
        <v>1</v>
      </c>
      <c r="F239" s="259" t="s">
        <v>624</v>
      </c>
      <c r="G239" s="257"/>
      <c r="H239" s="260">
        <v>0.59999999999999998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6" t="s">
        <v>176</v>
      </c>
      <c r="AU239" s="266" t="s">
        <v>89</v>
      </c>
      <c r="AV239" s="14" t="s">
        <v>89</v>
      </c>
      <c r="AW239" s="14" t="s">
        <v>35</v>
      </c>
      <c r="AX239" s="14" t="s">
        <v>79</v>
      </c>
      <c r="AY239" s="266" t="s">
        <v>165</v>
      </c>
    </row>
    <row r="240" s="15" customFormat="1">
      <c r="A240" s="15"/>
      <c r="B240" s="267"/>
      <c r="C240" s="268"/>
      <c r="D240" s="247" t="s">
        <v>176</v>
      </c>
      <c r="E240" s="269" t="s">
        <v>1</v>
      </c>
      <c r="F240" s="270" t="s">
        <v>179</v>
      </c>
      <c r="G240" s="268"/>
      <c r="H240" s="271">
        <v>8.3000000000000007</v>
      </c>
      <c r="I240" s="272"/>
      <c r="J240" s="268"/>
      <c r="K240" s="268"/>
      <c r="L240" s="273"/>
      <c r="M240" s="274"/>
      <c r="N240" s="275"/>
      <c r="O240" s="275"/>
      <c r="P240" s="275"/>
      <c r="Q240" s="275"/>
      <c r="R240" s="275"/>
      <c r="S240" s="275"/>
      <c r="T240" s="27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7" t="s">
        <v>176</v>
      </c>
      <c r="AU240" s="277" t="s">
        <v>89</v>
      </c>
      <c r="AV240" s="15" t="s">
        <v>172</v>
      </c>
      <c r="AW240" s="15" t="s">
        <v>35</v>
      </c>
      <c r="AX240" s="15" t="s">
        <v>87</v>
      </c>
      <c r="AY240" s="277" t="s">
        <v>165</v>
      </c>
    </row>
    <row r="241" s="2" customFormat="1" ht="24.15" customHeight="1">
      <c r="A241" s="39"/>
      <c r="B241" s="40"/>
      <c r="C241" s="278" t="s">
        <v>7</v>
      </c>
      <c r="D241" s="278" t="s">
        <v>191</v>
      </c>
      <c r="E241" s="279" t="s">
        <v>321</v>
      </c>
      <c r="F241" s="280" t="s">
        <v>322</v>
      </c>
      <c r="G241" s="281" t="s">
        <v>170</v>
      </c>
      <c r="H241" s="282">
        <v>9.8309999999999995</v>
      </c>
      <c r="I241" s="283"/>
      <c r="J241" s="284">
        <f>ROUND(I241*H241,2)</f>
        <v>0</v>
      </c>
      <c r="K241" s="280" t="s">
        <v>171</v>
      </c>
      <c r="L241" s="285"/>
      <c r="M241" s="286" t="s">
        <v>1</v>
      </c>
      <c r="N241" s="287" t="s">
        <v>44</v>
      </c>
      <c r="O241" s="92"/>
      <c r="P241" s="236">
        <f>O241*H241</f>
        <v>0</v>
      </c>
      <c r="Q241" s="236">
        <v>0.00029999999999999997</v>
      </c>
      <c r="R241" s="236">
        <f>Q241*H241</f>
        <v>0.0029492999999999998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195</v>
      </c>
      <c r="AT241" s="238" t="s">
        <v>191</v>
      </c>
      <c r="AU241" s="238" t="s">
        <v>89</v>
      </c>
      <c r="AY241" s="18" t="s">
        <v>165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87</v>
      </c>
      <c r="BK241" s="239">
        <f>ROUND(I241*H241,2)</f>
        <v>0</v>
      </c>
      <c r="BL241" s="18" t="s">
        <v>172</v>
      </c>
      <c r="BM241" s="238" t="s">
        <v>625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626</v>
      </c>
      <c r="G242" s="257"/>
      <c r="H242" s="260">
        <v>9.8309999999999995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5" customFormat="1">
      <c r="A243" s="15"/>
      <c r="B243" s="267"/>
      <c r="C243" s="268"/>
      <c r="D243" s="247" t="s">
        <v>176</v>
      </c>
      <c r="E243" s="269" t="s">
        <v>1</v>
      </c>
      <c r="F243" s="270" t="s">
        <v>179</v>
      </c>
      <c r="G243" s="268"/>
      <c r="H243" s="271">
        <v>9.8309999999999995</v>
      </c>
      <c r="I243" s="272"/>
      <c r="J243" s="268"/>
      <c r="K243" s="268"/>
      <c r="L243" s="273"/>
      <c r="M243" s="274"/>
      <c r="N243" s="275"/>
      <c r="O243" s="275"/>
      <c r="P243" s="275"/>
      <c r="Q243" s="275"/>
      <c r="R243" s="275"/>
      <c r="S243" s="275"/>
      <c r="T243" s="27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7" t="s">
        <v>176</v>
      </c>
      <c r="AU243" s="277" t="s">
        <v>89</v>
      </c>
      <c r="AV243" s="15" t="s">
        <v>172</v>
      </c>
      <c r="AW243" s="15" t="s">
        <v>35</v>
      </c>
      <c r="AX243" s="15" t="s">
        <v>87</v>
      </c>
      <c r="AY243" s="277" t="s">
        <v>165</v>
      </c>
    </row>
    <row r="244" s="2" customFormat="1" ht="16.5" customHeight="1">
      <c r="A244" s="39"/>
      <c r="B244" s="40"/>
      <c r="C244" s="227" t="s">
        <v>346</v>
      </c>
      <c r="D244" s="227" t="s">
        <v>167</v>
      </c>
      <c r="E244" s="228" t="s">
        <v>326</v>
      </c>
      <c r="F244" s="229" t="s">
        <v>327</v>
      </c>
      <c r="G244" s="230" t="s">
        <v>183</v>
      </c>
      <c r="H244" s="231">
        <v>0.17499999999999999</v>
      </c>
      <c r="I244" s="232"/>
      <c r="J244" s="233">
        <f>ROUND(I244*H244,2)</f>
        <v>0</v>
      </c>
      <c r="K244" s="229" t="s">
        <v>171</v>
      </c>
      <c r="L244" s="45"/>
      <c r="M244" s="234" t="s">
        <v>1</v>
      </c>
      <c r="N244" s="235" t="s">
        <v>44</v>
      </c>
      <c r="O244" s="92"/>
      <c r="P244" s="236">
        <f>O244*H244</f>
        <v>0</v>
      </c>
      <c r="Q244" s="236">
        <v>1.6299999999999999</v>
      </c>
      <c r="R244" s="236">
        <f>Q244*H244</f>
        <v>0.28524999999999995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172</v>
      </c>
      <c r="AT244" s="238" t="s">
        <v>167</v>
      </c>
      <c r="AU244" s="238" t="s">
        <v>89</v>
      </c>
      <c r="AY244" s="18" t="s">
        <v>165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87</v>
      </c>
      <c r="BK244" s="239">
        <f>ROUND(I244*H244,2)</f>
        <v>0</v>
      </c>
      <c r="BL244" s="18" t="s">
        <v>172</v>
      </c>
      <c r="BM244" s="238" t="s">
        <v>627</v>
      </c>
    </row>
    <row r="245" s="2" customFormat="1">
      <c r="A245" s="39"/>
      <c r="B245" s="40"/>
      <c r="C245" s="41"/>
      <c r="D245" s="240" t="s">
        <v>174</v>
      </c>
      <c r="E245" s="41"/>
      <c r="F245" s="241" t="s">
        <v>329</v>
      </c>
      <c r="G245" s="41"/>
      <c r="H245" s="41"/>
      <c r="I245" s="242"/>
      <c r="J245" s="41"/>
      <c r="K245" s="41"/>
      <c r="L245" s="45"/>
      <c r="M245" s="243"/>
      <c r="N245" s="244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174</v>
      </c>
      <c r="AU245" s="18" t="s">
        <v>89</v>
      </c>
    </row>
    <row r="246" s="13" customFormat="1">
      <c r="A246" s="13"/>
      <c r="B246" s="245"/>
      <c r="C246" s="246"/>
      <c r="D246" s="247" t="s">
        <v>176</v>
      </c>
      <c r="E246" s="248" t="s">
        <v>1</v>
      </c>
      <c r="F246" s="249" t="s">
        <v>330</v>
      </c>
      <c r="G246" s="246"/>
      <c r="H246" s="248" t="s">
        <v>1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5" t="s">
        <v>176</v>
      </c>
      <c r="AU246" s="255" t="s">
        <v>89</v>
      </c>
      <c r="AV246" s="13" t="s">
        <v>87</v>
      </c>
      <c r="AW246" s="13" t="s">
        <v>35</v>
      </c>
      <c r="AX246" s="13" t="s">
        <v>79</v>
      </c>
      <c r="AY246" s="255" t="s">
        <v>165</v>
      </c>
    </row>
    <row r="247" s="13" customFormat="1">
      <c r="A247" s="13"/>
      <c r="B247" s="245"/>
      <c r="C247" s="246"/>
      <c r="D247" s="247" t="s">
        <v>176</v>
      </c>
      <c r="E247" s="248" t="s">
        <v>1</v>
      </c>
      <c r="F247" s="249" t="s">
        <v>582</v>
      </c>
      <c r="G247" s="246"/>
      <c r="H247" s="248" t="s">
        <v>1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5" t="s">
        <v>176</v>
      </c>
      <c r="AU247" s="255" t="s">
        <v>89</v>
      </c>
      <c r="AV247" s="13" t="s">
        <v>87</v>
      </c>
      <c r="AW247" s="13" t="s">
        <v>35</v>
      </c>
      <c r="AX247" s="13" t="s">
        <v>79</v>
      </c>
      <c r="AY247" s="255" t="s">
        <v>165</v>
      </c>
    </row>
    <row r="248" s="14" customFormat="1">
      <c r="A248" s="14"/>
      <c r="B248" s="256"/>
      <c r="C248" s="257"/>
      <c r="D248" s="247" t="s">
        <v>176</v>
      </c>
      <c r="E248" s="258" t="s">
        <v>1</v>
      </c>
      <c r="F248" s="259" t="s">
        <v>628</v>
      </c>
      <c r="G248" s="257"/>
      <c r="H248" s="260">
        <v>0.17499999999999999</v>
      </c>
      <c r="I248" s="261"/>
      <c r="J248" s="257"/>
      <c r="K248" s="257"/>
      <c r="L248" s="262"/>
      <c r="M248" s="263"/>
      <c r="N248" s="264"/>
      <c r="O248" s="264"/>
      <c r="P248" s="264"/>
      <c r="Q248" s="264"/>
      <c r="R248" s="264"/>
      <c r="S248" s="264"/>
      <c r="T248" s="26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6" t="s">
        <v>176</v>
      </c>
      <c r="AU248" s="266" t="s">
        <v>89</v>
      </c>
      <c r="AV248" s="14" t="s">
        <v>89</v>
      </c>
      <c r="AW248" s="14" t="s">
        <v>35</v>
      </c>
      <c r="AX248" s="14" t="s">
        <v>79</v>
      </c>
      <c r="AY248" s="266" t="s">
        <v>165</v>
      </c>
    </row>
    <row r="249" s="15" customFormat="1">
      <c r="A249" s="15"/>
      <c r="B249" s="267"/>
      <c r="C249" s="268"/>
      <c r="D249" s="247" t="s">
        <v>176</v>
      </c>
      <c r="E249" s="269" t="s">
        <v>1</v>
      </c>
      <c r="F249" s="270" t="s">
        <v>179</v>
      </c>
      <c r="G249" s="268"/>
      <c r="H249" s="271">
        <v>0.17499999999999999</v>
      </c>
      <c r="I249" s="272"/>
      <c r="J249" s="268"/>
      <c r="K249" s="268"/>
      <c r="L249" s="273"/>
      <c r="M249" s="274"/>
      <c r="N249" s="275"/>
      <c r="O249" s="275"/>
      <c r="P249" s="275"/>
      <c r="Q249" s="275"/>
      <c r="R249" s="275"/>
      <c r="S249" s="275"/>
      <c r="T249" s="27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7" t="s">
        <v>176</v>
      </c>
      <c r="AU249" s="277" t="s">
        <v>89</v>
      </c>
      <c r="AV249" s="15" t="s">
        <v>172</v>
      </c>
      <c r="AW249" s="15" t="s">
        <v>35</v>
      </c>
      <c r="AX249" s="15" t="s">
        <v>87</v>
      </c>
      <c r="AY249" s="277" t="s">
        <v>165</v>
      </c>
    </row>
    <row r="250" s="2" customFormat="1" ht="24.15" customHeight="1">
      <c r="A250" s="39"/>
      <c r="B250" s="40"/>
      <c r="C250" s="227" t="s">
        <v>352</v>
      </c>
      <c r="D250" s="227" t="s">
        <v>167</v>
      </c>
      <c r="E250" s="228" t="s">
        <v>333</v>
      </c>
      <c r="F250" s="229" t="s">
        <v>334</v>
      </c>
      <c r="G250" s="230" t="s">
        <v>335</v>
      </c>
      <c r="H250" s="231">
        <v>3.5</v>
      </c>
      <c r="I250" s="232"/>
      <c r="J250" s="233">
        <f>ROUND(I250*H250,2)</f>
        <v>0</v>
      </c>
      <c r="K250" s="229" t="s">
        <v>171</v>
      </c>
      <c r="L250" s="45"/>
      <c r="M250" s="234" t="s">
        <v>1</v>
      </c>
      <c r="N250" s="235" t="s">
        <v>44</v>
      </c>
      <c r="O250" s="92"/>
      <c r="P250" s="236">
        <f>O250*H250</f>
        <v>0</v>
      </c>
      <c r="Q250" s="236">
        <v>0.00048999999999999998</v>
      </c>
      <c r="R250" s="236">
        <f>Q250*H250</f>
        <v>0.0017149999999999999</v>
      </c>
      <c r="S250" s="236">
        <v>0</v>
      </c>
      <c r="T250" s="23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172</v>
      </c>
      <c r="AT250" s="238" t="s">
        <v>167</v>
      </c>
      <c r="AU250" s="238" t="s">
        <v>89</v>
      </c>
      <c r="AY250" s="18" t="s">
        <v>165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87</v>
      </c>
      <c r="BK250" s="239">
        <f>ROUND(I250*H250,2)</f>
        <v>0</v>
      </c>
      <c r="BL250" s="18" t="s">
        <v>172</v>
      </c>
      <c r="BM250" s="238" t="s">
        <v>629</v>
      </c>
    </row>
    <row r="251" s="2" customFormat="1">
      <c r="A251" s="39"/>
      <c r="B251" s="40"/>
      <c r="C251" s="41"/>
      <c r="D251" s="240" t="s">
        <v>174</v>
      </c>
      <c r="E251" s="41"/>
      <c r="F251" s="241" t="s">
        <v>337</v>
      </c>
      <c r="G251" s="41"/>
      <c r="H251" s="41"/>
      <c r="I251" s="242"/>
      <c r="J251" s="41"/>
      <c r="K251" s="41"/>
      <c r="L251" s="45"/>
      <c r="M251" s="243"/>
      <c r="N251" s="244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174</v>
      </c>
      <c r="AU251" s="18" t="s">
        <v>89</v>
      </c>
    </row>
    <row r="252" s="13" customFormat="1">
      <c r="A252" s="13"/>
      <c r="B252" s="245"/>
      <c r="C252" s="246"/>
      <c r="D252" s="247" t="s">
        <v>176</v>
      </c>
      <c r="E252" s="248" t="s">
        <v>1</v>
      </c>
      <c r="F252" s="249" t="s">
        <v>582</v>
      </c>
      <c r="G252" s="246"/>
      <c r="H252" s="248" t="s">
        <v>1</v>
      </c>
      <c r="I252" s="250"/>
      <c r="J252" s="246"/>
      <c r="K252" s="246"/>
      <c r="L252" s="251"/>
      <c r="M252" s="252"/>
      <c r="N252" s="253"/>
      <c r="O252" s="253"/>
      <c r="P252" s="253"/>
      <c r="Q252" s="253"/>
      <c r="R252" s="253"/>
      <c r="S252" s="253"/>
      <c r="T252" s="25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5" t="s">
        <v>176</v>
      </c>
      <c r="AU252" s="255" t="s">
        <v>89</v>
      </c>
      <c r="AV252" s="13" t="s">
        <v>87</v>
      </c>
      <c r="AW252" s="13" t="s">
        <v>35</v>
      </c>
      <c r="AX252" s="13" t="s">
        <v>79</v>
      </c>
      <c r="AY252" s="255" t="s">
        <v>165</v>
      </c>
    </row>
    <row r="253" s="14" customFormat="1">
      <c r="A253" s="14"/>
      <c r="B253" s="256"/>
      <c r="C253" s="257"/>
      <c r="D253" s="247" t="s">
        <v>176</v>
      </c>
      <c r="E253" s="258" t="s">
        <v>1</v>
      </c>
      <c r="F253" s="259" t="s">
        <v>630</v>
      </c>
      <c r="G253" s="257"/>
      <c r="H253" s="260">
        <v>3.5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176</v>
      </c>
      <c r="AU253" s="266" t="s">
        <v>89</v>
      </c>
      <c r="AV253" s="14" t="s">
        <v>89</v>
      </c>
      <c r="AW253" s="14" t="s">
        <v>35</v>
      </c>
      <c r="AX253" s="14" t="s">
        <v>79</v>
      </c>
      <c r="AY253" s="266" t="s">
        <v>165</v>
      </c>
    </row>
    <row r="254" s="15" customFormat="1">
      <c r="A254" s="15"/>
      <c r="B254" s="267"/>
      <c r="C254" s="268"/>
      <c r="D254" s="247" t="s">
        <v>176</v>
      </c>
      <c r="E254" s="269" t="s">
        <v>1</v>
      </c>
      <c r="F254" s="270" t="s">
        <v>179</v>
      </c>
      <c r="G254" s="268"/>
      <c r="H254" s="271">
        <v>3.5</v>
      </c>
      <c r="I254" s="272"/>
      <c r="J254" s="268"/>
      <c r="K254" s="268"/>
      <c r="L254" s="273"/>
      <c r="M254" s="274"/>
      <c r="N254" s="275"/>
      <c r="O254" s="275"/>
      <c r="P254" s="275"/>
      <c r="Q254" s="275"/>
      <c r="R254" s="275"/>
      <c r="S254" s="275"/>
      <c r="T254" s="27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7" t="s">
        <v>176</v>
      </c>
      <c r="AU254" s="277" t="s">
        <v>89</v>
      </c>
      <c r="AV254" s="15" t="s">
        <v>172</v>
      </c>
      <c r="AW254" s="15" t="s">
        <v>35</v>
      </c>
      <c r="AX254" s="15" t="s">
        <v>87</v>
      </c>
      <c r="AY254" s="277" t="s">
        <v>165</v>
      </c>
    </row>
    <row r="255" s="12" customFormat="1" ht="22.8" customHeight="1">
      <c r="A255" s="12"/>
      <c r="B255" s="211"/>
      <c r="C255" s="212"/>
      <c r="D255" s="213" t="s">
        <v>78</v>
      </c>
      <c r="E255" s="225" t="s">
        <v>172</v>
      </c>
      <c r="F255" s="225" t="s">
        <v>339</v>
      </c>
      <c r="G255" s="212"/>
      <c r="H255" s="212"/>
      <c r="I255" s="215"/>
      <c r="J255" s="226">
        <f>BK255</f>
        <v>0</v>
      </c>
      <c r="K255" s="212"/>
      <c r="L255" s="217"/>
      <c r="M255" s="218"/>
      <c r="N255" s="219"/>
      <c r="O255" s="219"/>
      <c r="P255" s="220">
        <f>SUM(P256:P260)</f>
        <v>0</v>
      </c>
      <c r="Q255" s="219"/>
      <c r="R255" s="220">
        <f>SUM(R256:R260)</f>
        <v>1.7867776499999999</v>
      </c>
      <c r="S255" s="219"/>
      <c r="T255" s="221">
        <f>SUM(T256:T260)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2" t="s">
        <v>87</v>
      </c>
      <c r="AT255" s="223" t="s">
        <v>78</v>
      </c>
      <c r="AU255" s="223" t="s">
        <v>87</v>
      </c>
      <c r="AY255" s="222" t="s">
        <v>165</v>
      </c>
      <c r="BK255" s="224">
        <f>SUM(BK256:BK260)</f>
        <v>0</v>
      </c>
    </row>
    <row r="256" s="2" customFormat="1" ht="24.15" customHeight="1">
      <c r="A256" s="39"/>
      <c r="B256" s="40"/>
      <c r="C256" s="227" t="s">
        <v>361</v>
      </c>
      <c r="D256" s="227" t="s">
        <v>167</v>
      </c>
      <c r="E256" s="228" t="s">
        <v>340</v>
      </c>
      <c r="F256" s="229" t="s">
        <v>341</v>
      </c>
      <c r="G256" s="230" t="s">
        <v>183</v>
      </c>
      <c r="H256" s="231">
        <v>0.94499999999999995</v>
      </c>
      <c r="I256" s="232"/>
      <c r="J256" s="233">
        <f>ROUND(I256*H256,2)</f>
        <v>0</v>
      </c>
      <c r="K256" s="229" t="s">
        <v>171</v>
      </c>
      <c r="L256" s="45"/>
      <c r="M256" s="234" t="s">
        <v>1</v>
      </c>
      <c r="N256" s="235" t="s">
        <v>44</v>
      </c>
      <c r="O256" s="92"/>
      <c r="P256" s="236">
        <f>O256*H256</f>
        <v>0</v>
      </c>
      <c r="Q256" s="236">
        <v>1.8907700000000001</v>
      </c>
      <c r="R256" s="236">
        <f>Q256*H256</f>
        <v>1.7867776499999999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172</v>
      </c>
      <c r="AT256" s="238" t="s">
        <v>167</v>
      </c>
      <c r="AU256" s="238" t="s">
        <v>89</v>
      </c>
      <c r="AY256" s="18" t="s">
        <v>165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87</v>
      </c>
      <c r="BK256" s="239">
        <f>ROUND(I256*H256,2)</f>
        <v>0</v>
      </c>
      <c r="BL256" s="18" t="s">
        <v>172</v>
      </c>
      <c r="BM256" s="238" t="s">
        <v>631</v>
      </c>
    </row>
    <row r="257" s="2" customFormat="1">
      <c r="A257" s="39"/>
      <c r="B257" s="40"/>
      <c r="C257" s="41"/>
      <c r="D257" s="240" t="s">
        <v>174</v>
      </c>
      <c r="E257" s="41"/>
      <c r="F257" s="241" t="s">
        <v>343</v>
      </c>
      <c r="G257" s="41"/>
      <c r="H257" s="41"/>
      <c r="I257" s="242"/>
      <c r="J257" s="41"/>
      <c r="K257" s="41"/>
      <c r="L257" s="45"/>
      <c r="M257" s="243"/>
      <c r="N257" s="244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174</v>
      </c>
      <c r="AU257" s="18" t="s">
        <v>89</v>
      </c>
    </row>
    <row r="258" s="13" customFormat="1">
      <c r="A258" s="13"/>
      <c r="B258" s="245"/>
      <c r="C258" s="246"/>
      <c r="D258" s="247" t="s">
        <v>176</v>
      </c>
      <c r="E258" s="248" t="s">
        <v>1</v>
      </c>
      <c r="F258" s="249" t="s">
        <v>257</v>
      </c>
      <c r="G258" s="246"/>
      <c r="H258" s="248" t="s">
        <v>1</v>
      </c>
      <c r="I258" s="250"/>
      <c r="J258" s="246"/>
      <c r="K258" s="246"/>
      <c r="L258" s="251"/>
      <c r="M258" s="252"/>
      <c r="N258" s="253"/>
      <c r="O258" s="253"/>
      <c r="P258" s="253"/>
      <c r="Q258" s="253"/>
      <c r="R258" s="253"/>
      <c r="S258" s="253"/>
      <c r="T258" s="25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5" t="s">
        <v>176</v>
      </c>
      <c r="AU258" s="255" t="s">
        <v>89</v>
      </c>
      <c r="AV258" s="13" t="s">
        <v>87</v>
      </c>
      <c r="AW258" s="13" t="s">
        <v>35</v>
      </c>
      <c r="AX258" s="13" t="s">
        <v>79</v>
      </c>
      <c r="AY258" s="255" t="s">
        <v>165</v>
      </c>
    </row>
    <row r="259" s="14" customFormat="1">
      <c r="A259" s="14"/>
      <c r="B259" s="256"/>
      <c r="C259" s="257"/>
      <c r="D259" s="247" t="s">
        <v>176</v>
      </c>
      <c r="E259" s="258" t="s">
        <v>1</v>
      </c>
      <c r="F259" s="259" t="s">
        <v>632</v>
      </c>
      <c r="G259" s="257"/>
      <c r="H259" s="260">
        <v>0.94499999999999995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176</v>
      </c>
      <c r="AU259" s="266" t="s">
        <v>89</v>
      </c>
      <c r="AV259" s="14" t="s">
        <v>89</v>
      </c>
      <c r="AW259" s="14" t="s">
        <v>35</v>
      </c>
      <c r="AX259" s="14" t="s">
        <v>79</v>
      </c>
      <c r="AY259" s="266" t="s">
        <v>165</v>
      </c>
    </row>
    <row r="260" s="15" customFormat="1">
      <c r="A260" s="15"/>
      <c r="B260" s="267"/>
      <c r="C260" s="268"/>
      <c r="D260" s="247" t="s">
        <v>176</v>
      </c>
      <c r="E260" s="269" t="s">
        <v>1</v>
      </c>
      <c r="F260" s="270" t="s">
        <v>179</v>
      </c>
      <c r="G260" s="268"/>
      <c r="H260" s="271">
        <v>0.94499999999999995</v>
      </c>
      <c r="I260" s="272"/>
      <c r="J260" s="268"/>
      <c r="K260" s="268"/>
      <c r="L260" s="273"/>
      <c r="M260" s="274"/>
      <c r="N260" s="275"/>
      <c r="O260" s="275"/>
      <c r="P260" s="275"/>
      <c r="Q260" s="275"/>
      <c r="R260" s="275"/>
      <c r="S260" s="275"/>
      <c r="T260" s="27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7" t="s">
        <v>176</v>
      </c>
      <c r="AU260" s="277" t="s">
        <v>89</v>
      </c>
      <c r="AV260" s="15" t="s">
        <v>172</v>
      </c>
      <c r="AW260" s="15" t="s">
        <v>35</v>
      </c>
      <c r="AX260" s="15" t="s">
        <v>87</v>
      </c>
      <c r="AY260" s="277" t="s">
        <v>165</v>
      </c>
    </row>
    <row r="261" s="12" customFormat="1" ht="22.8" customHeight="1">
      <c r="A261" s="12"/>
      <c r="B261" s="211"/>
      <c r="C261" s="212"/>
      <c r="D261" s="213" t="s">
        <v>78</v>
      </c>
      <c r="E261" s="225" t="s">
        <v>229</v>
      </c>
      <c r="F261" s="225" t="s">
        <v>345</v>
      </c>
      <c r="G261" s="212"/>
      <c r="H261" s="212"/>
      <c r="I261" s="215"/>
      <c r="J261" s="226">
        <f>BK261</f>
        <v>0</v>
      </c>
      <c r="K261" s="212"/>
      <c r="L261" s="217"/>
      <c r="M261" s="218"/>
      <c r="N261" s="219"/>
      <c r="O261" s="219"/>
      <c r="P261" s="220">
        <f>SUM(P262:P300)</f>
        <v>0</v>
      </c>
      <c r="Q261" s="219"/>
      <c r="R261" s="220">
        <f>SUM(R262:R300)</f>
        <v>276.64503759000002</v>
      </c>
      <c r="S261" s="219"/>
      <c r="T261" s="221">
        <f>SUM(T262:T300)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2" t="s">
        <v>87</v>
      </c>
      <c r="AT261" s="223" t="s">
        <v>78</v>
      </c>
      <c r="AU261" s="223" t="s">
        <v>87</v>
      </c>
      <c r="AY261" s="222" t="s">
        <v>165</v>
      </c>
      <c r="BK261" s="224">
        <f>SUM(BK262:BK300)</f>
        <v>0</v>
      </c>
    </row>
    <row r="262" s="2" customFormat="1" ht="24.15" customHeight="1">
      <c r="A262" s="39"/>
      <c r="B262" s="40"/>
      <c r="C262" s="227" t="s">
        <v>369</v>
      </c>
      <c r="D262" s="227" t="s">
        <v>167</v>
      </c>
      <c r="E262" s="228" t="s">
        <v>347</v>
      </c>
      <c r="F262" s="229" t="s">
        <v>348</v>
      </c>
      <c r="G262" s="230" t="s">
        <v>170</v>
      </c>
      <c r="H262" s="231">
        <v>555.16099999999994</v>
      </c>
      <c r="I262" s="232"/>
      <c r="J262" s="233">
        <f>ROUND(I262*H262,2)</f>
        <v>0</v>
      </c>
      <c r="K262" s="229" t="s">
        <v>171</v>
      </c>
      <c r="L262" s="45"/>
      <c r="M262" s="234" t="s">
        <v>1</v>
      </c>
      <c r="N262" s="235" t="s">
        <v>44</v>
      </c>
      <c r="O262" s="92"/>
      <c r="P262" s="236">
        <f>O262*H262</f>
        <v>0</v>
      </c>
      <c r="Q262" s="236">
        <v>0</v>
      </c>
      <c r="R262" s="236">
        <f>Q262*H262</f>
        <v>0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172</v>
      </c>
      <c r="AT262" s="238" t="s">
        <v>167</v>
      </c>
      <c r="AU262" s="238" t="s">
        <v>89</v>
      </c>
      <c r="AY262" s="18" t="s">
        <v>165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87</v>
      </c>
      <c r="BK262" s="239">
        <f>ROUND(I262*H262,2)</f>
        <v>0</v>
      </c>
      <c r="BL262" s="18" t="s">
        <v>172</v>
      </c>
      <c r="BM262" s="238" t="s">
        <v>633</v>
      </c>
    </row>
    <row r="263" s="2" customFormat="1">
      <c r="A263" s="39"/>
      <c r="B263" s="40"/>
      <c r="C263" s="41"/>
      <c r="D263" s="240" t="s">
        <v>174</v>
      </c>
      <c r="E263" s="41"/>
      <c r="F263" s="241" t="s">
        <v>350</v>
      </c>
      <c r="G263" s="41"/>
      <c r="H263" s="41"/>
      <c r="I263" s="242"/>
      <c r="J263" s="41"/>
      <c r="K263" s="41"/>
      <c r="L263" s="45"/>
      <c r="M263" s="243"/>
      <c r="N263" s="244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174</v>
      </c>
      <c r="AU263" s="18" t="s">
        <v>89</v>
      </c>
    </row>
    <row r="264" s="14" customFormat="1">
      <c r="A264" s="14"/>
      <c r="B264" s="256"/>
      <c r="C264" s="257"/>
      <c r="D264" s="247" t="s">
        <v>176</v>
      </c>
      <c r="E264" s="258" t="s">
        <v>1</v>
      </c>
      <c r="F264" s="259" t="s">
        <v>618</v>
      </c>
      <c r="G264" s="257"/>
      <c r="H264" s="260">
        <v>586.89999999999998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6" t="s">
        <v>176</v>
      </c>
      <c r="AU264" s="266" t="s">
        <v>89</v>
      </c>
      <c r="AV264" s="14" t="s">
        <v>89</v>
      </c>
      <c r="AW264" s="14" t="s">
        <v>35</v>
      </c>
      <c r="AX264" s="14" t="s">
        <v>79</v>
      </c>
      <c r="AY264" s="266" t="s">
        <v>165</v>
      </c>
    </row>
    <row r="265" s="14" customFormat="1">
      <c r="A265" s="14"/>
      <c r="B265" s="256"/>
      <c r="C265" s="257"/>
      <c r="D265" s="247" t="s">
        <v>176</v>
      </c>
      <c r="E265" s="258" t="s">
        <v>1</v>
      </c>
      <c r="F265" s="259" t="s">
        <v>619</v>
      </c>
      <c r="G265" s="257"/>
      <c r="H265" s="260">
        <v>-31.739000000000001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176</v>
      </c>
      <c r="AU265" s="266" t="s">
        <v>89</v>
      </c>
      <c r="AV265" s="14" t="s">
        <v>89</v>
      </c>
      <c r="AW265" s="14" t="s">
        <v>35</v>
      </c>
      <c r="AX265" s="14" t="s">
        <v>79</v>
      </c>
      <c r="AY265" s="266" t="s">
        <v>165</v>
      </c>
    </row>
    <row r="266" s="15" customFormat="1">
      <c r="A266" s="15"/>
      <c r="B266" s="267"/>
      <c r="C266" s="268"/>
      <c r="D266" s="247" t="s">
        <v>176</v>
      </c>
      <c r="E266" s="269" t="s">
        <v>1</v>
      </c>
      <c r="F266" s="270" t="s">
        <v>179</v>
      </c>
      <c r="G266" s="268"/>
      <c r="H266" s="271">
        <v>555.16099999999994</v>
      </c>
      <c r="I266" s="272"/>
      <c r="J266" s="268"/>
      <c r="K266" s="268"/>
      <c r="L266" s="273"/>
      <c r="M266" s="274"/>
      <c r="N266" s="275"/>
      <c r="O266" s="275"/>
      <c r="P266" s="275"/>
      <c r="Q266" s="275"/>
      <c r="R266" s="275"/>
      <c r="S266" s="275"/>
      <c r="T266" s="27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7" t="s">
        <v>176</v>
      </c>
      <c r="AU266" s="277" t="s">
        <v>89</v>
      </c>
      <c r="AV266" s="15" t="s">
        <v>172</v>
      </c>
      <c r="AW266" s="15" t="s">
        <v>35</v>
      </c>
      <c r="AX266" s="15" t="s">
        <v>87</v>
      </c>
      <c r="AY266" s="277" t="s">
        <v>165</v>
      </c>
    </row>
    <row r="267" s="2" customFormat="1" ht="24.15" customHeight="1">
      <c r="A267" s="39"/>
      <c r="B267" s="40"/>
      <c r="C267" s="227" t="s">
        <v>375</v>
      </c>
      <c r="D267" s="227" t="s">
        <v>167</v>
      </c>
      <c r="E267" s="228" t="s">
        <v>634</v>
      </c>
      <c r="F267" s="229" t="s">
        <v>635</v>
      </c>
      <c r="G267" s="230" t="s">
        <v>170</v>
      </c>
      <c r="H267" s="231">
        <v>555.16099999999994</v>
      </c>
      <c r="I267" s="232"/>
      <c r="J267" s="233">
        <f>ROUND(I267*H267,2)</f>
        <v>0</v>
      </c>
      <c r="K267" s="229" t="s">
        <v>171</v>
      </c>
      <c r="L267" s="45"/>
      <c r="M267" s="234" t="s">
        <v>1</v>
      </c>
      <c r="N267" s="235" t="s">
        <v>44</v>
      </c>
      <c r="O267" s="92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172</v>
      </c>
      <c r="AT267" s="238" t="s">
        <v>167</v>
      </c>
      <c r="AU267" s="238" t="s">
        <v>89</v>
      </c>
      <c r="AY267" s="18" t="s">
        <v>165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87</v>
      </c>
      <c r="BK267" s="239">
        <f>ROUND(I267*H267,2)</f>
        <v>0</v>
      </c>
      <c r="BL267" s="18" t="s">
        <v>172</v>
      </c>
      <c r="BM267" s="238" t="s">
        <v>636</v>
      </c>
    </row>
    <row r="268" s="2" customFormat="1">
      <c r="A268" s="39"/>
      <c r="B268" s="40"/>
      <c r="C268" s="41"/>
      <c r="D268" s="240" t="s">
        <v>174</v>
      </c>
      <c r="E268" s="41"/>
      <c r="F268" s="241" t="s">
        <v>637</v>
      </c>
      <c r="G268" s="41"/>
      <c r="H268" s="41"/>
      <c r="I268" s="242"/>
      <c r="J268" s="41"/>
      <c r="K268" s="41"/>
      <c r="L268" s="45"/>
      <c r="M268" s="243"/>
      <c r="N268" s="244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174</v>
      </c>
      <c r="AU268" s="18" t="s">
        <v>89</v>
      </c>
    </row>
    <row r="269" s="14" customFormat="1">
      <c r="A269" s="14"/>
      <c r="B269" s="256"/>
      <c r="C269" s="257"/>
      <c r="D269" s="247" t="s">
        <v>176</v>
      </c>
      <c r="E269" s="258" t="s">
        <v>1</v>
      </c>
      <c r="F269" s="259" t="s">
        <v>618</v>
      </c>
      <c r="G269" s="257"/>
      <c r="H269" s="260">
        <v>586.89999999999998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6" t="s">
        <v>176</v>
      </c>
      <c r="AU269" s="266" t="s">
        <v>89</v>
      </c>
      <c r="AV269" s="14" t="s">
        <v>89</v>
      </c>
      <c r="AW269" s="14" t="s">
        <v>35</v>
      </c>
      <c r="AX269" s="14" t="s">
        <v>79</v>
      </c>
      <c r="AY269" s="266" t="s">
        <v>165</v>
      </c>
    </row>
    <row r="270" s="14" customFormat="1">
      <c r="A270" s="14"/>
      <c r="B270" s="256"/>
      <c r="C270" s="257"/>
      <c r="D270" s="247" t="s">
        <v>176</v>
      </c>
      <c r="E270" s="258" t="s">
        <v>1</v>
      </c>
      <c r="F270" s="259" t="s">
        <v>619</v>
      </c>
      <c r="G270" s="257"/>
      <c r="H270" s="260">
        <v>-31.739000000000001</v>
      </c>
      <c r="I270" s="261"/>
      <c r="J270" s="257"/>
      <c r="K270" s="257"/>
      <c r="L270" s="262"/>
      <c r="M270" s="263"/>
      <c r="N270" s="264"/>
      <c r="O270" s="264"/>
      <c r="P270" s="264"/>
      <c r="Q270" s="264"/>
      <c r="R270" s="264"/>
      <c r="S270" s="264"/>
      <c r="T270" s="26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6" t="s">
        <v>176</v>
      </c>
      <c r="AU270" s="266" t="s">
        <v>89</v>
      </c>
      <c r="AV270" s="14" t="s">
        <v>89</v>
      </c>
      <c r="AW270" s="14" t="s">
        <v>35</v>
      </c>
      <c r="AX270" s="14" t="s">
        <v>79</v>
      </c>
      <c r="AY270" s="266" t="s">
        <v>165</v>
      </c>
    </row>
    <row r="271" s="15" customFormat="1">
      <c r="A271" s="15"/>
      <c r="B271" s="267"/>
      <c r="C271" s="268"/>
      <c r="D271" s="247" t="s">
        <v>176</v>
      </c>
      <c r="E271" s="269" t="s">
        <v>1</v>
      </c>
      <c r="F271" s="270" t="s">
        <v>179</v>
      </c>
      <c r="G271" s="268"/>
      <c r="H271" s="271">
        <v>555.16099999999994</v>
      </c>
      <c r="I271" s="272"/>
      <c r="J271" s="268"/>
      <c r="K271" s="268"/>
      <c r="L271" s="273"/>
      <c r="M271" s="274"/>
      <c r="N271" s="275"/>
      <c r="O271" s="275"/>
      <c r="P271" s="275"/>
      <c r="Q271" s="275"/>
      <c r="R271" s="275"/>
      <c r="S271" s="275"/>
      <c r="T271" s="276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7" t="s">
        <v>176</v>
      </c>
      <c r="AU271" s="277" t="s">
        <v>89</v>
      </c>
      <c r="AV271" s="15" t="s">
        <v>172</v>
      </c>
      <c r="AW271" s="15" t="s">
        <v>35</v>
      </c>
      <c r="AX271" s="15" t="s">
        <v>87</v>
      </c>
      <c r="AY271" s="277" t="s">
        <v>165</v>
      </c>
    </row>
    <row r="272" s="2" customFormat="1" ht="24.15" customHeight="1">
      <c r="A272" s="39"/>
      <c r="B272" s="40"/>
      <c r="C272" s="227" t="s">
        <v>387</v>
      </c>
      <c r="D272" s="227" t="s">
        <v>167</v>
      </c>
      <c r="E272" s="228" t="s">
        <v>362</v>
      </c>
      <c r="F272" s="229" t="s">
        <v>363</v>
      </c>
      <c r="G272" s="230" t="s">
        <v>170</v>
      </c>
      <c r="H272" s="231">
        <v>511.48700000000002</v>
      </c>
      <c r="I272" s="232"/>
      <c r="J272" s="233">
        <f>ROUND(I272*H272,2)</f>
        <v>0</v>
      </c>
      <c r="K272" s="229" t="s">
        <v>171</v>
      </c>
      <c r="L272" s="45"/>
      <c r="M272" s="234" t="s">
        <v>1</v>
      </c>
      <c r="N272" s="235" t="s">
        <v>44</v>
      </c>
      <c r="O272" s="92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8" t="s">
        <v>172</v>
      </c>
      <c r="AT272" s="238" t="s">
        <v>167</v>
      </c>
      <c r="AU272" s="238" t="s">
        <v>89</v>
      </c>
      <c r="AY272" s="18" t="s">
        <v>165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8" t="s">
        <v>87</v>
      </c>
      <c r="BK272" s="239">
        <f>ROUND(I272*H272,2)</f>
        <v>0</v>
      </c>
      <c r="BL272" s="18" t="s">
        <v>172</v>
      </c>
      <c r="BM272" s="238" t="s">
        <v>638</v>
      </c>
    </row>
    <row r="273" s="2" customFormat="1">
      <c r="A273" s="39"/>
      <c r="B273" s="40"/>
      <c r="C273" s="41"/>
      <c r="D273" s="240" t="s">
        <v>174</v>
      </c>
      <c r="E273" s="41"/>
      <c r="F273" s="241" t="s">
        <v>365</v>
      </c>
      <c r="G273" s="41"/>
      <c r="H273" s="41"/>
      <c r="I273" s="242"/>
      <c r="J273" s="41"/>
      <c r="K273" s="41"/>
      <c r="L273" s="45"/>
      <c r="M273" s="243"/>
      <c r="N273" s="244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174</v>
      </c>
      <c r="AU273" s="18" t="s">
        <v>89</v>
      </c>
    </row>
    <row r="274" s="14" customFormat="1">
      <c r="A274" s="14"/>
      <c r="B274" s="256"/>
      <c r="C274" s="257"/>
      <c r="D274" s="247" t="s">
        <v>176</v>
      </c>
      <c r="E274" s="258" t="s">
        <v>1</v>
      </c>
      <c r="F274" s="259" t="s">
        <v>639</v>
      </c>
      <c r="G274" s="257"/>
      <c r="H274" s="260">
        <v>550.25999999999999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6" t="s">
        <v>176</v>
      </c>
      <c r="AU274" s="266" t="s">
        <v>89</v>
      </c>
      <c r="AV274" s="14" t="s">
        <v>89</v>
      </c>
      <c r="AW274" s="14" t="s">
        <v>35</v>
      </c>
      <c r="AX274" s="14" t="s">
        <v>79</v>
      </c>
      <c r="AY274" s="266" t="s">
        <v>165</v>
      </c>
    </row>
    <row r="275" s="14" customFormat="1">
      <c r="A275" s="14"/>
      <c r="B275" s="256"/>
      <c r="C275" s="257"/>
      <c r="D275" s="247" t="s">
        <v>176</v>
      </c>
      <c r="E275" s="258" t="s">
        <v>1</v>
      </c>
      <c r="F275" s="259" t="s">
        <v>640</v>
      </c>
      <c r="G275" s="257"/>
      <c r="H275" s="260">
        <v>-38.773000000000003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6" t="s">
        <v>176</v>
      </c>
      <c r="AU275" s="266" t="s">
        <v>89</v>
      </c>
      <c r="AV275" s="14" t="s">
        <v>89</v>
      </c>
      <c r="AW275" s="14" t="s">
        <v>35</v>
      </c>
      <c r="AX275" s="14" t="s">
        <v>79</v>
      </c>
      <c r="AY275" s="266" t="s">
        <v>165</v>
      </c>
    </row>
    <row r="276" s="15" customFormat="1">
      <c r="A276" s="15"/>
      <c r="B276" s="267"/>
      <c r="C276" s="268"/>
      <c r="D276" s="247" t="s">
        <v>176</v>
      </c>
      <c r="E276" s="269" t="s">
        <v>1</v>
      </c>
      <c r="F276" s="270" t="s">
        <v>179</v>
      </c>
      <c r="G276" s="268"/>
      <c r="H276" s="271">
        <v>511.48699999999997</v>
      </c>
      <c r="I276" s="272"/>
      <c r="J276" s="268"/>
      <c r="K276" s="268"/>
      <c r="L276" s="273"/>
      <c r="M276" s="274"/>
      <c r="N276" s="275"/>
      <c r="O276" s="275"/>
      <c r="P276" s="275"/>
      <c r="Q276" s="275"/>
      <c r="R276" s="275"/>
      <c r="S276" s="275"/>
      <c r="T276" s="27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7" t="s">
        <v>176</v>
      </c>
      <c r="AU276" s="277" t="s">
        <v>89</v>
      </c>
      <c r="AV276" s="15" t="s">
        <v>172</v>
      </c>
      <c r="AW276" s="15" t="s">
        <v>35</v>
      </c>
      <c r="AX276" s="15" t="s">
        <v>87</v>
      </c>
      <c r="AY276" s="277" t="s">
        <v>165</v>
      </c>
    </row>
    <row r="277" s="2" customFormat="1" ht="24.15" customHeight="1">
      <c r="A277" s="39"/>
      <c r="B277" s="40"/>
      <c r="C277" s="227" t="s">
        <v>393</v>
      </c>
      <c r="D277" s="227" t="s">
        <v>167</v>
      </c>
      <c r="E277" s="228" t="s">
        <v>370</v>
      </c>
      <c r="F277" s="229" t="s">
        <v>371</v>
      </c>
      <c r="G277" s="230" t="s">
        <v>170</v>
      </c>
      <c r="H277" s="231">
        <v>1106.3219999999999</v>
      </c>
      <c r="I277" s="232"/>
      <c r="J277" s="233">
        <f>ROUND(I277*H277,2)</f>
        <v>0</v>
      </c>
      <c r="K277" s="229" t="s">
        <v>171</v>
      </c>
      <c r="L277" s="45"/>
      <c r="M277" s="234" t="s">
        <v>1</v>
      </c>
      <c r="N277" s="235" t="s">
        <v>44</v>
      </c>
      <c r="O277" s="92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172</v>
      </c>
      <c r="AT277" s="238" t="s">
        <v>167</v>
      </c>
      <c r="AU277" s="238" t="s">
        <v>89</v>
      </c>
      <c r="AY277" s="18" t="s">
        <v>165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87</v>
      </c>
      <c r="BK277" s="239">
        <f>ROUND(I277*H277,2)</f>
        <v>0</v>
      </c>
      <c r="BL277" s="18" t="s">
        <v>172</v>
      </c>
      <c r="BM277" s="238" t="s">
        <v>641</v>
      </c>
    </row>
    <row r="278" s="2" customFormat="1">
      <c r="A278" s="39"/>
      <c r="B278" s="40"/>
      <c r="C278" s="41"/>
      <c r="D278" s="240" t="s">
        <v>174</v>
      </c>
      <c r="E278" s="41"/>
      <c r="F278" s="241" t="s">
        <v>373</v>
      </c>
      <c r="G278" s="41"/>
      <c r="H278" s="41"/>
      <c r="I278" s="242"/>
      <c r="J278" s="41"/>
      <c r="K278" s="41"/>
      <c r="L278" s="45"/>
      <c r="M278" s="243"/>
      <c r="N278" s="244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174</v>
      </c>
      <c r="AU278" s="18" t="s">
        <v>89</v>
      </c>
    </row>
    <row r="279" s="13" customFormat="1">
      <c r="A279" s="13"/>
      <c r="B279" s="245"/>
      <c r="C279" s="246"/>
      <c r="D279" s="247" t="s">
        <v>176</v>
      </c>
      <c r="E279" s="248" t="s">
        <v>1</v>
      </c>
      <c r="F279" s="249" t="s">
        <v>374</v>
      </c>
      <c r="G279" s="246"/>
      <c r="H279" s="248" t="s">
        <v>1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5" t="s">
        <v>176</v>
      </c>
      <c r="AU279" s="255" t="s">
        <v>89</v>
      </c>
      <c r="AV279" s="13" t="s">
        <v>87</v>
      </c>
      <c r="AW279" s="13" t="s">
        <v>35</v>
      </c>
      <c r="AX279" s="13" t="s">
        <v>79</v>
      </c>
      <c r="AY279" s="255" t="s">
        <v>165</v>
      </c>
    </row>
    <row r="280" s="14" customFormat="1">
      <c r="A280" s="14"/>
      <c r="B280" s="256"/>
      <c r="C280" s="257"/>
      <c r="D280" s="247" t="s">
        <v>176</v>
      </c>
      <c r="E280" s="258" t="s">
        <v>1</v>
      </c>
      <c r="F280" s="259" t="s">
        <v>618</v>
      </c>
      <c r="G280" s="257"/>
      <c r="H280" s="260">
        <v>586.89999999999998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6" t="s">
        <v>176</v>
      </c>
      <c r="AU280" s="266" t="s">
        <v>89</v>
      </c>
      <c r="AV280" s="14" t="s">
        <v>89</v>
      </c>
      <c r="AW280" s="14" t="s">
        <v>35</v>
      </c>
      <c r="AX280" s="14" t="s">
        <v>79</v>
      </c>
      <c r="AY280" s="266" t="s">
        <v>165</v>
      </c>
    </row>
    <row r="281" s="14" customFormat="1">
      <c r="A281" s="14"/>
      <c r="B281" s="256"/>
      <c r="C281" s="257"/>
      <c r="D281" s="247" t="s">
        <v>176</v>
      </c>
      <c r="E281" s="258" t="s">
        <v>1</v>
      </c>
      <c r="F281" s="259" t="s">
        <v>619</v>
      </c>
      <c r="G281" s="257"/>
      <c r="H281" s="260">
        <v>-31.739000000000001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176</v>
      </c>
      <c r="AU281" s="266" t="s">
        <v>89</v>
      </c>
      <c r="AV281" s="14" t="s">
        <v>89</v>
      </c>
      <c r="AW281" s="14" t="s">
        <v>35</v>
      </c>
      <c r="AX281" s="14" t="s">
        <v>79</v>
      </c>
      <c r="AY281" s="266" t="s">
        <v>165</v>
      </c>
    </row>
    <row r="282" s="16" customFormat="1">
      <c r="A282" s="16"/>
      <c r="B282" s="288"/>
      <c r="C282" s="289"/>
      <c r="D282" s="247" t="s">
        <v>176</v>
      </c>
      <c r="E282" s="290" t="s">
        <v>1</v>
      </c>
      <c r="F282" s="291" t="s">
        <v>445</v>
      </c>
      <c r="G282" s="289"/>
      <c r="H282" s="292">
        <v>555.16099999999994</v>
      </c>
      <c r="I282" s="293"/>
      <c r="J282" s="289"/>
      <c r="K282" s="289"/>
      <c r="L282" s="294"/>
      <c r="M282" s="295"/>
      <c r="N282" s="296"/>
      <c r="O282" s="296"/>
      <c r="P282" s="296"/>
      <c r="Q282" s="296"/>
      <c r="R282" s="296"/>
      <c r="S282" s="296"/>
      <c r="T282" s="297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98" t="s">
        <v>176</v>
      </c>
      <c r="AU282" s="298" t="s">
        <v>89</v>
      </c>
      <c r="AV282" s="16" t="s">
        <v>210</v>
      </c>
      <c r="AW282" s="16" t="s">
        <v>35</v>
      </c>
      <c r="AX282" s="16" t="s">
        <v>79</v>
      </c>
      <c r="AY282" s="298" t="s">
        <v>165</v>
      </c>
    </row>
    <row r="283" s="14" customFormat="1">
      <c r="A283" s="14"/>
      <c r="B283" s="256"/>
      <c r="C283" s="257"/>
      <c r="D283" s="247" t="s">
        <v>176</v>
      </c>
      <c r="E283" s="258" t="s">
        <v>1</v>
      </c>
      <c r="F283" s="259" t="s">
        <v>642</v>
      </c>
      <c r="G283" s="257"/>
      <c r="H283" s="260">
        <v>551.16099999999994</v>
      </c>
      <c r="I283" s="261"/>
      <c r="J283" s="257"/>
      <c r="K283" s="257"/>
      <c r="L283" s="262"/>
      <c r="M283" s="263"/>
      <c r="N283" s="264"/>
      <c r="O283" s="264"/>
      <c r="P283" s="264"/>
      <c r="Q283" s="264"/>
      <c r="R283" s="264"/>
      <c r="S283" s="264"/>
      <c r="T283" s="26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6" t="s">
        <v>176</v>
      </c>
      <c r="AU283" s="266" t="s">
        <v>89</v>
      </c>
      <c r="AV283" s="14" t="s">
        <v>89</v>
      </c>
      <c r="AW283" s="14" t="s">
        <v>35</v>
      </c>
      <c r="AX283" s="14" t="s">
        <v>79</v>
      </c>
      <c r="AY283" s="266" t="s">
        <v>165</v>
      </c>
    </row>
    <row r="284" s="15" customFormat="1">
      <c r="A284" s="15"/>
      <c r="B284" s="267"/>
      <c r="C284" s="268"/>
      <c r="D284" s="247" t="s">
        <v>176</v>
      </c>
      <c r="E284" s="269" t="s">
        <v>1</v>
      </c>
      <c r="F284" s="270" t="s">
        <v>179</v>
      </c>
      <c r="G284" s="268"/>
      <c r="H284" s="271">
        <v>1106.3219999999999</v>
      </c>
      <c r="I284" s="272"/>
      <c r="J284" s="268"/>
      <c r="K284" s="268"/>
      <c r="L284" s="273"/>
      <c r="M284" s="274"/>
      <c r="N284" s="275"/>
      <c r="O284" s="275"/>
      <c r="P284" s="275"/>
      <c r="Q284" s="275"/>
      <c r="R284" s="275"/>
      <c r="S284" s="275"/>
      <c r="T284" s="27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7" t="s">
        <v>176</v>
      </c>
      <c r="AU284" s="277" t="s">
        <v>89</v>
      </c>
      <c r="AV284" s="15" t="s">
        <v>172</v>
      </c>
      <c r="AW284" s="15" t="s">
        <v>35</v>
      </c>
      <c r="AX284" s="15" t="s">
        <v>87</v>
      </c>
      <c r="AY284" s="277" t="s">
        <v>165</v>
      </c>
    </row>
    <row r="285" s="2" customFormat="1" ht="24.15" customHeight="1">
      <c r="A285" s="39"/>
      <c r="B285" s="40"/>
      <c r="C285" s="227" t="s">
        <v>399</v>
      </c>
      <c r="D285" s="227" t="s">
        <v>167</v>
      </c>
      <c r="E285" s="228" t="s">
        <v>643</v>
      </c>
      <c r="F285" s="229" t="s">
        <v>644</v>
      </c>
      <c r="G285" s="230" t="s">
        <v>170</v>
      </c>
      <c r="H285" s="231">
        <v>506.45699999999999</v>
      </c>
      <c r="I285" s="232"/>
      <c r="J285" s="233">
        <f>ROUND(I285*H285,2)</f>
        <v>0</v>
      </c>
      <c r="K285" s="229" t="s">
        <v>171</v>
      </c>
      <c r="L285" s="45"/>
      <c r="M285" s="234" t="s">
        <v>1</v>
      </c>
      <c r="N285" s="235" t="s">
        <v>44</v>
      </c>
      <c r="O285" s="92"/>
      <c r="P285" s="236">
        <f>O285*H285</f>
        <v>0</v>
      </c>
      <c r="Q285" s="236">
        <v>0.1837</v>
      </c>
      <c r="R285" s="236">
        <f>Q285*H285</f>
        <v>93.036150899999996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172</v>
      </c>
      <c r="AT285" s="238" t="s">
        <v>167</v>
      </c>
      <c r="AU285" s="238" t="s">
        <v>89</v>
      </c>
      <c r="AY285" s="18" t="s">
        <v>165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87</v>
      </c>
      <c r="BK285" s="239">
        <f>ROUND(I285*H285,2)</f>
        <v>0</v>
      </c>
      <c r="BL285" s="18" t="s">
        <v>172</v>
      </c>
      <c r="BM285" s="238" t="s">
        <v>645</v>
      </c>
    </row>
    <row r="286" s="2" customFormat="1">
      <c r="A286" s="39"/>
      <c r="B286" s="40"/>
      <c r="C286" s="41"/>
      <c r="D286" s="240" t="s">
        <v>174</v>
      </c>
      <c r="E286" s="41"/>
      <c r="F286" s="241" t="s">
        <v>646</v>
      </c>
      <c r="G286" s="41"/>
      <c r="H286" s="41"/>
      <c r="I286" s="242"/>
      <c r="J286" s="41"/>
      <c r="K286" s="41"/>
      <c r="L286" s="45"/>
      <c r="M286" s="243"/>
      <c r="N286" s="244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174</v>
      </c>
      <c r="AU286" s="18" t="s">
        <v>89</v>
      </c>
    </row>
    <row r="287" s="14" customFormat="1">
      <c r="A287" s="14"/>
      <c r="B287" s="256"/>
      <c r="C287" s="257"/>
      <c r="D287" s="247" t="s">
        <v>176</v>
      </c>
      <c r="E287" s="258" t="s">
        <v>1</v>
      </c>
      <c r="F287" s="259" t="s">
        <v>647</v>
      </c>
      <c r="G287" s="257"/>
      <c r="H287" s="260">
        <v>543.58299999999997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6" t="s">
        <v>176</v>
      </c>
      <c r="AU287" s="266" t="s">
        <v>89</v>
      </c>
      <c r="AV287" s="14" t="s">
        <v>89</v>
      </c>
      <c r="AW287" s="14" t="s">
        <v>35</v>
      </c>
      <c r="AX287" s="14" t="s">
        <v>79</v>
      </c>
      <c r="AY287" s="266" t="s">
        <v>165</v>
      </c>
    </row>
    <row r="288" s="14" customFormat="1">
      <c r="A288" s="14"/>
      <c r="B288" s="256"/>
      <c r="C288" s="257"/>
      <c r="D288" s="247" t="s">
        <v>176</v>
      </c>
      <c r="E288" s="258" t="s">
        <v>1</v>
      </c>
      <c r="F288" s="259" t="s">
        <v>648</v>
      </c>
      <c r="G288" s="257"/>
      <c r="H288" s="260">
        <v>1.095</v>
      </c>
      <c r="I288" s="261"/>
      <c r="J288" s="257"/>
      <c r="K288" s="257"/>
      <c r="L288" s="262"/>
      <c r="M288" s="263"/>
      <c r="N288" s="264"/>
      <c r="O288" s="264"/>
      <c r="P288" s="264"/>
      <c r="Q288" s="264"/>
      <c r="R288" s="264"/>
      <c r="S288" s="264"/>
      <c r="T288" s="26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6" t="s">
        <v>176</v>
      </c>
      <c r="AU288" s="266" t="s">
        <v>89</v>
      </c>
      <c r="AV288" s="14" t="s">
        <v>89</v>
      </c>
      <c r="AW288" s="14" t="s">
        <v>35</v>
      </c>
      <c r="AX288" s="14" t="s">
        <v>79</v>
      </c>
      <c r="AY288" s="266" t="s">
        <v>165</v>
      </c>
    </row>
    <row r="289" s="14" customFormat="1">
      <c r="A289" s="14"/>
      <c r="B289" s="256"/>
      <c r="C289" s="257"/>
      <c r="D289" s="247" t="s">
        <v>176</v>
      </c>
      <c r="E289" s="258" t="s">
        <v>1</v>
      </c>
      <c r="F289" s="259" t="s">
        <v>649</v>
      </c>
      <c r="G289" s="257"/>
      <c r="H289" s="260">
        <v>-38.220999999999997</v>
      </c>
      <c r="I289" s="261"/>
      <c r="J289" s="257"/>
      <c r="K289" s="257"/>
      <c r="L289" s="262"/>
      <c r="M289" s="263"/>
      <c r="N289" s="264"/>
      <c r="O289" s="264"/>
      <c r="P289" s="264"/>
      <c r="Q289" s="264"/>
      <c r="R289" s="264"/>
      <c r="S289" s="264"/>
      <c r="T289" s="26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6" t="s">
        <v>176</v>
      </c>
      <c r="AU289" s="266" t="s">
        <v>89</v>
      </c>
      <c r="AV289" s="14" t="s">
        <v>89</v>
      </c>
      <c r="AW289" s="14" t="s">
        <v>35</v>
      </c>
      <c r="AX289" s="14" t="s">
        <v>79</v>
      </c>
      <c r="AY289" s="266" t="s">
        <v>165</v>
      </c>
    </row>
    <row r="290" s="15" customFormat="1">
      <c r="A290" s="15"/>
      <c r="B290" s="267"/>
      <c r="C290" s="268"/>
      <c r="D290" s="247" t="s">
        <v>176</v>
      </c>
      <c r="E290" s="269" t="s">
        <v>1</v>
      </c>
      <c r="F290" s="270" t="s">
        <v>179</v>
      </c>
      <c r="G290" s="268"/>
      <c r="H290" s="271">
        <v>506.45699999999999</v>
      </c>
      <c r="I290" s="272"/>
      <c r="J290" s="268"/>
      <c r="K290" s="268"/>
      <c r="L290" s="273"/>
      <c r="M290" s="274"/>
      <c r="N290" s="275"/>
      <c r="O290" s="275"/>
      <c r="P290" s="275"/>
      <c r="Q290" s="275"/>
      <c r="R290" s="275"/>
      <c r="S290" s="275"/>
      <c r="T290" s="276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7" t="s">
        <v>176</v>
      </c>
      <c r="AU290" s="277" t="s">
        <v>89</v>
      </c>
      <c r="AV290" s="15" t="s">
        <v>172</v>
      </c>
      <c r="AW290" s="15" t="s">
        <v>35</v>
      </c>
      <c r="AX290" s="15" t="s">
        <v>87</v>
      </c>
      <c r="AY290" s="277" t="s">
        <v>165</v>
      </c>
    </row>
    <row r="291" s="2" customFormat="1" ht="16.5" customHeight="1">
      <c r="A291" s="39"/>
      <c r="B291" s="40"/>
      <c r="C291" s="278" t="s">
        <v>405</v>
      </c>
      <c r="D291" s="278" t="s">
        <v>191</v>
      </c>
      <c r="E291" s="279" t="s">
        <v>449</v>
      </c>
      <c r="F291" s="280" t="s">
        <v>450</v>
      </c>
      <c r="G291" s="281" t="s">
        <v>170</v>
      </c>
      <c r="H291" s="282">
        <v>434.08600000000001</v>
      </c>
      <c r="I291" s="283"/>
      <c r="J291" s="284">
        <f>ROUND(I291*H291,2)</f>
        <v>0</v>
      </c>
      <c r="K291" s="280" t="s">
        <v>171</v>
      </c>
      <c r="L291" s="285"/>
      <c r="M291" s="286" t="s">
        <v>1</v>
      </c>
      <c r="N291" s="287" t="s">
        <v>44</v>
      </c>
      <c r="O291" s="92"/>
      <c r="P291" s="236">
        <f>O291*H291</f>
        <v>0</v>
      </c>
      <c r="Q291" s="236">
        <v>0.41699999999999998</v>
      </c>
      <c r="R291" s="236">
        <f>Q291*H291</f>
        <v>181.01386199999999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195</v>
      </c>
      <c r="AT291" s="238" t="s">
        <v>191</v>
      </c>
      <c r="AU291" s="238" t="s">
        <v>89</v>
      </c>
      <c r="AY291" s="18" t="s">
        <v>165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87</v>
      </c>
      <c r="BK291" s="239">
        <f>ROUND(I291*H291,2)</f>
        <v>0</v>
      </c>
      <c r="BL291" s="18" t="s">
        <v>172</v>
      </c>
      <c r="BM291" s="238" t="s">
        <v>650</v>
      </c>
    </row>
    <row r="292" s="14" customFormat="1">
      <c r="A292" s="14"/>
      <c r="B292" s="256"/>
      <c r="C292" s="257"/>
      <c r="D292" s="247" t="s">
        <v>176</v>
      </c>
      <c r="E292" s="258" t="s">
        <v>1</v>
      </c>
      <c r="F292" s="259" t="s">
        <v>651</v>
      </c>
      <c r="G292" s="257"/>
      <c r="H292" s="260">
        <v>516.58600000000001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6" t="s">
        <v>176</v>
      </c>
      <c r="AU292" s="266" t="s">
        <v>89</v>
      </c>
      <c r="AV292" s="14" t="s">
        <v>89</v>
      </c>
      <c r="AW292" s="14" t="s">
        <v>35</v>
      </c>
      <c r="AX292" s="14" t="s">
        <v>79</v>
      </c>
      <c r="AY292" s="266" t="s">
        <v>165</v>
      </c>
    </row>
    <row r="293" s="14" customFormat="1">
      <c r="A293" s="14"/>
      <c r="B293" s="256"/>
      <c r="C293" s="257"/>
      <c r="D293" s="247" t="s">
        <v>176</v>
      </c>
      <c r="E293" s="258" t="s">
        <v>1</v>
      </c>
      <c r="F293" s="259" t="s">
        <v>652</v>
      </c>
      <c r="G293" s="257"/>
      <c r="H293" s="260">
        <v>-40</v>
      </c>
      <c r="I293" s="261"/>
      <c r="J293" s="257"/>
      <c r="K293" s="257"/>
      <c r="L293" s="262"/>
      <c r="M293" s="263"/>
      <c r="N293" s="264"/>
      <c r="O293" s="264"/>
      <c r="P293" s="264"/>
      <c r="Q293" s="264"/>
      <c r="R293" s="264"/>
      <c r="S293" s="264"/>
      <c r="T293" s="26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6" t="s">
        <v>176</v>
      </c>
      <c r="AU293" s="266" t="s">
        <v>89</v>
      </c>
      <c r="AV293" s="14" t="s">
        <v>89</v>
      </c>
      <c r="AW293" s="14" t="s">
        <v>35</v>
      </c>
      <c r="AX293" s="14" t="s">
        <v>79</v>
      </c>
      <c r="AY293" s="266" t="s">
        <v>165</v>
      </c>
    </row>
    <row r="294" s="14" customFormat="1">
      <c r="A294" s="14"/>
      <c r="B294" s="256"/>
      <c r="C294" s="257"/>
      <c r="D294" s="247" t="s">
        <v>176</v>
      </c>
      <c r="E294" s="258" t="s">
        <v>1</v>
      </c>
      <c r="F294" s="259" t="s">
        <v>653</v>
      </c>
      <c r="G294" s="257"/>
      <c r="H294" s="260">
        <v>-42.5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6" t="s">
        <v>176</v>
      </c>
      <c r="AU294" s="266" t="s">
        <v>89</v>
      </c>
      <c r="AV294" s="14" t="s">
        <v>89</v>
      </c>
      <c r="AW294" s="14" t="s">
        <v>35</v>
      </c>
      <c r="AX294" s="14" t="s">
        <v>79</v>
      </c>
      <c r="AY294" s="266" t="s">
        <v>165</v>
      </c>
    </row>
    <row r="295" s="15" customFormat="1">
      <c r="A295" s="15"/>
      <c r="B295" s="267"/>
      <c r="C295" s="268"/>
      <c r="D295" s="247" t="s">
        <v>176</v>
      </c>
      <c r="E295" s="269" t="s">
        <v>1</v>
      </c>
      <c r="F295" s="270" t="s">
        <v>179</v>
      </c>
      <c r="G295" s="268"/>
      <c r="H295" s="271">
        <v>434.08600000000001</v>
      </c>
      <c r="I295" s="272"/>
      <c r="J295" s="268"/>
      <c r="K295" s="268"/>
      <c r="L295" s="273"/>
      <c r="M295" s="274"/>
      <c r="N295" s="275"/>
      <c r="O295" s="275"/>
      <c r="P295" s="275"/>
      <c r="Q295" s="275"/>
      <c r="R295" s="275"/>
      <c r="S295" s="275"/>
      <c r="T295" s="27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7" t="s">
        <v>176</v>
      </c>
      <c r="AU295" s="277" t="s">
        <v>89</v>
      </c>
      <c r="AV295" s="15" t="s">
        <v>172</v>
      </c>
      <c r="AW295" s="15" t="s">
        <v>35</v>
      </c>
      <c r="AX295" s="15" t="s">
        <v>87</v>
      </c>
      <c r="AY295" s="277" t="s">
        <v>165</v>
      </c>
    </row>
    <row r="296" s="2" customFormat="1" ht="24.15" customHeight="1">
      <c r="A296" s="39"/>
      <c r="B296" s="40"/>
      <c r="C296" s="227" t="s">
        <v>410</v>
      </c>
      <c r="D296" s="227" t="s">
        <v>167</v>
      </c>
      <c r="E296" s="228" t="s">
        <v>394</v>
      </c>
      <c r="F296" s="229" t="s">
        <v>395</v>
      </c>
      <c r="G296" s="230" t="s">
        <v>170</v>
      </c>
      <c r="H296" s="231">
        <v>517.96900000000005</v>
      </c>
      <c r="I296" s="232"/>
      <c r="J296" s="233">
        <f>ROUND(I296*H296,2)</f>
        <v>0</v>
      </c>
      <c r="K296" s="229" t="s">
        <v>171</v>
      </c>
      <c r="L296" s="45"/>
      <c r="M296" s="234" t="s">
        <v>1</v>
      </c>
      <c r="N296" s="235" t="s">
        <v>44</v>
      </c>
      <c r="O296" s="92"/>
      <c r="P296" s="236">
        <f>O296*H296</f>
        <v>0</v>
      </c>
      <c r="Q296" s="236">
        <v>0.0050099999999999997</v>
      </c>
      <c r="R296" s="236">
        <f>Q296*H296</f>
        <v>2.5950246900000002</v>
      </c>
      <c r="S296" s="236">
        <v>0</v>
      </c>
      <c r="T296" s="23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172</v>
      </c>
      <c r="AT296" s="238" t="s">
        <v>167</v>
      </c>
      <c r="AU296" s="238" t="s">
        <v>89</v>
      </c>
      <c r="AY296" s="18" t="s">
        <v>165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87</v>
      </c>
      <c r="BK296" s="239">
        <f>ROUND(I296*H296,2)</f>
        <v>0</v>
      </c>
      <c r="BL296" s="18" t="s">
        <v>172</v>
      </c>
      <c r="BM296" s="238" t="s">
        <v>654</v>
      </c>
    </row>
    <row r="297" s="2" customFormat="1">
      <c r="A297" s="39"/>
      <c r="B297" s="40"/>
      <c r="C297" s="41"/>
      <c r="D297" s="240" t="s">
        <v>174</v>
      </c>
      <c r="E297" s="41"/>
      <c r="F297" s="241" t="s">
        <v>397</v>
      </c>
      <c r="G297" s="41"/>
      <c r="H297" s="41"/>
      <c r="I297" s="242"/>
      <c r="J297" s="41"/>
      <c r="K297" s="41"/>
      <c r="L297" s="45"/>
      <c r="M297" s="243"/>
      <c r="N297" s="244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174</v>
      </c>
      <c r="AU297" s="18" t="s">
        <v>89</v>
      </c>
    </row>
    <row r="298" s="14" customFormat="1">
      <c r="A298" s="14"/>
      <c r="B298" s="256"/>
      <c r="C298" s="257"/>
      <c r="D298" s="247" t="s">
        <v>176</v>
      </c>
      <c r="E298" s="258" t="s">
        <v>1</v>
      </c>
      <c r="F298" s="259" t="s">
        <v>655</v>
      </c>
      <c r="G298" s="257"/>
      <c r="H298" s="260">
        <v>556.19000000000005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6" t="s">
        <v>176</v>
      </c>
      <c r="AU298" s="266" t="s">
        <v>89</v>
      </c>
      <c r="AV298" s="14" t="s">
        <v>89</v>
      </c>
      <c r="AW298" s="14" t="s">
        <v>35</v>
      </c>
      <c r="AX298" s="14" t="s">
        <v>79</v>
      </c>
      <c r="AY298" s="266" t="s">
        <v>165</v>
      </c>
    </row>
    <row r="299" s="14" customFormat="1">
      <c r="A299" s="14"/>
      <c r="B299" s="256"/>
      <c r="C299" s="257"/>
      <c r="D299" s="247" t="s">
        <v>176</v>
      </c>
      <c r="E299" s="258" t="s">
        <v>1</v>
      </c>
      <c r="F299" s="259" t="s">
        <v>649</v>
      </c>
      <c r="G299" s="257"/>
      <c r="H299" s="260">
        <v>-38.220999999999997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6" t="s">
        <v>176</v>
      </c>
      <c r="AU299" s="266" t="s">
        <v>89</v>
      </c>
      <c r="AV299" s="14" t="s">
        <v>89</v>
      </c>
      <c r="AW299" s="14" t="s">
        <v>35</v>
      </c>
      <c r="AX299" s="14" t="s">
        <v>79</v>
      </c>
      <c r="AY299" s="266" t="s">
        <v>165</v>
      </c>
    </row>
    <row r="300" s="15" customFormat="1">
      <c r="A300" s="15"/>
      <c r="B300" s="267"/>
      <c r="C300" s="268"/>
      <c r="D300" s="247" t="s">
        <v>176</v>
      </c>
      <c r="E300" s="269" t="s">
        <v>1</v>
      </c>
      <c r="F300" s="270" t="s">
        <v>179</v>
      </c>
      <c r="G300" s="268"/>
      <c r="H300" s="271">
        <v>517.96900000000005</v>
      </c>
      <c r="I300" s="272"/>
      <c r="J300" s="268"/>
      <c r="K300" s="268"/>
      <c r="L300" s="273"/>
      <c r="M300" s="274"/>
      <c r="N300" s="275"/>
      <c r="O300" s="275"/>
      <c r="P300" s="275"/>
      <c r="Q300" s="275"/>
      <c r="R300" s="275"/>
      <c r="S300" s="275"/>
      <c r="T300" s="27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7" t="s">
        <v>176</v>
      </c>
      <c r="AU300" s="277" t="s">
        <v>89</v>
      </c>
      <c r="AV300" s="15" t="s">
        <v>172</v>
      </c>
      <c r="AW300" s="15" t="s">
        <v>35</v>
      </c>
      <c r="AX300" s="15" t="s">
        <v>87</v>
      </c>
      <c r="AY300" s="277" t="s">
        <v>165</v>
      </c>
    </row>
    <row r="301" s="12" customFormat="1" ht="22.8" customHeight="1">
      <c r="A301" s="12"/>
      <c r="B301" s="211"/>
      <c r="C301" s="212"/>
      <c r="D301" s="213" t="s">
        <v>78</v>
      </c>
      <c r="E301" s="225" t="s">
        <v>195</v>
      </c>
      <c r="F301" s="225" t="s">
        <v>398</v>
      </c>
      <c r="G301" s="212"/>
      <c r="H301" s="212"/>
      <c r="I301" s="215"/>
      <c r="J301" s="226">
        <f>BK301</f>
        <v>0</v>
      </c>
      <c r="K301" s="212"/>
      <c r="L301" s="217"/>
      <c r="M301" s="218"/>
      <c r="N301" s="219"/>
      <c r="O301" s="219"/>
      <c r="P301" s="220">
        <f>SUM(P302:P338)</f>
        <v>0</v>
      </c>
      <c r="Q301" s="219"/>
      <c r="R301" s="220">
        <f>SUM(R302:R338)</f>
        <v>0.031215000000000003</v>
      </c>
      <c r="S301" s="219"/>
      <c r="T301" s="221">
        <f>SUM(T302:T338)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22" t="s">
        <v>87</v>
      </c>
      <c r="AT301" s="223" t="s">
        <v>78</v>
      </c>
      <c r="AU301" s="223" t="s">
        <v>87</v>
      </c>
      <c r="AY301" s="222" t="s">
        <v>165</v>
      </c>
      <c r="BK301" s="224">
        <f>SUM(BK302:BK338)</f>
        <v>0</v>
      </c>
    </row>
    <row r="302" s="2" customFormat="1" ht="24.15" customHeight="1">
      <c r="A302" s="39"/>
      <c r="B302" s="40"/>
      <c r="C302" s="227" t="s">
        <v>415</v>
      </c>
      <c r="D302" s="227" t="s">
        <v>167</v>
      </c>
      <c r="E302" s="228" t="s">
        <v>400</v>
      </c>
      <c r="F302" s="229" t="s">
        <v>401</v>
      </c>
      <c r="G302" s="230" t="s">
        <v>335</v>
      </c>
      <c r="H302" s="231">
        <v>19.899999999999999</v>
      </c>
      <c r="I302" s="232"/>
      <c r="J302" s="233">
        <f>ROUND(I302*H302,2)</f>
        <v>0</v>
      </c>
      <c r="K302" s="229" t="s">
        <v>171</v>
      </c>
      <c r="L302" s="45"/>
      <c r="M302" s="234" t="s">
        <v>1</v>
      </c>
      <c r="N302" s="235" t="s">
        <v>44</v>
      </c>
      <c r="O302" s="92"/>
      <c r="P302" s="236">
        <f>O302*H302</f>
        <v>0</v>
      </c>
      <c r="Q302" s="236">
        <v>1.0000000000000001E-05</v>
      </c>
      <c r="R302" s="236">
        <f>Q302*H302</f>
        <v>0.00019900000000000001</v>
      </c>
      <c r="S302" s="236">
        <v>0</v>
      </c>
      <c r="T302" s="23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172</v>
      </c>
      <c r="AT302" s="238" t="s">
        <v>167</v>
      </c>
      <c r="AU302" s="238" t="s">
        <v>89</v>
      </c>
      <c r="AY302" s="18" t="s">
        <v>165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87</v>
      </c>
      <c r="BK302" s="239">
        <f>ROUND(I302*H302,2)</f>
        <v>0</v>
      </c>
      <c r="BL302" s="18" t="s">
        <v>172</v>
      </c>
      <c r="BM302" s="238" t="s">
        <v>656</v>
      </c>
    </row>
    <row r="303" s="2" customFormat="1">
      <c r="A303" s="39"/>
      <c r="B303" s="40"/>
      <c r="C303" s="41"/>
      <c r="D303" s="240" t="s">
        <v>174</v>
      </c>
      <c r="E303" s="41"/>
      <c r="F303" s="241" t="s">
        <v>403</v>
      </c>
      <c r="G303" s="41"/>
      <c r="H303" s="41"/>
      <c r="I303" s="242"/>
      <c r="J303" s="41"/>
      <c r="K303" s="41"/>
      <c r="L303" s="45"/>
      <c r="M303" s="243"/>
      <c r="N303" s="244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174</v>
      </c>
      <c r="AU303" s="18" t="s">
        <v>89</v>
      </c>
    </row>
    <row r="304" s="13" customFormat="1">
      <c r="A304" s="13"/>
      <c r="B304" s="245"/>
      <c r="C304" s="246"/>
      <c r="D304" s="247" t="s">
        <v>176</v>
      </c>
      <c r="E304" s="248" t="s">
        <v>1</v>
      </c>
      <c r="F304" s="249" t="s">
        <v>257</v>
      </c>
      <c r="G304" s="246"/>
      <c r="H304" s="248" t="s">
        <v>1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5" t="s">
        <v>176</v>
      </c>
      <c r="AU304" s="255" t="s">
        <v>89</v>
      </c>
      <c r="AV304" s="13" t="s">
        <v>87</v>
      </c>
      <c r="AW304" s="13" t="s">
        <v>35</v>
      </c>
      <c r="AX304" s="13" t="s">
        <v>79</v>
      </c>
      <c r="AY304" s="255" t="s">
        <v>165</v>
      </c>
    </row>
    <row r="305" s="14" customFormat="1">
      <c r="A305" s="14"/>
      <c r="B305" s="256"/>
      <c r="C305" s="257"/>
      <c r="D305" s="247" t="s">
        <v>176</v>
      </c>
      <c r="E305" s="258" t="s">
        <v>1</v>
      </c>
      <c r="F305" s="259" t="s">
        <v>657</v>
      </c>
      <c r="G305" s="257"/>
      <c r="H305" s="260">
        <v>18.899999999999999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6" t="s">
        <v>176</v>
      </c>
      <c r="AU305" s="266" t="s">
        <v>89</v>
      </c>
      <c r="AV305" s="14" t="s">
        <v>89</v>
      </c>
      <c r="AW305" s="14" t="s">
        <v>35</v>
      </c>
      <c r="AX305" s="14" t="s">
        <v>79</v>
      </c>
      <c r="AY305" s="266" t="s">
        <v>165</v>
      </c>
    </row>
    <row r="306" s="13" customFormat="1">
      <c r="A306" s="13"/>
      <c r="B306" s="245"/>
      <c r="C306" s="246"/>
      <c r="D306" s="247" t="s">
        <v>176</v>
      </c>
      <c r="E306" s="248" t="s">
        <v>1</v>
      </c>
      <c r="F306" s="249" t="s">
        <v>658</v>
      </c>
      <c r="G306" s="246"/>
      <c r="H306" s="248" t="s">
        <v>1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5" t="s">
        <v>176</v>
      </c>
      <c r="AU306" s="255" t="s">
        <v>89</v>
      </c>
      <c r="AV306" s="13" t="s">
        <v>87</v>
      </c>
      <c r="AW306" s="13" t="s">
        <v>35</v>
      </c>
      <c r="AX306" s="13" t="s">
        <v>79</v>
      </c>
      <c r="AY306" s="255" t="s">
        <v>165</v>
      </c>
    </row>
    <row r="307" s="14" customFormat="1">
      <c r="A307" s="14"/>
      <c r="B307" s="256"/>
      <c r="C307" s="257"/>
      <c r="D307" s="247" t="s">
        <v>176</v>
      </c>
      <c r="E307" s="258" t="s">
        <v>1</v>
      </c>
      <c r="F307" s="259" t="s">
        <v>659</v>
      </c>
      <c r="G307" s="257"/>
      <c r="H307" s="260">
        <v>1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6" t="s">
        <v>176</v>
      </c>
      <c r="AU307" s="266" t="s">
        <v>89</v>
      </c>
      <c r="AV307" s="14" t="s">
        <v>89</v>
      </c>
      <c r="AW307" s="14" t="s">
        <v>35</v>
      </c>
      <c r="AX307" s="14" t="s">
        <v>79</v>
      </c>
      <c r="AY307" s="266" t="s">
        <v>165</v>
      </c>
    </row>
    <row r="308" s="15" customFormat="1">
      <c r="A308" s="15"/>
      <c r="B308" s="267"/>
      <c r="C308" s="268"/>
      <c r="D308" s="247" t="s">
        <v>176</v>
      </c>
      <c r="E308" s="269" t="s">
        <v>1</v>
      </c>
      <c r="F308" s="270" t="s">
        <v>179</v>
      </c>
      <c r="G308" s="268"/>
      <c r="H308" s="271">
        <v>19.899999999999999</v>
      </c>
      <c r="I308" s="272"/>
      <c r="J308" s="268"/>
      <c r="K308" s="268"/>
      <c r="L308" s="273"/>
      <c r="M308" s="274"/>
      <c r="N308" s="275"/>
      <c r="O308" s="275"/>
      <c r="P308" s="275"/>
      <c r="Q308" s="275"/>
      <c r="R308" s="275"/>
      <c r="S308" s="275"/>
      <c r="T308" s="27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7" t="s">
        <v>176</v>
      </c>
      <c r="AU308" s="277" t="s">
        <v>89</v>
      </c>
      <c r="AV308" s="15" t="s">
        <v>172</v>
      </c>
      <c r="AW308" s="15" t="s">
        <v>35</v>
      </c>
      <c r="AX308" s="15" t="s">
        <v>87</v>
      </c>
      <c r="AY308" s="277" t="s">
        <v>165</v>
      </c>
    </row>
    <row r="309" s="2" customFormat="1" ht="24.15" customHeight="1">
      <c r="A309" s="39"/>
      <c r="B309" s="40"/>
      <c r="C309" s="278" t="s">
        <v>422</v>
      </c>
      <c r="D309" s="278" t="s">
        <v>191</v>
      </c>
      <c r="E309" s="279" t="s">
        <v>660</v>
      </c>
      <c r="F309" s="280" t="s">
        <v>661</v>
      </c>
      <c r="G309" s="281" t="s">
        <v>335</v>
      </c>
      <c r="H309" s="282">
        <v>2.0600000000000001</v>
      </c>
      <c r="I309" s="283"/>
      <c r="J309" s="284">
        <f>ROUND(I309*H309,2)</f>
        <v>0</v>
      </c>
      <c r="K309" s="280" t="s">
        <v>171</v>
      </c>
      <c r="L309" s="285"/>
      <c r="M309" s="286" t="s">
        <v>1</v>
      </c>
      <c r="N309" s="287" t="s">
        <v>44</v>
      </c>
      <c r="O309" s="92"/>
      <c r="P309" s="236">
        <f>O309*H309</f>
        <v>0</v>
      </c>
      <c r="Q309" s="236">
        <v>0.0014</v>
      </c>
      <c r="R309" s="236">
        <f>Q309*H309</f>
        <v>0.0028839999999999998</v>
      </c>
      <c r="S309" s="236">
        <v>0</v>
      </c>
      <c r="T309" s="23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8" t="s">
        <v>195</v>
      </c>
      <c r="AT309" s="238" t="s">
        <v>191</v>
      </c>
      <c r="AU309" s="238" t="s">
        <v>89</v>
      </c>
      <c r="AY309" s="18" t="s">
        <v>165</v>
      </c>
      <c r="BE309" s="239">
        <f>IF(N309="základní",J309,0)</f>
        <v>0</v>
      </c>
      <c r="BF309" s="239">
        <f>IF(N309="snížená",J309,0)</f>
        <v>0</v>
      </c>
      <c r="BG309" s="239">
        <f>IF(N309="zákl. přenesená",J309,0)</f>
        <v>0</v>
      </c>
      <c r="BH309" s="239">
        <f>IF(N309="sníž. přenesená",J309,0)</f>
        <v>0</v>
      </c>
      <c r="BI309" s="239">
        <f>IF(N309="nulová",J309,0)</f>
        <v>0</v>
      </c>
      <c r="BJ309" s="18" t="s">
        <v>87</v>
      </c>
      <c r="BK309" s="239">
        <f>ROUND(I309*H309,2)</f>
        <v>0</v>
      </c>
      <c r="BL309" s="18" t="s">
        <v>172</v>
      </c>
      <c r="BM309" s="238" t="s">
        <v>662</v>
      </c>
    </row>
    <row r="310" s="14" customFormat="1">
      <c r="A310" s="14"/>
      <c r="B310" s="256"/>
      <c r="C310" s="257"/>
      <c r="D310" s="247" t="s">
        <v>176</v>
      </c>
      <c r="E310" s="258" t="s">
        <v>1</v>
      </c>
      <c r="F310" s="259" t="s">
        <v>663</v>
      </c>
      <c r="G310" s="257"/>
      <c r="H310" s="260">
        <v>2.0299999999999998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6" t="s">
        <v>176</v>
      </c>
      <c r="AU310" s="266" t="s">
        <v>89</v>
      </c>
      <c r="AV310" s="14" t="s">
        <v>89</v>
      </c>
      <c r="AW310" s="14" t="s">
        <v>35</v>
      </c>
      <c r="AX310" s="14" t="s">
        <v>79</v>
      </c>
      <c r="AY310" s="266" t="s">
        <v>165</v>
      </c>
    </row>
    <row r="311" s="15" customFormat="1">
      <c r="A311" s="15"/>
      <c r="B311" s="267"/>
      <c r="C311" s="268"/>
      <c r="D311" s="247" t="s">
        <v>176</v>
      </c>
      <c r="E311" s="269" t="s">
        <v>1</v>
      </c>
      <c r="F311" s="270" t="s">
        <v>179</v>
      </c>
      <c r="G311" s="268"/>
      <c r="H311" s="271">
        <v>2.0299999999999998</v>
      </c>
      <c r="I311" s="272"/>
      <c r="J311" s="268"/>
      <c r="K311" s="268"/>
      <c r="L311" s="273"/>
      <c r="M311" s="274"/>
      <c r="N311" s="275"/>
      <c r="O311" s="275"/>
      <c r="P311" s="275"/>
      <c r="Q311" s="275"/>
      <c r="R311" s="275"/>
      <c r="S311" s="275"/>
      <c r="T311" s="276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7" t="s">
        <v>176</v>
      </c>
      <c r="AU311" s="277" t="s">
        <v>89</v>
      </c>
      <c r="AV311" s="15" t="s">
        <v>172</v>
      </c>
      <c r="AW311" s="15" t="s">
        <v>35</v>
      </c>
      <c r="AX311" s="15" t="s">
        <v>87</v>
      </c>
      <c r="AY311" s="277" t="s">
        <v>165</v>
      </c>
    </row>
    <row r="312" s="14" customFormat="1">
      <c r="A312" s="14"/>
      <c r="B312" s="256"/>
      <c r="C312" s="257"/>
      <c r="D312" s="247" t="s">
        <v>176</v>
      </c>
      <c r="E312" s="257"/>
      <c r="F312" s="259" t="s">
        <v>664</v>
      </c>
      <c r="G312" s="257"/>
      <c r="H312" s="260">
        <v>2.0600000000000001</v>
      </c>
      <c r="I312" s="261"/>
      <c r="J312" s="257"/>
      <c r="K312" s="257"/>
      <c r="L312" s="262"/>
      <c r="M312" s="263"/>
      <c r="N312" s="264"/>
      <c r="O312" s="264"/>
      <c r="P312" s="264"/>
      <c r="Q312" s="264"/>
      <c r="R312" s="264"/>
      <c r="S312" s="264"/>
      <c r="T312" s="26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6" t="s">
        <v>176</v>
      </c>
      <c r="AU312" s="266" t="s">
        <v>89</v>
      </c>
      <c r="AV312" s="14" t="s">
        <v>89</v>
      </c>
      <c r="AW312" s="14" t="s">
        <v>4</v>
      </c>
      <c r="AX312" s="14" t="s">
        <v>87</v>
      </c>
      <c r="AY312" s="266" t="s">
        <v>165</v>
      </c>
    </row>
    <row r="313" s="2" customFormat="1" ht="24.15" customHeight="1">
      <c r="A313" s="39"/>
      <c r="B313" s="40"/>
      <c r="C313" s="278" t="s">
        <v>427</v>
      </c>
      <c r="D313" s="278" t="s">
        <v>191</v>
      </c>
      <c r="E313" s="279" t="s">
        <v>406</v>
      </c>
      <c r="F313" s="280" t="s">
        <v>407</v>
      </c>
      <c r="G313" s="281" t="s">
        <v>335</v>
      </c>
      <c r="H313" s="282">
        <v>18.27</v>
      </c>
      <c r="I313" s="283"/>
      <c r="J313" s="284">
        <f>ROUND(I313*H313,2)</f>
        <v>0</v>
      </c>
      <c r="K313" s="280" t="s">
        <v>171</v>
      </c>
      <c r="L313" s="285"/>
      <c r="M313" s="286" t="s">
        <v>1</v>
      </c>
      <c r="N313" s="287" t="s">
        <v>44</v>
      </c>
      <c r="O313" s="92"/>
      <c r="P313" s="236">
        <f>O313*H313</f>
        <v>0</v>
      </c>
      <c r="Q313" s="236">
        <v>0.0014</v>
      </c>
      <c r="R313" s="236">
        <f>Q313*H313</f>
        <v>0.025578</v>
      </c>
      <c r="S313" s="236">
        <v>0</v>
      </c>
      <c r="T313" s="237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8" t="s">
        <v>195</v>
      </c>
      <c r="AT313" s="238" t="s">
        <v>191</v>
      </c>
      <c r="AU313" s="238" t="s">
        <v>89</v>
      </c>
      <c r="AY313" s="18" t="s">
        <v>165</v>
      </c>
      <c r="BE313" s="239">
        <f>IF(N313="základní",J313,0)</f>
        <v>0</v>
      </c>
      <c r="BF313" s="239">
        <f>IF(N313="snížená",J313,0)</f>
        <v>0</v>
      </c>
      <c r="BG313" s="239">
        <f>IF(N313="zákl. přenesená",J313,0)</f>
        <v>0</v>
      </c>
      <c r="BH313" s="239">
        <f>IF(N313="sníž. přenesená",J313,0)</f>
        <v>0</v>
      </c>
      <c r="BI313" s="239">
        <f>IF(N313="nulová",J313,0)</f>
        <v>0</v>
      </c>
      <c r="BJ313" s="18" t="s">
        <v>87</v>
      </c>
      <c r="BK313" s="239">
        <f>ROUND(I313*H313,2)</f>
        <v>0</v>
      </c>
      <c r="BL313" s="18" t="s">
        <v>172</v>
      </c>
      <c r="BM313" s="238" t="s">
        <v>665</v>
      </c>
    </row>
    <row r="314" s="14" customFormat="1">
      <c r="A314" s="14"/>
      <c r="B314" s="256"/>
      <c r="C314" s="257"/>
      <c r="D314" s="247" t="s">
        <v>176</v>
      </c>
      <c r="E314" s="258" t="s">
        <v>1</v>
      </c>
      <c r="F314" s="259" t="s">
        <v>666</v>
      </c>
      <c r="G314" s="257"/>
      <c r="H314" s="260">
        <v>18.27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6" t="s">
        <v>176</v>
      </c>
      <c r="AU314" s="266" t="s">
        <v>89</v>
      </c>
      <c r="AV314" s="14" t="s">
        <v>89</v>
      </c>
      <c r="AW314" s="14" t="s">
        <v>35</v>
      </c>
      <c r="AX314" s="14" t="s">
        <v>79</v>
      </c>
      <c r="AY314" s="266" t="s">
        <v>165</v>
      </c>
    </row>
    <row r="315" s="15" customFormat="1">
      <c r="A315" s="15"/>
      <c r="B315" s="267"/>
      <c r="C315" s="268"/>
      <c r="D315" s="247" t="s">
        <v>176</v>
      </c>
      <c r="E315" s="269" t="s">
        <v>1</v>
      </c>
      <c r="F315" s="270" t="s">
        <v>179</v>
      </c>
      <c r="G315" s="268"/>
      <c r="H315" s="271">
        <v>18.27</v>
      </c>
      <c r="I315" s="272"/>
      <c r="J315" s="268"/>
      <c r="K315" s="268"/>
      <c r="L315" s="273"/>
      <c r="M315" s="274"/>
      <c r="N315" s="275"/>
      <c r="O315" s="275"/>
      <c r="P315" s="275"/>
      <c r="Q315" s="275"/>
      <c r="R315" s="275"/>
      <c r="S315" s="275"/>
      <c r="T315" s="276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7" t="s">
        <v>176</v>
      </c>
      <c r="AU315" s="277" t="s">
        <v>89</v>
      </c>
      <c r="AV315" s="15" t="s">
        <v>172</v>
      </c>
      <c r="AW315" s="15" t="s">
        <v>35</v>
      </c>
      <c r="AX315" s="15" t="s">
        <v>87</v>
      </c>
      <c r="AY315" s="277" t="s">
        <v>165</v>
      </c>
    </row>
    <row r="316" s="2" customFormat="1" ht="33" customHeight="1">
      <c r="A316" s="39"/>
      <c r="B316" s="40"/>
      <c r="C316" s="227" t="s">
        <v>432</v>
      </c>
      <c r="D316" s="227" t="s">
        <v>167</v>
      </c>
      <c r="E316" s="228" t="s">
        <v>667</v>
      </c>
      <c r="F316" s="229" t="s">
        <v>668</v>
      </c>
      <c r="G316" s="230" t="s">
        <v>418</v>
      </c>
      <c r="H316" s="231">
        <v>2</v>
      </c>
      <c r="I316" s="232"/>
      <c r="J316" s="233">
        <f>ROUND(I316*H316,2)</f>
        <v>0</v>
      </c>
      <c r="K316" s="229" t="s">
        <v>171</v>
      </c>
      <c r="L316" s="45"/>
      <c r="M316" s="234" t="s">
        <v>1</v>
      </c>
      <c r="N316" s="235" t="s">
        <v>44</v>
      </c>
      <c r="O316" s="92"/>
      <c r="P316" s="236">
        <f>O316*H316</f>
        <v>0</v>
      </c>
      <c r="Q316" s="236">
        <v>0</v>
      </c>
      <c r="R316" s="236">
        <f>Q316*H316</f>
        <v>0</v>
      </c>
      <c r="S316" s="236">
        <v>0</v>
      </c>
      <c r="T316" s="237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8" t="s">
        <v>172</v>
      </c>
      <c r="AT316" s="238" t="s">
        <v>167</v>
      </c>
      <c r="AU316" s="238" t="s">
        <v>89</v>
      </c>
      <c r="AY316" s="18" t="s">
        <v>165</v>
      </c>
      <c r="BE316" s="239">
        <f>IF(N316="základní",J316,0)</f>
        <v>0</v>
      </c>
      <c r="BF316" s="239">
        <f>IF(N316="snížená",J316,0)</f>
        <v>0</v>
      </c>
      <c r="BG316" s="239">
        <f>IF(N316="zákl. přenesená",J316,0)</f>
        <v>0</v>
      </c>
      <c r="BH316" s="239">
        <f>IF(N316="sníž. přenesená",J316,0)</f>
        <v>0</v>
      </c>
      <c r="BI316" s="239">
        <f>IF(N316="nulová",J316,0)</f>
        <v>0</v>
      </c>
      <c r="BJ316" s="18" t="s">
        <v>87</v>
      </c>
      <c r="BK316" s="239">
        <f>ROUND(I316*H316,2)</f>
        <v>0</v>
      </c>
      <c r="BL316" s="18" t="s">
        <v>172</v>
      </c>
      <c r="BM316" s="238" t="s">
        <v>669</v>
      </c>
    </row>
    <row r="317" s="2" customFormat="1">
      <c r="A317" s="39"/>
      <c r="B317" s="40"/>
      <c r="C317" s="41"/>
      <c r="D317" s="240" t="s">
        <v>174</v>
      </c>
      <c r="E317" s="41"/>
      <c r="F317" s="241" t="s">
        <v>670</v>
      </c>
      <c r="G317" s="41"/>
      <c r="H317" s="41"/>
      <c r="I317" s="242"/>
      <c r="J317" s="41"/>
      <c r="K317" s="41"/>
      <c r="L317" s="45"/>
      <c r="M317" s="243"/>
      <c r="N317" s="244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174</v>
      </c>
      <c r="AU317" s="18" t="s">
        <v>89</v>
      </c>
    </row>
    <row r="318" s="14" customFormat="1">
      <c r="A318" s="14"/>
      <c r="B318" s="256"/>
      <c r="C318" s="257"/>
      <c r="D318" s="247" t="s">
        <v>176</v>
      </c>
      <c r="E318" s="258" t="s">
        <v>1</v>
      </c>
      <c r="F318" s="259" t="s">
        <v>671</v>
      </c>
      <c r="G318" s="257"/>
      <c r="H318" s="260">
        <v>2</v>
      </c>
      <c r="I318" s="261"/>
      <c r="J318" s="257"/>
      <c r="K318" s="257"/>
      <c r="L318" s="262"/>
      <c r="M318" s="263"/>
      <c r="N318" s="264"/>
      <c r="O318" s="264"/>
      <c r="P318" s="264"/>
      <c r="Q318" s="264"/>
      <c r="R318" s="264"/>
      <c r="S318" s="264"/>
      <c r="T318" s="26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6" t="s">
        <v>176</v>
      </c>
      <c r="AU318" s="266" t="s">
        <v>89</v>
      </c>
      <c r="AV318" s="14" t="s">
        <v>89</v>
      </c>
      <c r="AW318" s="14" t="s">
        <v>35</v>
      </c>
      <c r="AX318" s="14" t="s">
        <v>79</v>
      </c>
      <c r="AY318" s="266" t="s">
        <v>165</v>
      </c>
    </row>
    <row r="319" s="15" customFormat="1">
      <c r="A319" s="15"/>
      <c r="B319" s="267"/>
      <c r="C319" s="268"/>
      <c r="D319" s="247" t="s">
        <v>176</v>
      </c>
      <c r="E319" s="269" t="s">
        <v>1</v>
      </c>
      <c r="F319" s="270" t="s">
        <v>179</v>
      </c>
      <c r="G319" s="268"/>
      <c r="H319" s="271">
        <v>2</v>
      </c>
      <c r="I319" s="272"/>
      <c r="J319" s="268"/>
      <c r="K319" s="268"/>
      <c r="L319" s="273"/>
      <c r="M319" s="274"/>
      <c r="N319" s="275"/>
      <c r="O319" s="275"/>
      <c r="P319" s="275"/>
      <c r="Q319" s="275"/>
      <c r="R319" s="275"/>
      <c r="S319" s="275"/>
      <c r="T319" s="276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7" t="s">
        <v>176</v>
      </c>
      <c r="AU319" s="277" t="s">
        <v>89</v>
      </c>
      <c r="AV319" s="15" t="s">
        <v>172</v>
      </c>
      <c r="AW319" s="15" t="s">
        <v>35</v>
      </c>
      <c r="AX319" s="15" t="s">
        <v>87</v>
      </c>
      <c r="AY319" s="277" t="s">
        <v>165</v>
      </c>
    </row>
    <row r="320" s="2" customFormat="1" ht="16.5" customHeight="1">
      <c r="A320" s="39"/>
      <c r="B320" s="40"/>
      <c r="C320" s="278" t="s">
        <v>438</v>
      </c>
      <c r="D320" s="278" t="s">
        <v>191</v>
      </c>
      <c r="E320" s="279" t="s">
        <v>672</v>
      </c>
      <c r="F320" s="280" t="s">
        <v>673</v>
      </c>
      <c r="G320" s="281" t="s">
        <v>418</v>
      </c>
      <c r="H320" s="282">
        <v>2</v>
      </c>
      <c r="I320" s="283"/>
      <c r="J320" s="284">
        <f>ROUND(I320*H320,2)</f>
        <v>0</v>
      </c>
      <c r="K320" s="280" t="s">
        <v>171</v>
      </c>
      <c r="L320" s="285"/>
      <c r="M320" s="286" t="s">
        <v>1</v>
      </c>
      <c r="N320" s="287" t="s">
        <v>44</v>
      </c>
      <c r="O320" s="92"/>
      <c r="P320" s="236">
        <f>O320*H320</f>
        <v>0</v>
      </c>
      <c r="Q320" s="236">
        <v>0.00029999999999999997</v>
      </c>
      <c r="R320" s="236">
        <f>Q320*H320</f>
        <v>0.00059999999999999995</v>
      </c>
      <c r="S320" s="236">
        <v>0</v>
      </c>
      <c r="T320" s="237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8" t="s">
        <v>195</v>
      </c>
      <c r="AT320" s="238" t="s">
        <v>191</v>
      </c>
      <c r="AU320" s="238" t="s">
        <v>89</v>
      </c>
      <c r="AY320" s="18" t="s">
        <v>165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8" t="s">
        <v>87</v>
      </c>
      <c r="BK320" s="239">
        <f>ROUND(I320*H320,2)</f>
        <v>0</v>
      </c>
      <c r="BL320" s="18" t="s">
        <v>172</v>
      </c>
      <c r="BM320" s="238" t="s">
        <v>674</v>
      </c>
    </row>
    <row r="321" s="14" customFormat="1">
      <c r="A321" s="14"/>
      <c r="B321" s="256"/>
      <c r="C321" s="257"/>
      <c r="D321" s="247" t="s">
        <v>176</v>
      </c>
      <c r="E321" s="258" t="s">
        <v>1</v>
      </c>
      <c r="F321" s="259" t="s">
        <v>89</v>
      </c>
      <c r="G321" s="257"/>
      <c r="H321" s="260">
        <v>2</v>
      </c>
      <c r="I321" s="261"/>
      <c r="J321" s="257"/>
      <c r="K321" s="257"/>
      <c r="L321" s="262"/>
      <c r="M321" s="263"/>
      <c r="N321" s="264"/>
      <c r="O321" s="264"/>
      <c r="P321" s="264"/>
      <c r="Q321" s="264"/>
      <c r="R321" s="264"/>
      <c r="S321" s="264"/>
      <c r="T321" s="26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6" t="s">
        <v>176</v>
      </c>
      <c r="AU321" s="266" t="s">
        <v>89</v>
      </c>
      <c r="AV321" s="14" t="s">
        <v>89</v>
      </c>
      <c r="AW321" s="14" t="s">
        <v>35</v>
      </c>
      <c r="AX321" s="14" t="s">
        <v>79</v>
      </c>
      <c r="AY321" s="266" t="s">
        <v>165</v>
      </c>
    </row>
    <row r="322" s="15" customFormat="1">
      <c r="A322" s="15"/>
      <c r="B322" s="267"/>
      <c r="C322" s="268"/>
      <c r="D322" s="247" t="s">
        <v>176</v>
      </c>
      <c r="E322" s="269" t="s">
        <v>1</v>
      </c>
      <c r="F322" s="270" t="s">
        <v>179</v>
      </c>
      <c r="G322" s="268"/>
      <c r="H322" s="271">
        <v>2</v>
      </c>
      <c r="I322" s="272"/>
      <c r="J322" s="268"/>
      <c r="K322" s="268"/>
      <c r="L322" s="273"/>
      <c r="M322" s="274"/>
      <c r="N322" s="275"/>
      <c r="O322" s="275"/>
      <c r="P322" s="275"/>
      <c r="Q322" s="275"/>
      <c r="R322" s="275"/>
      <c r="S322" s="275"/>
      <c r="T322" s="276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7" t="s">
        <v>176</v>
      </c>
      <c r="AU322" s="277" t="s">
        <v>89</v>
      </c>
      <c r="AV322" s="15" t="s">
        <v>172</v>
      </c>
      <c r="AW322" s="15" t="s">
        <v>35</v>
      </c>
      <c r="AX322" s="15" t="s">
        <v>87</v>
      </c>
      <c r="AY322" s="277" t="s">
        <v>165</v>
      </c>
    </row>
    <row r="323" s="2" customFormat="1" ht="33" customHeight="1">
      <c r="A323" s="39"/>
      <c r="B323" s="40"/>
      <c r="C323" s="227" t="s">
        <v>448</v>
      </c>
      <c r="D323" s="227" t="s">
        <v>167</v>
      </c>
      <c r="E323" s="228" t="s">
        <v>675</v>
      </c>
      <c r="F323" s="229" t="s">
        <v>676</v>
      </c>
      <c r="G323" s="230" t="s">
        <v>418</v>
      </c>
      <c r="H323" s="231">
        <v>1</v>
      </c>
      <c r="I323" s="232"/>
      <c r="J323" s="233">
        <f>ROUND(I323*H323,2)</f>
        <v>0</v>
      </c>
      <c r="K323" s="229" t="s">
        <v>171</v>
      </c>
      <c r="L323" s="45"/>
      <c r="M323" s="234" t="s">
        <v>1</v>
      </c>
      <c r="N323" s="235" t="s">
        <v>44</v>
      </c>
      <c r="O323" s="92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8" t="s">
        <v>172</v>
      </c>
      <c r="AT323" s="238" t="s">
        <v>167</v>
      </c>
      <c r="AU323" s="238" t="s">
        <v>89</v>
      </c>
      <c r="AY323" s="18" t="s">
        <v>165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8" t="s">
        <v>87</v>
      </c>
      <c r="BK323" s="239">
        <f>ROUND(I323*H323,2)</f>
        <v>0</v>
      </c>
      <c r="BL323" s="18" t="s">
        <v>172</v>
      </c>
      <c r="BM323" s="238" t="s">
        <v>677</v>
      </c>
    </row>
    <row r="324" s="2" customFormat="1">
      <c r="A324" s="39"/>
      <c r="B324" s="40"/>
      <c r="C324" s="41"/>
      <c r="D324" s="240" t="s">
        <v>174</v>
      </c>
      <c r="E324" s="41"/>
      <c r="F324" s="241" t="s">
        <v>678</v>
      </c>
      <c r="G324" s="41"/>
      <c r="H324" s="41"/>
      <c r="I324" s="242"/>
      <c r="J324" s="41"/>
      <c r="K324" s="41"/>
      <c r="L324" s="45"/>
      <c r="M324" s="243"/>
      <c r="N324" s="244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174</v>
      </c>
      <c r="AU324" s="18" t="s">
        <v>89</v>
      </c>
    </row>
    <row r="325" s="13" customFormat="1">
      <c r="A325" s="13"/>
      <c r="B325" s="245"/>
      <c r="C325" s="246"/>
      <c r="D325" s="247" t="s">
        <v>176</v>
      </c>
      <c r="E325" s="248" t="s">
        <v>1</v>
      </c>
      <c r="F325" s="249" t="s">
        <v>658</v>
      </c>
      <c r="G325" s="246"/>
      <c r="H325" s="248" t="s">
        <v>1</v>
      </c>
      <c r="I325" s="250"/>
      <c r="J325" s="246"/>
      <c r="K325" s="246"/>
      <c r="L325" s="251"/>
      <c r="M325" s="252"/>
      <c r="N325" s="253"/>
      <c r="O325" s="253"/>
      <c r="P325" s="253"/>
      <c r="Q325" s="253"/>
      <c r="R325" s="253"/>
      <c r="S325" s="253"/>
      <c r="T325" s="25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5" t="s">
        <v>176</v>
      </c>
      <c r="AU325" s="255" t="s">
        <v>89</v>
      </c>
      <c r="AV325" s="13" t="s">
        <v>87</v>
      </c>
      <c r="AW325" s="13" t="s">
        <v>35</v>
      </c>
      <c r="AX325" s="13" t="s">
        <v>79</v>
      </c>
      <c r="AY325" s="255" t="s">
        <v>165</v>
      </c>
    </row>
    <row r="326" s="14" customFormat="1">
      <c r="A326" s="14"/>
      <c r="B326" s="256"/>
      <c r="C326" s="257"/>
      <c r="D326" s="247" t="s">
        <v>176</v>
      </c>
      <c r="E326" s="258" t="s">
        <v>1</v>
      </c>
      <c r="F326" s="259" t="s">
        <v>87</v>
      </c>
      <c r="G326" s="257"/>
      <c r="H326" s="260">
        <v>1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6" t="s">
        <v>176</v>
      </c>
      <c r="AU326" s="266" t="s">
        <v>89</v>
      </c>
      <c r="AV326" s="14" t="s">
        <v>89</v>
      </c>
      <c r="AW326" s="14" t="s">
        <v>35</v>
      </c>
      <c r="AX326" s="14" t="s">
        <v>79</v>
      </c>
      <c r="AY326" s="266" t="s">
        <v>165</v>
      </c>
    </row>
    <row r="327" s="15" customFormat="1">
      <c r="A327" s="15"/>
      <c r="B327" s="267"/>
      <c r="C327" s="268"/>
      <c r="D327" s="247" t="s">
        <v>176</v>
      </c>
      <c r="E327" s="269" t="s">
        <v>1</v>
      </c>
      <c r="F327" s="270" t="s">
        <v>179</v>
      </c>
      <c r="G327" s="268"/>
      <c r="H327" s="271">
        <v>1</v>
      </c>
      <c r="I327" s="272"/>
      <c r="J327" s="268"/>
      <c r="K327" s="268"/>
      <c r="L327" s="273"/>
      <c r="M327" s="274"/>
      <c r="N327" s="275"/>
      <c r="O327" s="275"/>
      <c r="P327" s="275"/>
      <c r="Q327" s="275"/>
      <c r="R327" s="275"/>
      <c r="S327" s="275"/>
      <c r="T327" s="276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7" t="s">
        <v>176</v>
      </c>
      <c r="AU327" s="277" t="s">
        <v>89</v>
      </c>
      <c r="AV327" s="15" t="s">
        <v>172</v>
      </c>
      <c r="AW327" s="15" t="s">
        <v>35</v>
      </c>
      <c r="AX327" s="15" t="s">
        <v>87</v>
      </c>
      <c r="AY327" s="277" t="s">
        <v>165</v>
      </c>
    </row>
    <row r="328" s="2" customFormat="1" ht="24.15" customHeight="1">
      <c r="A328" s="39"/>
      <c r="B328" s="40"/>
      <c r="C328" s="278" t="s">
        <v>454</v>
      </c>
      <c r="D328" s="278" t="s">
        <v>191</v>
      </c>
      <c r="E328" s="279" t="s">
        <v>679</v>
      </c>
      <c r="F328" s="280" t="s">
        <v>680</v>
      </c>
      <c r="G328" s="281" t="s">
        <v>418</v>
      </c>
      <c r="H328" s="282">
        <v>1</v>
      </c>
      <c r="I328" s="283"/>
      <c r="J328" s="284">
        <f>ROUND(I328*H328,2)</f>
        <v>0</v>
      </c>
      <c r="K328" s="280" t="s">
        <v>171</v>
      </c>
      <c r="L328" s="285"/>
      <c r="M328" s="286" t="s">
        <v>1</v>
      </c>
      <c r="N328" s="287" t="s">
        <v>44</v>
      </c>
      <c r="O328" s="92"/>
      <c r="P328" s="236">
        <f>O328*H328</f>
        <v>0</v>
      </c>
      <c r="Q328" s="236">
        <v>0.00076000000000000004</v>
      </c>
      <c r="R328" s="236">
        <f>Q328*H328</f>
        <v>0.00076000000000000004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195</v>
      </c>
      <c r="AT328" s="238" t="s">
        <v>191</v>
      </c>
      <c r="AU328" s="238" t="s">
        <v>89</v>
      </c>
      <c r="AY328" s="18" t="s">
        <v>165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87</v>
      </c>
      <c r="BK328" s="239">
        <f>ROUND(I328*H328,2)</f>
        <v>0</v>
      </c>
      <c r="BL328" s="18" t="s">
        <v>172</v>
      </c>
      <c r="BM328" s="238" t="s">
        <v>681</v>
      </c>
    </row>
    <row r="329" s="14" customFormat="1">
      <c r="A329" s="14"/>
      <c r="B329" s="256"/>
      <c r="C329" s="257"/>
      <c r="D329" s="247" t="s">
        <v>176</v>
      </c>
      <c r="E329" s="258" t="s">
        <v>1</v>
      </c>
      <c r="F329" s="259" t="s">
        <v>87</v>
      </c>
      <c r="G329" s="257"/>
      <c r="H329" s="260">
        <v>1</v>
      </c>
      <c r="I329" s="261"/>
      <c r="J329" s="257"/>
      <c r="K329" s="257"/>
      <c r="L329" s="262"/>
      <c r="M329" s="263"/>
      <c r="N329" s="264"/>
      <c r="O329" s="264"/>
      <c r="P329" s="264"/>
      <c r="Q329" s="264"/>
      <c r="R329" s="264"/>
      <c r="S329" s="264"/>
      <c r="T329" s="26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6" t="s">
        <v>176</v>
      </c>
      <c r="AU329" s="266" t="s">
        <v>89</v>
      </c>
      <c r="AV329" s="14" t="s">
        <v>89</v>
      </c>
      <c r="AW329" s="14" t="s">
        <v>35</v>
      </c>
      <c r="AX329" s="14" t="s">
        <v>79</v>
      </c>
      <c r="AY329" s="266" t="s">
        <v>165</v>
      </c>
    </row>
    <row r="330" s="15" customFormat="1">
      <c r="A330" s="15"/>
      <c r="B330" s="267"/>
      <c r="C330" s="268"/>
      <c r="D330" s="247" t="s">
        <v>176</v>
      </c>
      <c r="E330" s="269" t="s">
        <v>1</v>
      </c>
      <c r="F330" s="270" t="s">
        <v>179</v>
      </c>
      <c r="G330" s="268"/>
      <c r="H330" s="271">
        <v>1</v>
      </c>
      <c r="I330" s="272"/>
      <c r="J330" s="268"/>
      <c r="K330" s="268"/>
      <c r="L330" s="273"/>
      <c r="M330" s="274"/>
      <c r="N330" s="275"/>
      <c r="O330" s="275"/>
      <c r="P330" s="275"/>
      <c r="Q330" s="275"/>
      <c r="R330" s="275"/>
      <c r="S330" s="275"/>
      <c r="T330" s="276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7" t="s">
        <v>176</v>
      </c>
      <c r="AU330" s="277" t="s">
        <v>89</v>
      </c>
      <c r="AV330" s="15" t="s">
        <v>172</v>
      </c>
      <c r="AW330" s="15" t="s">
        <v>35</v>
      </c>
      <c r="AX330" s="15" t="s">
        <v>87</v>
      </c>
      <c r="AY330" s="277" t="s">
        <v>165</v>
      </c>
    </row>
    <row r="331" s="2" customFormat="1" ht="21.75" customHeight="1">
      <c r="A331" s="39"/>
      <c r="B331" s="40"/>
      <c r="C331" s="227" t="s">
        <v>457</v>
      </c>
      <c r="D331" s="227" t="s">
        <v>167</v>
      </c>
      <c r="E331" s="228" t="s">
        <v>411</v>
      </c>
      <c r="F331" s="229" t="s">
        <v>412</v>
      </c>
      <c r="G331" s="230" t="s">
        <v>335</v>
      </c>
      <c r="H331" s="231">
        <v>19.899999999999999</v>
      </c>
      <c r="I331" s="232"/>
      <c r="J331" s="233">
        <f>ROUND(I331*H331,2)</f>
        <v>0</v>
      </c>
      <c r="K331" s="229" t="s">
        <v>171</v>
      </c>
      <c r="L331" s="45"/>
      <c r="M331" s="234" t="s">
        <v>1</v>
      </c>
      <c r="N331" s="235" t="s">
        <v>44</v>
      </c>
      <c r="O331" s="92"/>
      <c r="P331" s="236">
        <f>O331*H331</f>
        <v>0</v>
      </c>
      <c r="Q331" s="236">
        <v>0</v>
      </c>
      <c r="R331" s="236">
        <f>Q331*H331</f>
        <v>0</v>
      </c>
      <c r="S331" s="236">
        <v>0</v>
      </c>
      <c r="T331" s="23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8" t="s">
        <v>172</v>
      </c>
      <c r="AT331" s="238" t="s">
        <v>167</v>
      </c>
      <c r="AU331" s="238" t="s">
        <v>89</v>
      </c>
      <c r="AY331" s="18" t="s">
        <v>165</v>
      </c>
      <c r="BE331" s="239">
        <f>IF(N331="základní",J331,0)</f>
        <v>0</v>
      </c>
      <c r="BF331" s="239">
        <f>IF(N331="snížená",J331,0)</f>
        <v>0</v>
      </c>
      <c r="BG331" s="239">
        <f>IF(N331="zákl. přenesená",J331,0)</f>
        <v>0</v>
      </c>
      <c r="BH331" s="239">
        <f>IF(N331="sníž. přenesená",J331,0)</f>
        <v>0</v>
      </c>
      <c r="BI331" s="239">
        <f>IF(N331="nulová",J331,0)</f>
        <v>0</v>
      </c>
      <c r="BJ331" s="18" t="s">
        <v>87</v>
      </c>
      <c r="BK331" s="239">
        <f>ROUND(I331*H331,2)</f>
        <v>0</v>
      </c>
      <c r="BL331" s="18" t="s">
        <v>172</v>
      </c>
      <c r="BM331" s="238" t="s">
        <v>682</v>
      </c>
    </row>
    <row r="332" s="2" customFormat="1">
      <c r="A332" s="39"/>
      <c r="B332" s="40"/>
      <c r="C332" s="41"/>
      <c r="D332" s="240" t="s">
        <v>174</v>
      </c>
      <c r="E332" s="41"/>
      <c r="F332" s="241" t="s">
        <v>414</v>
      </c>
      <c r="G332" s="41"/>
      <c r="H332" s="41"/>
      <c r="I332" s="242"/>
      <c r="J332" s="41"/>
      <c r="K332" s="41"/>
      <c r="L332" s="45"/>
      <c r="M332" s="243"/>
      <c r="N332" s="244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174</v>
      </c>
      <c r="AU332" s="18" t="s">
        <v>89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683</v>
      </c>
      <c r="G333" s="257"/>
      <c r="H333" s="260">
        <v>19.899999999999999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5" customFormat="1">
      <c r="A334" s="15"/>
      <c r="B334" s="267"/>
      <c r="C334" s="268"/>
      <c r="D334" s="247" t="s">
        <v>176</v>
      </c>
      <c r="E334" s="269" t="s">
        <v>1</v>
      </c>
      <c r="F334" s="270" t="s">
        <v>179</v>
      </c>
      <c r="G334" s="268"/>
      <c r="H334" s="271">
        <v>19.899999999999999</v>
      </c>
      <c r="I334" s="272"/>
      <c r="J334" s="268"/>
      <c r="K334" s="268"/>
      <c r="L334" s="273"/>
      <c r="M334" s="274"/>
      <c r="N334" s="275"/>
      <c r="O334" s="275"/>
      <c r="P334" s="275"/>
      <c r="Q334" s="275"/>
      <c r="R334" s="275"/>
      <c r="S334" s="275"/>
      <c r="T334" s="27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7" t="s">
        <v>176</v>
      </c>
      <c r="AU334" s="277" t="s">
        <v>89</v>
      </c>
      <c r="AV334" s="15" t="s">
        <v>172</v>
      </c>
      <c r="AW334" s="15" t="s">
        <v>35</v>
      </c>
      <c r="AX334" s="15" t="s">
        <v>87</v>
      </c>
      <c r="AY334" s="277" t="s">
        <v>165</v>
      </c>
    </row>
    <row r="335" s="2" customFormat="1" ht="21.75" customHeight="1">
      <c r="A335" s="39"/>
      <c r="B335" s="40"/>
      <c r="C335" s="227" t="s">
        <v>464</v>
      </c>
      <c r="D335" s="227" t="s">
        <v>167</v>
      </c>
      <c r="E335" s="228" t="s">
        <v>433</v>
      </c>
      <c r="F335" s="229" t="s">
        <v>434</v>
      </c>
      <c r="G335" s="230" t="s">
        <v>335</v>
      </c>
      <c r="H335" s="231">
        <v>19.899999999999999</v>
      </c>
      <c r="I335" s="232"/>
      <c r="J335" s="233">
        <f>ROUND(I335*H335,2)</f>
        <v>0</v>
      </c>
      <c r="K335" s="229" t="s">
        <v>171</v>
      </c>
      <c r="L335" s="45"/>
      <c r="M335" s="234" t="s">
        <v>1</v>
      </c>
      <c r="N335" s="235" t="s">
        <v>44</v>
      </c>
      <c r="O335" s="92"/>
      <c r="P335" s="236">
        <f>O335*H335</f>
        <v>0</v>
      </c>
      <c r="Q335" s="236">
        <v>6.0000000000000002E-05</v>
      </c>
      <c r="R335" s="236">
        <f>Q335*H335</f>
        <v>0.001194</v>
      </c>
      <c r="S335" s="236">
        <v>0</v>
      </c>
      <c r="T335" s="237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8" t="s">
        <v>172</v>
      </c>
      <c r="AT335" s="238" t="s">
        <v>167</v>
      </c>
      <c r="AU335" s="238" t="s">
        <v>89</v>
      </c>
      <c r="AY335" s="18" t="s">
        <v>165</v>
      </c>
      <c r="BE335" s="239">
        <f>IF(N335="základní",J335,0)</f>
        <v>0</v>
      </c>
      <c r="BF335" s="239">
        <f>IF(N335="snížená",J335,0)</f>
        <v>0</v>
      </c>
      <c r="BG335" s="239">
        <f>IF(N335="zákl. přenesená",J335,0)</f>
        <v>0</v>
      </c>
      <c r="BH335" s="239">
        <f>IF(N335="sníž. přenesená",J335,0)</f>
        <v>0</v>
      </c>
      <c r="BI335" s="239">
        <f>IF(N335="nulová",J335,0)</f>
        <v>0</v>
      </c>
      <c r="BJ335" s="18" t="s">
        <v>87</v>
      </c>
      <c r="BK335" s="239">
        <f>ROUND(I335*H335,2)</f>
        <v>0</v>
      </c>
      <c r="BL335" s="18" t="s">
        <v>172</v>
      </c>
      <c r="BM335" s="238" t="s">
        <v>684</v>
      </c>
    </row>
    <row r="336" s="2" customFormat="1">
      <c r="A336" s="39"/>
      <c r="B336" s="40"/>
      <c r="C336" s="41"/>
      <c r="D336" s="240" t="s">
        <v>174</v>
      </c>
      <c r="E336" s="41"/>
      <c r="F336" s="241" t="s">
        <v>436</v>
      </c>
      <c r="G336" s="41"/>
      <c r="H336" s="41"/>
      <c r="I336" s="242"/>
      <c r="J336" s="41"/>
      <c r="K336" s="41"/>
      <c r="L336" s="45"/>
      <c r="M336" s="243"/>
      <c r="N336" s="244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174</v>
      </c>
      <c r="AU336" s="18" t="s">
        <v>89</v>
      </c>
    </row>
    <row r="337" s="14" customFormat="1">
      <c r="A337" s="14"/>
      <c r="B337" s="256"/>
      <c r="C337" s="257"/>
      <c r="D337" s="247" t="s">
        <v>176</v>
      </c>
      <c r="E337" s="258" t="s">
        <v>1</v>
      </c>
      <c r="F337" s="259" t="s">
        <v>683</v>
      </c>
      <c r="G337" s="257"/>
      <c r="H337" s="260">
        <v>19.899999999999999</v>
      </c>
      <c r="I337" s="261"/>
      <c r="J337" s="257"/>
      <c r="K337" s="257"/>
      <c r="L337" s="262"/>
      <c r="M337" s="263"/>
      <c r="N337" s="264"/>
      <c r="O337" s="264"/>
      <c r="P337" s="264"/>
      <c r="Q337" s="264"/>
      <c r="R337" s="264"/>
      <c r="S337" s="264"/>
      <c r="T337" s="26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6" t="s">
        <v>176</v>
      </c>
      <c r="AU337" s="266" t="s">
        <v>89</v>
      </c>
      <c r="AV337" s="14" t="s">
        <v>89</v>
      </c>
      <c r="AW337" s="14" t="s">
        <v>35</v>
      </c>
      <c r="AX337" s="14" t="s">
        <v>79</v>
      </c>
      <c r="AY337" s="266" t="s">
        <v>165</v>
      </c>
    </row>
    <row r="338" s="15" customFormat="1">
      <c r="A338" s="15"/>
      <c r="B338" s="267"/>
      <c r="C338" s="268"/>
      <c r="D338" s="247" t="s">
        <v>176</v>
      </c>
      <c r="E338" s="269" t="s">
        <v>1</v>
      </c>
      <c r="F338" s="270" t="s">
        <v>179</v>
      </c>
      <c r="G338" s="268"/>
      <c r="H338" s="271">
        <v>19.899999999999999</v>
      </c>
      <c r="I338" s="272"/>
      <c r="J338" s="268"/>
      <c r="K338" s="268"/>
      <c r="L338" s="273"/>
      <c r="M338" s="274"/>
      <c r="N338" s="275"/>
      <c r="O338" s="275"/>
      <c r="P338" s="275"/>
      <c r="Q338" s="275"/>
      <c r="R338" s="275"/>
      <c r="S338" s="275"/>
      <c r="T338" s="27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7" t="s">
        <v>176</v>
      </c>
      <c r="AU338" s="277" t="s">
        <v>89</v>
      </c>
      <c r="AV338" s="15" t="s">
        <v>172</v>
      </c>
      <c r="AW338" s="15" t="s">
        <v>35</v>
      </c>
      <c r="AX338" s="15" t="s">
        <v>87</v>
      </c>
      <c r="AY338" s="277" t="s">
        <v>165</v>
      </c>
    </row>
    <row r="339" s="12" customFormat="1" ht="22.8" customHeight="1">
      <c r="A339" s="12"/>
      <c r="B339" s="211"/>
      <c r="C339" s="212"/>
      <c r="D339" s="213" t="s">
        <v>78</v>
      </c>
      <c r="E339" s="225" t="s">
        <v>252</v>
      </c>
      <c r="F339" s="225" t="s">
        <v>437</v>
      </c>
      <c r="G339" s="212"/>
      <c r="H339" s="212"/>
      <c r="I339" s="215"/>
      <c r="J339" s="226">
        <f>BK339</f>
        <v>0</v>
      </c>
      <c r="K339" s="212"/>
      <c r="L339" s="217"/>
      <c r="M339" s="218"/>
      <c r="N339" s="219"/>
      <c r="O339" s="219"/>
      <c r="P339" s="220">
        <f>SUM(P340:P368)</f>
        <v>0</v>
      </c>
      <c r="Q339" s="219"/>
      <c r="R339" s="220">
        <f>SUM(R340:R368)</f>
        <v>62.819406399999998</v>
      </c>
      <c r="S339" s="219"/>
      <c r="T339" s="221">
        <f>SUM(T340:T368)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22" t="s">
        <v>87</v>
      </c>
      <c r="AT339" s="223" t="s">
        <v>78</v>
      </c>
      <c r="AU339" s="223" t="s">
        <v>87</v>
      </c>
      <c r="AY339" s="222" t="s">
        <v>165</v>
      </c>
      <c r="BK339" s="224">
        <f>SUM(BK340:BK368)</f>
        <v>0</v>
      </c>
    </row>
    <row r="340" s="2" customFormat="1" ht="37.8" customHeight="1">
      <c r="A340" s="39"/>
      <c r="B340" s="40"/>
      <c r="C340" s="227" t="s">
        <v>470</v>
      </c>
      <c r="D340" s="227" t="s">
        <v>167</v>
      </c>
      <c r="E340" s="228" t="s">
        <v>685</v>
      </c>
      <c r="F340" s="229" t="s">
        <v>686</v>
      </c>
      <c r="G340" s="230" t="s">
        <v>418</v>
      </c>
      <c r="H340" s="231">
        <v>6</v>
      </c>
      <c r="I340" s="232"/>
      <c r="J340" s="233">
        <f>ROUND(I340*H340,2)</f>
        <v>0</v>
      </c>
      <c r="K340" s="229" t="s">
        <v>1</v>
      </c>
      <c r="L340" s="45"/>
      <c r="M340" s="234" t="s">
        <v>1</v>
      </c>
      <c r="N340" s="235" t="s">
        <v>44</v>
      </c>
      <c r="O340" s="92"/>
      <c r="P340" s="236">
        <f>O340*H340</f>
        <v>0</v>
      </c>
      <c r="Q340" s="236">
        <v>0</v>
      </c>
      <c r="R340" s="236">
        <f>Q340*H340</f>
        <v>0</v>
      </c>
      <c r="S340" s="236">
        <v>0</v>
      </c>
      <c r="T340" s="237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8" t="s">
        <v>172</v>
      </c>
      <c r="AT340" s="238" t="s">
        <v>167</v>
      </c>
      <c r="AU340" s="238" t="s">
        <v>89</v>
      </c>
      <c r="AY340" s="18" t="s">
        <v>165</v>
      </c>
      <c r="BE340" s="239">
        <f>IF(N340="základní",J340,0)</f>
        <v>0</v>
      </c>
      <c r="BF340" s="239">
        <f>IF(N340="snížená",J340,0)</f>
        <v>0</v>
      </c>
      <c r="BG340" s="239">
        <f>IF(N340="zákl. přenesená",J340,0)</f>
        <v>0</v>
      </c>
      <c r="BH340" s="239">
        <f>IF(N340="sníž. přenesená",J340,0)</f>
        <v>0</v>
      </c>
      <c r="BI340" s="239">
        <f>IF(N340="nulová",J340,0)</f>
        <v>0</v>
      </c>
      <c r="BJ340" s="18" t="s">
        <v>87</v>
      </c>
      <c r="BK340" s="239">
        <f>ROUND(I340*H340,2)</f>
        <v>0</v>
      </c>
      <c r="BL340" s="18" t="s">
        <v>172</v>
      </c>
      <c r="BM340" s="238" t="s">
        <v>687</v>
      </c>
    </row>
    <row r="341" s="14" customFormat="1">
      <c r="A341" s="14"/>
      <c r="B341" s="256"/>
      <c r="C341" s="257"/>
      <c r="D341" s="247" t="s">
        <v>176</v>
      </c>
      <c r="E341" s="258" t="s">
        <v>1</v>
      </c>
      <c r="F341" s="259" t="s">
        <v>235</v>
      </c>
      <c r="G341" s="257"/>
      <c r="H341" s="260">
        <v>6</v>
      </c>
      <c r="I341" s="261"/>
      <c r="J341" s="257"/>
      <c r="K341" s="257"/>
      <c r="L341" s="262"/>
      <c r="M341" s="263"/>
      <c r="N341" s="264"/>
      <c r="O341" s="264"/>
      <c r="P341" s="264"/>
      <c r="Q341" s="264"/>
      <c r="R341" s="264"/>
      <c r="S341" s="264"/>
      <c r="T341" s="26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6" t="s">
        <v>176</v>
      </c>
      <c r="AU341" s="266" t="s">
        <v>89</v>
      </c>
      <c r="AV341" s="14" t="s">
        <v>89</v>
      </c>
      <c r="AW341" s="14" t="s">
        <v>35</v>
      </c>
      <c r="AX341" s="14" t="s">
        <v>79</v>
      </c>
      <c r="AY341" s="266" t="s">
        <v>165</v>
      </c>
    </row>
    <row r="342" s="15" customFormat="1">
      <c r="A342" s="15"/>
      <c r="B342" s="267"/>
      <c r="C342" s="268"/>
      <c r="D342" s="247" t="s">
        <v>176</v>
      </c>
      <c r="E342" s="269" t="s">
        <v>1</v>
      </c>
      <c r="F342" s="270" t="s">
        <v>179</v>
      </c>
      <c r="G342" s="268"/>
      <c r="H342" s="271">
        <v>6</v>
      </c>
      <c r="I342" s="272"/>
      <c r="J342" s="268"/>
      <c r="K342" s="268"/>
      <c r="L342" s="273"/>
      <c r="M342" s="274"/>
      <c r="N342" s="275"/>
      <c r="O342" s="275"/>
      <c r="P342" s="275"/>
      <c r="Q342" s="275"/>
      <c r="R342" s="275"/>
      <c r="S342" s="275"/>
      <c r="T342" s="276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7" t="s">
        <v>176</v>
      </c>
      <c r="AU342" s="277" t="s">
        <v>89</v>
      </c>
      <c r="AV342" s="15" t="s">
        <v>172</v>
      </c>
      <c r="AW342" s="15" t="s">
        <v>35</v>
      </c>
      <c r="AX342" s="15" t="s">
        <v>87</v>
      </c>
      <c r="AY342" s="277" t="s">
        <v>165</v>
      </c>
    </row>
    <row r="343" s="2" customFormat="1" ht="24.15" customHeight="1">
      <c r="A343" s="39"/>
      <c r="B343" s="40"/>
      <c r="C343" s="227" t="s">
        <v>477</v>
      </c>
      <c r="D343" s="227" t="s">
        <v>167</v>
      </c>
      <c r="E343" s="228" t="s">
        <v>439</v>
      </c>
      <c r="F343" s="229" t="s">
        <v>440</v>
      </c>
      <c r="G343" s="230" t="s">
        <v>335</v>
      </c>
      <c r="H343" s="231">
        <v>182.208</v>
      </c>
      <c r="I343" s="232"/>
      <c r="J343" s="233">
        <f>ROUND(I343*H343,2)</f>
        <v>0</v>
      </c>
      <c r="K343" s="229" t="s">
        <v>171</v>
      </c>
      <c r="L343" s="45"/>
      <c r="M343" s="234" t="s">
        <v>1</v>
      </c>
      <c r="N343" s="235" t="s">
        <v>44</v>
      </c>
      <c r="O343" s="92"/>
      <c r="P343" s="236">
        <f>O343*H343</f>
        <v>0</v>
      </c>
      <c r="Q343" s="236">
        <v>0.10988000000000001</v>
      </c>
      <c r="R343" s="236">
        <f>Q343*H343</f>
        <v>20.021015040000002</v>
      </c>
      <c r="S343" s="236">
        <v>0</v>
      </c>
      <c r="T343" s="237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8" t="s">
        <v>172</v>
      </c>
      <c r="AT343" s="238" t="s">
        <v>167</v>
      </c>
      <c r="AU343" s="238" t="s">
        <v>89</v>
      </c>
      <c r="AY343" s="18" t="s">
        <v>165</v>
      </c>
      <c r="BE343" s="239">
        <f>IF(N343="základní",J343,0)</f>
        <v>0</v>
      </c>
      <c r="BF343" s="239">
        <f>IF(N343="snížená",J343,0)</f>
        <v>0</v>
      </c>
      <c r="BG343" s="239">
        <f>IF(N343="zákl. přenesená",J343,0)</f>
        <v>0</v>
      </c>
      <c r="BH343" s="239">
        <f>IF(N343="sníž. přenesená",J343,0)</f>
        <v>0</v>
      </c>
      <c r="BI343" s="239">
        <f>IF(N343="nulová",J343,0)</f>
        <v>0</v>
      </c>
      <c r="BJ343" s="18" t="s">
        <v>87</v>
      </c>
      <c r="BK343" s="239">
        <f>ROUND(I343*H343,2)</f>
        <v>0</v>
      </c>
      <c r="BL343" s="18" t="s">
        <v>172</v>
      </c>
      <c r="BM343" s="238" t="s">
        <v>688</v>
      </c>
    </row>
    <row r="344" s="2" customFormat="1">
      <c r="A344" s="39"/>
      <c r="B344" s="40"/>
      <c r="C344" s="41"/>
      <c r="D344" s="240" t="s">
        <v>174</v>
      </c>
      <c r="E344" s="41"/>
      <c r="F344" s="241" t="s">
        <v>442</v>
      </c>
      <c r="G344" s="41"/>
      <c r="H344" s="41"/>
      <c r="I344" s="242"/>
      <c r="J344" s="41"/>
      <c r="K344" s="41"/>
      <c r="L344" s="45"/>
      <c r="M344" s="243"/>
      <c r="N344" s="244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174</v>
      </c>
      <c r="AU344" s="18" t="s">
        <v>89</v>
      </c>
    </row>
    <row r="345" s="13" customFormat="1">
      <c r="A345" s="13"/>
      <c r="B345" s="245"/>
      <c r="C345" s="246"/>
      <c r="D345" s="247" t="s">
        <v>176</v>
      </c>
      <c r="E345" s="248" t="s">
        <v>1</v>
      </c>
      <c r="F345" s="249" t="s">
        <v>452</v>
      </c>
      <c r="G345" s="246"/>
      <c r="H345" s="248" t="s">
        <v>1</v>
      </c>
      <c r="I345" s="250"/>
      <c r="J345" s="246"/>
      <c r="K345" s="246"/>
      <c r="L345" s="251"/>
      <c r="M345" s="252"/>
      <c r="N345" s="253"/>
      <c r="O345" s="253"/>
      <c r="P345" s="253"/>
      <c r="Q345" s="253"/>
      <c r="R345" s="253"/>
      <c r="S345" s="253"/>
      <c r="T345" s="25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5" t="s">
        <v>176</v>
      </c>
      <c r="AU345" s="255" t="s">
        <v>89</v>
      </c>
      <c r="AV345" s="13" t="s">
        <v>87</v>
      </c>
      <c r="AW345" s="13" t="s">
        <v>35</v>
      </c>
      <c r="AX345" s="13" t="s">
        <v>79</v>
      </c>
      <c r="AY345" s="255" t="s">
        <v>165</v>
      </c>
    </row>
    <row r="346" s="13" customFormat="1">
      <c r="A346" s="13"/>
      <c r="B346" s="245"/>
      <c r="C346" s="246"/>
      <c r="D346" s="247" t="s">
        <v>176</v>
      </c>
      <c r="E346" s="248" t="s">
        <v>1</v>
      </c>
      <c r="F346" s="249" t="s">
        <v>689</v>
      </c>
      <c r="G346" s="246"/>
      <c r="H346" s="248" t="s">
        <v>1</v>
      </c>
      <c r="I346" s="250"/>
      <c r="J346" s="246"/>
      <c r="K346" s="246"/>
      <c r="L346" s="251"/>
      <c r="M346" s="252"/>
      <c r="N346" s="253"/>
      <c r="O346" s="253"/>
      <c r="P346" s="253"/>
      <c r="Q346" s="253"/>
      <c r="R346" s="253"/>
      <c r="S346" s="253"/>
      <c r="T346" s="25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5" t="s">
        <v>176</v>
      </c>
      <c r="AU346" s="255" t="s">
        <v>89</v>
      </c>
      <c r="AV346" s="13" t="s">
        <v>87</v>
      </c>
      <c r="AW346" s="13" t="s">
        <v>35</v>
      </c>
      <c r="AX346" s="13" t="s">
        <v>79</v>
      </c>
      <c r="AY346" s="255" t="s">
        <v>165</v>
      </c>
    </row>
    <row r="347" s="14" customFormat="1">
      <c r="A347" s="14"/>
      <c r="B347" s="256"/>
      <c r="C347" s="257"/>
      <c r="D347" s="247" t="s">
        <v>176</v>
      </c>
      <c r="E347" s="258" t="s">
        <v>1</v>
      </c>
      <c r="F347" s="259" t="s">
        <v>690</v>
      </c>
      <c r="G347" s="257"/>
      <c r="H347" s="260">
        <v>147.03999999999999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6" t="s">
        <v>176</v>
      </c>
      <c r="AU347" s="266" t="s">
        <v>89</v>
      </c>
      <c r="AV347" s="14" t="s">
        <v>89</v>
      </c>
      <c r="AW347" s="14" t="s">
        <v>35</v>
      </c>
      <c r="AX347" s="14" t="s">
        <v>79</v>
      </c>
      <c r="AY347" s="266" t="s">
        <v>165</v>
      </c>
    </row>
    <row r="348" s="14" customFormat="1">
      <c r="A348" s="14"/>
      <c r="B348" s="256"/>
      <c r="C348" s="257"/>
      <c r="D348" s="247" t="s">
        <v>176</v>
      </c>
      <c r="E348" s="258" t="s">
        <v>1</v>
      </c>
      <c r="F348" s="259" t="s">
        <v>691</v>
      </c>
      <c r="G348" s="257"/>
      <c r="H348" s="260">
        <v>35.167999999999999</v>
      </c>
      <c r="I348" s="261"/>
      <c r="J348" s="257"/>
      <c r="K348" s="257"/>
      <c r="L348" s="262"/>
      <c r="M348" s="263"/>
      <c r="N348" s="264"/>
      <c r="O348" s="264"/>
      <c r="P348" s="264"/>
      <c r="Q348" s="264"/>
      <c r="R348" s="264"/>
      <c r="S348" s="264"/>
      <c r="T348" s="26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6" t="s">
        <v>176</v>
      </c>
      <c r="AU348" s="266" t="s">
        <v>89</v>
      </c>
      <c r="AV348" s="14" t="s">
        <v>89</v>
      </c>
      <c r="AW348" s="14" t="s">
        <v>35</v>
      </c>
      <c r="AX348" s="14" t="s">
        <v>79</v>
      </c>
      <c r="AY348" s="266" t="s">
        <v>165</v>
      </c>
    </row>
    <row r="349" s="15" customFormat="1">
      <c r="A349" s="15"/>
      <c r="B349" s="267"/>
      <c r="C349" s="268"/>
      <c r="D349" s="247" t="s">
        <v>176</v>
      </c>
      <c r="E349" s="269" t="s">
        <v>1</v>
      </c>
      <c r="F349" s="270" t="s">
        <v>179</v>
      </c>
      <c r="G349" s="268"/>
      <c r="H349" s="271">
        <v>182.208</v>
      </c>
      <c r="I349" s="272"/>
      <c r="J349" s="268"/>
      <c r="K349" s="268"/>
      <c r="L349" s="273"/>
      <c r="M349" s="274"/>
      <c r="N349" s="275"/>
      <c r="O349" s="275"/>
      <c r="P349" s="275"/>
      <c r="Q349" s="275"/>
      <c r="R349" s="275"/>
      <c r="S349" s="275"/>
      <c r="T349" s="27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7" t="s">
        <v>176</v>
      </c>
      <c r="AU349" s="277" t="s">
        <v>89</v>
      </c>
      <c r="AV349" s="15" t="s">
        <v>172</v>
      </c>
      <c r="AW349" s="15" t="s">
        <v>35</v>
      </c>
      <c r="AX349" s="15" t="s">
        <v>87</v>
      </c>
      <c r="AY349" s="277" t="s">
        <v>165</v>
      </c>
    </row>
    <row r="350" s="2" customFormat="1" ht="16.5" customHeight="1">
      <c r="A350" s="39"/>
      <c r="B350" s="40"/>
      <c r="C350" s="278" t="s">
        <v>482</v>
      </c>
      <c r="D350" s="278" t="s">
        <v>191</v>
      </c>
      <c r="E350" s="279" t="s">
        <v>449</v>
      </c>
      <c r="F350" s="280" t="s">
        <v>450</v>
      </c>
      <c r="G350" s="281" t="s">
        <v>170</v>
      </c>
      <c r="H350" s="282">
        <v>37.170000000000002</v>
      </c>
      <c r="I350" s="283"/>
      <c r="J350" s="284">
        <f>ROUND(I350*H350,2)</f>
        <v>0</v>
      </c>
      <c r="K350" s="280" t="s">
        <v>171</v>
      </c>
      <c r="L350" s="285"/>
      <c r="M350" s="286" t="s">
        <v>1</v>
      </c>
      <c r="N350" s="287" t="s">
        <v>44</v>
      </c>
      <c r="O350" s="92"/>
      <c r="P350" s="236">
        <f>O350*H350</f>
        <v>0</v>
      </c>
      <c r="Q350" s="236">
        <v>0.41699999999999998</v>
      </c>
      <c r="R350" s="236">
        <f>Q350*H350</f>
        <v>15.499890000000001</v>
      </c>
      <c r="S350" s="236">
        <v>0</v>
      </c>
      <c r="T350" s="237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8" t="s">
        <v>195</v>
      </c>
      <c r="AT350" s="238" t="s">
        <v>191</v>
      </c>
      <c r="AU350" s="238" t="s">
        <v>89</v>
      </c>
      <c r="AY350" s="18" t="s">
        <v>165</v>
      </c>
      <c r="BE350" s="239">
        <f>IF(N350="základní",J350,0)</f>
        <v>0</v>
      </c>
      <c r="BF350" s="239">
        <f>IF(N350="snížená",J350,0)</f>
        <v>0</v>
      </c>
      <c r="BG350" s="239">
        <f>IF(N350="zákl. přenesená",J350,0)</f>
        <v>0</v>
      </c>
      <c r="BH350" s="239">
        <f>IF(N350="sníž. přenesená",J350,0)</f>
        <v>0</v>
      </c>
      <c r="BI350" s="239">
        <f>IF(N350="nulová",J350,0)</f>
        <v>0</v>
      </c>
      <c r="BJ350" s="18" t="s">
        <v>87</v>
      </c>
      <c r="BK350" s="239">
        <f>ROUND(I350*H350,2)</f>
        <v>0</v>
      </c>
      <c r="BL350" s="18" t="s">
        <v>172</v>
      </c>
      <c r="BM350" s="238" t="s">
        <v>692</v>
      </c>
    </row>
    <row r="351" s="13" customFormat="1">
      <c r="A351" s="13"/>
      <c r="B351" s="245"/>
      <c r="C351" s="246"/>
      <c r="D351" s="247" t="s">
        <v>176</v>
      </c>
      <c r="E351" s="248" t="s">
        <v>1</v>
      </c>
      <c r="F351" s="249" t="s">
        <v>452</v>
      </c>
      <c r="G351" s="246"/>
      <c r="H351" s="248" t="s">
        <v>1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5" t="s">
        <v>176</v>
      </c>
      <c r="AU351" s="255" t="s">
        <v>89</v>
      </c>
      <c r="AV351" s="13" t="s">
        <v>87</v>
      </c>
      <c r="AW351" s="13" t="s">
        <v>35</v>
      </c>
      <c r="AX351" s="13" t="s">
        <v>79</v>
      </c>
      <c r="AY351" s="255" t="s">
        <v>165</v>
      </c>
    </row>
    <row r="352" s="14" customFormat="1">
      <c r="A352" s="14"/>
      <c r="B352" s="256"/>
      <c r="C352" s="257"/>
      <c r="D352" s="247" t="s">
        <v>176</v>
      </c>
      <c r="E352" s="258" t="s">
        <v>1</v>
      </c>
      <c r="F352" s="259" t="s">
        <v>693</v>
      </c>
      <c r="G352" s="257"/>
      <c r="H352" s="260">
        <v>37.170000000000002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176</v>
      </c>
      <c r="AU352" s="266" t="s">
        <v>89</v>
      </c>
      <c r="AV352" s="14" t="s">
        <v>89</v>
      </c>
      <c r="AW352" s="14" t="s">
        <v>35</v>
      </c>
      <c r="AX352" s="14" t="s">
        <v>79</v>
      </c>
      <c r="AY352" s="266" t="s">
        <v>165</v>
      </c>
    </row>
    <row r="353" s="15" customFormat="1">
      <c r="A353" s="15"/>
      <c r="B353" s="267"/>
      <c r="C353" s="268"/>
      <c r="D353" s="247" t="s">
        <v>176</v>
      </c>
      <c r="E353" s="269" t="s">
        <v>1</v>
      </c>
      <c r="F353" s="270" t="s">
        <v>179</v>
      </c>
      <c r="G353" s="268"/>
      <c r="H353" s="271">
        <v>37.170000000000002</v>
      </c>
      <c r="I353" s="272"/>
      <c r="J353" s="268"/>
      <c r="K353" s="268"/>
      <c r="L353" s="273"/>
      <c r="M353" s="274"/>
      <c r="N353" s="275"/>
      <c r="O353" s="275"/>
      <c r="P353" s="275"/>
      <c r="Q353" s="275"/>
      <c r="R353" s="275"/>
      <c r="S353" s="275"/>
      <c r="T353" s="276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7" t="s">
        <v>176</v>
      </c>
      <c r="AU353" s="277" t="s">
        <v>89</v>
      </c>
      <c r="AV353" s="15" t="s">
        <v>172</v>
      </c>
      <c r="AW353" s="15" t="s">
        <v>35</v>
      </c>
      <c r="AX353" s="15" t="s">
        <v>87</v>
      </c>
      <c r="AY353" s="277" t="s">
        <v>165</v>
      </c>
    </row>
    <row r="354" s="2" customFormat="1" ht="24.15" customHeight="1">
      <c r="A354" s="39"/>
      <c r="B354" s="40"/>
      <c r="C354" s="227" t="s">
        <v>487</v>
      </c>
      <c r="D354" s="227" t="s">
        <v>167</v>
      </c>
      <c r="E354" s="228" t="s">
        <v>458</v>
      </c>
      <c r="F354" s="229" t="s">
        <v>459</v>
      </c>
      <c r="G354" s="230" t="s">
        <v>183</v>
      </c>
      <c r="H354" s="231">
        <v>12.01</v>
      </c>
      <c r="I354" s="232"/>
      <c r="J354" s="233">
        <f>ROUND(I354*H354,2)</f>
        <v>0</v>
      </c>
      <c r="K354" s="229" t="s">
        <v>171</v>
      </c>
      <c r="L354" s="45"/>
      <c r="M354" s="234" t="s">
        <v>1</v>
      </c>
      <c r="N354" s="235" t="s">
        <v>44</v>
      </c>
      <c r="O354" s="92"/>
      <c r="P354" s="236">
        <f>O354*H354</f>
        <v>0</v>
      </c>
      <c r="Q354" s="236">
        <v>2.2563399999999998</v>
      </c>
      <c r="R354" s="236">
        <f>Q354*H354</f>
        <v>27.098643399999997</v>
      </c>
      <c r="S354" s="236">
        <v>0</v>
      </c>
      <c r="T354" s="237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8" t="s">
        <v>172</v>
      </c>
      <c r="AT354" s="238" t="s">
        <v>167</v>
      </c>
      <c r="AU354" s="238" t="s">
        <v>89</v>
      </c>
      <c r="AY354" s="18" t="s">
        <v>165</v>
      </c>
      <c r="BE354" s="239">
        <f>IF(N354="základní",J354,0)</f>
        <v>0</v>
      </c>
      <c r="BF354" s="239">
        <f>IF(N354="snížená",J354,0)</f>
        <v>0</v>
      </c>
      <c r="BG354" s="239">
        <f>IF(N354="zákl. přenesená",J354,0)</f>
        <v>0</v>
      </c>
      <c r="BH354" s="239">
        <f>IF(N354="sníž. přenesená",J354,0)</f>
        <v>0</v>
      </c>
      <c r="BI354" s="239">
        <f>IF(N354="nulová",J354,0)</f>
        <v>0</v>
      </c>
      <c r="BJ354" s="18" t="s">
        <v>87</v>
      </c>
      <c r="BK354" s="239">
        <f>ROUND(I354*H354,2)</f>
        <v>0</v>
      </c>
      <c r="BL354" s="18" t="s">
        <v>172</v>
      </c>
      <c r="BM354" s="238" t="s">
        <v>694</v>
      </c>
    </row>
    <row r="355" s="2" customFormat="1">
      <c r="A355" s="39"/>
      <c r="B355" s="40"/>
      <c r="C355" s="41"/>
      <c r="D355" s="240" t="s">
        <v>174</v>
      </c>
      <c r="E355" s="41"/>
      <c r="F355" s="241" t="s">
        <v>461</v>
      </c>
      <c r="G355" s="41"/>
      <c r="H355" s="41"/>
      <c r="I355" s="242"/>
      <c r="J355" s="41"/>
      <c r="K355" s="41"/>
      <c r="L355" s="45"/>
      <c r="M355" s="243"/>
      <c r="N355" s="244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174</v>
      </c>
      <c r="AU355" s="18" t="s">
        <v>89</v>
      </c>
    </row>
    <row r="356" s="13" customFormat="1">
      <c r="A356" s="13"/>
      <c r="B356" s="245"/>
      <c r="C356" s="246"/>
      <c r="D356" s="247" t="s">
        <v>176</v>
      </c>
      <c r="E356" s="248" t="s">
        <v>1</v>
      </c>
      <c r="F356" s="249" t="s">
        <v>452</v>
      </c>
      <c r="G356" s="246"/>
      <c r="H356" s="248" t="s">
        <v>1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5" t="s">
        <v>176</v>
      </c>
      <c r="AU356" s="255" t="s">
        <v>89</v>
      </c>
      <c r="AV356" s="13" t="s">
        <v>87</v>
      </c>
      <c r="AW356" s="13" t="s">
        <v>35</v>
      </c>
      <c r="AX356" s="13" t="s">
        <v>79</v>
      </c>
      <c r="AY356" s="255" t="s">
        <v>165</v>
      </c>
    </row>
    <row r="357" s="14" customFormat="1">
      <c r="A357" s="14"/>
      <c r="B357" s="256"/>
      <c r="C357" s="257"/>
      <c r="D357" s="247" t="s">
        <v>176</v>
      </c>
      <c r="E357" s="258" t="s">
        <v>1</v>
      </c>
      <c r="F357" s="259" t="s">
        <v>695</v>
      </c>
      <c r="G357" s="257"/>
      <c r="H357" s="260">
        <v>12.01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6" t="s">
        <v>176</v>
      </c>
      <c r="AU357" s="266" t="s">
        <v>89</v>
      </c>
      <c r="AV357" s="14" t="s">
        <v>89</v>
      </c>
      <c r="AW357" s="14" t="s">
        <v>35</v>
      </c>
      <c r="AX357" s="14" t="s">
        <v>79</v>
      </c>
      <c r="AY357" s="266" t="s">
        <v>165</v>
      </c>
    </row>
    <row r="358" s="15" customFormat="1">
      <c r="A358" s="15"/>
      <c r="B358" s="267"/>
      <c r="C358" s="268"/>
      <c r="D358" s="247" t="s">
        <v>176</v>
      </c>
      <c r="E358" s="269" t="s">
        <v>1</v>
      </c>
      <c r="F358" s="270" t="s">
        <v>179</v>
      </c>
      <c r="G358" s="268"/>
      <c r="H358" s="271">
        <v>12.01</v>
      </c>
      <c r="I358" s="272"/>
      <c r="J358" s="268"/>
      <c r="K358" s="268"/>
      <c r="L358" s="273"/>
      <c r="M358" s="274"/>
      <c r="N358" s="275"/>
      <c r="O358" s="275"/>
      <c r="P358" s="275"/>
      <c r="Q358" s="275"/>
      <c r="R358" s="275"/>
      <c r="S358" s="275"/>
      <c r="T358" s="27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7" t="s">
        <v>176</v>
      </c>
      <c r="AU358" s="277" t="s">
        <v>89</v>
      </c>
      <c r="AV358" s="15" t="s">
        <v>172</v>
      </c>
      <c r="AW358" s="15" t="s">
        <v>35</v>
      </c>
      <c r="AX358" s="15" t="s">
        <v>87</v>
      </c>
      <c r="AY358" s="277" t="s">
        <v>165</v>
      </c>
    </row>
    <row r="359" s="2" customFormat="1" ht="33" customHeight="1">
      <c r="A359" s="39"/>
      <c r="B359" s="40"/>
      <c r="C359" s="227" t="s">
        <v>493</v>
      </c>
      <c r="D359" s="227" t="s">
        <v>167</v>
      </c>
      <c r="E359" s="228" t="s">
        <v>465</v>
      </c>
      <c r="F359" s="229" t="s">
        <v>466</v>
      </c>
      <c r="G359" s="230" t="s">
        <v>170</v>
      </c>
      <c r="H359" s="231">
        <v>555.16099999999994</v>
      </c>
      <c r="I359" s="232"/>
      <c r="J359" s="233">
        <f>ROUND(I359*H359,2)</f>
        <v>0</v>
      </c>
      <c r="K359" s="229" t="s">
        <v>171</v>
      </c>
      <c r="L359" s="45"/>
      <c r="M359" s="234" t="s">
        <v>1</v>
      </c>
      <c r="N359" s="235" t="s">
        <v>44</v>
      </c>
      <c r="O359" s="92"/>
      <c r="P359" s="236">
        <f>O359*H359</f>
        <v>0</v>
      </c>
      <c r="Q359" s="236">
        <v>0.00036000000000000002</v>
      </c>
      <c r="R359" s="236">
        <f>Q359*H359</f>
        <v>0.19985796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172</v>
      </c>
      <c r="AT359" s="238" t="s">
        <v>167</v>
      </c>
      <c r="AU359" s="238" t="s">
        <v>89</v>
      </c>
      <c r="AY359" s="18" t="s">
        <v>165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87</v>
      </c>
      <c r="BK359" s="239">
        <f>ROUND(I359*H359,2)</f>
        <v>0</v>
      </c>
      <c r="BL359" s="18" t="s">
        <v>172</v>
      </c>
      <c r="BM359" s="238" t="s">
        <v>696</v>
      </c>
    </row>
    <row r="360" s="2" customFormat="1">
      <c r="A360" s="39"/>
      <c r="B360" s="40"/>
      <c r="C360" s="41"/>
      <c r="D360" s="240" t="s">
        <v>174</v>
      </c>
      <c r="E360" s="41"/>
      <c r="F360" s="241" t="s">
        <v>468</v>
      </c>
      <c r="G360" s="41"/>
      <c r="H360" s="41"/>
      <c r="I360" s="242"/>
      <c r="J360" s="41"/>
      <c r="K360" s="41"/>
      <c r="L360" s="45"/>
      <c r="M360" s="243"/>
      <c r="N360" s="244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174</v>
      </c>
      <c r="AU360" s="18" t="s">
        <v>89</v>
      </c>
    </row>
    <row r="361" s="14" customFormat="1">
      <c r="A361" s="14"/>
      <c r="B361" s="256"/>
      <c r="C361" s="257"/>
      <c r="D361" s="247" t="s">
        <v>176</v>
      </c>
      <c r="E361" s="258" t="s">
        <v>1</v>
      </c>
      <c r="F361" s="259" t="s">
        <v>618</v>
      </c>
      <c r="G361" s="257"/>
      <c r="H361" s="260">
        <v>586.89999999999998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176</v>
      </c>
      <c r="AU361" s="266" t="s">
        <v>89</v>
      </c>
      <c r="AV361" s="14" t="s">
        <v>89</v>
      </c>
      <c r="AW361" s="14" t="s">
        <v>35</v>
      </c>
      <c r="AX361" s="14" t="s">
        <v>79</v>
      </c>
      <c r="AY361" s="266" t="s">
        <v>165</v>
      </c>
    </row>
    <row r="362" s="14" customFormat="1">
      <c r="A362" s="14"/>
      <c r="B362" s="256"/>
      <c r="C362" s="257"/>
      <c r="D362" s="247" t="s">
        <v>176</v>
      </c>
      <c r="E362" s="258" t="s">
        <v>1</v>
      </c>
      <c r="F362" s="259" t="s">
        <v>619</v>
      </c>
      <c r="G362" s="257"/>
      <c r="H362" s="260">
        <v>-31.739000000000001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6" t="s">
        <v>176</v>
      </c>
      <c r="AU362" s="266" t="s">
        <v>89</v>
      </c>
      <c r="AV362" s="14" t="s">
        <v>89</v>
      </c>
      <c r="AW362" s="14" t="s">
        <v>35</v>
      </c>
      <c r="AX362" s="14" t="s">
        <v>79</v>
      </c>
      <c r="AY362" s="266" t="s">
        <v>165</v>
      </c>
    </row>
    <row r="363" s="15" customFormat="1">
      <c r="A363" s="15"/>
      <c r="B363" s="267"/>
      <c r="C363" s="268"/>
      <c r="D363" s="247" t="s">
        <v>176</v>
      </c>
      <c r="E363" s="269" t="s">
        <v>1</v>
      </c>
      <c r="F363" s="270" t="s">
        <v>179</v>
      </c>
      <c r="G363" s="268"/>
      <c r="H363" s="271">
        <v>555.16099999999994</v>
      </c>
      <c r="I363" s="272"/>
      <c r="J363" s="268"/>
      <c r="K363" s="268"/>
      <c r="L363" s="273"/>
      <c r="M363" s="274"/>
      <c r="N363" s="275"/>
      <c r="O363" s="275"/>
      <c r="P363" s="275"/>
      <c r="Q363" s="275"/>
      <c r="R363" s="275"/>
      <c r="S363" s="275"/>
      <c r="T363" s="27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7" t="s">
        <v>176</v>
      </c>
      <c r="AU363" s="277" t="s">
        <v>89</v>
      </c>
      <c r="AV363" s="15" t="s">
        <v>172</v>
      </c>
      <c r="AW363" s="15" t="s">
        <v>35</v>
      </c>
      <c r="AX363" s="15" t="s">
        <v>87</v>
      </c>
      <c r="AY363" s="277" t="s">
        <v>165</v>
      </c>
    </row>
    <row r="364" s="2" customFormat="1" ht="24.15" customHeight="1">
      <c r="A364" s="39"/>
      <c r="B364" s="40"/>
      <c r="C364" s="227" t="s">
        <v>500</v>
      </c>
      <c r="D364" s="227" t="s">
        <v>167</v>
      </c>
      <c r="E364" s="228" t="s">
        <v>471</v>
      </c>
      <c r="F364" s="229" t="s">
        <v>472</v>
      </c>
      <c r="G364" s="230" t="s">
        <v>170</v>
      </c>
      <c r="H364" s="231">
        <v>40</v>
      </c>
      <c r="I364" s="232"/>
      <c r="J364" s="233">
        <f>ROUND(I364*H364,2)</f>
        <v>0</v>
      </c>
      <c r="K364" s="229" t="s">
        <v>171</v>
      </c>
      <c r="L364" s="45"/>
      <c r="M364" s="234" t="s">
        <v>1</v>
      </c>
      <c r="N364" s="235" t="s">
        <v>44</v>
      </c>
      <c r="O364" s="92"/>
      <c r="P364" s="236">
        <f>O364*H364</f>
        <v>0</v>
      </c>
      <c r="Q364" s="236">
        <v>0</v>
      </c>
      <c r="R364" s="236">
        <f>Q364*H364</f>
        <v>0</v>
      </c>
      <c r="S364" s="236">
        <v>0</v>
      </c>
      <c r="T364" s="237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8" t="s">
        <v>172</v>
      </c>
      <c r="AT364" s="238" t="s">
        <v>167</v>
      </c>
      <c r="AU364" s="238" t="s">
        <v>89</v>
      </c>
      <c r="AY364" s="18" t="s">
        <v>165</v>
      </c>
      <c r="BE364" s="239">
        <f>IF(N364="základní",J364,0)</f>
        <v>0</v>
      </c>
      <c r="BF364" s="239">
        <f>IF(N364="snížená",J364,0)</f>
        <v>0</v>
      </c>
      <c r="BG364" s="239">
        <f>IF(N364="zákl. přenesená",J364,0)</f>
        <v>0</v>
      </c>
      <c r="BH364" s="239">
        <f>IF(N364="sníž. přenesená",J364,0)</f>
        <v>0</v>
      </c>
      <c r="BI364" s="239">
        <f>IF(N364="nulová",J364,0)</f>
        <v>0</v>
      </c>
      <c r="BJ364" s="18" t="s">
        <v>87</v>
      </c>
      <c r="BK364" s="239">
        <f>ROUND(I364*H364,2)</f>
        <v>0</v>
      </c>
      <c r="BL364" s="18" t="s">
        <v>172</v>
      </c>
      <c r="BM364" s="238" t="s">
        <v>697</v>
      </c>
    </row>
    <row r="365" s="2" customFormat="1">
      <c r="A365" s="39"/>
      <c r="B365" s="40"/>
      <c r="C365" s="41"/>
      <c r="D365" s="240" t="s">
        <v>174</v>
      </c>
      <c r="E365" s="41"/>
      <c r="F365" s="241" t="s">
        <v>474</v>
      </c>
      <c r="G365" s="41"/>
      <c r="H365" s="41"/>
      <c r="I365" s="242"/>
      <c r="J365" s="41"/>
      <c r="K365" s="41"/>
      <c r="L365" s="45"/>
      <c r="M365" s="243"/>
      <c r="N365" s="244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174</v>
      </c>
      <c r="AU365" s="18" t="s">
        <v>89</v>
      </c>
    </row>
    <row r="366" s="13" customFormat="1">
      <c r="A366" s="13"/>
      <c r="B366" s="245"/>
      <c r="C366" s="246"/>
      <c r="D366" s="247" t="s">
        <v>176</v>
      </c>
      <c r="E366" s="248" t="s">
        <v>1</v>
      </c>
      <c r="F366" s="249" t="s">
        <v>177</v>
      </c>
      <c r="G366" s="246"/>
      <c r="H366" s="248" t="s">
        <v>1</v>
      </c>
      <c r="I366" s="250"/>
      <c r="J366" s="246"/>
      <c r="K366" s="246"/>
      <c r="L366" s="251"/>
      <c r="M366" s="252"/>
      <c r="N366" s="253"/>
      <c r="O366" s="253"/>
      <c r="P366" s="253"/>
      <c r="Q366" s="253"/>
      <c r="R366" s="253"/>
      <c r="S366" s="253"/>
      <c r="T366" s="25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5" t="s">
        <v>176</v>
      </c>
      <c r="AU366" s="255" t="s">
        <v>89</v>
      </c>
      <c r="AV366" s="13" t="s">
        <v>87</v>
      </c>
      <c r="AW366" s="13" t="s">
        <v>35</v>
      </c>
      <c r="AX366" s="13" t="s">
        <v>79</v>
      </c>
      <c r="AY366" s="255" t="s">
        <v>165</v>
      </c>
    </row>
    <row r="367" s="14" customFormat="1">
      <c r="A367" s="14"/>
      <c r="B367" s="256"/>
      <c r="C367" s="257"/>
      <c r="D367" s="247" t="s">
        <v>176</v>
      </c>
      <c r="E367" s="258" t="s">
        <v>1</v>
      </c>
      <c r="F367" s="259" t="s">
        <v>561</v>
      </c>
      <c r="G367" s="257"/>
      <c r="H367" s="260">
        <v>40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6" t="s">
        <v>176</v>
      </c>
      <c r="AU367" s="266" t="s">
        <v>89</v>
      </c>
      <c r="AV367" s="14" t="s">
        <v>89</v>
      </c>
      <c r="AW367" s="14" t="s">
        <v>35</v>
      </c>
      <c r="AX367" s="14" t="s">
        <v>79</v>
      </c>
      <c r="AY367" s="266" t="s">
        <v>165</v>
      </c>
    </row>
    <row r="368" s="15" customFormat="1">
      <c r="A368" s="15"/>
      <c r="B368" s="267"/>
      <c r="C368" s="268"/>
      <c r="D368" s="247" t="s">
        <v>176</v>
      </c>
      <c r="E368" s="269" t="s">
        <v>1</v>
      </c>
      <c r="F368" s="270" t="s">
        <v>179</v>
      </c>
      <c r="G368" s="268"/>
      <c r="H368" s="271">
        <v>40</v>
      </c>
      <c r="I368" s="272"/>
      <c r="J368" s="268"/>
      <c r="K368" s="268"/>
      <c r="L368" s="273"/>
      <c r="M368" s="274"/>
      <c r="N368" s="275"/>
      <c r="O368" s="275"/>
      <c r="P368" s="275"/>
      <c r="Q368" s="275"/>
      <c r="R368" s="275"/>
      <c r="S368" s="275"/>
      <c r="T368" s="27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7" t="s">
        <v>176</v>
      </c>
      <c r="AU368" s="277" t="s">
        <v>89</v>
      </c>
      <c r="AV368" s="15" t="s">
        <v>172</v>
      </c>
      <c r="AW368" s="15" t="s">
        <v>35</v>
      </c>
      <c r="AX368" s="15" t="s">
        <v>87</v>
      </c>
      <c r="AY368" s="277" t="s">
        <v>165</v>
      </c>
    </row>
    <row r="369" s="12" customFormat="1" ht="22.8" customHeight="1">
      <c r="A369" s="12"/>
      <c r="B369" s="211"/>
      <c r="C369" s="212"/>
      <c r="D369" s="213" t="s">
        <v>78</v>
      </c>
      <c r="E369" s="225" t="s">
        <v>475</v>
      </c>
      <c r="F369" s="225" t="s">
        <v>476</v>
      </c>
      <c r="G369" s="212"/>
      <c r="H369" s="212"/>
      <c r="I369" s="215"/>
      <c r="J369" s="226">
        <f>BK369</f>
        <v>0</v>
      </c>
      <c r="K369" s="212"/>
      <c r="L369" s="217"/>
      <c r="M369" s="218"/>
      <c r="N369" s="219"/>
      <c r="O369" s="219"/>
      <c r="P369" s="220">
        <f>SUM(P370:P379)</f>
        <v>0</v>
      </c>
      <c r="Q369" s="219"/>
      <c r="R369" s="220">
        <f>SUM(R370:R379)</f>
        <v>0</v>
      </c>
      <c r="S369" s="219"/>
      <c r="T369" s="221">
        <f>SUM(T370:T379)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22" t="s">
        <v>87</v>
      </c>
      <c r="AT369" s="223" t="s">
        <v>78</v>
      </c>
      <c r="AU369" s="223" t="s">
        <v>87</v>
      </c>
      <c r="AY369" s="222" t="s">
        <v>165</v>
      </c>
      <c r="BK369" s="224">
        <f>SUM(BK370:BK379)</f>
        <v>0</v>
      </c>
    </row>
    <row r="370" s="2" customFormat="1" ht="24.15" customHeight="1">
      <c r="A370" s="39"/>
      <c r="B370" s="40"/>
      <c r="C370" s="227" t="s">
        <v>509</v>
      </c>
      <c r="D370" s="227" t="s">
        <v>167</v>
      </c>
      <c r="E370" s="228" t="s">
        <v>478</v>
      </c>
      <c r="F370" s="229" t="s">
        <v>479</v>
      </c>
      <c r="G370" s="230" t="s">
        <v>194</v>
      </c>
      <c r="H370" s="231">
        <v>16.68</v>
      </c>
      <c r="I370" s="232"/>
      <c r="J370" s="233">
        <f>ROUND(I370*H370,2)</f>
        <v>0</v>
      </c>
      <c r="K370" s="229" t="s">
        <v>171</v>
      </c>
      <c r="L370" s="45"/>
      <c r="M370" s="234" t="s">
        <v>1</v>
      </c>
      <c r="N370" s="235" t="s">
        <v>44</v>
      </c>
      <c r="O370" s="92"/>
      <c r="P370" s="236">
        <f>O370*H370</f>
        <v>0</v>
      </c>
      <c r="Q370" s="236">
        <v>0</v>
      </c>
      <c r="R370" s="236">
        <f>Q370*H370</f>
        <v>0</v>
      </c>
      <c r="S370" s="236">
        <v>0</v>
      </c>
      <c r="T370" s="237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8" t="s">
        <v>172</v>
      </c>
      <c r="AT370" s="238" t="s">
        <v>167</v>
      </c>
      <c r="AU370" s="238" t="s">
        <v>89</v>
      </c>
      <c r="AY370" s="18" t="s">
        <v>165</v>
      </c>
      <c r="BE370" s="239">
        <f>IF(N370="základní",J370,0)</f>
        <v>0</v>
      </c>
      <c r="BF370" s="239">
        <f>IF(N370="snížená",J370,0)</f>
        <v>0</v>
      </c>
      <c r="BG370" s="239">
        <f>IF(N370="zákl. přenesená",J370,0)</f>
        <v>0</v>
      </c>
      <c r="BH370" s="239">
        <f>IF(N370="sníž. přenesená",J370,0)</f>
        <v>0</v>
      </c>
      <c r="BI370" s="239">
        <f>IF(N370="nulová",J370,0)</f>
        <v>0</v>
      </c>
      <c r="BJ370" s="18" t="s">
        <v>87</v>
      </c>
      <c r="BK370" s="239">
        <f>ROUND(I370*H370,2)</f>
        <v>0</v>
      </c>
      <c r="BL370" s="18" t="s">
        <v>172</v>
      </c>
      <c r="BM370" s="238" t="s">
        <v>698</v>
      </c>
    </row>
    <row r="371" s="2" customFormat="1">
      <c r="A371" s="39"/>
      <c r="B371" s="40"/>
      <c r="C371" s="41"/>
      <c r="D371" s="240" t="s">
        <v>174</v>
      </c>
      <c r="E371" s="41"/>
      <c r="F371" s="241" t="s">
        <v>481</v>
      </c>
      <c r="G371" s="41"/>
      <c r="H371" s="41"/>
      <c r="I371" s="242"/>
      <c r="J371" s="41"/>
      <c r="K371" s="41"/>
      <c r="L371" s="45"/>
      <c r="M371" s="243"/>
      <c r="N371" s="244"/>
      <c r="O371" s="92"/>
      <c r="P371" s="92"/>
      <c r="Q371" s="92"/>
      <c r="R371" s="92"/>
      <c r="S371" s="92"/>
      <c r="T371" s="93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174</v>
      </c>
      <c r="AU371" s="18" t="s">
        <v>89</v>
      </c>
    </row>
    <row r="372" s="2" customFormat="1" ht="24.15" customHeight="1">
      <c r="A372" s="39"/>
      <c r="B372" s="40"/>
      <c r="C372" s="227" t="s">
        <v>516</v>
      </c>
      <c r="D372" s="227" t="s">
        <v>167</v>
      </c>
      <c r="E372" s="228" t="s">
        <v>483</v>
      </c>
      <c r="F372" s="229" t="s">
        <v>484</v>
      </c>
      <c r="G372" s="230" t="s">
        <v>194</v>
      </c>
      <c r="H372" s="231">
        <v>16.68</v>
      </c>
      <c r="I372" s="232"/>
      <c r="J372" s="233">
        <f>ROUND(I372*H372,2)</f>
        <v>0</v>
      </c>
      <c r="K372" s="229" t="s">
        <v>171</v>
      </c>
      <c r="L372" s="45"/>
      <c r="M372" s="234" t="s">
        <v>1</v>
      </c>
      <c r="N372" s="235" t="s">
        <v>44</v>
      </c>
      <c r="O372" s="92"/>
      <c r="P372" s="236">
        <f>O372*H372</f>
        <v>0</v>
      </c>
      <c r="Q372" s="236">
        <v>0</v>
      </c>
      <c r="R372" s="236">
        <f>Q372*H372</f>
        <v>0</v>
      </c>
      <c r="S372" s="236">
        <v>0</v>
      </c>
      <c r="T372" s="237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8" t="s">
        <v>172</v>
      </c>
      <c r="AT372" s="238" t="s">
        <v>167</v>
      </c>
      <c r="AU372" s="238" t="s">
        <v>89</v>
      </c>
      <c r="AY372" s="18" t="s">
        <v>165</v>
      </c>
      <c r="BE372" s="239">
        <f>IF(N372="základní",J372,0)</f>
        <v>0</v>
      </c>
      <c r="BF372" s="239">
        <f>IF(N372="snížená",J372,0)</f>
        <v>0</v>
      </c>
      <c r="BG372" s="239">
        <f>IF(N372="zákl. přenesená",J372,0)</f>
        <v>0</v>
      </c>
      <c r="BH372" s="239">
        <f>IF(N372="sníž. přenesená",J372,0)</f>
        <v>0</v>
      </c>
      <c r="BI372" s="239">
        <f>IF(N372="nulová",J372,0)</f>
        <v>0</v>
      </c>
      <c r="BJ372" s="18" t="s">
        <v>87</v>
      </c>
      <c r="BK372" s="239">
        <f>ROUND(I372*H372,2)</f>
        <v>0</v>
      </c>
      <c r="BL372" s="18" t="s">
        <v>172</v>
      </c>
      <c r="BM372" s="238" t="s">
        <v>699</v>
      </c>
    </row>
    <row r="373" s="2" customFormat="1">
      <c r="A373" s="39"/>
      <c r="B373" s="40"/>
      <c r="C373" s="41"/>
      <c r="D373" s="240" t="s">
        <v>174</v>
      </c>
      <c r="E373" s="41"/>
      <c r="F373" s="241" t="s">
        <v>486</v>
      </c>
      <c r="G373" s="41"/>
      <c r="H373" s="41"/>
      <c r="I373" s="242"/>
      <c r="J373" s="41"/>
      <c r="K373" s="41"/>
      <c r="L373" s="45"/>
      <c r="M373" s="243"/>
      <c r="N373" s="244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174</v>
      </c>
      <c r="AU373" s="18" t="s">
        <v>89</v>
      </c>
    </row>
    <row r="374" s="2" customFormat="1" ht="24.15" customHeight="1">
      <c r="A374" s="39"/>
      <c r="B374" s="40"/>
      <c r="C374" s="227" t="s">
        <v>524</v>
      </c>
      <c r="D374" s="227" t="s">
        <v>167</v>
      </c>
      <c r="E374" s="228" t="s">
        <v>488</v>
      </c>
      <c r="F374" s="229" t="s">
        <v>489</v>
      </c>
      <c r="G374" s="230" t="s">
        <v>194</v>
      </c>
      <c r="H374" s="231">
        <v>533.75999999999999</v>
      </c>
      <c r="I374" s="232"/>
      <c r="J374" s="233">
        <f>ROUND(I374*H374,2)</f>
        <v>0</v>
      </c>
      <c r="K374" s="229" t="s">
        <v>171</v>
      </c>
      <c r="L374" s="45"/>
      <c r="M374" s="234" t="s">
        <v>1</v>
      </c>
      <c r="N374" s="235" t="s">
        <v>44</v>
      </c>
      <c r="O374" s="92"/>
      <c r="P374" s="236">
        <f>O374*H374</f>
        <v>0</v>
      </c>
      <c r="Q374" s="236">
        <v>0</v>
      </c>
      <c r="R374" s="236">
        <f>Q374*H374</f>
        <v>0</v>
      </c>
      <c r="S374" s="236">
        <v>0</v>
      </c>
      <c r="T374" s="237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8" t="s">
        <v>172</v>
      </c>
      <c r="AT374" s="238" t="s">
        <v>167</v>
      </c>
      <c r="AU374" s="238" t="s">
        <v>89</v>
      </c>
      <c r="AY374" s="18" t="s">
        <v>165</v>
      </c>
      <c r="BE374" s="239">
        <f>IF(N374="základní",J374,0)</f>
        <v>0</v>
      </c>
      <c r="BF374" s="239">
        <f>IF(N374="snížená",J374,0)</f>
        <v>0</v>
      </c>
      <c r="BG374" s="239">
        <f>IF(N374="zákl. přenesená",J374,0)</f>
        <v>0</v>
      </c>
      <c r="BH374" s="239">
        <f>IF(N374="sníž. přenesená",J374,0)</f>
        <v>0</v>
      </c>
      <c r="BI374" s="239">
        <f>IF(N374="nulová",J374,0)</f>
        <v>0</v>
      </c>
      <c r="BJ374" s="18" t="s">
        <v>87</v>
      </c>
      <c r="BK374" s="239">
        <f>ROUND(I374*H374,2)</f>
        <v>0</v>
      </c>
      <c r="BL374" s="18" t="s">
        <v>172</v>
      </c>
      <c r="BM374" s="238" t="s">
        <v>700</v>
      </c>
    </row>
    <row r="375" s="2" customFormat="1">
      <c r="A375" s="39"/>
      <c r="B375" s="40"/>
      <c r="C375" s="41"/>
      <c r="D375" s="240" t="s">
        <v>174</v>
      </c>
      <c r="E375" s="41"/>
      <c r="F375" s="241" t="s">
        <v>491</v>
      </c>
      <c r="G375" s="41"/>
      <c r="H375" s="41"/>
      <c r="I375" s="242"/>
      <c r="J375" s="41"/>
      <c r="K375" s="41"/>
      <c r="L375" s="45"/>
      <c r="M375" s="243"/>
      <c r="N375" s="244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174</v>
      </c>
      <c r="AU375" s="18" t="s">
        <v>89</v>
      </c>
    </row>
    <row r="376" s="14" customFormat="1">
      <c r="A376" s="14"/>
      <c r="B376" s="256"/>
      <c r="C376" s="257"/>
      <c r="D376" s="247" t="s">
        <v>176</v>
      </c>
      <c r="E376" s="258" t="s">
        <v>1</v>
      </c>
      <c r="F376" s="259" t="s">
        <v>701</v>
      </c>
      <c r="G376" s="257"/>
      <c r="H376" s="260">
        <v>533.75999999999999</v>
      </c>
      <c r="I376" s="261"/>
      <c r="J376" s="257"/>
      <c r="K376" s="257"/>
      <c r="L376" s="262"/>
      <c r="M376" s="263"/>
      <c r="N376" s="264"/>
      <c r="O376" s="264"/>
      <c r="P376" s="264"/>
      <c r="Q376" s="264"/>
      <c r="R376" s="264"/>
      <c r="S376" s="264"/>
      <c r="T376" s="26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6" t="s">
        <v>176</v>
      </c>
      <c r="AU376" s="266" t="s">
        <v>89</v>
      </c>
      <c r="AV376" s="14" t="s">
        <v>89</v>
      </c>
      <c r="AW376" s="14" t="s">
        <v>35</v>
      </c>
      <c r="AX376" s="14" t="s">
        <v>79</v>
      </c>
      <c r="AY376" s="266" t="s">
        <v>165</v>
      </c>
    </row>
    <row r="377" s="15" customFormat="1">
      <c r="A377" s="15"/>
      <c r="B377" s="267"/>
      <c r="C377" s="268"/>
      <c r="D377" s="247" t="s">
        <v>176</v>
      </c>
      <c r="E377" s="269" t="s">
        <v>1</v>
      </c>
      <c r="F377" s="270" t="s">
        <v>179</v>
      </c>
      <c r="G377" s="268"/>
      <c r="H377" s="271">
        <v>533.75999999999999</v>
      </c>
      <c r="I377" s="272"/>
      <c r="J377" s="268"/>
      <c r="K377" s="268"/>
      <c r="L377" s="273"/>
      <c r="M377" s="274"/>
      <c r="N377" s="275"/>
      <c r="O377" s="275"/>
      <c r="P377" s="275"/>
      <c r="Q377" s="275"/>
      <c r="R377" s="275"/>
      <c r="S377" s="275"/>
      <c r="T377" s="276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7" t="s">
        <v>176</v>
      </c>
      <c r="AU377" s="277" t="s">
        <v>89</v>
      </c>
      <c r="AV377" s="15" t="s">
        <v>172</v>
      </c>
      <c r="AW377" s="15" t="s">
        <v>35</v>
      </c>
      <c r="AX377" s="15" t="s">
        <v>87</v>
      </c>
      <c r="AY377" s="277" t="s">
        <v>165</v>
      </c>
    </row>
    <row r="378" s="2" customFormat="1" ht="37.8" customHeight="1">
      <c r="A378" s="39"/>
      <c r="B378" s="40"/>
      <c r="C378" s="227" t="s">
        <v>537</v>
      </c>
      <c r="D378" s="227" t="s">
        <v>167</v>
      </c>
      <c r="E378" s="228" t="s">
        <v>494</v>
      </c>
      <c r="F378" s="229" t="s">
        <v>495</v>
      </c>
      <c r="G378" s="230" t="s">
        <v>194</v>
      </c>
      <c r="H378" s="231">
        <v>16.68</v>
      </c>
      <c r="I378" s="232"/>
      <c r="J378" s="233">
        <f>ROUND(I378*H378,2)</f>
        <v>0</v>
      </c>
      <c r="K378" s="229" t="s">
        <v>171</v>
      </c>
      <c r="L378" s="45"/>
      <c r="M378" s="234" t="s">
        <v>1</v>
      </c>
      <c r="N378" s="235" t="s">
        <v>44</v>
      </c>
      <c r="O378" s="92"/>
      <c r="P378" s="236">
        <f>O378*H378</f>
        <v>0</v>
      </c>
      <c r="Q378" s="236">
        <v>0</v>
      </c>
      <c r="R378" s="236">
        <f>Q378*H378</f>
        <v>0</v>
      </c>
      <c r="S378" s="236">
        <v>0</v>
      </c>
      <c r="T378" s="23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8" t="s">
        <v>172</v>
      </c>
      <c r="AT378" s="238" t="s">
        <v>167</v>
      </c>
      <c r="AU378" s="238" t="s">
        <v>89</v>
      </c>
      <c r="AY378" s="18" t="s">
        <v>165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8" t="s">
        <v>87</v>
      </c>
      <c r="BK378" s="239">
        <f>ROUND(I378*H378,2)</f>
        <v>0</v>
      </c>
      <c r="BL378" s="18" t="s">
        <v>172</v>
      </c>
      <c r="BM378" s="238" t="s">
        <v>702</v>
      </c>
    </row>
    <row r="379" s="2" customFormat="1">
      <c r="A379" s="39"/>
      <c r="B379" s="40"/>
      <c r="C379" s="41"/>
      <c r="D379" s="240" t="s">
        <v>174</v>
      </c>
      <c r="E379" s="41"/>
      <c r="F379" s="241" t="s">
        <v>497</v>
      </c>
      <c r="G379" s="41"/>
      <c r="H379" s="41"/>
      <c r="I379" s="242"/>
      <c r="J379" s="41"/>
      <c r="K379" s="41"/>
      <c r="L379" s="45"/>
      <c r="M379" s="243"/>
      <c r="N379" s="244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174</v>
      </c>
      <c r="AU379" s="18" t="s">
        <v>89</v>
      </c>
    </row>
    <row r="380" s="12" customFormat="1" ht="22.8" customHeight="1">
      <c r="A380" s="12"/>
      <c r="B380" s="211"/>
      <c r="C380" s="212"/>
      <c r="D380" s="213" t="s">
        <v>78</v>
      </c>
      <c r="E380" s="225" t="s">
        <v>498</v>
      </c>
      <c r="F380" s="225" t="s">
        <v>499</v>
      </c>
      <c r="G380" s="212"/>
      <c r="H380" s="212"/>
      <c r="I380" s="215"/>
      <c r="J380" s="226">
        <f>BK380</f>
        <v>0</v>
      </c>
      <c r="K380" s="212"/>
      <c r="L380" s="217"/>
      <c r="M380" s="218"/>
      <c r="N380" s="219"/>
      <c r="O380" s="219"/>
      <c r="P380" s="220">
        <f>SUM(P381:P382)</f>
        <v>0</v>
      </c>
      <c r="Q380" s="219"/>
      <c r="R380" s="220">
        <f>SUM(R381:R382)</f>
        <v>0</v>
      </c>
      <c r="S380" s="219"/>
      <c r="T380" s="221">
        <f>SUM(T381:T382)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22" t="s">
        <v>87</v>
      </c>
      <c r="AT380" s="223" t="s">
        <v>78</v>
      </c>
      <c r="AU380" s="223" t="s">
        <v>87</v>
      </c>
      <c r="AY380" s="222" t="s">
        <v>165</v>
      </c>
      <c r="BK380" s="224">
        <f>SUM(BK381:BK382)</f>
        <v>0</v>
      </c>
    </row>
    <row r="381" s="2" customFormat="1" ht="24.15" customHeight="1">
      <c r="A381" s="39"/>
      <c r="B381" s="40"/>
      <c r="C381" s="227" t="s">
        <v>542</v>
      </c>
      <c r="D381" s="227" t="s">
        <v>167</v>
      </c>
      <c r="E381" s="228" t="s">
        <v>501</v>
      </c>
      <c r="F381" s="229" t="s">
        <v>502</v>
      </c>
      <c r="G381" s="230" t="s">
        <v>194</v>
      </c>
      <c r="H381" s="231">
        <v>355.55000000000001</v>
      </c>
      <c r="I381" s="232"/>
      <c r="J381" s="233">
        <f>ROUND(I381*H381,2)</f>
        <v>0</v>
      </c>
      <c r="K381" s="229" t="s">
        <v>171</v>
      </c>
      <c r="L381" s="45"/>
      <c r="M381" s="234" t="s">
        <v>1</v>
      </c>
      <c r="N381" s="235" t="s">
        <v>44</v>
      </c>
      <c r="O381" s="92"/>
      <c r="P381" s="236">
        <f>O381*H381</f>
        <v>0</v>
      </c>
      <c r="Q381" s="236">
        <v>0</v>
      </c>
      <c r="R381" s="236">
        <f>Q381*H381</f>
        <v>0</v>
      </c>
      <c r="S381" s="236">
        <v>0</v>
      </c>
      <c r="T381" s="237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8" t="s">
        <v>172</v>
      </c>
      <c r="AT381" s="238" t="s">
        <v>167</v>
      </c>
      <c r="AU381" s="238" t="s">
        <v>89</v>
      </c>
      <c r="AY381" s="18" t="s">
        <v>165</v>
      </c>
      <c r="BE381" s="239">
        <f>IF(N381="základní",J381,0)</f>
        <v>0</v>
      </c>
      <c r="BF381" s="239">
        <f>IF(N381="snížená",J381,0)</f>
        <v>0</v>
      </c>
      <c r="BG381" s="239">
        <f>IF(N381="zákl. přenesená",J381,0)</f>
        <v>0</v>
      </c>
      <c r="BH381" s="239">
        <f>IF(N381="sníž. přenesená",J381,0)</f>
        <v>0</v>
      </c>
      <c r="BI381" s="239">
        <f>IF(N381="nulová",J381,0)</f>
        <v>0</v>
      </c>
      <c r="BJ381" s="18" t="s">
        <v>87</v>
      </c>
      <c r="BK381" s="239">
        <f>ROUND(I381*H381,2)</f>
        <v>0</v>
      </c>
      <c r="BL381" s="18" t="s">
        <v>172</v>
      </c>
      <c r="BM381" s="238" t="s">
        <v>703</v>
      </c>
    </row>
    <row r="382" s="2" customFormat="1">
      <c r="A382" s="39"/>
      <c r="B382" s="40"/>
      <c r="C382" s="41"/>
      <c r="D382" s="240" t="s">
        <v>174</v>
      </c>
      <c r="E382" s="41"/>
      <c r="F382" s="241" t="s">
        <v>504</v>
      </c>
      <c r="G382" s="41"/>
      <c r="H382" s="41"/>
      <c r="I382" s="242"/>
      <c r="J382" s="41"/>
      <c r="K382" s="41"/>
      <c r="L382" s="45"/>
      <c r="M382" s="243"/>
      <c r="N382" s="244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174</v>
      </c>
      <c r="AU382" s="18" t="s">
        <v>89</v>
      </c>
    </row>
    <row r="383" s="12" customFormat="1" ht="25.92" customHeight="1">
      <c r="A383" s="12"/>
      <c r="B383" s="211"/>
      <c r="C383" s="212"/>
      <c r="D383" s="213" t="s">
        <v>78</v>
      </c>
      <c r="E383" s="214" t="s">
        <v>505</v>
      </c>
      <c r="F383" s="214" t="s">
        <v>506</v>
      </c>
      <c r="G383" s="212"/>
      <c r="H383" s="212"/>
      <c r="I383" s="215"/>
      <c r="J383" s="216">
        <f>BK383</f>
        <v>0</v>
      </c>
      <c r="K383" s="212"/>
      <c r="L383" s="217"/>
      <c r="M383" s="218"/>
      <c r="N383" s="219"/>
      <c r="O383" s="219"/>
      <c r="P383" s="220">
        <f>P384</f>
        <v>0</v>
      </c>
      <c r="Q383" s="219"/>
      <c r="R383" s="220">
        <f>R384</f>
        <v>0.021743999999999999</v>
      </c>
      <c r="S383" s="219"/>
      <c r="T383" s="221">
        <f>T384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22" t="s">
        <v>89</v>
      </c>
      <c r="AT383" s="223" t="s">
        <v>78</v>
      </c>
      <c r="AU383" s="223" t="s">
        <v>79</v>
      </c>
      <c r="AY383" s="222" t="s">
        <v>165</v>
      </c>
      <c r="BK383" s="224">
        <f>BK384</f>
        <v>0</v>
      </c>
    </row>
    <row r="384" s="12" customFormat="1" ht="22.8" customHeight="1">
      <c r="A384" s="12"/>
      <c r="B384" s="211"/>
      <c r="C384" s="212"/>
      <c r="D384" s="213" t="s">
        <v>78</v>
      </c>
      <c r="E384" s="225" t="s">
        <v>507</v>
      </c>
      <c r="F384" s="225" t="s">
        <v>508</v>
      </c>
      <c r="G384" s="212"/>
      <c r="H384" s="212"/>
      <c r="I384" s="215"/>
      <c r="J384" s="226">
        <f>BK384</f>
        <v>0</v>
      </c>
      <c r="K384" s="212"/>
      <c r="L384" s="217"/>
      <c r="M384" s="218"/>
      <c r="N384" s="219"/>
      <c r="O384" s="219"/>
      <c r="P384" s="220">
        <f>SUM(P385:P392)</f>
        <v>0</v>
      </c>
      <c r="Q384" s="219"/>
      <c r="R384" s="220">
        <f>SUM(R385:R392)</f>
        <v>0.021743999999999999</v>
      </c>
      <c r="S384" s="219"/>
      <c r="T384" s="221">
        <f>SUM(T385:T392)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22" t="s">
        <v>89</v>
      </c>
      <c r="AT384" s="223" t="s">
        <v>78</v>
      </c>
      <c r="AU384" s="223" t="s">
        <v>87</v>
      </c>
      <c r="AY384" s="222" t="s">
        <v>165</v>
      </c>
      <c r="BK384" s="224">
        <f>SUM(BK385:BK392)</f>
        <v>0</v>
      </c>
    </row>
    <row r="385" s="2" customFormat="1" ht="24.15" customHeight="1">
      <c r="A385" s="39"/>
      <c r="B385" s="40"/>
      <c r="C385" s="227" t="s">
        <v>547</v>
      </c>
      <c r="D385" s="227" t="s">
        <v>167</v>
      </c>
      <c r="E385" s="228" t="s">
        <v>510</v>
      </c>
      <c r="F385" s="229" t="s">
        <v>511</v>
      </c>
      <c r="G385" s="230" t="s">
        <v>170</v>
      </c>
      <c r="H385" s="231">
        <v>27.18</v>
      </c>
      <c r="I385" s="232"/>
      <c r="J385" s="233">
        <f>ROUND(I385*H385,2)</f>
        <v>0</v>
      </c>
      <c r="K385" s="229" t="s">
        <v>171</v>
      </c>
      <c r="L385" s="45"/>
      <c r="M385" s="234" t="s">
        <v>1</v>
      </c>
      <c r="N385" s="235" t="s">
        <v>44</v>
      </c>
      <c r="O385" s="92"/>
      <c r="P385" s="236">
        <f>O385*H385</f>
        <v>0</v>
      </c>
      <c r="Q385" s="236">
        <v>0.00080000000000000004</v>
      </c>
      <c r="R385" s="236">
        <f>Q385*H385</f>
        <v>0.021743999999999999</v>
      </c>
      <c r="S385" s="236">
        <v>0</v>
      </c>
      <c r="T385" s="237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8" t="s">
        <v>308</v>
      </c>
      <c r="AT385" s="238" t="s">
        <v>167</v>
      </c>
      <c r="AU385" s="238" t="s">
        <v>89</v>
      </c>
      <c r="AY385" s="18" t="s">
        <v>165</v>
      </c>
      <c r="BE385" s="239">
        <f>IF(N385="základní",J385,0)</f>
        <v>0</v>
      </c>
      <c r="BF385" s="239">
        <f>IF(N385="snížená",J385,0)</f>
        <v>0</v>
      </c>
      <c r="BG385" s="239">
        <f>IF(N385="zákl. přenesená",J385,0)</f>
        <v>0</v>
      </c>
      <c r="BH385" s="239">
        <f>IF(N385="sníž. přenesená",J385,0)</f>
        <v>0</v>
      </c>
      <c r="BI385" s="239">
        <f>IF(N385="nulová",J385,0)</f>
        <v>0</v>
      </c>
      <c r="BJ385" s="18" t="s">
        <v>87</v>
      </c>
      <c r="BK385" s="239">
        <f>ROUND(I385*H385,2)</f>
        <v>0</v>
      </c>
      <c r="BL385" s="18" t="s">
        <v>308</v>
      </c>
      <c r="BM385" s="238" t="s">
        <v>704</v>
      </c>
    </row>
    <row r="386" s="2" customFormat="1">
      <c r="A386" s="39"/>
      <c r="B386" s="40"/>
      <c r="C386" s="41"/>
      <c r="D386" s="240" t="s">
        <v>174</v>
      </c>
      <c r="E386" s="41"/>
      <c r="F386" s="241" t="s">
        <v>513</v>
      </c>
      <c r="G386" s="41"/>
      <c r="H386" s="41"/>
      <c r="I386" s="242"/>
      <c r="J386" s="41"/>
      <c r="K386" s="41"/>
      <c r="L386" s="45"/>
      <c r="M386" s="243"/>
      <c r="N386" s="244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174</v>
      </c>
      <c r="AU386" s="18" t="s">
        <v>89</v>
      </c>
    </row>
    <row r="387" s="13" customFormat="1">
      <c r="A387" s="13"/>
      <c r="B387" s="245"/>
      <c r="C387" s="246"/>
      <c r="D387" s="247" t="s">
        <v>176</v>
      </c>
      <c r="E387" s="248" t="s">
        <v>1</v>
      </c>
      <c r="F387" s="249" t="s">
        <v>514</v>
      </c>
      <c r="G387" s="246"/>
      <c r="H387" s="248" t="s">
        <v>1</v>
      </c>
      <c r="I387" s="250"/>
      <c r="J387" s="246"/>
      <c r="K387" s="246"/>
      <c r="L387" s="251"/>
      <c r="M387" s="252"/>
      <c r="N387" s="253"/>
      <c r="O387" s="253"/>
      <c r="P387" s="253"/>
      <c r="Q387" s="253"/>
      <c r="R387" s="253"/>
      <c r="S387" s="253"/>
      <c r="T387" s="25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5" t="s">
        <v>176</v>
      </c>
      <c r="AU387" s="255" t="s">
        <v>89</v>
      </c>
      <c r="AV387" s="13" t="s">
        <v>87</v>
      </c>
      <c r="AW387" s="13" t="s">
        <v>35</v>
      </c>
      <c r="AX387" s="13" t="s">
        <v>79</v>
      </c>
      <c r="AY387" s="255" t="s">
        <v>165</v>
      </c>
    </row>
    <row r="388" s="14" customFormat="1">
      <c r="A388" s="14"/>
      <c r="B388" s="256"/>
      <c r="C388" s="257"/>
      <c r="D388" s="247" t="s">
        <v>176</v>
      </c>
      <c r="E388" s="258" t="s">
        <v>1</v>
      </c>
      <c r="F388" s="259" t="s">
        <v>705</v>
      </c>
      <c r="G388" s="257"/>
      <c r="H388" s="260">
        <v>10.140000000000001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6" t="s">
        <v>176</v>
      </c>
      <c r="AU388" s="266" t="s">
        <v>89</v>
      </c>
      <c r="AV388" s="14" t="s">
        <v>89</v>
      </c>
      <c r="AW388" s="14" t="s">
        <v>35</v>
      </c>
      <c r="AX388" s="14" t="s">
        <v>79</v>
      </c>
      <c r="AY388" s="266" t="s">
        <v>165</v>
      </c>
    </row>
    <row r="389" s="14" customFormat="1">
      <c r="A389" s="14"/>
      <c r="B389" s="256"/>
      <c r="C389" s="257"/>
      <c r="D389" s="247" t="s">
        <v>176</v>
      </c>
      <c r="E389" s="258" t="s">
        <v>1</v>
      </c>
      <c r="F389" s="259" t="s">
        <v>706</v>
      </c>
      <c r="G389" s="257"/>
      <c r="H389" s="260">
        <v>17.039999999999999</v>
      </c>
      <c r="I389" s="261"/>
      <c r="J389" s="257"/>
      <c r="K389" s="257"/>
      <c r="L389" s="262"/>
      <c r="M389" s="263"/>
      <c r="N389" s="264"/>
      <c r="O389" s="264"/>
      <c r="P389" s="264"/>
      <c r="Q389" s="264"/>
      <c r="R389" s="264"/>
      <c r="S389" s="264"/>
      <c r="T389" s="26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6" t="s">
        <v>176</v>
      </c>
      <c r="AU389" s="266" t="s">
        <v>89</v>
      </c>
      <c r="AV389" s="14" t="s">
        <v>89</v>
      </c>
      <c r="AW389" s="14" t="s">
        <v>35</v>
      </c>
      <c r="AX389" s="14" t="s">
        <v>79</v>
      </c>
      <c r="AY389" s="266" t="s">
        <v>165</v>
      </c>
    </row>
    <row r="390" s="15" customFormat="1">
      <c r="A390" s="15"/>
      <c r="B390" s="267"/>
      <c r="C390" s="268"/>
      <c r="D390" s="247" t="s">
        <v>176</v>
      </c>
      <c r="E390" s="269" t="s">
        <v>1</v>
      </c>
      <c r="F390" s="270" t="s">
        <v>179</v>
      </c>
      <c r="G390" s="268"/>
      <c r="H390" s="271">
        <v>27.18</v>
      </c>
      <c r="I390" s="272"/>
      <c r="J390" s="268"/>
      <c r="K390" s="268"/>
      <c r="L390" s="273"/>
      <c r="M390" s="274"/>
      <c r="N390" s="275"/>
      <c r="O390" s="275"/>
      <c r="P390" s="275"/>
      <c r="Q390" s="275"/>
      <c r="R390" s="275"/>
      <c r="S390" s="275"/>
      <c r="T390" s="276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77" t="s">
        <v>176</v>
      </c>
      <c r="AU390" s="277" t="s">
        <v>89</v>
      </c>
      <c r="AV390" s="15" t="s">
        <v>172</v>
      </c>
      <c r="AW390" s="15" t="s">
        <v>35</v>
      </c>
      <c r="AX390" s="15" t="s">
        <v>87</v>
      </c>
      <c r="AY390" s="277" t="s">
        <v>165</v>
      </c>
    </row>
    <row r="391" s="2" customFormat="1" ht="24.15" customHeight="1">
      <c r="A391" s="39"/>
      <c r="B391" s="40"/>
      <c r="C391" s="227" t="s">
        <v>552</v>
      </c>
      <c r="D391" s="227" t="s">
        <v>167</v>
      </c>
      <c r="E391" s="228" t="s">
        <v>517</v>
      </c>
      <c r="F391" s="229" t="s">
        <v>518</v>
      </c>
      <c r="G391" s="230" t="s">
        <v>519</v>
      </c>
      <c r="H391" s="299"/>
      <c r="I391" s="232"/>
      <c r="J391" s="233">
        <f>ROUND(I391*H391,2)</f>
        <v>0</v>
      </c>
      <c r="K391" s="229" t="s">
        <v>171</v>
      </c>
      <c r="L391" s="45"/>
      <c r="M391" s="234" t="s">
        <v>1</v>
      </c>
      <c r="N391" s="235" t="s">
        <v>44</v>
      </c>
      <c r="O391" s="92"/>
      <c r="P391" s="236">
        <f>O391*H391</f>
        <v>0</v>
      </c>
      <c r="Q391" s="236">
        <v>0</v>
      </c>
      <c r="R391" s="236">
        <f>Q391*H391</f>
        <v>0</v>
      </c>
      <c r="S391" s="236">
        <v>0</v>
      </c>
      <c r="T391" s="237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8" t="s">
        <v>308</v>
      </c>
      <c r="AT391" s="238" t="s">
        <v>167</v>
      </c>
      <c r="AU391" s="238" t="s">
        <v>89</v>
      </c>
      <c r="AY391" s="18" t="s">
        <v>165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8" t="s">
        <v>87</v>
      </c>
      <c r="BK391" s="239">
        <f>ROUND(I391*H391,2)</f>
        <v>0</v>
      </c>
      <c r="BL391" s="18" t="s">
        <v>308</v>
      </c>
      <c r="BM391" s="238" t="s">
        <v>707</v>
      </c>
    </row>
    <row r="392" s="2" customFormat="1">
      <c r="A392" s="39"/>
      <c r="B392" s="40"/>
      <c r="C392" s="41"/>
      <c r="D392" s="240" t="s">
        <v>174</v>
      </c>
      <c r="E392" s="41"/>
      <c r="F392" s="241" t="s">
        <v>521</v>
      </c>
      <c r="G392" s="41"/>
      <c r="H392" s="41"/>
      <c r="I392" s="242"/>
      <c r="J392" s="41"/>
      <c r="K392" s="41"/>
      <c r="L392" s="45"/>
      <c r="M392" s="243"/>
      <c r="N392" s="244"/>
      <c r="O392" s="92"/>
      <c r="P392" s="92"/>
      <c r="Q392" s="92"/>
      <c r="R392" s="92"/>
      <c r="S392" s="92"/>
      <c r="T392" s="93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174</v>
      </c>
      <c r="AU392" s="18" t="s">
        <v>89</v>
      </c>
    </row>
    <row r="393" s="12" customFormat="1" ht="25.92" customHeight="1">
      <c r="A393" s="12"/>
      <c r="B393" s="211"/>
      <c r="C393" s="212"/>
      <c r="D393" s="213" t="s">
        <v>78</v>
      </c>
      <c r="E393" s="214" t="s">
        <v>191</v>
      </c>
      <c r="F393" s="214" t="s">
        <v>708</v>
      </c>
      <c r="G393" s="212"/>
      <c r="H393" s="212"/>
      <c r="I393" s="215"/>
      <c r="J393" s="216">
        <f>BK393</f>
        <v>0</v>
      </c>
      <c r="K393" s="212"/>
      <c r="L393" s="217"/>
      <c r="M393" s="218"/>
      <c r="N393" s="219"/>
      <c r="O393" s="219"/>
      <c r="P393" s="220">
        <f>P394</f>
        <v>0</v>
      </c>
      <c r="Q393" s="219"/>
      <c r="R393" s="220">
        <f>R394</f>
        <v>0</v>
      </c>
      <c r="S393" s="219"/>
      <c r="T393" s="221">
        <f>T394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22" t="s">
        <v>210</v>
      </c>
      <c r="AT393" s="223" t="s">
        <v>78</v>
      </c>
      <c r="AU393" s="223" t="s">
        <v>79</v>
      </c>
      <c r="AY393" s="222" t="s">
        <v>165</v>
      </c>
      <c r="BK393" s="224">
        <f>BK394</f>
        <v>0</v>
      </c>
    </row>
    <row r="394" s="12" customFormat="1" ht="22.8" customHeight="1">
      <c r="A394" s="12"/>
      <c r="B394" s="211"/>
      <c r="C394" s="212"/>
      <c r="D394" s="213" t="s">
        <v>78</v>
      </c>
      <c r="E394" s="225" t="s">
        <v>709</v>
      </c>
      <c r="F394" s="225" t="s">
        <v>710</v>
      </c>
      <c r="G394" s="212"/>
      <c r="H394" s="212"/>
      <c r="I394" s="215"/>
      <c r="J394" s="226">
        <f>BK394</f>
        <v>0</v>
      </c>
      <c r="K394" s="212"/>
      <c r="L394" s="217"/>
      <c r="M394" s="218"/>
      <c r="N394" s="219"/>
      <c r="O394" s="219"/>
      <c r="P394" s="220">
        <f>SUM(P395:P400)</f>
        <v>0</v>
      </c>
      <c r="Q394" s="219"/>
      <c r="R394" s="220">
        <f>SUM(R395:R400)</f>
        <v>0</v>
      </c>
      <c r="S394" s="219"/>
      <c r="T394" s="221">
        <f>SUM(T395:T400)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22" t="s">
        <v>210</v>
      </c>
      <c r="AT394" s="223" t="s">
        <v>78</v>
      </c>
      <c r="AU394" s="223" t="s">
        <v>87</v>
      </c>
      <c r="AY394" s="222" t="s">
        <v>165</v>
      </c>
      <c r="BK394" s="224">
        <f>SUM(BK395:BK400)</f>
        <v>0</v>
      </c>
    </row>
    <row r="395" s="2" customFormat="1" ht="24.15" customHeight="1">
      <c r="A395" s="39"/>
      <c r="B395" s="40"/>
      <c r="C395" s="227" t="s">
        <v>302</v>
      </c>
      <c r="D395" s="227" t="s">
        <v>167</v>
      </c>
      <c r="E395" s="228" t="s">
        <v>711</v>
      </c>
      <c r="F395" s="229" t="s">
        <v>712</v>
      </c>
      <c r="G395" s="230" t="s">
        <v>335</v>
      </c>
      <c r="H395" s="231">
        <v>84</v>
      </c>
      <c r="I395" s="232"/>
      <c r="J395" s="233">
        <f>ROUND(I395*H395,2)</f>
        <v>0</v>
      </c>
      <c r="K395" s="229" t="s">
        <v>1</v>
      </c>
      <c r="L395" s="45"/>
      <c r="M395" s="234" t="s">
        <v>1</v>
      </c>
      <c r="N395" s="235" t="s">
        <v>44</v>
      </c>
      <c r="O395" s="92"/>
      <c r="P395" s="236">
        <f>O395*H395</f>
        <v>0</v>
      </c>
      <c r="Q395" s="236">
        <v>0</v>
      </c>
      <c r="R395" s="236">
        <f>Q395*H395</f>
        <v>0</v>
      </c>
      <c r="S395" s="236">
        <v>0</v>
      </c>
      <c r="T395" s="237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8" t="s">
        <v>713</v>
      </c>
      <c r="AT395" s="238" t="s">
        <v>167</v>
      </c>
      <c r="AU395" s="238" t="s">
        <v>89</v>
      </c>
      <c r="AY395" s="18" t="s">
        <v>165</v>
      </c>
      <c r="BE395" s="239">
        <f>IF(N395="základní",J395,0)</f>
        <v>0</v>
      </c>
      <c r="BF395" s="239">
        <f>IF(N395="snížená",J395,0)</f>
        <v>0</v>
      </c>
      <c r="BG395" s="239">
        <f>IF(N395="zákl. přenesená",J395,0)</f>
        <v>0</v>
      </c>
      <c r="BH395" s="239">
        <f>IF(N395="sníž. přenesená",J395,0)</f>
        <v>0</v>
      </c>
      <c r="BI395" s="239">
        <f>IF(N395="nulová",J395,0)</f>
        <v>0</v>
      </c>
      <c r="BJ395" s="18" t="s">
        <v>87</v>
      </c>
      <c r="BK395" s="239">
        <f>ROUND(I395*H395,2)</f>
        <v>0</v>
      </c>
      <c r="BL395" s="18" t="s">
        <v>713</v>
      </c>
      <c r="BM395" s="238" t="s">
        <v>714</v>
      </c>
    </row>
    <row r="396" s="13" customFormat="1">
      <c r="A396" s="13"/>
      <c r="B396" s="245"/>
      <c r="C396" s="246"/>
      <c r="D396" s="247" t="s">
        <v>176</v>
      </c>
      <c r="E396" s="248" t="s">
        <v>1</v>
      </c>
      <c r="F396" s="249" t="s">
        <v>566</v>
      </c>
      <c r="G396" s="246"/>
      <c r="H396" s="248" t="s">
        <v>1</v>
      </c>
      <c r="I396" s="250"/>
      <c r="J396" s="246"/>
      <c r="K396" s="246"/>
      <c r="L396" s="251"/>
      <c r="M396" s="252"/>
      <c r="N396" s="253"/>
      <c r="O396" s="253"/>
      <c r="P396" s="253"/>
      <c r="Q396" s="253"/>
      <c r="R396" s="253"/>
      <c r="S396" s="253"/>
      <c r="T396" s="25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5" t="s">
        <v>176</v>
      </c>
      <c r="AU396" s="255" t="s">
        <v>89</v>
      </c>
      <c r="AV396" s="13" t="s">
        <v>87</v>
      </c>
      <c r="AW396" s="13" t="s">
        <v>35</v>
      </c>
      <c r="AX396" s="13" t="s">
        <v>79</v>
      </c>
      <c r="AY396" s="255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567</v>
      </c>
      <c r="G397" s="257"/>
      <c r="H397" s="260">
        <v>26.899999999999999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568</v>
      </c>
      <c r="G398" s="257"/>
      <c r="H398" s="260">
        <v>12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4" customFormat="1">
      <c r="A399" s="14"/>
      <c r="B399" s="256"/>
      <c r="C399" s="257"/>
      <c r="D399" s="247" t="s">
        <v>176</v>
      </c>
      <c r="E399" s="258" t="s">
        <v>1</v>
      </c>
      <c r="F399" s="259" t="s">
        <v>569</v>
      </c>
      <c r="G399" s="257"/>
      <c r="H399" s="260">
        <v>45.100000000000001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6" t="s">
        <v>176</v>
      </c>
      <c r="AU399" s="266" t="s">
        <v>89</v>
      </c>
      <c r="AV399" s="14" t="s">
        <v>89</v>
      </c>
      <c r="AW399" s="14" t="s">
        <v>35</v>
      </c>
      <c r="AX399" s="14" t="s">
        <v>79</v>
      </c>
      <c r="AY399" s="266" t="s">
        <v>165</v>
      </c>
    </row>
    <row r="400" s="15" customFormat="1">
      <c r="A400" s="15"/>
      <c r="B400" s="267"/>
      <c r="C400" s="268"/>
      <c r="D400" s="247" t="s">
        <v>176</v>
      </c>
      <c r="E400" s="269" t="s">
        <v>1</v>
      </c>
      <c r="F400" s="270" t="s">
        <v>179</v>
      </c>
      <c r="G400" s="268"/>
      <c r="H400" s="271">
        <v>84</v>
      </c>
      <c r="I400" s="272"/>
      <c r="J400" s="268"/>
      <c r="K400" s="268"/>
      <c r="L400" s="273"/>
      <c r="M400" s="304"/>
      <c r="N400" s="305"/>
      <c r="O400" s="305"/>
      <c r="P400" s="305"/>
      <c r="Q400" s="305"/>
      <c r="R400" s="305"/>
      <c r="S400" s="305"/>
      <c r="T400" s="30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7" t="s">
        <v>176</v>
      </c>
      <c r="AU400" s="277" t="s">
        <v>89</v>
      </c>
      <c r="AV400" s="15" t="s">
        <v>172</v>
      </c>
      <c r="AW400" s="15" t="s">
        <v>35</v>
      </c>
      <c r="AX400" s="15" t="s">
        <v>87</v>
      </c>
      <c r="AY400" s="277" t="s">
        <v>165</v>
      </c>
    </row>
    <row r="401" s="2" customFormat="1" ht="6.96" customHeight="1">
      <c r="A401" s="39"/>
      <c r="B401" s="67"/>
      <c r="C401" s="68"/>
      <c r="D401" s="68"/>
      <c r="E401" s="68"/>
      <c r="F401" s="68"/>
      <c r="G401" s="68"/>
      <c r="H401" s="68"/>
      <c r="I401" s="68"/>
      <c r="J401" s="68"/>
      <c r="K401" s="68"/>
      <c r="L401" s="45"/>
      <c r="M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</row>
  </sheetData>
  <sheetProtection sheet="1" autoFilter="0" formatColumns="0" formatRows="0" objects="1" scenarios="1" spinCount="100000" saltValue="Q1bcAzlgPiWFN2LScnuBmgzxUTsBxqvcz8hbx7yVqxEwW0aDp4OllaVLw0yBSH+G7UcONSW4siLK/+nXJkrMCg==" hashValue="LKwBc7DUDb28q72Owy79x4RuNFAIDFNsCobLd9RhaXRycYq40F8c3O0x+Fum2sHcmp3c37pOBeSlBAnbwdJPIg==" algorithmName="SHA-512" password="CC35"/>
  <autoFilter ref="C128:K400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5_02/113106151"/>
    <hyperlink ref="F138" r:id="rId2" display="https://podminky.urs.cz/item/CS_URS_2025_02/119001421"/>
    <hyperlink ref="F145" r:id="rId3" display="https://podminky.urs.cz/item/CS_URS_2025_02/121151113"/>
    <hyperlink ref="F150" r:id="rId4" display="https://podminky.urs.cz/item/CS_URS_2025_02/122452204"/>
    <hyperlink ref="F157" r:id="rId5" display="https://podminky.urs.cz/item/CS_URS_2025_02/132251103"/>
    <hyperlink ref="F165" r:id="rId6" display="https://podminky.urs.cz/item/CS_URS_2025_02/139001101"/>
    <hyperlink ref="F172" r:id="rId7" display="https://podminky.urs.cz/item/CS_URS_2025_02/162751117"/>
    <hyperlink ref="F178" r:id="rId8" display="https://podminky.urs.cz/item/CS_URS_2025_02/162751119"/>
    <hyperlink ref="F182" r:id="rId9" display="https://podminky.urs.cz/item/CS_URS_2025_02/166151101"/>
    <hyperlink ref="F189" r:id="rId10" display="https://podminky.urs.cz/item/CS_URS_2025_02/171201231"/>
    <hyperlink ref="F193" r:id="rId11" display="https://podminky.urs.cz/item/CS_URS_2025_02/171251201"/>
    <hyperlink ref="F195" r:id="rId12" display="https://podminky.urs.cz/item/CS_URS_2025_02/175151101"/>
    <hyperlink ref="F203" r:id="rId13" display="https://podminky.urs.cz/item/CS_URS_2025_02/175151201"/>
    <hyperlink ref="F209" r:id="rId14" display="https://podminky.urs.cz/item/CS_URS_2025_02/181351103"/>
    <hyperlink ref="F215" r:id="rId15" display="https://podminky.urs.cz/item/CS_URS_2025_02/181411131"/>
    <hyperlink ref="F223" r:id="rId16" display="https://podminky.urs.cz/item/CS_URS_2025_02/181951112"/>
    <hyperlink ref="F229" r:id="rId17" display="https://podminky.urs.cz/item/CS_URS_2025_02/211531111"/>
    <hyperlink ref="F235" r:id="rId18" display="https://podminky.urs.cz/item/CS_URS_2025_02/211971110"/>
    <hyperlink ref="F245" r:id="rId19" display="https://podminky.urs.cz/item/CS_URS_2025_02/212532111"/>
    <hyperlink ref="F251" r:id="rId20" display="https://podminky.urs.cz/item/CS_URS_2025_02/212755214"/>
    <hyperlink ref="F257" r:id="rId21" display="https://podminky.urs.cz/item/CS_URS_2025_02/451572111"/>
    <hyperlink ref="F263" r:id="rId22" display="https://podminky.urs.cz/item/CS_URS_2025_02/564211011"/>
    <hyperlink ref="F268" r:id="rId23" display="https://podminky.urs.cz/item/CS_URS_2025_02/564861111"/>
    <hyperlink ref="F273" r:id="rId24" display="https://podminky.urs.cz/item/CS_URS_2025_02/564952111"/>
    <hyperlink ref="F278" r:id="rId25" display="https://podminky.urs.cz/item/CS_URS_2025_02/564960315"/>
    <hyperlink ref="F286" r:id="rId26" display="https://podminky.urs.cz/item/CS_URS_2025_02/591111111"/>
    <hyperlink ref="F297" r:id="rId27" display="https://podminky.urs.cz/item/CS_URS_2025_02/599441111"/>
    <hyperlink ref="F303" r:id="rId28" display="https://podminky.urs.cz/item/CS_URS_2025_02/871260310"/>
    <hyperlink ref="F317" r:id="rId29" display="https://podminky.urs.cz/item/CS_URS_2025_02/877260310"/>
    <hyperlink ref="F324" r:id="rId30" display="https://podminky.urs.cz/item/CS_URS_2025_02/877260320"/>
    <hyperlink ref="F332" r:id="rId31" display="https://podminky.urs.cz/item/CS_URS_2025_02/892271111"/>
    <hyperlink ref="F336" r:id="rId32" display="https://podminky.urs.cz/item/CS_URS_2025_02/899722111"/>
    <hyperlink ref="F344" r:id="rId33" display="https://podminky.urs.cz/item/CS_URS_2025_02/916111113"/>
    <hyperlink ref="F355" r:id="rId34" display="https://podminky.urs.cz/item/CS_URS_2025_02/916991121"/>
    <hyperlink ref="F360" r:id="rId35" display="https://podminky.urs.cz/item/CS_URS_2025_02/919726202"/>
    <hyperlink ref="F365" r:id="rId36" display="https://podminky.urs.cz/item/CS_URS_2025_02/979071111"/>
    <hyperlink ref="F371" r:id="rId37" display="https://podminky.urs.cz/item/CS_URS_2025_02/997013111"/>
    <hyperlink ref="F373" r:id="rId38" display="https://podminky.urs.cz/item/CS_URS_2025_02/997013501"/>
    <hyperlink ref="F375" r:id="rId39" display="https://podminky.urs.cz/item/CS_URS_2025_02/997013509"/>
    <hyperlink ref="F379" r:id="rId40" display="https://podminky.urs.cz/item/CS_URS_2025_02/997013861"/>
    <hyperlink ref="F382" r:id="rId41" display="https://podminky.urs.cz/item/CS_URS_2025_02/998223011"/>
    <hyperlink ref="F386" r:id="rId42" display="https://podminky.urs.cz/item/CS_URS_2025_02/711161215"/>
    <hyperlink ref="F392" r:id="rId43" display="https://podminky.urs.cz/item/CS_URS_2025_02/998711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715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ROUND((SUM(BE129:BE559)),  2)</f>
        <v>0</v>
      </c>
      <c r="G33" s="39"/>
      <c r="H33" s="39"/>
      <c r="I33" s="165">
        <v>0.20999999999999999</v>
      </c>
      <c r="J33" s="164">
        <f>ROUND(((SUM(BE129:BE559))*I33),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ROUND((SUM(BF129:BF559)),  2)</f>
        <v>0</v>
      </c>
      <c r="G34" s="39"/>
      <c r="H34" s="39"/>
      <c r="I34" s="165">
        <v>0.12</v>
      </c>
      <c r="J34" s="164">
        <f>ROUND(((SUM(BF129:BF559))*I34),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ROUND((SUM(BG129:BG559)),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ROUND((SUM(BH129:BH559)),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ROUND((SUM(BI129:BI559)),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2504903 - SO 101 - Komunikace a parkovací plochy I.etapa - Příjezdová komunikace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J130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J131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J280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141</v>
      </c>
      <c r="E100" s="197"/>
      <c r="F100" s="197"/>
      <c r="G100" s="197"/>
      <c r="H100" s="197"/>
      <c r="I100" s="197"/>
      <c r="J100" s="198">
        <f>J335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142</v>
      </c>
      <c r="E101" s="197"/>
      <c r="F101" s="197"/>
      <c r="G101" s="197"/>
      <c r="H101" s="197"/>
      <c r="I101" s="197"/>
      <c r="J101" s="198">
        <f>J341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143</v>
      </c>
      <c r="E102" s="197"/>
      <c r="F102" s="197"/>
      <c r="G102" s="197"/>
      <c r="H102" s="197"/>
      <c r="I102" s="197"/>
      <c r="J102" s="198">
        <f>J422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144</v>
      </c>
      <c r="E103" s="197"/>
      <c r="F103" s="197"/>
      <c r="G103" s="197"/>
      <c r="H103" s="197"/>
      <c r="I103" s="197"/>
      <c r="J103" s="198">
        <f>J474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145</v>
      </c>
      <c r="E104" s="197"/>
      <c r="F104" s="197"/>
      <c r="G104" s="197"/>
      <c r="H104" s="197"/>
      <c r="I104" s="197"/>
      <c r="J104" s="198">
        <f>J527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146</v>
      </c>
      <c r="E105" s="197"/>
      <c r="F105" s="197"/>
      <c r="G105" s="197"/>
      <c r="H105" s="197"/>
      <c r="I105" s="197"/>
      <c r="J105" s="198">
        <f>J538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147</v>
      </c>
      <c r="E106" s="192"/>
      <c r="F106" s="192"/>
      <c r="G106" s="192"/>
      <c r="H106" s="192"/>
      <c r="I106" s="192"/>
      <c r="J106" s="193">
        <f>J541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148</v>
      </c>
      <c r="E107" s="197"/>
      <c r="F107" s="197"/>
      <c r="G107" s="197"/>
      <c r="H107" s="197"/>
      <c r="I107" s="197"/>
      <c r="J107" s="198">
        <f>J542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558</v>
      </c>
      <c r="E108" s="192"/>
      <c r="F108" s="192"/>
      <c r="G108" s="192"/>
      <c r="H108" s="192"/>
      <c r="I108" s="192"/>
      <c r="J108" s="193">
        <f>J550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559</v>
      </c>
      <c r="E109" s="197"/>
      <c r="F109" s="197"/>
      <c r="G109" s="197"/>
      <c r="H109" s="197"/>
      <c r="I109" s="197"/>
      <c r="J109" s="198">
        <f>J551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150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4" t="str">
        <f>E7</f>
        <v>Revitalizace veřejných ploch v areálu kláštera Rajhrad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131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30" customHeight="1">
      <c r="A121" s="39"/>
      <c r="B121" s="40"/>
      <c r="C121" s="41"/>
      <c r="D121" s="41"/>
      <c r="E121" s="77" t="str">
        <f>E9</f>
        <v>2504903 - SO 101 - Komunikace a parkovací plochy I.etapa - Příjezdová komunikace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Rajhrad</v>
      </c>
      <c r="G123" s="41"/>
      <c r="H123" s="41"/>
      <c r="I123" s="33" t="s">
        <v>22</v>
      </c>
      <c r="J123" s="80" t="str">
        <f>IF(J12="","",J12)</f>
        <v>9. 12. 2025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Benediktínské opatství Rajhrad, Kláštěr 1, 66461 R</v>
      </c>
      <c r="G125" s="41"/>
      <c r="H125" s="41"/>
      <c r="I125" s="33" t="s">
        <v>31</v>
      </c>
      <c r="J125" s="37" t="str">
        <f>E21</f>
        <v>SPZ Design,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29</v>
      </c>
      <c r="D126" s="41"/>
      <c r="E126" s="41"/>
      <c r="F126" s="28" t="str">
        <f>IF(E18="","",E18)</f>
        <v>Vyplň údaj</v>
      </c>
      <c r="G126" s="41"/>
      <c r="H126" s="41"/>
      <c r="I126" s="33" t="s">
        <v>36</v>
      </c>
      <c r="J126" s="37" t="str">
        <f>E24</f>
        <v>Ing. Petr Zavadil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151</v>
      </c>
      <c r="D128" s="203" t="s">
        <v>64</v>
      </c>
      <c r="E128" s="203" t="s">
        <v>60</v>
      </c>
      <c r="F128" s="203" t="s">
        <v>61</v>
      </c>
      <c r="G128" s="203" t="s">
        <v>152</v>
      </c>
      <c r="H128" s="203" t="s">
        <v>153</v>
      </c>
      <c r="I128" s="203" t="s">
        <v>154</v>
      </c>
      <c r="J128" s="203" t="s">
        <v>135</v>
      </c>
      <c r="K128" s="204" t="s">
        <v>155</v>
      </c>
      <c r="L128" s="205"/>
      <c r="M128" s="101" t="s">
        <v>1</v>
      </c>
      <c r="N128" s="102" t="s">
        <v>43</v>
      </c>
      <c r="O128" s="102" t="s">
        <v>156</v>
      </c>
      <c r="P128" s="102" t="s">
        <v>157</v>
      </c>
      <c r="Q128" s="102" t="s">
        <v>158</v>
      </c>
      <c r="R128" s="102" t="s">
        <v>159</v>
      </c>
      <c r="S128" s="102" t="s">
        <v>160</v>
      </c>
      <c r="T128" s="103" t="s">
        <v>161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162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P130+P541+P550</f>
        <v>0</v>
      </c>
      <c r="Q129" s="105"/>
      <c r="R129" s="208">
        <f>R130+R541+R550</f>
        <v>175.76714404000001</v>
      </c>
      <c r="S129" s="105"/>
      <c r="T129" s="209">
        <f>T130+T541+T550</f>
        <v>96.939989999999995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78</v>
      </c>
      <c r="AU129" s="18" t="s">
        <v>137</v>
      </c>
      <c r="BK129" s="210">
        <f>BK130+BK541+BK550</f>
        <v>0</v>
      </c>
    </row>
    <row r="130" s="12" customFormat="1" ht="25.92" customHeight="1">
      <c r="A130" s="12"/>
      <c r="B130" s="211"/>
      <c r="C130" s="212"/>
      <c r="D130" s="213" t="s">
        <v>78</v>
      </c>
      <c r="E130" s="214" t="s">
        <v>163</v>
      </c>
      <c r="F130" s="214" t="s">
        <v>164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P131+P280+P335+P341+P422+P474+P527+P538</f>
        <v>0</v>
      </c>
      <c r="Q130" s="219"/>
      <c r="R130" s="220">
        <f>R131+R280+R335+R341+R422+R474+R527+R538</f>
        <v>175.73866554</v>
      </c>
      <c r="S130" s="219"/>
      <c r="T130" s="221">
        <f>T131+T280+T335+T341+T422+T474+T527+T538</f>
        <v>96.939989999999995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87</v>
      </c>
      <c r="AT130" s="223" t="s">
        <v>78</v>
      </c>
      <c r="AU130" s="223" t="s">
        <v>79</v>
      </c>
      <c r="AY130" s="222" t="s">
        <v>165</v>
      </c>
      <c r="BK130" s="224">
        <f>BK131+BK280+BK335+BK341+BK422+BK474+BK527+BK538</f>
        <v>0</v>
      </c>
    </row>
    <row r="131" s="12" customFormat="1" ht="22.8" customHeight="1">
      <c r="A131" s="12"/>
      <c r="B131" s="211"/>
      <c r="C131" s="212"/>
      <c r="D131" s="213" t="s">
        <v>78</v>
      </c>
      <c r="E131" s="225" t="s">
        <v>87</v>
      </c>
      <c r="F131" s="225" t="s">
        <v>166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SUM(P132:P279)</f>
        <v>0</v>
      </c>
      <c r="Q131" s="219"/>
      <c r="R131" s="220">
        <f>SUM(R132:R279)</f>
        <v>9.5269349999999999</v>
      </c>
      <c r="S131" s="219"/>
      <c r="T131" s="221">
        <f>SUM(T132:T279)</f>
        <v>96.939989999999995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87</v>
      </c>
      <c r="AT131" s="223" t="s">
        <v>78</v>
      </c>
      <c r="AU131" s="223" t="s">
        <v>87</v>
      </c>
      <c r="AY131" s="222" t="s">
        <v>165</v>
      </c>
      <c r="BK131" s="224">
        <f>SUM(BK132:BK279)</f>
        <v>0</v>
      </c>
    </row>
    <row r="132" s="2" customFormat="1" ht="24.15" customHeight="1">
      <c r="A132" s="39"/>
      <c r="B132" s="40"/>
      <c r="C132" s="227" t="s">
        <v>87</v>
      </c>
      <c r="D132" s="227" t="s">
        <v>167</v>
      </c>
      <c r="E132" s="228" t="s">
        <v>168</v>
      </c>
      <c r="F132" s="229" t="s">
        <v>169</v>
      </c>
      <c r="G132" s="230" t="s">
        <v>170</v>
      </c>
      <c r="H132" s="231">
        <v>232.47</v>
      </c>
      <c r="I132" s="232"/>
      <c r="J132" s="233">
        <f>ROUND(I132*H132,2)</f>
        <v>0</v>
      </c>
      <c r="K132" s="229" t="s">
        <v>171</v>
      </c>
      <c r="L132" s="45"/>
      <c r="M132" s="234" t="s">
        <v>1</v>
      </c>
      <c r="N132" s="235" t="s">
        <v>44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0.41699999999999998</v>
      </c>
      <c r="T132" s="237">
        <f>S132*H132</f>
        <v>96.939989999999995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172</v>
      </c>
      <c r="AT132" s="238" t="s">
        <v>167</v>
      </c>
      <c r="AU132" s="238" t="s">
        <v>89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87</v>
      </c>
      <c r="BK132" s="239">
        <f>ROUND(I132*H132,2)</f>
        <v>0</v>
      </c>
      <c r="BL132" s="18" t="s">
        <v>172</v>
      </c>
      <c r="BM132" s="238" t="s">
        <v>716</v>
      </c>
    </row>
    <row r="133" s="2" customFormat="1">
      <c r="A133" s="39"/>
      <c r="B133" s="40"/>
      <c r="C133" s="41"/>
      <c r="D133" s="240" t="s">
        <v>174</v>
      </c>
      <c r="E133" s="41"/>
      <c r="F133" s="241" t="s">
        <v>175</v>
      </c>
      <c r="G133" s="41"/>
      <c r="H133" s="41"/>
      <c r="I133" s="242"/>
      <c r="J133" s="41"/>
      <c r="K133" s="41"/>
      <c r="L133" s="45"/>
      <c r="M133" s="243"/>
      <c r="N133" s="244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174</v>
      </c>
      <c r="AU133" s="18" t="s">
        <v>89</v>
      </c>
    </row>
    <row r="134" s="13" customFormat="1">
      <c r="A134" s="13"/>
      <c r="B134" s="245"/>
      <c r="C134" s="246"/>
      <c r="D134" s="247" t="s">
        <v>176</v>
      </c>
      <c r="E134" s="248" t="s">
        <v>1</v>
      </c>
      <c r="F134" s="249" t="s">
        <v>177</v>
      </c>
      <c r="G134" s="246"/>
      <c r="H134" s="248" t="s">
        <v>1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5" t="s">
        <v>176</v>
      </c>
      <c r="AU134" s="255" t="s">
        <v>89</v>
      </c>
      <c r="AV134" s="13" t="s">
        <v>87</v>
      </c>
      <c r="AW134" s="13" t="s">
        <v>35</v>
      </c>
      <c r="AX134" s="13" t="s">
        <v>79</v>
      </c>
      <c r="AY134" s="255" t="s">
        <v>165</v>
      </c>
    </row>
    <row r="135" s="14" customFormat="1">
      <c r="A135" s="14"/>
      <c r="B135" s="256"/>
      <c r="C135" s="257"/>
      <c r="D135" s="247" t="s">
        <v>176</v>
      </c>
      <c r="E135" s="258" t="s">
        <v>1</v>
      </c>
      <c r="F135" s="259" t="s">
        <v>717</v>
      </c>
      <c r="G135" s="257"/>
      <c r="H135" s="260">
        <v>232.47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6" t="s">
        <v>176</v>
      </c>
      <c r="AU135" s="266" t="s">
        <v>89</v>
      </c>
      <c r="AV135" s="14" t="s">
        <v>89</v>
      </c>
      <c r="AW135" s="14" t="s">
        <v>35</v>
      </c>
      <c r="AX135" s="14" t="s">
        <v>79</v>
      </c>
      <c r="AY135" s="266" t="s">
        <v>165</v>
      </c>
    </row>
    <row r="136" s="15" customFormat="1">
      <c r="A136" s="15"/>
      <c r="B136" s="267"/>
      <c r="C136" s="268"/>
      <c r="D136" s="247" t="s">
        <v>176</v>
      </c>
      <c r="E136" s="269" t="s">
        <v>1</v>
      </c>
      <c r="F136" s="270" t="s">
        <v>179</v>
      </c>
      <c r="G136" s="268"/>
      <c r="H136" s="271">
        <v>232.47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176</v>
      </c>
      <c r="AU136" s="277" t="s">
        <v>89</v>
      </c>
      <c r="AV136" s="15" t="s">
        <v>172</v>
      </c>
      <c r="AW136" s="15" t="s">
        <v>35</v>
      </c>
      <c r="AX136" s="15" t="s">
        <v>87</v>
      </c>
      <c r="AY136" s="277" t="s">
        <v>165</v>
      </c>
    </row>
    <row r="137" s="2" customFormat="1" ht="24.15" customHeight="1">
      <c r="A137" s="39"/>
      <c r="B137" s="40"/>
      <c r="C137" s="227" t="s">
        <v>89</v>
      </c>
      <c r="D137" s="227" t="s">
        <v>167</v>
      </c>
      <c r="E137" s="228" t="s">
        <v>718</v>
      </c>
      <c r="F137" s="229" t="s">
        <v>719</v>
      </c>
      <c r="G137" s="230" t="s">
        <v>335</v>
      </c>
      <c r="H137" s="231">
        <v>21</v>
      </c>
      <c r="I137" s="232"/>
      <c r="J137" s="233">
        <f>ROUND(I137*H137,2)</f>
        <v>0</v>
      </c>
      <c r="K137" s="229" t="s">
        <v>171</v>
      </c>
      <c r="L137" s="45"/>
      <c r="M137" s="234" t="s">
        <v>1</v>
      </c>
      <c r="N137" s="235" t="s">
        <v>44</v>
      </c>
      <c r="O137" s="92"/>
      <c r="P137" s="236">
        <f>O137*H137</f>
        <v>0</v>
      </c>
      <c r="Q137" s="236">
        <v>0.06053</v>
      </c>
      <c r="R137" s="236">
        <f>Q137*H137</f>
        <v>1.2711300000000001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172</v>
      </c>
      <c r="AT137" s="238" t="s">
        <v>167</v>
      </c>
      <c r="AU137" s="238" t="s">
        <v>89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87</v>
      </c>
      <c r="BK137" s="239">
        <f>ROUND(I137*H137,2)</f>
        <v>0</v>
      </c>
      <c r="BL137" s="18" t="s">
        <v>172</v>
      </c>
      <c r="BM137" s="238" t="s">
        <v>720</v>
      </c>
    </row>
    <row r="138" s="2" customFormat="1">
      <c r="A138" s="39"/>
      <c r="B138" s="40"/>
      <c r="C138" s="41"/>
      <c r="D138" s="240" t="s">
        <v>174</v>
      </c>
      <c r="E138" s="41"/>
      <c r="F138" s="241" t="s">
        <v>721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174</v>
      </c>
      <c r="AU138" s="18" t="s">
        <v>89</v>
      </c>
    </row>
    <row r="139" s="13" customFormat="1">
      <c r="A139" s="13"/>
      <c r="B139" s="245"/>
      <c r="C139" s="246"/>
      <c r="D139" s="247" t="s">
        <v>176</v>
      </c>
      <c r="E139" s="248" t="s">
        <v>1</v>
      </c>
      <c r="F139" s="249" t="s">
        <v>722</v>
      </c>
      <c r="G139" s="246"/>
      <c r="H139" s="248" t="s">
        <v>1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5" t="s">
        <v>176</v>
      </c>
      <c r="AU139" s="255" t="s">
        <v>89</v>
      </c>
      <c r="AV139" s="13" t="s">
        <v>87</v>
      </c>
      <c r="AW139" s="13" t="s">
        <v>35</v>
      </c>
      <c r="AX139" s="13" t="s">
        <v>79</v>
      </c>
      <c r="AY139" s="255" t="s">
        <v>165</v>
      </c>
    </row>
    <row r="140" s="14" customFormat="1">
      <c r="A140" s="14"/>
      <c r="B140" s="256"/>
      <c r="C140" s="257"/>
      <c r="D140" s="247" t="s">
        <v>176</v>
      </c>
      <c r="E140" s="258" t="s">
        <v>1</v>
      </c>
      <c r="F140" s="259" t="s">
        <v>723</v>
      </c>
      <c r="G140" s="257"/>
      <c r="H140" s="260">
        <v>21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176</v>
      </c>
      <c r="AU140" s="266" t="s">
        <v>89</v>
      </c>
      <c r="AV140" s="14" t="s">
        <v>89</v>
      </c>
      <c r="AW140" s="14" t="s">
        <v>35</v>
      </c>
      <c r="AX140" s="14" t="s">
        <v>79</v>
      </c>
      <c r="AY140" s="266" t="s">
        <v>165</v>
      </c>
    </row>
    <row r="141" s="15" customFormat="1">
      <c r="A141" s="15"/>
      <c r="B141" s="267"/>
      <c r="C141" s="268"/>
      <c r="D141" s="247" t="s">
        <v>176</v>
      </c>
      <c r="E141" s="269" t="s">
        <v>1</v>
      </c>
      <c r="F141" s="270" t="s">
        <v>179</v>
      </c>
      <c r="G141" s="268"/>
      <c r="H141" s="271">
        <v>21</v>
      </c>
      <c r="I141" s="272"/>
      <c r="J141" s="268"/>
      <c r="K141" s="268"/>
      <c r="L141" s="273"/>
      <c r="M141" s="274"/>
      <c r="N141" s="275"/>
      <c r="O141" s="275"/>
      <c r="P141" s="275"/>
      <c r="Q141" s="275"/>
      <c r="R141" s="275"/>
      <c r="S141" s="275"/>
      <c r="T141" s="27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7" t="s">
        <v>176</v>
      </c>
      <c r="AU141" s="277" t="s">
        <v>89</v>
      </c>
      <c r="AV141" s="15" t="s">
        <v>172</v>
      </c>
      <c r="AW141" s="15" t="s">
        <v>35</v>
      </c>
      <c r="AX141" s="15" t="s">
        <v>87</v>
      </c>
      <c r="AY141" s="277" t="s">
        <v>165</v>
      </c>
    </row>
    <row r="142" s="2" customFormat="1" ht="24.15" customHeight="1">
      <c r="A142" s="39"/>
      <c r="B142" s="40"/>
      <c r="C142" s="227" t="s">
        <v>210</v>
      </c>
      <c r="D142" s="227" t="s">
        <v>167</v>
      </c>
      <c r="E142" s="228" t="s">
        <v>570</v>
      </c>
      <c r="F142" s="229" t="s">
        <v>571</v>
      </c>
      <c r="G142" s="230" t="s">
        <v>170</v>
      </c>
      <c r="H142" s="231">
        <v>271.88999999999999</v>
      </c>
      <c r="I142" s="232"/>
      <c r="J142" s="233">
        <f>ROUND(I142*H142,2)</f>
        <v>0</v>
      </c>
      <c r="K142" s="229" t="s">
        <v>171</v>
      </c>
      <c r="L142" s="45"/>
      <c r="M142" s="234" t="s">
        <v>1</v>
      </c>
      <c r="N142" s="235" t="s">
        <v>44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172</v>
      </c>
      <c r="AT142" s="238" t="s">
        <v>167</v>
      </c>
      <c r="AU142" s="238" t="s">
        <v>89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87</v>
      </c>
      <c r="BK142" s="239">
        <f>ROUND(I142*H142,2)</f>
        <v>0</v>
      </c>
      <c r="BL142" s="18" t="s">
        <v>172</v>
      </c>
      <c r="BM142" s="238" t="s">
        <v>724</v>
      </c>
    </row>
    <row r="143" s="2" customFormat="1">
      <c r="A143" s="39"/>
      <c r="B143" s="40"/>
      <c r="C143" s="41"/>
      <c r="D143" s="240" t="s">
        <v>174</v>
      </c>
      <c r="E143" s="41"/>
      <c r="F143" s="241" t="s">
        <v>573</v>
      </c>
      <c r="G143" s="41"/>
      <c r="H143" s="41"/>
      <c r="I143" s="242"/>
      <c r="J143" s="41"/>
      <c r="K143" s="41"/>
      <c r="L143" s="45"/>
      <c r="M143" s="243"/>
      <c r="N143" s="244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174</v>
      </c>
      <c r="AU143" s="18" t="s">
        <v>89</v>
      </c>
    </row>
    <row r="144" s="13" customFormat="1">
      <c r="A144" s="13"/>
      <c r="B144" s="245"/>
      <c r="C144" s="246"/>
      <c r="D144" s="247" t="s">
        <v>176</v>
      </c>
      <c r="E144" s="248" t="s">
        <v>1</v>
      </c>
      <c r="F144" s="249" t="s">
        <v>574</v>
      </c>
      <c r="G144" s="246"/>
      <c r="H144" s="248" t="s">
        <v>1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5" t="s">
        <v>176</v>
      </c>
      <c r="AU144" s="255" t="s">
        <v>89</v>
      </c>
      <c r="AV144" s="13" t="s">
        <v>87</v>
      </c>
      <c r="AW144" s="13" t="s">
        <v>35</v>
      </c>
      <c r="AX144" s="13" t="s">
        <v>79</v>
      </c>
      <c r="AY144" s="255" t="s">
        <v>165</v>
      </c>
    </row>
    <row r="145" s="13" customFormat="1">
      <c r="A145" s="13"/>
      <c r="B145" s="245"/>
      <c r="C145" s="246"/>
      <c r="D145" s="247" t="s">
        <v>176</v>
      </c>
      <c r="E145" s="248" t="s">
        <v>1</v>
      </c>
      <c r="F145" s="249" t="s">
        <v>725</v>
      </c>
      <c r="G145" s="246"/>
      <c r="H145" s="248" t="s">
        <v>1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5" t="s">
        <v>176</v>
      </c>
      <c r="AU145" s="255" t="s">
        <v>89</v>
      </c>
      <c r="AV145" s="13" t="s">
        <v>87</v>
      </c>
      <c r="AW145" s="13" t="s">
        <v>35</v>
      </c>
      <c r="AX145" s="13" t="s">
        <v>79</v>
      </c>
      <c r="AY145" s="255" t="s">
        <v>165</v>
      </c>
    </row>
    <row r="146" s="14" customFormat="1">
      <c r="A146" s="14"/>
      <c r="B146" s="256"/>
      <c r="C146" s="257"/>
      <c r="D146" s="247" t="s">
        <v>176</v>
      </c>
      <c r="E146" s="258" t="s">
        <v>1</v>
      </c>
      <c r="F146" s="259" t="s">
        <v>726</v>
      </c>
      <c r="G146" s="257"/>
      <c r="H146" s="260">
        <v>271.88999999999999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176</v>
      </c>
      <c r="AU146" s="266" t="s">
        <v>89</v>
      </c>
      <c r="AV146" s="14" t="s">
        <v>89</v>
      </c>
      <c r="AW146" s="14" t="s">
        <v>35</v>
      </c>
      <c r="AX146" s="14" t="s">
        <v>79</v>
      </c>
      <c r="AY146" s="266" t="s">
        <v>165</v>
      </c>
    </row>
    <row r="147" s="15" customFormat="1">
      <c r="A147" s="15"/>
      <c r="B147" s="267"/>
      <c r="C147" s="268"/>
      <c r="D147" s="247" t="s">
        <v>176</v>
      </c>
      <c r="E147" s="269" t="s">
        <v>1</v>
      </c>
      <c r="F147" s="270" t="s">
        <v>179</v>
      </c>
      <c r="G147" s="268"/>
      <c r="H147" s="271">
        <v>271.88999999999999</v>
      </c>
      <c r="I147" s="272"/>
      <c r="J147" s="268"/>
      <c r="K147" s="268"/>
      <c r="L147" s="273"/>
      <c r="M147" s="274"/>
      <c r="N147" s="275"/>
      <c r="O147" s="275"/>
      <c r="P147" s="275"/>
      <c r="Q147" s="275"/>
      <c r="R147" s="275"/>
      <c r="S147" s="275"/>
      <c r="T147" s="27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7" t="s">
        <v>176</v>
      </c>
      <c r="AU147" s="277" t="s">
        <v>89</v>
      </c>
      <c r="AV147" s="15" t="s">
        <v>172</v>
      </c>
      <c r="AW147" s="15" t="s">
        <v>35</v>
      </c>
      <c r="AX147" s="15" t="s">
        <v>87</v>
      </c>
      <c r="AY147" s="277" t="s">
        <v>165</v>
      </c>
    </row>
    <row r="148" s="2" customFormat="1" ht="37.8" customHeight="1">
      <c r="A148" s="39"/>
      <c r="B148" s="40"/>
      <c r="C148" s="227" t="s">
        <v>172</v>
      </c>
      <c r="D148" s="227" t="s">
        <v>167</v>
      </c>
      <c r="E148" s="228" t="s">
        <v>198</v>
      </c>
      <c r="F148" s="229" t="s">
        <v>199</v>
      </c>
      <c r="G148" s="230" t="s">
        <v>183</v>
      </c>
      <c r="H148" s="231">
        <v>719.173</v>
      </c>
      <c r="I148" s="232"/>
      <c r="J148" s="233">
        <f>ROUND(I148*H148,2)</f>
        <v>0</v>
      </c>
      <c r="K148" s="229" t="s">
        <v>171</v>
      </c>
      <c r="L148" s="45"/>
      <c r="M148" s="234" t="s">
        <v>1</v>
      </c>
      <c r="N148" s="235" t="s">
        <v>44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172</v>
      </c>
      <c r="AT148" s="238" t="s">
        <v>167</v>
      </c>
      <c r="AU148" s="238" t="s">
        <v>89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87</v>
      </c>
      <c r="BK148" s="239">
        <f>ROUND(I148*H148,2)</f>
        <v>0</v>
      </c>
      <c r="BL148" s="18" t="s">
        <v>172</v>
      </c>
      <c r="BM148" s="238" t="s">
        <v>727</v>
      </c>
    </row>
    <row r="149" s="2" customFormat="1">
      <c r="A149" s="39"/>
      <c r="B149" s="40"/>
      <c r="C149" s="41"/>
      <c r="D149" s="240" t="s">
        <v>174</v>
      </c>
      <c r="E149" s="41"/>
      <c r="F149" s="241" t="s">
        <v>201</v>
      </c>
      <c r="G149" s="41"/>
      <c r="H149" s="41"/>
      <c r="I149" s="242"/>
      <c r="J149" s="41"/>
      <c r="K149" s="41"/>
      <c r="L149" s="45"/>
      <c r="M149" s="243"/>
      <c r="N149" s="244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174</v>
      </c>
      <c r="AU149" s="18" t="s">
        <v>89</v>
      </c>
    </row>
    <row r="150" s="13" customFormat="1">
      <c r="A150" s="13"/>
      <c r="B150" s="245"/>
      <c r="C150" s="246"/>
      <c r="D150" s="247" t="s">
        <v>176</v>
      </c>
      <c r="E150" s="248" t="s">
        <v>1</v>
      </c>
      <c r="F150" s="249" t="s">
        <v>725</v>
      </c>
      <c r="G150" s="246"/>
      <c r="H150" s="248" t="s">
        <v>1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5" t="s">
        <v>176</v>
      </c>
      <c r="AU150" s="255" t="s">
        <v>89</v>
      </c>
      <c r="AV150" s="13" t="s">
        <v>87</v>
      </c>
      <c r="AW150" s="13" t="s">
        <v>35</v>
      </c>
      <c r="AX150" s="13" t="s">
        <v>79</v>
      </c>
      <c r="AY150" s="255" t="s">
        <v>165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728</v>
      </c>
      <c r="G151" s="257"/>
      <c r="H151" s="260">
        <v>22.100000000000001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729</v>
      </c>
      <c r="G152" s="257"/>
      <c r="H152" s="260">
        <v>17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730</v>
      </c>
      <c r="G153" s="257"/>
      <c r="H153" s="260">
        <v>10.4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731</v>
      </c>
      <c r="G154" s="257"/>
      <c r="H154" s="260">
        <v>54.600000000000001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732</v>
      </c>
      <c r="G155" s="257"/>
      <c r="H155" s="260">
        <v>43.427999999999997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733</v>
      </c>
      <c r="G156" s="257"/>
      <c r="H156" s="260">
        <v>108.56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4" customFormat="1">
      <c r="A157" s="14"/>
      <c r="B157" s="256"/>
      <c r="C157" s="257"/>
      <c r="D157" s="247" t="s">
        <v>176</v>
      </c>
      <c r="E157" s="258" t="s">
        <v>1</v>
      </c>
      <c r="F157" s="259" t="s">
        <v>734</v>
      </c>
      <c r="G157" s="257"/>
      <c r="H157" s="260">
        <v>47.32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176</v>
      </c>
      <c r="AU157" s="266" t="s">
        <v>89</v>
      </c>
      <c r="AV157" s="14" t="s">
        <v>89</v>
      </c>
      <c r="AW157" s="14" t="s">
        <v>35</v>
      </c>
      <c r="AX157" s="14" t="s">
        <v>79</v>
      </c>
      <c r="AY157" s="266" t="s">
        <v>165</v>
      </c>
    </row>
    <row r="158" s="14" customFormat="1">
      <c r="A158" s="14"/>
      <c r="B158" s="256"/>
      <c r="C158" s="257"/>
      <c r="D158" s="247" t="s">
        <v>176</v>
      </c>
      <c r="E158" s="258" t="s">
        <v>1</v>
      </c>
      <c r="F158" s="259" t="s">
        <v>735</v>
      </c>
      <c r="G158" s="257"/>
      <c r="H158" s="260">
        <v>108.56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176</v>
      </c>
      <c r="AU158" s="266" t="s">
        <v>89</v>
      </c>
      <c r="AV158" s="14" t="s">
        <v>89</v>
      </c>
      <c r="AW158" s="14" t="s">
        <v>35</v>
      </c>
      <c r="AX158" s="14" t="s">
        <v>79</v>
      </c>
      <c r="AY158" s="266" t="s">
        <v>165</v>
      </c>
    </row>
    <row r="159" s="14" customFormat="1">
      <c r="A159" s="14"/>
      <c r="B159" s="256"/>
      <c r="C159" s="257"/>
      <c r="D159" s="247" t="s">
        <v>176</v>
      </c>
      <c r="E159" s="258" t="s">
        <v>1</v>
      </c>
      <c r="F159" s="259" t="s">
        <v>736</v>
      </c>
      <c r="G159" s="257"/>
      <c r="H159" s="260">
        <v>17.719999999999999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6" t="s">
        <v>176</v>
      </c>
      <c r="AU159" s="266" t="s">
        <v>89</v>
      </c>
      <c r="AV159" s="14" t="s">
        <v>89</v>
      </c>
      <c r="AW159" s="14" t="s">
        <v>35</v>
      </c>
      <c r="AX159" s="14" t="s">
        <v>79</v>
      </c>
      <c r="AY159" s="266" t="s">
        <v>165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737</v>
      </c>
      <c r="G160" s="257"/>
      <c r="H160" s="260">
        <v>229.37600000000001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738</v>
      </c>
      <c r="G161" s="257"/>
      <c r="H161" s="260">
        <v>36.200000000000003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4" customFormat="1">
      <c r="A162" s="14"/>
      <c r="B162" s="256"/>
      <c r="C162" s="257"/>
      <c r="D162" s="247" t="s">
        <v>176</v>
      </c>
      <c r="E162" s="258" t="s">
        <v>1</v>
      </c>
      <c r="F162" s="259" t="s">
        <v>739</v>
      </c>
      <c r="G162" s="257"/>
      <c r="H162" s="260">
        <v>33.264000000000003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176</v>
      </c>
      <c r="AU162" s="266" t="s">
        <v>89</v>
      </c>
      <c r="AV162" s="14" t="s">
        <v>89</v>
      </c>
      <c r="AW162" s="14" t="s">
        <v>35</v>
      </c>
      <c r="AX162" s="14" t="s">
        <v>79</v>
      </c>
      <c r="AY162" s="266" t="s">
        <v>165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740</v>
      </c>
      <c r="G163" s="257"/>
      <c r="H163" s="260">
        <v>40.621000000000002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4" customFormat="1">
      <c r="A164" s="14"/>
      <c r="B164" s="256"/>
      <c r="C164" s="257"/>
      <c r="D164" s="247" t="s">
        <v>176</v>
      </c>
      <c r="E164" s="258" t="s">
        <v>1</v>
      </c>
      <c r="F164" s="259" t="s">
        <v>741</v>
      </c>
      <c r="G164" s="257"/>
      <c r="H164" s="260">
        <v>-34.871000000000002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176</v>
      </c>
      <c r="AU164" s="266" t="s">
        <v>89</v>
      </c>
      <c r="AV164" s="14" t="s">
        <v>89</v>
      </c>
      <c r="AW164" s="14" t="s">
        <v>35</v>
      </c>
      <c r="AX164" s="14" t="s">
        <v>79</v>
      </c>
      <c r="AY164" s="266" t="s">
        <v>165</v>
      </c>
    </row>
    <row r="165" s="13" customFormat="1">
      <c r="A165" s="13"/>
      <c r="B165" s="245"/>
      <c r="C165" s="246"/>
      <c r="D165" s="247" t="s">
        <v>176</v>
      </c>
      <c r="E165" s="248" t="s">
        <v>1</v>
      </c>
      <c r="F165" s="249" t="s">
        <v>742</v>
      </c>
      <c r="G165" s="246"/>
      <c r="H165" s="248" t="s">
        <v>1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5" t="s">
        <v>176</v>
      </c>
      <c r="AU165" s="255" t="s">
        <v>89</v>
      </c>
      <c r="AV165" s="13" t="s">
        <v>87</v>
      </c>
      <c r="AW165" s="13" t="s">
        <v>35</v>
      </c>
      <c r="AX165" s="13" t="s">
        <v>79</v>
      </c>
      <c r="AY165" s="255" t="s">
        <v>165</v>
      </c>
    </row>
    <row r="166" s="14" customFormat="1">
      <c r="A166" s="14"/>
      <c r="B166" s="256"/>
      <c r="C166" s="257"/>
      <c r="D166" s="247" t="s">
        <v>176</v>
      </c>
      <c r="E166" s="258" t="s">
        <v>1</v>
      </c>
      <c r="F166" s="259" t="s">
        <v>743</v>
      </c>
      <c r="G166" s="257"/>
      <c r="H166" s="260">
        <v>-15.105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6" t="s">
        <v>176</v>
      </c>
      <c r="AU166" s="266" t="s">
        <v>89</v>
      </c>
      <c r="AV166" s="14" t="s">
        <v>89</v>
      </c>
      <c r="AW166" s="14" t="s">
        <v>35</v>
      </c>
      <c r="AX166" s="14" t="s">
        <v>79</v>
      </c>
      <c r="AY166" s="266" t="s">
        <v>165</v>
      </c>
    </row>
    <row r="167" s="15" customFormat="1">
      <c r="A167" s="15"/>
      <c r="B167" s="267"/>
      <c r="C167" s="268"/>
      <c r="D167" s="247" t="s">
        <v>176</v>
      </c>
      <c r="E167" s="269" t="s">
        <v>1</v>
      </c>
      <c r="F167" s="270" t="s">
        <v>179</v>
      </c>
      <c r="G167" s="268"/>
      <c r="H167" s="271">
        <v>719.173</v>
      </c>
      <c r="I167" s="272"/>
      <c r="J167" s="268"/>
      <c r="K167" s="268"/>
      <c r="L167" s="273"/>
      <c r="M167" s="274"/>
      <c r="N167" s="275"/>
      <c r="O167" s="275"/>
      <c r="P167" s="275"/>
      <c r="Q167" s="275"/>
      <c r="R167" s="275"/>
      <c r="S167" s="275"/>
      <c r="T167" s="27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7" t="s">
        <v>176</v>
      </c>
      <c r="AU167" s="277" t="s">
        <v>89</v>
      </c>
      <c r="AV167" s="15" t="s">
        <v>172</v>
      </c>
      <c r="AW167" s="15" t="s">
        <v>35</v>
      </c>
      <c r="AX167" s="15" t="s">
        <v>87</v>
      </c>
      <c r="AY167" s="277" t="s">
        <v>165</v>
      </c>
    </row>
    <row r="168" s="2" customFormat="1" ht="33" customHeight="1">
      <c r="A168" s="39"/>
      <c r="B168" s="40"/>
      <c r="C168" s="227" t="s">
        <v>229</v>
      </c>
      <c r="D168" s="227" t="s">
        <v>167</v>
      </c>
      <c r="E168" s="228" t="s">
        <v>211</v>
      </c>
      <c r="F168" s="229" t="s">
        <v>212</v>
      </c>
      <c r="G168" s="230" t="s">
        <v>183</v>
      </c>
      <c r="H168" s="231">
        <v>75.097999999999999</v>
      </c>
      <c r="I168" s="232"/>
      <c r="J168" s="233">
        <f>ROUND(I168*H168,2)</f>
        <v>0</v>
      </c>
      <c r="K168" s="229" t="s">
        <v>171</v>
      </c>
      <c r="L168" s="45"/>
      <c r="M168" s="234" t="s">
        <v>1</v>
      </c>
      <c r="N168" s="235" t="s">
        <v>44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172</v>
      </c>
      <c r="AT168" s="238" t="s">
        <v>167</v>
      </c>
      <c r="AU168" s="238" t="s">
        <v>89</v>
      </c>
      <c r="AY168" s="18" t="s">
        <v>165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87</v>
      </c>
      <c r="BK168" s="239">
        <f>ROUND(I168*H168,2)</f>
        <v>0</v>
      </c>
      <c r="BL168" s="18" t="s">
        <v>172</v>
      </c>
      <c r="BM168" s="238" t="s">
        <v>744</v>
      </c>
    </row>
    <row r="169" s="2" customFormat="1">
      <c r="A169" s="39"/>
      <c r="B169" s="40"/>
      <c r="C169" s="41"/>
      <c r="D169" s="240" t="s">
        <v>174</v>
      </c>
      <c r="E169" s="41"/>
      <c r="F169" s="241" t="s">
        <v>214</v>
      </c>
      <c r="G169" s="41"/>
      <c r="H169" s="41"/>
      <c r="I169" s="242"/>
      <c r="J169" s="41"/>
      <c r="K169" s="41"/>
      <c r="L169" s="45"/>
      <c r="M169" s="243"/>
      <c r="N169" s="244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174</v>
      </c>
      <c r="AU169" s="18" t="s">
        <v>89</v>
      </c>
    </row>
    <row r="170" s="13" customFormat="1">
      <c r="A170" s="13"/>
      <c r="B170" s="245"/>
      <c r="C170" s="246"/>
      <c r="D170" s="247" t="s">
        <v>176</v>
      </c>
      <c r="E170" s="248" t="s">
        <v>1</v>
      </c>
      <c r="F170" s="249" t="s">
        <v>215</v>
      </c>
      <c r="G170" s="246"/>
      <c r="H170" s="248" t="s">
        <v>1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5" t="s">
        <v>176</v>
      </c>
      <c r="AU170" s="255" t="s">
        <v>89</v>
      </c>
      <c r="AV170" s="13" t="s">
        <v>87</v>
      </c>
      <c r="AW170" s="13" t="s">
        <v>35</v>
      </c>
      <c r="AX170" s="13" t="s">
        <v>79</v>
      </c>
      <c r="AY170" s="255" t="s">
        <v>165</v>
      </c>
    </row>
    <row r="171" s="13" customFormat="1">
      <c r="A171" s="13"/>
      <c r="B171" s="245"/>
      <c r="C171" s="246"/>
      <c r="D171" s="247" t="s">
        <v>176</v>
      </c>
      <c r="E171" s="248" t="s">
        <v>1</v>
      </c>
      <c r="F171" s="249" t="s">
        <v>725</v>
      </c>
      <c r="G171" s="246"/>
      <c r="H171" s="248" t="s">
        <v>1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5" t="s">
        <v>176</v>
      </c>
      <c r="AU171" s="255" t="s">
        <v>89</v>
      </c>
      <c r="AV171" s="13" t="s">
        <v>87</v>
      </c>
      <c r="AW171" s="13" t="s">
        <v>35</v>
      </c>
      <c r="AX171" s="13" t="s">
        <v>79</v>
      </c>
      <c r="AY171" s="255" t="s">
        <v>165</v>
      </c>
    </row>
    <row r="172" s="14" customFormat="1">
      <c r="A172" s="14"/>
      <c r="B172" s="256"/>
      <c r="C172" s="257"/>
      <c r="D172" s="247" t="s">
        <v>176</v>
      </c>
      <c r="E172" s="258" t="s">
        <v>1</v>
      </c>
      <c r="F172" s="259" t="s">
        <v>745</v>
      </c>
      <c r="G172" s="257"/>
      <c r="H172" s="260">
        <v>38.700000000000003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6" t="s">
        <v>176</v>
      </c>
      <c r="AU172" s="266" t="s">
        <v>89</v>
      </c>
      <c r="AV172" s="14" t="s">
        <v>89</v>
      </c>
      <c r="AW172" s="14" t="s">
        <v>35</v>
      </c>
      <c r="AX172" s="14" t="s">
        <v>79</v>
      </c>
      <c r="AY172" s="266" t="s">
        <v>165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746</v>
      </c>
      <c r="G173" s="257"/>
      <c r="H173" s="260">
        <v>3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3" customFormat="1">
      <c r="A174" s="13"/>
      <c r="B174" s="245"/>
      <c r="C174" s="246"/>
      <c r="D174" s="247" t="s">
        <v>176</v>
      </c>
      <c r="E174" s="248" t="s">
        <v>1</v>
      </c>
      <c r="F174" s="249" t="s">
        <v>747</v>
      </c>
      <c r="G174" s="246"/>
      <c r="H174" s="248" t="s">
        <v>1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5" t="s">
        <v>176</v>
      </c>
      <c r="AU174" s="255" t="s">
        <v>89</v>
      </c>
      <c r="AV174" s="13" t="s">
        <v>87</v>
      </c>
      <c r="AW174" s="13" t="s">
        <v>35</v>
      </c>
      <c r="AX174" s="13" t="s">
        <v>79</v>
      </c>
      <c r="AY174" s="255" t="s">
        <v>165</v>
      </c>
    </row>
    <row r="175" s="13" customFormat="1">
      <c r="A175" s="13"/>
      <c r="B175" s="245"/>
      <c r="C175" s="246"/>
      <c r="D175" s="247" t="s">
        <v>176</v>
      </c>
      <c r="E175" s="248" t="s">
        <v>1</v>
      </c>
      <c r="F175" s="249" t="s">
        <v>725</v>
      </c>
      <c r="G175" s="246"/>
      <c r="H175" s="248" t="s">
        <v>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5" t="s">
        <v>176</v>
      </c>
      <c r="AU175" s="255" t="s">
        <v>89</v>
      </c>
      <c r="AV175" s="13" t="s">
        <v>87</v>
      </c>
      <c r="AW175" s="13" t="s">
        <v>35</v>
      </c>
      <c r="AX175" s="13" t="s">
        <v>79</v>
      </c>
      <c r="AY175" s="255" t="s">
        <v>165</v>
      </c>
    </row>
    <row r="176" s="14" customFormat="1">
      <c r="A176" s="14"/>
      <c r="B176" s="256"/>
      <c r="C176" s="257"/>
      <c r="D176" s="247" t="s">
        <v>176</v>
      </c>
      <c r="E176" s="258" t="s">
        <v>1</v>
      </c>
      <c r="F176" s="259" t="s">
        <v>748</v>
      </c>
      <c r="G176" s="257"/>
      <c r="H176" s="260">
        <v>18.75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176</v>
      </c>
      <c r="AU176" s="266" t="s">
        <v>89</v>
      </c>
      <c r="AV176" s="14" t="s">
        <v>89</v>
      </c>
      <c r="AW176" s="14" t="s">
        <v>35</v>
      </c>
      <c r="AX176" s="14" t="s">
        <v>79</v>
      </c>
      <c r="AY176" s="266" t="s">
        <v>165</v>
      </c>
    </row>
    <row r="177" s="13" customFormat="1">
      <c r="A177" s="13"/>
      <c r="B177" s="245"/>
      <c r="C177" s="246"/>
      <c r="D177" s="247" t="s">
        <v>176</v>
      </c>
      <c r="E177" s="248" t="s">
        <v>1</v>
      </c>
      <c r="F177" s="249" t="s">
        <v>749</v>
      </c>
      <c r="G177" s="246"/>
      <c r="H177" s="248" t="s">
        <v>1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5" t="s">
        <v>176</v>
      </c>
      <c r="AU177" s="255" t="s">
        <v>89</v>
      </c>
      <c r="AV177" s="13" t="s">
        <v>87</v>
      </c>
      <c r="AW177" s="13" t="s">
        <v>35</v>
      </c>
      <c r="AX177" s="13" t="s">
        <v>79</v>
      </c>
      <c r="AY177" s="255" t="s">
        <v>165</v>
      </c>
    </row>
    <row r="178" s="14" customFormat="1">
      <c r="A178" s="14"/>
      <c r="B178" s="256"/>
      <c r="C178" s="257"/>
      <c r="D178" s="247" t="s">
        <v>176</v>
      </c>
      <c r="E178" s="258" t="s">
        <v>1</v>
      </c>
      <c r="F178" s="259" t="s">
        <v>750</v>
      </c>
      <c r="G178" s="257"/>
      <c r="H178" s="260">
        <v>8.4380000000000006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176</v>
      </c>
      <c r="AU178" s="266" t="s">
        <v>89</v>
      </c>
      <c r="AV178" s="14" t="s">
        <v>89</v>
      </c>
      <c r="AW178" s="14" t="s">
        <v>35</v>
      </c>
      <c r="AX178" s="14" t="s">
        <v>79</v>
      </c>
      <c r="AY178" s="266" t="s">
        <v>165</v>
      </c>
    </row>
    <row r="179" s="13" customFormat="1">
      <c r="A179" s="13"/>
      <c r="B179" s="245"/>
      <c r="C179" s="246"/>
      <c r="D179" s="247" t="s">
        <v>176</v>
      </c>
      <c r="E179" s="248" t="s">
        <v>1</v>
      </c>
      <c r="F179" s="249" t="s">
        <v>751</v>
      </c>
      <c r="G179" s="246"/>
      <c r="H179" s="248" t="s">
        <v>1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5" t="s">
        <v>176</v>
      </c>
      <c r="AU179" s="255" t="s">
        <v>89</v>
      </c>
      <c r="AV179" s="13" t="s">
        <v>87</v>
      </c>
      <c r="AW179" s="13" t="s">
        <v>35</v>
      </c>
      <c r="AX179" s="13" t="s">
        <v>79</v>
      </c>
      <c r="AY179" s="255" t="s">
        <v>165</v>
      </c>
    </row>
    <row r="180" s="14" customFormat="1">
      <c r="A180" s="14"/>
      <c r="B180" s="256"/>
      <c r="C180" s="257"/>
      <c r="D180" s="247" t="s">
        <v>176</v>
      </c>
      <c r="E180" s="258" t="s">
        <v>1</v>
      </c>
      <c r="F180" s="259" t="s">
        <v>752</v>
      </c>
      <c r="G180" s="257"/>
      <c r="H180" s="260">
        <v>4.9500000000000002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6" t="s">
        <v>176</v>
      </c>
      <c r="AU180" s="266" t="s">
        <v>89</v>
      </c>
      <c r="AV180" s="14" t="s">
        <v>89</v>
      </c>
      <c r="AW180" s="14" t="s">
        <v>35</v>
      </c>
      <c r="AX180" s="14" t="s">
        <v>79</v>
      </c>
      <c r="AY180" s="266" t="s">
        <v>165</v>
      </c>
    </row>
    <row r="181" s="13" customFormat="1">
      <c r="A181" s="13"/>
      <c r="B181" s="245"/>
      <c r="C181" s="246"/>
      <c r="D181" s="247" t="s">
        <v>176</v>
      </c>
      <c r="E181" s="248" t="s">
        <v>1</v>
      </c>
      <c r="F181" s="249" t="s">
        <v>753</v>
      </c>
      <c r="G181" s="246"/>
      <c r="H181" s="248" t="s">
        <v>1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5" t="s">
        <v>176</v>
      </c>
      <c r="AU181" s="255" t="s">
        <v>89</v>
      </c>
      <c r="AV181" s="13" t="s">
        <v>87</v>
      </c>
      <c r="AW181" s="13" t="s">
        <v>35</v>
      </c>
      <c r="AX181" s="13" t="s">
        <v>79</v>
      </c>
      <c r="AY181" s="255" t="s">
        <v>165</v>
      </c>
    </row>
    <row r="182" s="14" customFormat="1">
      <c r="A182" s="14"/>
      <c r="B182" s="256"/>
      <c r="C182" s="257"/>
      <c r="D182" s="247" t="s">
        <v>176</v>
      </c>
      <c r="E182" s="258" t="s">
        <v>1</v>
      </c>
      <c r="F182" s="259" t="s">
        <v>754</v>
      </c>
      <c r="G182" s="257"/>
      <c r="H182" s="260">
        <v>1.26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6" t="s">
        <v>176</v>
      </c>
      <c r="AU182" s="266" t="s">
        <v>89</v>
      </c>
      <c r="AV182" s="14" t="s">
        <v>89</v>
      </c>
      <c r="AW182" s="14" t="s">
        <v>35</v>
      </c>
      <c r="AX182" s="14" t="s">
        <v>79</v>
      </c>
      <c r="AY182" s="266" t="s">
        <v>165</v>
      </c>
    </row>
    <row r="183" s="15" customFormat="1">
      <c r="A183" s="15"/>
      <c r="B183" s="267"/>
      <c r="C183" s="268"/>
      <c r="D183" s="247" t="s">
        <v>176</v>
      </c>
      <c r="E183" s="269" t="s">
        <v>1</v>
      </c>
      <c r="F183" s="270" t="s">
        <v>179</v>
      </c>
      <c r="G183" s="268"/>
      <c r="H183" s="271">
        <v>75.098000000000013</v>
      </c>
      <c r="I183" s="272"/>
      <c r="J183" s="268"/>
      <c r="K183" s="268"/>
      <c r="L183" s="273"/>
      <c r="M183" s="274"/>
      <c r="N183" s="275"/>
      <c r="O183" s="275"/>
      <c r="P183" s="275"/>
      <c r="Q183" s="275"/>
      <c r="R183" s="275"/>
      <c r="S183" s="275"/>
      <c r="T183" s="27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7" t="s">
        <v>176</v>
      </c>
      <c r="AU183" s="277" t="s">
        <v>89</v>
      </c>
      <c r="AV183" s="15" t="s">
        <v>172</v>
      </c>
      <c r="AW183" s="15" t="s">
        <v>35</v>
      </c>
      <c r="AX183" s="15" t="s">
        <v>87</v>
      </c>
      <c r="AY183" s="277" t="s">
        <v>165</v>
      </c>
    </row>
    <row r="184" s="2" customFormat="1" ht="24.15" customHeight="1">
      <c r="A184" s="39"/>
      <c r="B184" s="40"/>
      <c r="C184" s="227" t="s">
        <v>235</v>
      </c>
      <c r="D184" s="227" t="s">
        <v>167</v>
      </c>
      <c r="E184" s="228" t="s">
        <v>585</v>
      </c>
      <c r="F184" s="229" t="s">
        <v>586</v>
      </c>
      <c r="G184" s="230" t="s">
        <v>183</v>
      </c>
      <c r="H184" s="231">
        <v>21</v>
      </c>
      <c r="I184" s="232"/>
      <c r="J184" s="233">
        <f>ROUND(I184*H184,2)</f>
        <v>0</v>
      </c>
      <c r="K184" s="229" t="s">
        <v>171</v>
      </c>
      <c r="L184" s="45"/>
      <c r="M184" s="234" t="s">
        <v>1</v>
      </c>
      <c r="N184" s="235" t="s">
        <v>44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172</v>
      </c>
      <c r="AT184" s="238" t="s">
        <v>167</v>
      </c>
      <c r="AU184" s="238" t="s">
        <v>89</v>
      </c>
      <c r="AY184" s="18" t="s">
        <v>165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87</v>
      </c>
      <c r="BK184" s="239">
        <f>ROUND(I184*H184,2)</f>
        <v>0</v>
      </c>
      <c r="BL184" s="18" t="s">
        <v>172</v>
      </c>
      <c r="BM184" s="238" t="s">
        <v>755</v>
      </c>
    </row>
    <row r="185" s="2" customFormat="1">
      <c r="A185" s="39"/>
      <c r="B185" s="40"/>
      <c r="C185" s="41"/>
      <c r="D185" s="240" t="s">
        <v>174</v>
      </c>
      <c r="E185" s="41"/>
      <c r="F185" s="241" t="s">
        <v>588</v>
      </c>
      <c r="G185" s="41"/>
      <c r="H185" s="41"/>
      <c r="I185" s="242"/>
      <c r="J185" s="41"/>
      <c r="K185" s="41"/>
      <c r="L185" s="45"/>
      <c r="M185" s="243"/>
      <c r="N185" s="244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174</v>
      </c>
      <c r="AU185" s="18" t="s">
        <v>89</v>
      </c>
    </row>
    <row r="186" s="13" customFormat="1">
      <c r="A186" s="13"/>
      <c r="B186" s="245"/>
      <c r="C186" s="246"/>
      <c r="D186" s="247" t="s">
        <v>176</v>
      </c>
      <c r="E186" s="248" t="s">
        <v>1</v>
      </c>
      <c r="F186" s="249" t="s">
        <v>722</v>
      </c>
      <c r="G186" s="246"/>
      <c r="H186" s="248" t="s">
        <v>1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5" t="s">
        <v>176</v>
      </c>
      <c r="AU186" s="255" t="s">
        <v>89</v>
      </c>
      <c r="AV186" s="13" t="s">
        <v>87</v>
      </c>
      <c r="AW186" s="13" t="s">
        <v>35</v>
      </c>
      <c r="AX186" s="13" t="s">
        <v>79</v>
      </c>
      <c r="AY186" s="255" t="s">
        <v>165</v>
      </c>
    </row>
    <row r="187" s="14" customFormat="1">
      <c r="A187" s="14"/>
      <c r="B187" s="256"/>
      <c r="C187" s="257"/>
      <c r="D187" s="247" t="s">
        <v>176</v>
      </c>
      <c r="E187" s="258" t="s">
        <v>1</v>
      </c>
      <c r="F187" s="259" t="s">
        <v>756</v>
      </c>
      <c r="G187" s="257"/>
      <c r="H187" s="260">
        <v>21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176</v>
      </c>
      <c r="AU187" s="266" t="s">
        <v>89</v>
      </c>
      <c r="AV187" s="14" t="s">
        <v>89</v>
      </c>
      <c r="AW187" s="14" t="s">
        <v>35</v>
      </c>
      <c r="AX187" s="14" t="s">
        <v>79</v>
      </c>
      <c r="AY187" s="266" t="s">
        <v>165</v>
      </c>
    </row>
    <row r="188" s="15" customFormat="1">
      <c r="A188" s="15"/>
      <c r="B188" s="267"/>
      <c r="C188" s="268"/>
      <c r="D188" s="247" t="s">
        <v>176</v>
      </c>
      <c r="E188" s="269" t="s">
        <v>1</v>
      </c>
      <c r="F188" s="270" t="s">
        <v>179</v>
      </c>
      <c r="G188" s="268"/>
      <c r="H188" s="271">
        <v>21</v>
      </c>
      <c r="I188" s="272"/>
      <c r="J188" s="268"/>
      <c r="K188" s="268"/>
      <c r="L188" s="273"/>
      <c r="M188" s="274"/>
      <c r="N188" s="275"/>
      <c r="O188" s="275"/>
      <c r="P188" s="275"/>
      <c r="Q188" s="275"/>
      <c r="R188" s="275"/>
      <c r="S188" s="275"/>
      <c r="T188" s="27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7" t="s">
        <v>176</v>
      </c>
      <c r="AU188" s="277" t="s">
        <v>89</v>
      </c>
      <c r="AV188" s="15" t="s">
        <v>172</v>
      </c>
      <c r="AW188" s="15" t="s">
        <v>35</v>
      </c>
      <c r="AX188" s="15" t="s">
        <v>87</v>
      </c>
      <c r="AY188" s="277" t="s">
        <v>165</v>
      </c>
    </row>
    <row r="189" s="2" customFormat="1" ht="37.8" customHeight="1">
      <c r="A189" s="39"/>
      <c r="B189" s="40"/>
      <c r="C189" s="227" t="s">
        <v>242</v>
      </c>
      <c r="D189" s="227" t="s">
        <v>167</v>
      </c>
      <c r="E189" s="228" t="s">
        <v>220</v>
      </c>
      <c r="F189" s="229" t="s">
        <v>221</v>
      </c>
      <c r="G189" s="230" t="s">
        <v>183</v>
      </c>
      <c r="H189" s="231">
        <v>763.053</v>
      </c>
      <c r="I189" s="232"/>
      <c r="J189" s="233">
        <f>ROUND(I189*H189,2)</f>
        <v>0</v>
      </c>
      <c r="K189" s="229" t="s">
        <v>171</v>
      </c>
      <c r="L189" s="45"/>
      <c r="M189" s="234" t="s">
        <v>1</v>
      </c>
      <c r="N189" s="235" t="s">
        <v>44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172</v>
      </c>
      <c r="AT189" s="238" t="s">
        <v>167</v>
      </c>
      <c r="AU189" s="238" t="s">
        <v>89</v>
      </c>
      <c r="AY189" s="18" t="s">
        <v>165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87</v>
      </c>
      <c r="BK189" s="239">
        <f>ROUND(I189*H189,2)</f>
        <v>0</v>
      </c>
      <c r="BL189" s="18" t="s">
        <v>172</v>
      </c>
      <c r="BM189" s="238" t="s">
        <v>757</v>
      </c>
    </row>
    <row r="190" s="2" customFormat="1">
      <c r="A190" s="39"/>
      <c r="B190" s="40"/>
      <c r="C190" s="41"/>
      <c r="D190" s="240" t="s">
        <v>174</v>
      </c>
      <c r="E190" s="41"/>
      <c r="F190" s="241" t="s">
        <v>223</v>
      </c>
      <c r="G190" s="41"/>
      <c r="H190" s="41"/>
      <c r="I190" s="242"/>
      <c r="J190" s="41"/>
      <c r="K190" s="41"/>
      <c r="L190" s="45"/>
      <c r="M190" s="243"/>
      <c r="N190" s="244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174</v>
      </c>
      <c r="AU190" s="18" t="s">
        <v>89</v>
      </c>
    </row>
    <row r="191" s="14" customFormat="1">
      <c r="A191" s="14"/>
      <c r="B191" s="256"/>
      <c r="C191" s="257"/>
      <c r="D191" s="247" t="s">
        <v>176</v>
      </c>
      <c r="E191" s="258" t="s">
        <v>1</v>
      </c>
      <c r="F191" s="259" t="s">
        <v>758</v>
      </c>
      <c r="G191" s="257"/>
      <c r="H191" s="260">
        <v>719.173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176</v>
      </c>
      <c r="AU191" s="266" t="s">
        <v>89</v>
      </c>
      <c r="AV191" s="14" t="s">
        <v>89</v>
      </c>
      <c r="AW191" s="14" t="s">
        <v>35</v>
      </c>
      <c r="AX191" s="14" t="s">
        <v>79</v>
      </c>
      <c r="AY191" s="266" t="s">
        <v>165</v>
      </c>
    </row>
    <row r="192" s="14" customFormat="1">
      <c r="A192" s="14"/>
      <c r="B192" s="256"/>
      <c r="C192" s="257"/>
      <c r="D192" s="247" t="s">
        <v>176</v>
      </c>
      <c r="E192" s="258" t="s">
        <v>1</v>
      </c>
      <c r="F192" s="259" t="s">
        <v>759</v>
      </c>
      <c r="G192" s="257"/>
      <c r="H192" s="260">
        <v>75.097999999999999</v>
      </c>
      <c r="I192" s="261"/>
      <c r="J192" s="257"/>
      <c r="K192" s="257"/>
      <c r="L192" s="262"/>
      <c r="M192" s="263"/>
      <c r="N192" s="264"/>
      <c r="O192" s="264"/>
      <c r="P192" s="264"/>
      <c r="Q192" s="264"/>
      <c r="R192" s="264"/>
      <c r="S192" s="264"/>
      <c r="T192" s="26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6" t="s">
        <v>176</v>
      </c>
      <c r="AU192" s="266" t="s">
        <v>89</v>
      </c>
      <c r="AV192" s="14" t="s">
        <v>89</v>
      </c>
      <c r="AW192" s="14" t="s">
        <v>35</v>
      </c>
      <c r="AX192" s="14" t="s">
        <v>79</v>
      </c>
      <c r="AY192" s="266" t="s">
        <v>165</v>
      </c>
    </row>
    <row r="193" s="14" customFormat="1">
      <c r="A193" s="14"/>
      <c r="B193" s="256"/>
      <c r="C193" s="257"/>
      <c r="D193" s="247" t="s">
        <v>176</v>
      </c>
      <c r="E193" s="258" t="s">
        <v>1</v>
      </c>
      <c r="F193" s="259" t="s">
        <v>760</v>
      </c>
      <c r="G193" s="257"/>
      <c r="H193" s="260">
        <v>-31.218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6" t="s">
        <v>176</v>
      </c>
      <c r="AU193" s="266" t="s">
        <v>89</v>
      </c>
      <c r="AV193" s="14" t="s">
        <v>89</v>
      </c>
      <c r="AW193" s="14" t="s">
        <v>35</v>
      </c>
      <c r="AX193" s="14" t="s">
        <v>79</v>
      </c>
      <c r="AY193" s="266" t="s">
        <v>165</v>
      </c>
    </row>
    <row r="194" s="15" customFormat="1">
      <c r="A194" s="15"/>
      <c r="B194" s="267"/>
      <c r="C194" s="268"/>
      <c r="D194" s="247" t="s">
        <v>176</v>
      </c>
      <c r="E194" s="269" t="s">
        <v>1</v>
      </c>
      <c r="F194" s="270" t="s">
        <v>179</v>
      </c>
      <c r="G194" s="268"/>
      <c r="H194" s="271">
        <v>763.053</v>
      </c>
      <c r="I194" s="272"/>
      <c r="J194" s="268"/>
      <c r="K194" s="268"/>
      <c r="L194" s="273"/>
      <c r="M194" s="274"/>
      <c r="N194" s="275"/>
      <c r="O194" s="275"/>
      <c r="P194" s="275"/>
      <c r="Q194" s="275"/>
      <c r="R194" s="275"/>
      <c r="S194" s="275"/>
      <c r="T194" s="27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7" t="s">
        <v>176</v>
      </c>
      <c r="AU194" s="277" t="s">
        <v>89</v>
      </c>
      <c r="AV194" s="15" t="s">
        <v>172</v>
      </c>
      <c r="AW194" s="15" t="s">
        <v>35</v>
      </c>
      <c r="AX194" s="15" t="s">
        <v>87</v>
      </c>
      <c r="AY194" s="277" t="s">
        <v>165</v>
      </c>
    </row>
    <row r="195" s="2" customFormat="1" ht="37.8" customHeight="1">
      <c r="A195" s="39"/>
      <c r="B195" s="40"/>
      <c r="C195" s="227" t="s">
        <v>195</v>
      </c>
      <c r="D195" s="227" t="s">
        <v>167</v>
      </c>
      <c r="E195" s="228" t="s">
        <v>230</v>
      </c>
      <c r="F195" s="229" t="s">
        <v>231</v>
      </c>
      <c r="G195" s="230" t="s">
        <v>183</v>
      </c>
      <c r="H195" s="231">
        <v>17550.219000000001</v>
      </c>
      <c r="I195" s="232"/>
      <c r="J195" s="233">
        <f>ROUND(I195*H195,2)</f>
        <v>0</v>
      </c>
      <c r="K195" s="229" t="s">
        <v>171</v>
      </c>
      <c r="L195" s="45"/>
      <c r="M195" s="234" t="s">
        <v>1</v>
      </c>
      <c r="N195" s="235" t="s">
        <v>44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172</v>
      </c>
      <c r="AT195" s="238" t="s">
        <v>167</v>
      </c>
      <c r="AU195" s="238" t="s">
        <v>89</v>
      </c>
      <c r="AY195" s="18" t="s">
        <v>165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87</v>
      </c>
      <c r="BK195" s="239">
        <f>ROUND(I195*H195,2)</f>
        <v>0</v>
      </c>
      <c r="BL195" s="18" t="s">
        <v>172</v>
      </c>
      <c r="BM195" s="238" t="s">
        <v>761</v>
      </c>
    </row>
    <row r="196" s="2" customFormat="1">
      <c r="A196" s="39"/>
      <c r="B196" s="40"/>
      <c r="C196" s="41"/>
      <c r="D196" s="240" t="s">
        <v>174</v>
      </c>
      <c r="E196" s="41"/>
      <c r="F196" s="241" t="s">
        <v>233</v>
      </c>
      <c r="G196" s="41"/>
      <c r="H196" s="41"/>
      <c r="I196" s="242"/>
      <c r="J196" s="41"/>
      <c r="K196" s="41"/>
      <c r="L196" s="45"/>
      <c r="M196" s="243"/>
      <c r="N196" s="244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174</v>
      </c>
      <c r="AU196" s="18" t="s">
        <v>89</v>
      </c>
    </row>
    <row r="197" s="14" customFormat="1">
      <c r="A197" s="14"/>
      <c r="B197" s="256"/>
      <c r="C197" s="257"/>
      <c r="D197" s="247" t="s">
        <v>176</v>
      </c>
      <c r="E197" s="258" t="s">
        <v>1</v>
      </c>
      <c r="F197" s="259" t="s">
        <v>762</v>
      </c>
      <c r="G197" s="257"/>
      <c r="H197" s="260">
        <v>17550.219000000001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176</v>
      </c>
      <c r="AU197" s="266" t="s">
        <v>89</v>
      </c>
      <c r="AV197" s="14" t="s">
        <v>89</v>
      </c>
      <c r="AW197" s="14" t="s">
        <v>35</v>
      </c>
      <c r="AX197" s="14" t="s">
        <v>79</v>
      </c>
      <c r="AY197" s="266" t="s">
        <v>165</v>
      </c>
    </row>
    <row r="198" s="15" customFormat="1">
      <c r="A198" s="15"/>
      <c r="B198" s="267"/>
      <c r="C198" s="268"/>
      <c r="D198" s="247" t="s">
        <v>176</v>
      </c>
      <c r="E198" s="269" t="s">
        <v>1</v>
      </c>
      <c r="F198" s="270" t="s">
        <v>179</v>
      </c>
      <c r="G198" s="268"/>
      <c r="H198" s="271">
        <v>17550.219000000001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7" t="s">
        <v>176</v>
      </c>
      <c r="AU198" s="277" t="s">
        <v>89</v>
      </c>
      <c r="AV198" s="15" t="s">
        <v>172</v>
      </c>
      <c r="AW198" s="15" t="s">
        <v>35</v>
      </c>
      <c r="AX198" s="15" t="s">
        <v>87</v>
      </c>
      <c r="AY198" s="277" t="s">
        <v>165</v>
      </c>
    </row>
    <row r="199" s="2" customFormat="1" ht="24.15" customHeight="1">
      <c r="A199" s="39"/>
      <c r="B199" s="40"/>
      <c r="C199" s="227" t="s">
        <v>252</v>
      </c>
      <c r="D199" s="227" t="s">
        <v>167</v>
      </c>
      <c r="E199" s="228" t="s">
        <v>236</v>
      </c>
      <c r="F199" s="229" t="s">
        <v>237</v>
      </c>
      <c r="G199" s="230" t="s">
        <v>183</v>
      </c>
      <c r="H199" s="231">
        <v>60.243000000000002</v>
      </c>
      <c r="I199" s="232"/>
      <c r="J199" s="233">
        <f>ROUND(I199*H199,2)</f>
        <v>0</v>
      </c>
      <c r="K199" s="229" t="s">
        <v>171</v>
      </c>
      <c r="L199" s="45"/>
      <c r="M199" s="234" t="s">
        <v>1</v>
      </c>
      <c r="N199" s="235" t="s">
        <v>44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172</v>
      </c>
      <c r="AT199" s="238" t="s">
        <v>167</v>
      </c>
      <c r="AU199" s="238" t="s">
        <v>89</v>
      </c>
      <c r="AY199" s="18" t="s">
        <v>165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87</v>
      </c>
      <c r="BK199" s="239">
        <f>ROUND(I199*H199,2)</f>
        <v>0</v>
      </c>
      <c r="BL199" s="18" t="s">
        <v>172</v>
      </c>
      <c r="BM199" s="238" t="s">
        <v>763</v>
      </c>
    </row>
    <row r="200" s="2" customFormat="1">
      <c r="A200" s="39"/>
      <c r="B200" s="40"/>
      <c r="C200" s="41"/>
      <c r="D200" s="240" t="s">
        <v>174</v>
      </c>
      <c r="E200" s="41"/>
      <c r="F200" s="241" t="s">
        <v>239</v>
      </c>
      <c r="G200" s="41"/>
      <c r="H200" s="41"/>
      <c r="I200" s="242"/>
      <c r="J200" s="41"/>
      <c r="K200" s="41"/>
      <c r="L200" s="45"/>
      <c r="M200" s="243"/>
      <c r="N200" s="244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174</v>
      </c>
      <c r="AU200" s="18" t="s">
        <v>89</v>
      </c>
    </row>
    <row r="201" s="13" customFormat="1">
      <c r="A201" s="13"/>
      <c r="B201" s="245"/>
      <c r="C201" s="246"/>
      <c r="D201" s="247" t="s">
        <v>176</v>
      </c>
      <c r="E201" s="248" t="s">
        <v>1</v>
      </c>
      <c r="F201" s="249" t="s">
        <v>240</v>
      </c>
      <c r="G201" s="246"/>
      <c r="H201" s="248" t="s">
        <v>1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5" t="s">
        <v>176</v>
      </c>
      <c r="AU201" s="255" t="s">
        <v>89</v>
      </c>
      <c r="AV201" s="13" t="s">
        <v>87</v>
      </c>
      <c r="AW201" s="13" t="s">
        <v>35</v>
      </c>
      <c r="AX201" s="13" t="s">
        <v>79</v>
      </c>
      <c r="AY201" s="255" t="s">
        <v>165</v>
      </c>
    </row>
    <row r="202" s="14" customFormat="1">
      <c r="A202" s="14"/>
      <c r="B202" s="256"/>
      <c r="C202" s="257"/>
      <c r="D202" s="247" t="s">
        <v>176</v>
      </c>
      <c r="E202" s="258" t="s">
        <v>1</v>
      </c>
      <c r="F202" s="259" t="s">
        <v>764</v>
      </c>
      <c r="G202" s="257"/>
      <c r="H202" s="260">
        <v>31.218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176</v>
      </c>
      <c r="AU202" s="266" t="s">
        <v>89</v>
      </c>
      <c r="AV202" s="14" t="s">
        <v>89</v>
      </c>
      <c r="AW202" s="14" t="s">
        <v>35</v>
      </c>
      <c r="AX202" s="14" t="s">
        <v>79</v>
      </c>
      <c r="AY202" s="266" t="s">
        <v>165</v>
      </c>
    </row>
    <row r="203" s="13" customFormat="1">
      <c r="A203" s="13"/>
      <c r="B203" s="245"/>
      <c r="C203" s="246"/>
      <c r="D203" s="247" t="s">
        <v>176</v>
      </c>
      <c r="E203" s="248" t="s">
        <v>1</v>
      </c>
      <c r="F203" s="249" t="s">
        <v>600</v>
      </c>
      <c r="G203" s="246"/>
      <c r="H203" s="248" t="s">
        <v>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5" t="s">
        <v>176</v>
      </c>
      <c r="AU203" s="255" t="s">
        <v>89</v>
      </c>
      <c r="AV203" s="13" t="s">
        <v>87</v>
      </c>
      <c r="AW203" s="13" t="s">
        <v>35</v>
      </c>
      <c r="AX203" s="13" t="s">
        <v>79</v>
      </c>
      <c r="AY203" s="255" t="s">
        <v>165</v>
      </c>
    </row>
    <row r="204" s="14" customFormat="1">
      <c r="A204" s="14"/>
      <c r="B204" s="256"/>
      <c r="C204" s="257"/>
      <c r="D204" s="247" t="s">
        <v>176</v>
      </c>
      <c r="E204" s="258" t="s">
        <v>1</v>
      </c>
      <c r="F204" s="259" t="s">
        <v>765</v>
      </c>
      <c r="G204" s="257"/>
      <c r="H204" s="260">
        <v>29.024999999999999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6" t="s">
        <v>176</v>
      </c>
      <c r="AU204" s="266" t="s">
        <v>89</v>
      </c>
      <c r="AV204" s="14" t="s">
        <v>89</v>
      </c>
      <c r="AW204" s="14" t="s">
        <v>35</v>
      </c>
      <c r="AX204" s="14" t="s">
        <v>79</v>
      </c>
      <c r="AY204" s="266" t="s">
        <v>165</v>
      </c>
    </row>
    <row r="205" s="15" customFormat="1">
      <c r="A205" s="15"/>
      <c r="B205" s="267"/>
      <c r="C205" s="268"/>
      <c r="D205" s="247" t="s">
        <v>176</v>
      </c>
      <c r="E205" s="269" t="s">
        <v>1</v>
      </c>
      <c r="F205" s="270" t="s">
        <v>179</v>
      </c>
      <c r="G205" s="268"/>
      <c r="H205" s="271">
        <v>60.242999999999995</v>
      </c>
      <c r="I205" s="272"/>
      <c r="J205" s="268"/>
      <c r="K205" s="268"/>
      <c r="L205" s="273"/>
      <c r="M205" s="274"/>
      <c r="N205" s="275"/>
      <c r="O205" s="275"/>
      <c r="P205" s="275"/>
      <c r="Q205" s="275"/>
      <c r="R205" s="275"/>
      <c r="S205" s="275"/>
      <c r="T205" s="27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7" t="s">
        <v>176</v>
      </c>
      <c r="AU205" s="277" t="s">
        <v>89</v>
      </c>
      <c r="AV205" s="15" t="s">
        <v>172</v>
      </c>
      <c r="AW205" s="15" t="s">
        <v>35</v>
      </c>
      <c r="AX205" s="15" t="s">
        <v>87</v>
      </c>
      <c r="AY205" s="277" t="s">
        <v>165</v>
      </c>
    </row>
    <row r="206" s="2" customFormat="1" ht="33" customHeight="1">
      <c r="A206" s="39"/>
      <c r="B206" s="40"/>
      <c r="C206" s="227" t="s">
        <v>259</v>
      </c>
      <c r="D206" s="227" t="s">
        <v>167</v>
      </c>
      <c r="E206" s="228" t="s">
        <v>243</v>
      </c>
      <c r="F206" s="229" t="s">
        <v>244</v>
      </c>
      <c r="G206" s="230" t="s">
        <v>194</v>
      </c>
      <c r="H206" s="231">
        <v>1411.6479999999999</v>
      </c>
      <c r="I206" s="232"/>
      <c r="J206" s="233">
        <f>ROUND(I206*H206,2)</f>
        <v>0</v>
      </c>
      <c r="K206" s="229" t="s">
        <v>171</v>
      </c>
      <c r="L206" s="45"/>
      <c r="M206" s="234" t="s">
        <v>1</v>
      </c>
      <c r="N206" s="235" t="s">
        <v>44</v>
      </c>
      <c r="O206" s="92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172</v>
      </c>
      <c r="AT206" s="238" t="s">
        <v>167</v>
      </c>
      <c r="AU206" s="238" t="s">
        <v>89</v>
      </c>
      <c r="AY206" s="18" t="s">
        <v>165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87</v>
      </c>
      <c r="BK206" s="239">
        <f>ROUND(I206*H206,2)</f>
        <v>0</v>
      </c>
      <c r="BL206" s="18" t="s">
        <v>172</v>
      </c>
      <c r="BM206" s="238" t="s">
        <v>766</v>
      </c>
    </row>
    <row r="207" s="2" customFormat="1">
      <c r="A207" s="39"/>
      <c r="B207" s="40"/>
      <c r="C207" s="41"/>
      <c r="D207" s="240" t="s">
        <v>174</v>
      </c>
      <c r="E207" s="41"/>
      <c r="F207" s="241" t="s">
        <v>246</v>
      </c>
      <c r="G207" s="41"/>
      <c r="H207" s="41"/>
      <c r="I207" s="242"/>
      <c r="J207" s="41"/>
      <c r="K207" s="41"/>
      <c r="L207" s="45"/>
      <c r="M207" s="243"/>
      <c r="N207" s="244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174</v>
      </c>
      <c r="AU207" s="18" t="s">
        <v>89</v>
      </c>
    </row>
    <row r="208" s="14" customFormat="1">
      <c r="A208" s="14"/>
      <c r="B208" s="256"/>
      <c r="C208" s="257"/>
      <c r="D208" s="247" t="s">
        <v>176</v>
      </c>
      <c r="E208" s="258" t="s">
        <v>1</v>
      </c>
      <c r="F208" s="259" t="s">
        <v>767</v>
      </c>
      <c r="G208" s="257"/>
      <c r="H208" s="260">
        <v>1411.6479999999999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6" t="s">
        <v>176</v>
      </c>
      <c r="AU208" s="266" t="s">
        <v>89</v>
      </c>
      <c r="AV208" s="14" t="s">
        <v>89</v>
      </c>
      <c r="AW208" s="14" t="s">
        <v>35</v>
      </c>
      <c r="AX208" s="14" t="s">
        <v>79</v>
      </c>
      <c r="AY208" s="266" t="s">
        <v>165</v>
      </c>
    </row>
    <row r="209" s="15" customFormat="1">
      <c r="A209" s="15"/>
      <c r="B209" s="267"/>
      <c r="C209" s="268"/>
      <c r="D209" s="247" t="s">
        <v>176</v>
      </c>
      <c r="E209" s="269" t="s">
        <v>1</v>
      </c>
      <c r="F209" s="270" t="s">
        <v>179</v>
      </c>
      <c r="G209" s="268"/>
      <c r="H209" s="271">
        <v>1411.6479999999999</v>
      </c>
      <c r="I209" s="272"/>
      <c r="J209" s="268"/>
      <c r="K209" s="268"/>
      <c r="L209" s="273"/>
      <c r="M209" s="274"/>
      <c r="N209" s="275"/>
      <c r="O209" s="275"/>
      <c r="P209" s="275"/>
      <c r="Q209" s="275"/>
      <c r="R209" s="275"/>
      <c r="S209" s="275"/>
      <c r="T209" s="27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7" t="s">
        <v>176</v>
      </c>
      <c r="AU209" s="277" t="s">
        <v>89</v>
      </c>
      <c r="AV209" s="15" t="s">
        <v>172</v>
      </c>
      <c r="AW209" s="15" t="s">
        <v>35</v>
      </c>
      <c r="AX209" s="15" t="s">
        <v>87</v>
      </c>
      <c r="AY209" s="277" t="s">
        <v>165</v>
      </c>
    </row>
    <row r="210" s="2" customFormat="1" ht="16.5" customHeight="1">
      <c r="A210" s="39"/>
      <c r="B210" s="40"/>
      <c r="C210" s="227" t="s">
        <v>264</v>
      </c>
      <c r="D210" s="227" t="s">
        <v>167</v>
      </c>
      <c r="E210" s="228" t="s">
        <v>248</v>
      </c>
      <c r="F210" s="229" t="s">
        <v>249</v>
      </c>
      <c r="G210" s="230" t="s">
        <v>183</v>
      </c>
      <c r="H210" s="231">
        <v>763.053</v>
      </c>
      <c r="I210" s="232"/>
      <c r="J210" s="233">
        <f>ROUND(I210*H210,2)</f>
        <v>0</v>
      </c>
      <c r="K210" s="229" t="s">
        <v>171</v>
      </c>
      <c r="L210" s="45"/>
      <c r="M210" s="234" t="s">
        <v>1</v>
      </c>
      <c r="N210" s="235" t="s">
        <v>44</v>
      </c>
      <c r="O210" s="92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172</v>
      </c>
      <c r="AT210" s="238" t="s">
        <v>167</v>
      </c>
      <c r="AU210" s="238" t="s">
        <v>89</v>
      </c>
      <c r="AY210" s="18" t="s">
        <v>165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87</v>
      </c>
      <c r="BK210" s="239">
        <f>ROUND(I210*H210,2)</f>
        <v>0</v>
      </c>
      <c r="BL210" s="18" t="s">
        <v>172</v>
      </c>
      <c r="BM210" s="238" t="s">
        <v>768</v>
      </c>
    </row>
    <row r="211" s="2" customFormat="1">
      <c r="A211" s="39"/>
      <c r="B211" s="40"/>
      <c r="C211" s="41"/>
      <c r="D211" s="240" t="s">
        <v>174</v>
      </c>
      <c r="E211" s="41"/>
      <c r="F211" s="241" t="s">
        <v>251</v>
      </c>
      <c r="G211" s="41"/>
      <c r="H211" s="41"/>
      <c r="I211" s="242"/>
      <c r="J211" s="41"/>
      <c r="K211" s="41"/>
      <c r="L211" s="45"/>
      <c r="M211" s="243"/>
      <c r="N211" s="244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174</v>
      </c>
      <c r="AU211" s="18" t="s">
        <v>89</v>
      </c>
    </row>
    <row r="212" s="2" customFormat="1" ht="24.15" customHeight="1">
      <c r="A212" s="39"/>
      <c r="B212" s="40"/>
      <c r="C212" s="227" t="s">
        <v>8</v>
      </c>
      <c r="D212" s="227" t="s">
        <v>167</v>
      </c>
      <c r="E212" s="228" t="s">
        <v>253</v>
      </c>
      <c r="F212" s="229" t="s">
        <v>254</v>
      </c>
      <c r="G212" s="230" t="s">
        <v>183</v>
      </c>
      <c r="H212" s="231">
        <v>5.3760000000000003</v>
      </c>
      <c r="I212" s="232"/>
      <c r="J212" s="233">
        <f>ROUND(I212*H212,2)</f>
        <v>0</v>
      </c>
      <c r="K212" s="229" t="s">
        <v>171</v>
      </c>
      <c r="L212" s="45"/>
      <c r="M212" s="234" t="s">
        <v>1</v>
      </c>
      <c r="N212" s="235" t="s">
        <v>44</v>
      </c>
      <c r="O212" s="92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172</v>
      </c>
      <c r="AT212" s="238" t="s">
        <v>167</v>
      </c>
      <c r="AU212" s="238" t="s">
        <v>89</v>
      </c>
      <c r="AY212" s="18" t="s">
        <v>165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87</v>
      </c>
      <c r="BK212" s="239">
        <f>ROUND(I212*H212,2)</f>
        <v>0</v>
      </c>
      <c r="BL212" s="18" t="s">
        <v>172</v>
      </c>
      <c r="BM212" s="238" t="s">
        <v>769</v>
      </c>
    </row>
    <row r="213" s="2" customFormat="1">
      <c r="A213" s="39"/>
      <c r="B213" s="40"/>
      <c r="C213" s="41"/>
      <c r="D213" s="240" t="s">
        <v>174</v>
      </c>
      <c r="E213" s="41"/>
      <c r="F213" s="241" t="s">
        <v>256</v>
      </c>
      <c r="G213" s="41"/>
      <c r="H213" s="41"/>
      <c r="I213" s="242"/>
      <c r="J213" s="41"/>
      <c r="K213" s="41"/>
      <c r="L213" s="45"/>
      <c r="M213" s="243"/>
      <c r="N213" s="244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174</v>
      </c>
      <c r="AU213" s="18" t="s">
        <v>89</v>
      </c>
    </row>
    <row r="214" s="13" customFormat="1">
      <c r="A214" s="13"/>
      <c r="B214" s="245"/>
      <c r="C214" s="246"/>
      <c r="D214" s="247" t="s">
        <v>176</v>
      </c>
      <c r="E214" s="248" t="s">
        <v>1</v>
      </c>
      <c r="F214" s="249" t="s">
        <v>753</v>
      </c>
      <c r="G214" s="246"/>
      <c r="H214" s="248" t="s">
        <v>1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5" t="s">
        <v>176</v>
      </c>
      <c r="AU214" s="255" t="s">
        <v>89</v>
      </c>
      <c r="AV214" s="13" t="s">
        <v>87</v>
      </c>
      <c r="AW214" s="13" t="s">
        <v>35</v>
      </c>
      <c r="AX214" s="13" t="s">
        <v>79</v>
      </c>
      <c r="AY214" s="255" t="s">
        <v>165</v>
      </c>
    </row>
    <row r="215" s="14" customFormat="1">
      <c r="A215" s="14"/>
      <c r="B215" s="256"/>
      <c r="C215" s="257"/>
      <c r="D215" s="247" t="s">
        <v>176</v>
      </c>
      <c r="E215" s="258" t="s">
        <v>1</v>
      </c>
      <c r="F215" s="259" t="s">
        <v>754</v>
      </c>
      <c r="G215" s="257"/>
      <c r="H215" s="260">
        <v>1.26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6" t="s">
        <v>176</v>
      </c>
      <c r="AU215" s="266" t="s">
        <v>89</v>
      </c>
      <c r="AV215" s="14" t="s">
        <v>89</v>
      </c>
      <c r="AW215" s="14" t="s">
        <v>35</v>
      </c>
      <c r="AX215" s="14" t="s">
        <v>79</v>
      </c>
      <c r="AY215" s="266" t="s">
        <v>165</v>
      </c>
    </row>
    <row r="216" s="14" customFormat="1">
      <c r="A216" s="14"/>
      <c r="B216" s="256"/>
      <c r="C216" s="257"/>
      <c r="D216" s="247" t="s">
        <v>176</v>
      </c>
      <c r="E216" s="258" t="s">
        <v>1</v>
      </c>
      <c r="F216" s="259" t="s">
        <v>770</v>
      </c>
      <c r="G216" s="257"/>
      <c r="H216" s="260">
        <v>-0.0089999999999999993</v>
      </c>
      <c r="I216" s="261"/>
      <c r="J216" s="257"/>
      <c r="K216" s="257"/>
      <c r="L216" s="262"/>
      <c r="M216" s="263"/>
      <c r="N216" s="264"/>
      <c r="O216" s="264"/>
      <c r="P216" s="264"/>
      <c r="Q216" s="264"/>
      <c r="R216" s="264"/>
      <c r="S216" s="264"/>
      <c r="T216" s="26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6" t="s">
        <v>176</v>
      </c>
      <c r="AU216" s="266" t="s">
        <v>89</v>
      </c>
      <c r="AV216" s="14" t="s">
        <v>89</v>
      </c>
      <c r="AW216" s="14" t="s">
        <v>35</v>
      </c>
      <c r="AX216" s="14" t="s">
        <v>79</v>
      </c>
      <c r="AY216" s="266" t="s">
        <v>165</v>
      </c>
    </row>
    <row r="217" s="16" customFormat="1">
      <c r="A217" s="16"/>
      <c r="B217" s="288"/>
      <c r="C217" s="289"/>
      <c r="D217" s="247" t="s">
        <v>176</v>
      </c>
      <c r="E217" s="290" t="s">
        <v>1</v>
      </c>
      <c r="F217" s="291" t="s">
        <v>445</v>
      </c>
      <c r="G217" s="289"/>
      <c r="H217" s="292">
        <v>1.2510000000000001</v>
      </c>
      <c r="I217" s="293"/>
      <c r="J217" s="289"/>
      <c r="K217" s="289"/>
      <c r="L217" s="294"/>
      <c r="M217" s="295"/>
      <c r="N217" s="296"/>
      <c r="O217" s="296"/>
      <c r="P217" s="296"/>
      <c r="Q217" s="296"/>
      <c r="R217" s="296"/>
      <c r="S217" s="296"/>
      <c r="T217" s="297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98" t="s">
        <v>176</v>
      </c>
      <c r="AU217" s="298" t="s">
        <v>89</v>
      </c>
      <c r="AV217" s="16" t="s">
        <v>210</v>
      </c>
      <c r="AW217" s="16" t="s">
        <v>35</v>
      </c>
      <c r="AX217" s="16" t="s">
        <v>79</v>
      </c>
      <c r="AY217" s="298" t="s">
        <v>165</v>
      </c>
    </row>
    <row r="218" s="13" customFormat="1">
      <c r="A218" s="13"/>
      <c r="B218" s="245"/>
      <c r="C218" s="246"/>
      <c r="D218" s="247" t="s">
        <v>176</v>
      </c>
      <c r="E218" s="248" t="s">
        <v>1</v>
      </c>
      <c r="F218" s="249" t="s">
        <v>751</v>
      </c>
      <c r="G218" s="246"/>
      <c r="H218" s="248" t="s">
        <v>1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5" t="s">
        <v>176</v>
      </c>
      <c r="AU218" s="255" t="s">
        <v>89</v>
      </c>
      <c r="AV218" s="13" t="s">
        <v>87</v>
      </c>
      <c r="AW218" s="13" t="s">
        <v>35</v>
      </c>
      <c r="AX218" s="13" t="s">
        <v>79</v>
      </c>
      <c r="AY218" s="255" t="s">
        <v>165</v>
      </c>
    </row>
    <row r="219" s="14" customFormat="1">
      <c r="A219" s="14"/>
      <c r="B219" s="256"/>
      <c r="C219" s="257"/>
      <c r="D219" s="247" t="s">
        <v>176</v>
      </c>
      <c r="E219" s="258" t="s">
        <v>1</v>
      </c>
      <c r="F219" s="259" t="s">
        <v>771</v>
      </c>
      <c r="G219" s="257"/>
      <c r="H219" s="260">
        <v>4.125</v>
      </c>
      <c r="I219" s="261"/>
      <c r="J219" s="257"/>
      <c r="K219" s="257"/>
      <c r="L219" s="262"/>
      <c r="M219" s="263"/>
      <c r="N219" s="264"/>
      <c r="O219" s="264"/>
      <c r="P219" s="264"/>
      <c r="Q219" s="264"/>
      <c r="R219" s="264"/>
      <c r="S219" s="264"/>
      <c r="T219" s="26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6" t="s">
        <v>176</v>
      </c>
      <c r="AU219" s="266" t="s">
        <v>89</v>
      </c>
      <c r="AV219" s="14" t="s">
        <v>89</v>
      </c>
      <c r="AW219" s="14" t="s">
        <v>35</v>
      </c>
      <c r="AX219" s="14" t="s">
        <v>79</v>
      </c>
      <c r="AY219" s="266" t="s">
        <v>165</v>
      </c>
    </row>
    <row r="220" s="16" customFormat="1">
      <c r="A220" s="16"/>
      <c r="B220" s="288"/>
      <c r="C220" s="289"/>
      <c r="D220" s="247" t="s">
        <v>176</v>
      </c>
      <c r="E220" s="290" t="s">
        <v>1</v>
      </c>
      <c r="F220" s="291" t="s">
        <v>445</v>
      </c>
      <c r="G220" s="289"/>
      <c r="H220" s="292">
        <v>4.125</v>
      </c>
      <c r="I220" s="293"/>
      <c r="J220" s="289"/>
      <c r="K220" s="289"/>
      <c r="L220" s="294"/>
      <c r="M220" s="295"/>
      <c r="N220" s="296"/>
      <c r="O220" s="296"/>
      <c r="P220" s="296"/>
      <c r="Q220" s="296"/>
      <c r="R220" s="296"/>
      <c r="S220" s="296"/>
      <c r="T220" s="297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98" t="s">
        <v>176</v>
      </c>
      <c r="AU220" s="298" t="s">
        <v>89</v>
      </c>
      <c r="AV220" s="16" t="s">
        <v>210</v>
      </c>
      <c r="AW220" s="16" t="s">
        <v>35</v>
      </c>
      <c r="AX220" s="16" t="s">
        <v>79</v>
      </c>
      <c r="AY220" s="298" t="s">
        <v>165</v>
      </c>
    </row>
    <row r="221" s="15" customFormat="1">
      <c r="A221" s="15"/>
      <c r="B221" s="267"/>
      <c r="C221" s="268"/>
      <c r="D221" s="247" t="s">
        <v>176</v>
      </c>
      <c r="E221" s="269" t="s">
        <v>1</v>
      </c>
      <c r="F221" s="270" t="s">
        <v>179</v>
      </c>
      <c r="G221" s="268"/>
      <c r="H221" s="271">
        <v>5.3760000000000003</v>
      </c>
      <c r="I221" s="272"/>
      <c r="J221" s="268"/>
      <c r="K221" s="268"/>
      <c r="L221" s="273"/>
      <c r="M221" s="274"/>
      <c r="N221" s="275"/>
      <c r="O221" s="275"/>
      <c r="P221" s="275"/>
      <c r="Q221" s="275"/>
      <c r="R221" s="275"/>
      <c r="S221" s="275"/>
      <c r="T221" s="27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7" t="s">
        <v>176</v>
      </c>
      <c r="AU221" s="277" t="s">
        <v>89</v>
      </c>
      <c r="AV221" s="15" t="s">
        <v>172</v>
      </c>
      <c r="AW221" s="15" t="s">
        <v>35</v>
      </c>
      <c r="AX221" s="15" t="s">
        <v>87</v>
      </c>
      <c r="AY221" s="277" t="s">
        <v>165</v>
      </c>
    </row>
    <row r="222" s="2" customFormat="1" ht="16.5" customHeight="1">
      <c r="A222" s="39"/>
      <c r="B222" s="40"/>
      <c r="C222" s="278" t="s">
        <v>279</v>
      </c>
      <c r="D222" s="278" t="s">
        <v>191</v>
      </c>
      <c r="E222" s="279" t="s">
        <v>260</v>
      </c>
      <c r="F222" s="280" t="s">
        <v>261</v>
      </c>
      <c r="G222" s="281" t="s">
        <v>194</v>
      </c>
      <c r="H222" s="282">
        <v>8.25</v>
      </c>
      <c r="I222" s="283"/>
      <c r="J222" s="284">
        <f>ROUND(I222*H222,2)</f>
        <v>0</v>
      </c>
      <c r="K222" s="280" t="s">
        <v>171</v>
      </c>
      <c r="L222" s="285"/>
      <c r="M222" s="286" t="s">
        <v>1</v>
      </c>
      <c r="N222" s="287" t="s">
        <v>44</v>
      </c>
      <c r="O222" s="92"/>
      <c r="P222" s="236">
        <f>O222*H222</f>
        <v>0</v>
      </c>
      <c r="Q222" s="236">
        <v>1</v>
      </c>
      <c r="R222" s="236">
        <f>Q222*H222</f>
        <v>8.25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195</v>
      </c>
      <c r="AT222" s="238" t="s">
        <v>191</v>
      </c>
      <c r="AU222" s="238" t="s">
        <v>89</v>
      </c>
      <c r="AY222" s="18" t="s">
        <v>165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87</v>
      </c>
      <c r="BK222" s="239">
        <f>ROUND(I222*H222,2)</f>
        <v>0</v>
      </c>
      <c r="BL222" s="18" t="s">
        <v>172</v>
      </c>
      <c r="BM222" s="238" t="s">
        <v>772</v>
      </c>
    </row>
    <row r="223" s="14" customFormat="1">
      <c r="A223" s="14"/>
      <c r="B223" s="256"/>
      <c r="C223" s="257"/>
      <c r="D223" s="247" t="s">
        <v>176</v>
      </c>
      <c r="E223" s="258" t="s">
        <v>1</v>
      </c>
      <c r="F223" s="259" t="s">
        <v>773</v>
      </c>
      <c r="G223" s="257"/>
      <c r="H223" s="260">
        <v>8.25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6" t="s">
        <v>176</v>
      </c>
      <c r="AU223" s="266" t="s">
        <v>89</v>
      </c>
      <c r="AV223" s="14" t="s">
        <v>89</v>
      </c>
      <c r="AW223" s="14" t="s">
        <v>35</v>
      </c>
      <c r="AX223" s="14" t="s">
        <v>79</v>
      </c>
      <c r="AY223" s="266" t="s">
        <v>165</v>
      </c>
    </row>
    <row r="224" s="15" customFormat="1">
      <c r="A224" s="15"/>
      <c r="B224" s="267"/>
      <c r="C224" s="268"/>
      <c r="D224" s="247" t="s">
        <v>176</v>
      </c>
      <c r="E224" s="269" t="s">
        <v>1</v>
      </c>
      <c r="F224" s="270" t="s">
        <v>179</v>
      </c>
      <c r="G224" s="268"/>
      <c r="H224" s="271">
        <v>8.25</v>
      </c>
      <c r="I224" s="272"/>
      <c r="J224" s="268"/>
      <c r="K224" s="268"/>
      <c r="L224" s="273"/>
      <c r="M224" s="274"/>
      <c r="N224" s="275"/>
      <c r="O224" s="275"/>
      <c r="P224" s="275"/>
      <c r="Q224" s="275"/>
      <c r="R224" s="275"/>
      <c r="S224" s="275"/>
      <c r="T224" s="276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7" t="s">
        <v>176</v>
      </c>
      <c r="AU224" s="277" t="s">
        <v>89</v>
      </c>
      <c r="AV224" s="15" t="s">
        <v>172</v>
      </c>
      <c r="AW224" s="15" t="s">
        <v>35</v>
      </c>
      <c r="AX224" s="15" t="s">
        <v>87</v>
      </c>
      <c r="AY224" s="277" t="s">
        <v>165</v>
      </c>
    </row>
    <row r="225" s="2" customFormat="1" ht="33" customHeight="1">
      <c r="A225" s="39"/>
      <c r="B225" s="40"/>
      <c r="C225" s="227" t="s">
        <v>284</v>
      </c>
      <c r="D225" s="227" t="s">
        <v>167</v>
      </c>
      <c r="E225" s="228" t="s">
        <v>265</v>
      </c>
      <c r="F225" s="229" t="s">
        <v>266</v>
      </c>
      <c r="G225" s="230" t="s">
        <v>183</v>
      </c>
      <c r="H225" s="231">
        <v>31.218</v>
      </c>
      <c r="I225" s="232"/>
      <c r="J225" s="233">
        <f>ROUND(I225*H225,2)</f>
        <v>0</v>
      </c>
      <c r="K225" s="229" t="s">
        <v>171</v>
      </c>
      <c r="L225" s="45"/>
      <c r="M225" s="234" t="s">
        <v>1</v>
      </c>
      <c r="N225" s="235" t="s">
        <v>44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172</v>
      </c>
      <c r="AT225" s="238" t="s">
        <v>167</v>
      </c>
      <c r="AU225" s="238" t="s">
        <v>89</v>
      </c>
      <c r="AY225" s="18" t="s">
        <v>165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87</v>
      </c>
      <c r="BK225" s="239">
        <f>ROUND(I225*H225,2)</f>
        <v>0</v>
      </c>
      <c r="BL225" s="18" t="s">
        <v>172</v>
      </c>
      <c r="BM225" s="238" t="s">
        <v>774</v>
      </c>
    </row>
    <row r="226" s="2" customFormat="1">
      <c r="A226" s="39"/>
      <c r="B226" s="40"/>
      <c r="C226" s="41"/>
      <c r="D226" s="240" t="s">
        <v>174</v>
      </c>
      <c r="E226" s="41"/>
      <c r="F226" s="241" t="s">
        <v>268</v>
      </c>
      <c r="G226" s="41"/>
      <c r="H226" s="41"/>
      <c r="I226" s="242"/>
      <c r="J226" s="41"/>
      <c r="K226" s="41"/>
      <c r="L226" s="45"/>
      <c r="M226" s="243"/>
      <c r="N226" s="244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174</v>
      </c>
      <c r="AU226" s="18" t="s">
        <v>89</v>
      </c>
    </row>
    <row r="227" s="13" customFormat="1">
      <c r="A227" s="13"/>
      <c r="B227" s="245"/>
      <c r="C227" s="246"/>
      <c r="D227" s="247" t="s">
        <v>176</v>
      </c>
      <c r="E227" s="248" t="s">
        <v>1</v>
      </c>
      <c r="F227" s="249" t="s">
        <v>269</v>
      </c>
      <c r="G227" s="246"/>
      <c r="H227" s="248" t="s">
        <v>1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5" t="s">
        <v>176</v>
      </c>
      <c r="AU227" s="255" t="s">
        <v>89</v>
      </c>
      <c r="AV227" s="13" t="s">
        <v>87</v>
      </c>
      <c r="AW227" s="13" t="s">
        <v>35</v>
      </c>
      <c r="AX227" s="13" t="s">
        <v>79</v>
      </c>
      <c r="AY227" s="255" t="s">
        <v>165</v>
      </c>
    </row>
    <row r="228" s="13" customFormat="1">
      <c r="A228" s="13"/>
      <c r="B228" s="245"/>
      <c r="C228" s="246"/>
      <c r="D228" s="247" t="s">
        <v>176</v>
      </c>
      <c r="E228" s="248" t="s">
        <v>1</v>
      </c>
      <c r="F228" s="249" t="s">
        <v>725</v>
      </c>
      <c r="G228" s="246"/>
      <c r="H228" s="248" t="s">
        <v>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5" t="s">
        <v>176</v>
      </c>
      <c r="AU228" s="255" t="s">
        <v>89</v>
      </c>
      <c r="AV228" s="13" t="s">
        <v>87</v>
      </c>
      <c r="AW228" s="13" t="s">
        <v>35</v>
      </c>
      <c r="AX228" s="13" t="s">
        <v>79</v>
      </c>
      <c r="AY228" s="255" t="s">
        <v>165</v>
      </c>
    </row>
    <row r="229" s="14" customFormat="1">
      <c r="A229" s="14"/>
      <c r="B229" s="256"/>
      <c r="C229" s="257"/>
      <c r="D229" s="247" t="s">
        <v>176</v>
      </c>
      <c r="E229" s="258" t="s">
        <v>1</v>
      </c>
      <c r="F229" s="259" t="s">
        <v>775</v>
      </c>
      <c r="G229" s="257"/>
      <c r="H229" s="260">
        <v>17.027999999999999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6" t="s">
        <v>176</v>
      </c>
      <c r="AU229" s="266" t="s">
        <v>89</v>
      </c>
      <c r="AV229" s="14" t="s">
        <v>89</v>
      </c>
      <c r="AW229" s="14" t="s">
        <v>35</v>
      </c>
      <c r="AX229" s="14" t="s">
        <v>79</v>
      </c>
      <c r="AY229" s="266" t="s">
        <v>165</v>
      </c>
    </row>
    <row r="230" s="14" customFormat="1">
      <c r="A230" s="14"/>
      <c r="B230" s="256"/>
      <c r="C230" s="257"/>
      <c r="D230" s="247" t="s">
        <v>176</v>
      </c>
      <c r="E230" s="258" t="s">
        <v>1</v>
      </c>
      <c r="F230" s="259" t="s">
        <v>776</v>
      </c>
      <c r="G230" s="257"/>
      <c r="H230" s="260">
        <v>10.836</v>
      </c>
      <c r="I230" s="261"/>
      <c r="J230" s="257"/>
      <c r="K230" s="257"/>
      <c r="L230" s="262"/>
      <c r="M230" s="263"/>
      <c r="N230" s="264"/>
      <c r="O230" s="264"/>
      <c r="P230" s="264"/>
      <c r="Q230" s="264"/>
      <c r="R230" s="264"/>
      <c r="S230" s="264"/>
      <c r="T230" s="26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6" t="s">
        <v>176</v>
      </c>
      <c r="AU230" s="266" t="s">
        <v>89</v>
      </c>
      <c r="AV230" s="14" t="s">
        <v>89</v>
      </c>
      <c r="AW230" s="14" t="s">
        <v>35</v>
      </c>
      <c r="AX230" s="14" t="s">
        <v>79</v>
      </c>
      <c r="AY230" s="266" t="s">
        <v>165</v>
      </c>
    </row>
    <row r="231" s="14" customFormat="1">
      <c r="A231" s="14"/>
      <c r="B231" s="256"/>
      <c r="C231" s="257"/>
      <c r="D231" s="247" t="s">
        <v>176</v>
      </c>
      <c r="E231" s="258" t="s">
        <v>1</v>
      </c>
      <c r="F231" s="259" t="s">
        <v>777</v>
      </c>
      <c r="G231" s="257"/>
      <c r="H231" s="260">
        <v>3.3540000000000001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6" t="s">
        <v>176</v>
      </c>
      <c r="AU231" s="266" t="s">
        <v>89</v>
      </c>
      <c r="AV231" s="14" t="s">
        <v>89</v>
      </c>
      <c r="AW231" s="14" t="s">
        <v>35</v>
      </c>
      <c r="AX231" s="14" t="s">
        <v>79</v>
      </c>
      <c r="AY231" s="266" t="s">
        <v>165</v>
      </c>
    </row>
    <row r="232" s="15" customFormat="1">
      <c r="A232" s="15"/>
      <c r="B232" s="267"/>
      <c r="C232" s="268"/>
      <c r="D232" s="247" t="s">
        <v>176</v>
      </c>
      <c r="E232" s="269" t="s">
        <v>1</v>
      </c>
      <c r="F232" s="270" t="s">
        <v>179</v>
      </c>
      <c r="G232" s="268"/>
      <c r="H232" s="271">
        <v>31.217999999999996</v>
      </c>
      <c r="I232" s="272"/>
      <c r="J232" s="268"/>
      <c r="K232" s="268"/>
      <c r="L232" s="273"/>
      <c r="M232" s="274"/>
      <c r="N232" s="275"/>
      <c r="O232" s="275"/>
      <c r="P232" s="275"/>
      <c r="Q232" s="275"/>
      <c r="R232" s="275"/>
      <c r="S232" s="275"/>
      <c r="T232" s="27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7" t="s">
        <v>176</v>
      </c>
      <c r="AU232" s="277" t="s">
        <v>89</v>
      </c>
      <c r="AV232" s="15" t="s">
        <v>172</v>
      </c>
      <c r="AW232" s="15" t="s">
        <v>35</v>
      </c>
      <c r="AX232" s="15" t="s">
        <v>87</v>
      </c>
      <c r="AY232" s="277" t="s">
        <v>165</v>
      </c>
    </row>
    <row r="233" s="2" customFormat="1" ht="33" customHeight="1">
      <c r="A233" s="39"/>
      <c r="B233" s="40"/>
      <c r="C233" s="227" t="s">
        <v>290</v>
      </c>
      <c r="D233" s="227" t="s">
        <v>167</v>
      </c>
      <c r="E233" s="228" t="s">
        <v>273</v>
      </c>
      <c r="F233" s="229" t="s">
        <v>274</v>
      </c>
      <c r="G233" s="230" t="s">
        <v>170</v>
      </c>
      <c r="H233" s="231">
        <v>290.25</v>
      </c>
      <c r="I233" s="232"/>
      <c r="J233" s="233">
        <f>ROUND(I233*H233,2)</f>
        <v>0</v>
      </c>
      <c r="K233" s="229" t="s">
        <v>171</v>
      </c>
      <c r="L233" s="45"/>
      <c r="M233" s="234" t="s">
        <v>1</v>
      </c>
      <c r="N233" s="235" t="s">
        <v>44</v>
      </c>
      <c r="O233" s="92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172</v>
      </c>
      <c r="AT233" s="238" t="s">
        <v>167</v>
      </c>
      <c r="AU233" s="238" t="s">
        <v>89</v>
      </c>
      <c r="AY233" s="18" t="s">
        <v>165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87</v>
      </c>
      <c r="BK233" s="239">
        <f>ROUND(I233*H233,2)</f>
        <v>0</v>
      </c>
      <c r="BL233" s="18" t="s">
        <v>172</v>
      </c>
      <c r="BM233" s="238" t="s">
        <v>778</v>
      </c>
    </row>
    <row r="234" s="2" customFormat="1">
      <c r="A234" s="39"/>
      <c r="B234" s="40"/>
      <c r="C234" s="41"/>
      <c r="D234" s="240" t="s">
        <v>174</v>
      </c>
      <c r="E234" s="41"/>
      <c r="F234" s="241" t="s">
        <v>276</v>
      </c>
      <c r="G234" s="41"/>
      <c r="H234" s="41"/>
      <c r="I234" s="242"/>
      <c r="J234" s="41"/>
      <c r="K234" s="41"/>
      <c r="L234" s="45"/>
      <c r="M234" s="243"/>
      <c r="N234" s="244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174</v>
      </c>
      <c r="AU234" s="18" t="s">
        <v>89</v>
      </c>
    </row>
    <row r="235" s="13" customFormat="1">
      <c r="A235" s="13"/>
      <c r="B235" s="245"/>
      <c r="C235" s="246"/>
      <c r="D235" s="247" t="s">
        <v>176</v>
      </c>
      <c r="E235" s="248" t="s">
        <v>1</v>
      </c>
      <c r="F235" s="249" t="s">
        <v>574</v>
      </c>
      <c r="G235" s="246"/>
      <c r="H235" s="248" t="s">
        <v>1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5" t="s">
        <v>176</v>
      </c>
      <c r="AU235" s="255" t="s">
        <v>89</v>
      </c>
      <c r="AV235" s="13" t="s">
        <v>87</v>
      </c>
      <c r="AW235" s="13" t="s">
        <v>35</v>
      </c>
      <c r="AX235" s="13" t="s">
        <v>79</v>
      </c>
      <c r="AY235" s="255" t="s">
        <v>165</v>
      </c>
    </row>
    <row r="236" s="13" customFormat="1">
      <c r="A236" s="13"/>
      <c r="B236" s="245"/>
      <c r="C236" s="246"/>
      <c r="D236" s="247" t="s">
        <v>176</v>
      </c>
      <c r="E236" s="248" t="s">
        <v>1</v>
      </c>
      <c r="F236" s="249" t="s">
        <v>725</v>
      </c>
      <c r="G236" s="246"/>
      <c r="H236" s="248" t="s">
        <v>1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5" t="s">
        <v>176</v>
      </c>
      <c r="AU236" s="255" t="s">
        <v>89</v>
      </c>
      <c r="AV236" s="13" t="s">
        <v>87</v>
      </c>
      <c r="AW236" s="13" t="s">
        <v>35</v>
      </c>
      <c r="AX236" s="13" t="s">
        <v>79</v>
      </c>
      <c r="AY236" s="255" t="s">
        <v>165</v>
      </c>
    </row>
    <row r="237" s="14" customFormat="1">
      <c r="A237" s="14"/>
      <c r="B237" s="256"/>
      <c r="C237" s="257"/>
      <c r="D237" s="247" t="s">
        <v>176</v>
      </c>
      <c r="E237" s="258" t="s">
        <v>1</v>
      </c>
      <c r="F237" s="259" t="s">
        <v>779</v>
      </c>
      <c r="G237" s="257"/>
      <c r="H237" s="260">
        <v>290.25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6" t="s">
        <v>176</v>
      </c>
      <c r="AU237" s="266" t="s">
        <v>89</v>
      </c>
      <c r="AV237" s="14" t="s">
        <v>89</v>
      </c>
      <c r="AW237" s="14" t="s">
        <v>35</v>
      </c>
      <c r="AX237" s="14" t="s">
        <v>79</v>
      </c>
      <c r="AY237" s="266" t="s">
        <v>165</v>
      </c>
    </row>
    <row r="238" s="15" customFormat="1">
      <c r="A238" s="15"/>
      <c r="B238" s="267"/>
      <c r="C238" s="268"/>
      <c r="D238" s="247" t="s">
        <v>176</v>
      </c>
      <c r="E238" s="269" t="s">
        <v>1</v>
      </c>
      <c r="F238" s="270" t="s">
        <v>179</v>
      </c>
      <c r="G238" s="268"/>
      <c r="H238" s="271">
        <v>290.25</v>
      </c>
      <c r="I238" s="272"/>
      <c r="J238" s="268"/>
      <c r="K238" s="268"/>
      <c r="L238" s="273"/>
      <c r="M238" s="274"/>
      <c r="N238" s="275"/>
      <c r="O238" s="275"/>
      <c r="P238" s="275"/>
      <c r="Q238" s="275"/>
      <c r="R238" s="275"/>
      <c r="S238" s="275"/>
      <c r="T238" s="27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7" t="s">
        <v>176</v>
      </c>
      <c r="AU238" s="277" t="s">
        <v>89</v>
      </c>
      <c r="AV238" s="15" t="s">
        <v>172</v>
      </c>
      <c r="AW238" s="15" t="s">
        <v>35</v>
      </c>
      <c r="AX238" s="15" t="s">
        <v>87</v>
      </c>
      <c r="AY238" s="277" t="s">
        <v>165</v>
      </c>
    </row>
    <row r="239" s="2" customFormat="1" ht="24.15" customHeight="1">
      <c r="A239" s="39"/>
      <c r="B239" s="40"/>
      <c r="C239" s="227" t="s">
        <v>308</v>
      </c>
      <c r="D239" s="227" t="s">
        <v>167</v>
      </c>
      <c r="E239" s="228" t="s">
        <v>280</v>
      </c>
      <c r="F239" s="229" t="s">
        <v>281</v>
      </c>
      <c r="G239" s="230" t="s">
        <v>170</v>
      </c>
      <c r="H239" s="231">
        <v>290.25</v>
      </c>
      <c r="I239" s="232"/>
      <c r="J239" s="233">
        <f>ROUND(I239*H239,2)</f>
        <v>0</v>
      </c>
      <c r="K239" s="229" t="s">
        <v>171</v>
      </c>
      <c r="L239" s="45"/>
      <c r="M239" s="234" t="s">
        <v>1</v>
      </c>
      <c r="N239" s="235" t="s">
        <v>44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172</v>
      </c>
      <c r="AT239" s="238" t="s">
        <v>167</v>
      </c>
      <c r="AU239" s="238" t="s">
        <v>89</v>
      </c>
      <c r="AY239" s="18" t="s">
        <v>165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87</v>
      </c>
      <c r="BK239" s="239">
        <f>ROUND(I239*H239,2)</f>
        <v>0</v>
      </c>
      <c r="BL239" s="18" t="s">
        <v>172</v>
      </c>
      <c r="BM239" s="238" t="s">
        <v>780</v>
      </c>
    </row>
    <row r="240" s="2" customFormat="1">
      <c r="A240" s="39"/>
      <c r="B240" s="40"/>
      <c r="C240" s="41"/>
      <c r="D240" s="240" t="s">
        <v>174</v>
      </c>
      <c r="E240" s="41"/>
      <c r="F240" s="241" t="s">
        <v>283</v>
      </c>
      <c r="G240" s="41"/>
      <c r="H240" s="41"/>
      <c r="I240" s="242"/>
      <c r="J240" s="41"/>
      <c r="K240" s="41"/>
      <c r="L240" s="45"/>
      <c r="M240" s="243"/>
      <c r="N240" s="244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174</v>
      </c>
      <c r="AU240" s="18" t="s">
        <v>89</v>
      </c>
    </row>
    <row r="241" s="13" customFormat="1">
      <c r="A241" s="13"/>
      <c r="B241" s="245"/>
      <c r="C241" s="246"/>
      <c r="D241" s="247" t="s">
        <v>176</v>
      </c>
      <c r="E241" s="248" t="s">
        <v>1</v>
      </c>
      <c r="F241" s="249" t="s">
        <v>725</v>
      </c>
      <c r="G241" s="246"/>
      <c r="H241" s="248" t="s">
        <v>1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5" t="s">
        <v>176</v>
      </c>
      <c r="AU241" s="255" t="s">
        <v>89</v>
      </c>
      <c r="AV241" s="13" t="s">
        <v>87</v>
      </c>
      <c r="AW241" s="13" t="s">
        <v>35</v>
      </c>
      <c r="AX241" s="13" t="s">
        <v>79</v>
      </c>
      <c r="AY241" s="255" t="s">
        <v>165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779</v>
      </c>
      <c r="G242" s="257"/>
      <c r="H242" s="260">
        <v>290.25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5" customFormat="1">
      <c r="A243" s="15"/>
      <c r="B243" s="267"/>
      <c r="C243" s="268"/>
      <c r="D243" s="247" t="s">
        <v>176</v>
      </c>
      <c r="E243" s="269" t="s">
        <v>1</v>
      </c>
      <c r="F243" s="270" t="s">
        <v>179</v>
      </c>
      <c r="G243" s="268"/>
      <c r="H243" s="271">
        <v>290.25</v>
      </c>
      <c r="I243" s="272"/>
      <c r="J243" s="268"/>
      <c r="K243" s="268"/>
      <c r="L243" s="273"/>
      <c r="M243" s="274"/>
      <c r="N243" s="275"/>
      <c r="O243" s="275"/>
      <c r="P243" s="275"/>
      <c r="Q243" s="275"/>
      <c r="R243" s="275"/>
      <c r="S243" s="275"/>
      <c r="T243" s="27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7" t="s">
        <v>176</v>
      </c>
      <c r="AU243" s="277" t="s">
        <v>89</v>
      </c>
      <c r="AV243" s="15" t="s">
        <v>172</v>
      </c>
      <c r="AW243" s="15" t="s">
        <v>35</v>
      </c>
      <c r="AX243" s="15" t="s">
        <v>87</v>
      </c>
      <c r="AY243" s="277" t="s">
        <v>165</v>
      </c>
    </row>
    <row r="244" s="2" customFormat="1" ht="16.5" customHeight="1">
      <c r="A244" s="39"/>
      <c r="B244" s="40"/>
      <c r="C244" s="278" t="s">
        <v>314</v>
      </c>
      <c r="D244" s="278" t="s">
        <v>191</v>
      </c>
      <c r="E244" s="279" t="s">
        <v>285</v>
      </c>
      <c r="F244" s="280" t="s">
        <v>286</v>
      </c>
      <c r="G244" s="281" t="s">
        <v>287</v>
      </c>
      <c r="H244" s="282">
        <v>5.8049999999999997</v>
      </c>
      <c r="I244" s="283"/>
      <c r="J244" s="284">
        <f>ROUND(I244*H244,2)</f>
        <v>0</v>
      </c>
      <c r="K244" s="280" t="s">
        <v>171</v>
      </c>
      <c r="L244" s="285"/>
      <c r="M244" s="286" t="s">
        <v>1</v>
      </c>
      <c r="N244" s="287" t="s">
        <v>44</v>
      </c>
      <c r="O244" s="92"/>
      <c r="P244" s="236">
        <f>O244*H244</f>
        <v>0</v>
      </c>
      <c r="Q244" s="236">
        <v>0.001</v>
      </c>
      <c r="R244" s="236">
        <f>Q244*H244</f>
        <v>0.0058050000000000003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195</v>
      </c>
      <c r="AT244" s="238" t="s">
        <v>191</v>
      </c>
      <c r="AU244" s="238" t="s">
        <v>89</v>
      </c>
      <c r="AY244" s="18" t="s">
        <v>165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87</v>
      </c>
      <c r="BK244" s="239">
        <f>ROUND(I244*H244,2)</f>
        <v>0</v>
      </c>
      <c r="BL244" s="18" t="s">
        <v>172</v>
      </c>
      <c r="BM244" s="238" t="s">
        <v>781</v>
      </c>
    </row>
    <row r="245" s="14" customFormat="1">
      <c r="A245" s="14"/>
      <c r="B245" s="256"/>
      <c r="C245" s="257"/>
      <c r="D245" s="247" t="s">
        <v>176</v>
      </c>
      <c r="E245" s="258" t="s">
        <v>1</v>
      </c>
      <c r="F245" s="259" t="s">
        <v>782</v>
      </c>
      <c r="G245" s="257"/>
      <c r="H245" s="260">
        <v>5.8049999999999997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176</v>
      </c>
      <c r="AU245" s="266" t="s">
        <v>89</v>
      </c>
      <c r="AV245" s="14" t="s">
        <v>89</v>
      </c>
      <c r="AW245" s="14" t="s">
        <v>35</v>
      </c>
      <c r="AX245" s="14" t="s">
        <v>79</v>
      </c>
      <c r="AY245" s="266" t="s">
        <v>165</v>
      </c>
    </row>
    <row r="246" s="15" customFormat="1">
      <c r="A246" s="15"/>
      <c r="B246" s="267"/>
      <c r="C246" s="268"/>
      <c r="D246" s="247" t="s">
        <v>176</v>
      </c>
      <c r="E246" s="269" t="s">
        <v>1</v>
      </c>
      <c r="F246" s="270" t="s">
        <v>179</v>
      </c>
      <c r="G246" s="268"/>
      <c r="H246" s="271">
        <v>5.8049999999999997</v>
      </c>
      <c r="I246" s="272"/>
      <c r="J246" s="268"/>
      <c r="K246" s="268"/>
      <c r="L246" s="273"/>
      <c r="M246" s="274"/>
      <c r="N246" s="275"/>
      <c r="O246" s="275"/>
      <c r="P246" s="275"/>
      <c r="Q246" s="275"/>
      <c r="R246" s="275"/>
      <c r="S246" s="275"/>
      <c r="T246" s="27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7" t="s">
        <v>176</v>
      </c>
      <c r="AU246" s="277" t="s">
        <v>89</v>
      </c>
      <c r="AV246" s="15" t="s">
        <v>172</v>
      </c>
      <c r="AW246" s="15" t="s">
        <v>35</v>
      </c>
      <c r="AX246" s="15" t="s">
        <v>87</v>
      </c>
      <c r="AY246" s="277" t="s">
        <v>165</v>
      </c>
    </row>
    <row r="247" s="2" customFormat="1" ht="24.15" customHeight="1">
      <c r="A247" s="39"/>
      <c r="B247" s="40"/>
      <c r="C247" s="227" t="s">
        <v>320</v>
      </c>
      <c r="D247" s="227" t="s">
        <v>167</v>
      </c>
      <c r="E247" s="228" t="s">
        <v>291</v>
      </c>
      <c r="F247" s="229" t="s">
        <v>292</v>
      </c>
      <c r="G247" s="230" t="s">
        <v>170</v>
      </c>
      <c r="H247" s="231">
        <v>947.51499999999999</v>
      </c>
      <c r="I247" s="232"/>
      <c r="J247" s="233">
        <f>ROUND(I247*H247,2)</f>
        <v>0</v>
      </c>
      <c r="K247" s="229" t="s">
        <v>171</v>
      </c>
      <c r="L247" s="45"/>
      <c r="M247" s="234" t="s">
        <v>1</v>
      </c>
      <c r="N247" s="235" t="s">
        <v>44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172</v>
      </c>
      <c r="AT247" s="238" t="s">
        <v>167</v>
      </c>
      <c r="AU247" s="238" t="s">
        <v>89</v>
      </c>
      <c r="AY247" s="18" t="s">
        <v>165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87</v>
      </c>
      <c r="BK247" s="239">
        <f>ROUND(I247*H247,2)</f>
        <v>0</v>
      </c>
      <c r="BL247" s="18" t="s">
        <v>172</v>
      </c>
      <c r="BM247" s="238" t="s">
        <v>783</v>
      </c>
    </row>
    <row r="248" s="2" customFormat="1">
      <c r="A248" s="39"/>
      <c r="B248" s="40"/>
      <c r="C248" s="41"/>
      <c r="D248" s="240" t="s">
        <v>174</v>
      </c>
      <c r="E248" s="41"/>
      <c r="F248" s="241" t="s">
        <v>294</v>
      </c>
      <c r="G248" s="41"/>
      <c r="H248" s="41"/>
      <c r="I248" s="242"/>
      <c r="J248" s="41"/>
      <c r="K248" s="41"/>
      <c r="L248" s="45"/>
      <c r="M248" s="243"/>
      <c r="N248" s="244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174</v>
      </c>
      <c r="AU248" s="18" t="s">
        <v>89</v>
      </c>
    </row>
    <row r="249" s="13" customFormat="1">
      <c r="A249" s="13"/>
      <c r="B249" s="245"/>
      <c r="C249" s="246"/>
      <c r="D249" s="247" t="s">
        <v>176</v>
      </c>
      <c r="E249" s="248" t="s">
        <v>1</v>
      </c>
      <c r="F249" s="249" t="s">
        <v>725</v>
      </c>
      <c r="G249" s="246"/>
      <c r="H249" s="248" t="s">
        <v>1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5" t="s">
        <v>176</v>
      </c>
      <c r="AU249" s="255" t="s">
        <v>89</v>
      </c>
      <c r="AV249" s="13" t="s">
        <v>87</v>
      </c>
      <c r="AW249" s="13" t="s">
        <v>35</v>
      </c>
      <c r="AX249" s="13" t="s">
        <v>79</v>
      </c>
      <c r="AY249" s="255" t="s">
        <v>165</v>
      </c>
    </row>
    <row r="250" s="14" customFormat="1">
      <c r="A250" s="14"/>
      <c r="B250" s="256"/>
      <c r="C250" s="257"/>
      <c r="D250" s="247" t="s">
        <v>176</v>
      </c>
      <c r="E250" s="258" t="s">
        <v>1</v>
      </c>
      <c r="F250" s="259" t="s">
        <v>784</v>
      </c>
      <c r="G250" s="257"/>
      <c r="H250" s="260">
        <v>34</v>
      </c>
      <c r="I250" s="261"/>
      <c r="J250" s="257"/>
      <c r="K250" s="257"/>
      <c r="L250" s="262"/>
      <c r="M250" s="263"/>
      <c r="N250" s="264"/>
      <c r="O250" s="264"/>
      <c r="P250" s="264"/>
      <c r="Q250" s="264"/>
      <c r="R250" s="264"/>
      <c r="S250" s="264"/>
      <c r="T250" s="26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6" t="s">
        <v>176</v>
      </c>
      <c r="AU250" s="266" t="s">
        <v>89</v>
      </c>
      <c r="AV250" s="14" t="s">
        <v>89</v>
      </c>
      <c r="AW250" s="14" t="s">
        <v>35</v>
      </c>
      <c r="AX250" s="14" t="s">
        <v>79</v>
      </c>
      <c r="AY250" s="266" t="s">
        <v>165</v>
      </c>
    </row>
    <row r="251" s="14" customFormat="1">
      <c r="A251" s="14"/>
      <c r="B251" s="256"/>
      <c r="C251" s="257"/>
      <c r="D251" s="247" t="s">
        <v>176</v>
      </c>
      <c r="E251" s="258" t="s">
        <v>1</v>
      </c>
      <c r="F251" s="259" t="s">
        <v>785</v>
      </c>
      <c r="G251" s="257"/>
      <c r="H251" s="260">
        <v>34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6" t="s">
        <v>176</v>
      </c>
      <c r="AU251" s="266" t="s">
        <v>89</v>
      </c>
      <c r="AV251" s="14" t="s">
        <v>89</v>
      </c>
      <c r="AW251" s="14" t="s">
        <v>35</v>
      </c>
      <c r="AX251" s="14" t="s">
        <v>79</v>
      </c>
      <c r="AY251" s="266" t="s">
        <v>165</v>
      </c>
    </row>
    <row r="252" s="14" customFormat="1">
      <c r="A252" s="14"/>
      <c r="B252" s="256"/>
      <c r="C252" s="257"/>
      <c r="D252" s="247" t="s">
        <v>176</v>
      </c>
      <c r="E252" s="258" t="s">
        <v>1</v>
      </c>
      <c r="F252" s="259" t="s">
        <v>786</v>
      </c>
      <c r="G252" s="257"/>
      <c r="H252" s="260">
        <v>8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6" t="s">
        <v>176</v>
      </c>
      <c r="AU252" s="266" t="s">
        <v>89</v>
      </c>
      <c r="AV252" s="14" t="s">
        <v>89</v>
      </c>
      <c r="AW252" s="14" t="s">
        <v>35</v>
      </c>
      <c r="AX252" s="14" t="s">
        <v>79</v>
      </c>
      <c r="AY252" s="266" t="s">
        <v>165</v>
      </c>
    </row>
    <row r="253" s="14" customFormat="1">
      <c r="A253" s="14"/>
      <c r="B253" s="256"/>
      <c r="C253" s="257"/>
      <c r="D253" s="247" t="s">
        <v>176</v>
      </c>
      <c r="E253" s="258" t="s">
        <v>1</v>
      </c>
      <c r="F253" s="259" t="s">
        <v>787</v>
      </c>
      <c r="G253" s="257"/>
      <c r="H253" s="260">
        <v>84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176</v>
      </c>
      <c r="AU253" s="266" t="s">
        <v>89</v>
      </c>
      <c r="AV253" s="14" t="s">
        <v>89</v>
      </c>
      <c r="AW253" s="14" t="s">
        <v>35</v>
      </c>
      <c r="AX253" s="14" t="s">
        <v>79</v>
      </c>
      <c r="AY253" s="266" t="s">
        <v>165</v>
      </c>
    </row>
    <row r="254" s="14" customFormat="1">
      <c r="A254" s="14"/>
      <c r="B254" s="256"/>
      <c r="C254" s="257"/>
      <c r="D254" s="247" t="s">
        <v>176</v>
      </c>
      <c r="E254" s="258" t="s">
        <v>1</v>
      </c>
      <c r="F254" s="259" t="s">
        <v>788</v>
      </c>
      <c r="G254" s="257"/>
      <c r="H254" s="260">
        <v>84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6" t="s">
        <v>176</v>
      </c>
      <c r="AU254" s="266" t="s">
        <v>89</v>
      </c>
      <c r="AV254" s="14" t="s">
        <v>89</v>
      </c>
      <c r="AW254" s="14" t="s">
        <v>35</v>
      </c>
      <c r="AX254" s="14" t="s">
        <v>79</v>
      </c>
      <c r="AY254" s="266" t="s">
        <v>165</v>
      </c>
    </row>
    <row r="255" s="14" customFormat="1">
      <c r="A255" s="14"/>
      <c r="B255" s="256"/>
      <c r="C255" s="257"/>
      <c r="D255" s="247" t="s">
        <v>176</v>
      </c>
      <c r="E255" s="258" t="s">
        <v>1</v>
      </c>
      <c r="F255" s="259" t="s">
        <v>789</v>
      </c>
      <c r="G255" s="257"/>
      <c r="H255" s="260">
        <v>80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6" t="s">
        <v>176</v>
      </c>
      <c r="AU255" s="266" t="s">
        <v>89</v>
      </c>
      <c r="AV255" s="14" t="s">
        <v>89</v>
      </c>
      <c r="AW255" s="14" t="s">
        <v>35</v>
      </c>
      <c r="AX255" s="14" t="s">
        <v>79</v>
      </c>
      <c r="AY255" s="266" t="s">
        <v>165</v>
      </c>
    </row>
    <row r="256" s="14" customFormat="1">
      <c r="A256" s="14"/>
      <c r="B256" s="256"/>
      <c r="C256" s="257"/>
      <c r="D256" s="247" t="s">
        <v>176</v>
      </c>
      <c r="E256" s="258" t="s">
        <v>1</v>
      </c>
      <c r="F256" s="259" t="s">
        <v>790</v>
      </c>
      <c r="G256" s="257"/>
      <c r="H256" s="260">
        <v>80</v>
      </c>
      <c r="I256" s="261"/>
      <c r="J256" s="257"/>
      <c r="K256" s="257"/>
      <c r="L256" s="262"/>
      <c r="M256" s="263"/>
      <c r="N256" s="264"/>
      <c r="O256" s="264"/>
      <c r="P256" s="264"/>
      <c r="Q256" s="264"/>
      <c r="R256" s="264"/>
      <c r="S256" s="264"/>
      <c r="T256" s="26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6" t="s">
        <v>176</v>
      </c>
      <c r="AU256" s="266" t="s">
        <v>89</v>
      </c>
      <c r="AV256" s="14" t="s">
        <v>89</v>
      </c>
      <c r="AW256" s="14" t="s">
        <v>35</v>
      </c>
      <c r="AX256" s="14" t="s">
        <v>79</v>
      </c>
      <c r="AY256" s="266" t="s">
        <v>165</v>
      </c>
    </row>
    <row r="257" s="14" customFormat="1">
      <c r="A257" s="14"/>
      <c r="B257" s="256"/>
      <c r="C257" s="257"/>
      <c r="D257" s="247" t="s">
        <v>176</v>
      </c>
      <c r="E257" s="258" t="s">
        <v>1</v>
      </c>
      <c r="F257" s="259" t="s">
        <v>791</v>
      </c>
      <c r="G257" s="257"/>
      <c r="H257" s="260">
        <v>80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6" t="s">
        <v>176</v>
      </c>
      <c r="AU257" s="266" t="s">
        <v>89</v>
      </c>
      <c r="AV257" s="14" t="s">
        <v>89</v>
      </c>
      <c r="AW257" s="14" t="s">
        <v>35</v>
      </c>
      <c r="AX257" s="14" t="s">
        <v>79</v>
      </c>
      <c r="AY257" s="266" t="s">
        <v>165</v>
      </c>
    </row>
    <row r="258" s="14" customFormat="1">
      <c r="A258" s="14"/>
      <c r="B258" s="256"/>
      <c r="C258" s="257"/>
      <c r="D258" s="247" t="s">
        <v>176</v>
      </c>
      <c r="E258" s="258" t="s">
        <v>1</v>
      </c>
      <c r="F258" s="259" t="s">
        <v>790</v>
      </c>
      <c r="G258" s="257"/>
      <c r="H258" s="260">
        <v>80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6" t="s">
        <v>176</v>
      </c>
      <c r="AU258" s="266" t="s">
        <v>89</v>
      </c>
      <c r="AV258" s="14" t="s">
        <v>89</v>
      </c>
      <c r="AW258" s="14" t="s">
        <v>35</v>
      </c>
      <c r="AX258" s="14" t="s">
        <v>79</v>
      </c>
      <c r="AY258" s="266" t="s">
        <v>165</v>
      </c>
    </row>
    <row r="259" s="14" customFormat="1">
      <c r="A259" s="14"/>
      <c r="B259" s="256"/>
      <c r="C259" s="257"/>
      <c r="D259" s="247" t="s">
        <v>176</v>
      </c>
      <c r="E259" s="258" t="s">
        <v>1</v>
      </c>
      <c r="F259" s="259" t="s">
        <v>792</v>
      </c>
      <c r="G259" s="257"/>
      <c r="H259" s="260">
        <v>163.84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176</v>
      </c>
      <c r="AU259" s="266" t="s">
        <v>89</v>
      </c>
      <c r="AV259" s="14" t="s">
        <v>89</v>
      </c>
      <c r="AW259" s="14" t="s">
        <v>35</v>
      </c>
      <c r="AX259" s="14" t="s">
        <v>79</v>
      </c>
      <c r="AY259" s="266" t="s">
        <v>165</v>
      </c>
    </row>
    <row r="260" s="14" customFormat="1">
      <c r="A260" s="14"/>
      <c r="B260" s="256"/>
      <c r="C260" s="257"/>
      <c r="D260" s="247" t="s">
        <v>176</v>
      </c>
      <c r="E260" s="258" t="s">
        <v>1</v>
      </c>
      <c r="F260" s="259" t="s">
        <v>793</v>
      </c>
      <c r="G260" s="257"/>
      <c r="H260" s="260">
        <v>72.400000000000006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176</v>
      </c>
      <c r="AU260" s="266" t="s">
        <v>89</v>
      </c>
      <c r="AV260" s="14" t="s">
        <v>89</v>
      </c>
      <c r="AW260" s="14" t="s">
        <v>35</v>
      </c>
      <c r="AX260" s="14" t="s">
        <v>79</v>
      </c>
      <c r="AY260" s="266" t="s">
        <v>165</v>
      </c>
    </row>
    <row r="261" s="14" customFormat="1">
      <c r="A261" s="14"/>
      <c r="B261" s="256"/>
      <c r="C261" s="257"/>
      <c r="D261" s="247" t="s">
        <v>176</v>
      </c>
      <c r="E261" s="258" t="s">
        <v>1</v>
      </c>
      <c r="F261" s="259" t="s">
        <v>794</v>
      </c>
      <c r="G261" s="257"/>
      <c r="H261" s="260">
        <v>23.760000000000002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176</v>
      </c>
      <c r="AU261" s="266" t="s">
        <v>89</v>
      </c>
      <c r="AV261" s="14" t="s">
        <v>89</v>
      </c>
      <c r="AW261" s="14" t="s">
        <v>35</v>
      </c>
      <c r="AX261" s="14" t="s">
        <v>79</v>
      </c>
      <c r="AY261" s="266" t="s">
        <v>165</v>
      </c>
    </row>
    <row r="262" s="14" customFormat="1">
      <c r="A262" s="14"/>
      <c r="B262" s="256"/>
      <c r="C262" s="257"/>
      <c r="D262" s="247" t="s">
        <v>176</v>
      </c>
      <c r="E262" s="258" t="s">
        <v>1</v>
      </c>
      <c r="F262" s="259" t="s">
        <v>795</v>
      </c>
      <c r="G262" s="257"/>
      <c r="H262" s="260">
        <v>29.015000000000001</v>
      </c>
      <c r="I262" s="261"/>
      <c r="J262" s="257"/>
      <c r="K262" s="257"/>
      <c r="L262" s="262"/>
      <c r="M262" s="263"/>
      <c r="N262" s="264"/>
      <c r="O262" s="264"/>
      <c r="P262" s="264"/>
      <c r="Q262" s="264"/>
      <c r="R262" s="264"/>
      <c r="S262" s="264"/>
      <c r="T262" s="26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6" t="s">
        <v>176</v>
      </c>
      <c r="AU262" s="266" t="s">
        <v>89</v>
      </c>
      <c r="AV262" s="14" t="s">
        <v>89</v>
      </c>
      <c r="AW262" s="14" t="s">
        <v>35</v>
      </c>
      <c r="AX262" s="14" t="s">
        <v>79</v>
      </c>
      <c r="AY262" s="266" t="s">
        <v>165</v>
      </c>
    </row>
    <row r="263" s="13" customFormat="1">
      <c r="A263" s="13"/>
      <c r="B263" s="245"/>
      <c r="C263" s="246"/>
      <c r="D263" s="247" t="s">
        <v>176</v>
      </c>
      <c r="E263" s="248" t="s">
        <v>1</v>
      </c>
      <c r="F263" s="249" t="s">
        <v>215</v>
      </c>
      <c r="G263" s="246"/>
      <c r="H263" s="248" t="s">
        <v>1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5" t="s">
        <v>176</v>
      </c>
      <c r="AU263" s="255" t="s">
        <v>89</v>
      </c>
      <c r="AV263" s="13" t="s">
        <v>87</v>
      </c>
      <c r="AW263" s="13" t="s">
        <v>35</v>
      </c>
      <c r="AX263" s="13" t="s">
        <v>79</v>
      </c>
      <c r="AY263" s="255" t="s">
        <v>165</v>
      </c>
    </row>
    <row r="264" s="13" customFormat="1">
      <c r="A264" s="13"/>
      <c r="B264" s="245"/>
      <c r="C264" s="246"/>
      <c r="D264" s="247" t="s">
        <v>176</v>
      </c>
      <c r="E264" s="248" t="s">
        <v>1</v>
      </c>
      <c r="F264" s="249" t="s">
        <v>725</v>
      </c>
      <c r="G264" s="246"/>
      <c r="H264" s="248" t="s">
        <v>1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5" t="s">
        <v>176</v>
      </c>
      <c r="AU264" s="255" t="s">
        <v>89</v>
      </c>
      <c r="AV264" s="13" t="s">
        <v>87</v>
      </c>
      <c r="AW264" s="13" t="s">
        <v>35</v>
      </c>
      <c r="AX264" s="13" t="s">
        <v>79</v>
      </c>
      <c r="AY264" s="255" t="s">
        <v>165</v>
      </c>
    </row>
    <row r="265" s="14" customFormat="1">
      <c r="A265" s="14"/>
      <c r="B265" s="256"/>
      <c r="C265" s="257"/>
      <c r="D265" s="247" t="s">
        <v>176</v>
      </c>
      <c r="E265" s="258" t="s">
        <v>1</v>
      </c>
      <c r="F265" s="259" t="s">
        <v>796</v>
      </c>
      <c r="G265" s="257"/>
      <c r="H265" s="260">
        <v>64.5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176</v>
      </c>
      <c r="AU265" s="266" t="s">
        <v>89</v>
      </c>
      <c r="AV265" s="14" t="s">
        <v>89</v>
      </c>
      <c r="AW265" s="14" t="s">
        <v>35</v>
      </c>
      <c r="AX265" s="14" t="s">
        <v>79</v>
      </c>
      <c r="AY265" s="266" t="s">
        <v>165</v>
      </c>
    </row>
    <row r="266" s="13" customFormat="1">
      <c r="A266" s="13"/>
      <c r="B266" s="245"/>
      <c r="C266" s="246"/>
      <c r="D266" s="247" t="s">
        <v>176</v>
      </c>
      <c r="E266" s="248" t="s">
        <v>1</v>
      </c>
      <c r="F266" s="249" t="s">
        <v>747</v>
      </c>
      <c r="G266" s="246"/>
      <c r="H266" s="248" t="s">
        <v>1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5" t="s">
        <v>176</v>
      </c>
      <c r="AU266" s="255" t="s">
        <v>89</v>
      </c>
      <c r="AV266" s="13" t="s">
        <v>87</v>
      </c>
      <c r="AW266" s="13" t="s">
        <v>35</v>
      </c>
      <c r="AX266" s="13" t="s">
        <v>79</v>
      </c>
      <c r="AY266" s="255" t="s">
        <v>165</v>
      </c>
    </row>
    <row r="267" s="13" customFormat="1">
      <c r="A267" s="13"/>
      <c r="B267" s="245"/>
      <c r="C267" s="246"/>
      <c r="D267" s="247" t="s">
        <v>176</v>
      </c>
      <c r="E267" s="248" t="s">
        <v>1</v>
      </c>
      <c r="F267" s="249" t="s">
        <v>725</v>
      </c>
      <c r="G267" s="246"/>
      <c r="H267" s="248" t="s">
        <v>1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5" t="s">
        <v>176</v>
      </c>
      <c r="AU267" s="255" t="s">
        <v>89</v>
      </c>
      <c r="AV267" s="13" t="s">
        <v>87</v>
      </c>
      <c r="AW267" s="13" t="s">
        <v>35</v>
      </c>
      <c r="AX267" s="13" t="s">
        <v>79</v>
      </c>
      <c r="AY267" s="255" t="s">
        <v>165</v>
      </c>
    </row>
    <row r="268" s="14" customFormat="1">
      <c r="A268" s="14"/>
      <c r="B268" s="256"/>
      <c r="C268" s="257"/>
      <c r="D268" s="247" t="s">
        <v>176</v>
      </c>
      <c r="E268" s="258" t="s">
        <v>1</v>
      </c>
      <c r="F268" s="259" t="s">
        <v>797</v>
      </c>
      <c r="G268" s="257"/>
      <c r="H268" s="260">
        <v>15</v>
      </c>
      <c r="I268" s="261"/>
      <c r="J268" s="257"/>
      <c r="K268" s="257"/>
      <c r="L268" s="262"/>
      <c r="M268" s="263"/>
      <c r="N268" s="264"/>
      <c r="O268" s="264"/>
      <c r="P268" s="264"/>
      <c r="Q268" s="264"/>
      <c r="R268" s="264"/>
      <c r="S268" s="264"/>
      <c r="T268" s="26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6" t="s">
        <v>176</v>
      </c>
      <c r="AU268" s="266" t="s">
        <v>89</v>
      </c>
      <c r="AV268" s="14" t="s">
        <v>89</v>
      </c>
      <c r="AW268" s="14" t="s">
        <v>35</v>
      </c>
      <c r="AX268" s="14" t="s">
        <v>79</v>
      </c>
      <c r="AY268" s="266" t="s">
        <v>165</v>
      </c>
    </row>
    <row r="269" s="13" customFormat="1">
      <c r="A269" s="13"/>
      <c r="B269" s="245"/>
      <c r="C269" s="246"/>
      <c r="D269" s="247" t="s">
        <v>176</v>
      </c>
      <c r="E269" s="248" t="s">
        <v>1</v>
      </c>
      <c r="F269" s="249" t="s">
        <v>749</v>
      </c>
      <c r="G269" s="246"/>
      <c r="H269" s="248" t="s">
        <v>1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5" t="s">
        <v>176</v>
      </c>
      <c r="AU269" s="255" t="s">
        <v>89</v>
      </c>
      <c r="AV269" s="13" t="s">
        <v>87</v>
      </c>
      <c r="AW269" s="13" t="s">
        <v>35</v>
      </c>
      <c r="AX269" s="13" t="s">
        <v>79</v>
      </c>
      <c r="AY269" s="255" t="s">
        <v>165</v>
      </c>
    </row>
    <row r="270" s="14" customFormat="1">
      <c r="A270" s="14"/>
      <c r="B270" s="256"/>
      <c r="C270" s="257"/>
      <c r="D270" s="247" t="s">
        <v>176</v>
      </c>
      <c r="E270" s="258" t="s">
        <v>1</v>
      </c>
      <c r="F270" s="259" t="s">
        <v>798</v>
      </c>
      <c r="G270" s="257"/>
      <c r="H270" s="260">
        <v>6.75</v>
      </c>
      <c r="I270" s="261"/>
      <c r="J270" s="257"/>
      <c r="K270" s="257"/>
      <c r="L270" s="262"/>
      <c r="M270" s="263"/>
      <c r="N270" s="264"/>
      <c r="O270" s="264"/>
      <c r="P270" s="264"/>
      <c r="Q270" s="264"/>
      <c r="R270" s="264"/>
      <c r="S270" s="264"/>
      <c r="T270" s="26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6" t="s">
        <v>176</v>
      </c>
      <c r="AU270" s="266" t="s">
        <v>89</v>
      </c>
      <c r="AV270" s="14" t="s">
        <v>89</v>
      </c>
      <c r="AW270" s="14" t="s">
        <v>35</v>
      </c>
      <c r="AX270" s="14" t="s">
        <v>79</v>
      </c>
      <c r="AY270" s="266" t="s">
        <v>165</v>
      </c>
    </row>
    <row r="271" s="13" customFormat="1">
      <c r="A271" s="13"/>
      <c r="B271" s="245"/>
      <c r="C271" s="246"/>
      <c r="D271" s="247" t="s">
        <v>176</v>
      </c>
      <c r="E271" s="248" t="s">
        <v>1</v>
      </c>
      <c r="F271" s="249" t="s">
        <v>751</v>
      </c>
      <c r="G271" s="246"/>
      <c r="H271" s="248" t="s">
        <v>1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5" t="s">
        <v>176</v>
      </c>
      <c r="AU271" s="255" t="s">
        <v>89</v>
      </c>
      <c r="AV271" s="13" t="s">
        <v>87</v>
      </c>
      <c r="AW271" s="13" t="s">
        <v>35</v>
      </c>
      <c r="AX271" s="13" t="s">
        <v>79</v>
      </c>
      <c r="AY271" s="255" t="s">
        <v>165</v>
      </c>
    </row>
    <row r="272" s="14" customFormat="1">
      <c r="A272" s="14"/>
      <c r="B272" s="256"/>
      <c r="C272" s="257"/>
      <c r="D272" s="247" t="s">
        <v>176</v>
      </c>
      <c r="E272" s="258" t="s">
        <v>1</v>
      </c>
      <c r="F272" s="259" t="s">
        <v>799</v>
      </c>
      <c r="G272" s="257"/>
      <c r="H272" s="260">
        <v>8.25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176</v>
      </c>
      <c r="AU272" s="266" t="s">
        <v>89</v>
      </c>
      <c r="AV272" s="14" t="s">
        <v>89</v>
      </c>
      <c r="AW272" s="14" t="s">
        <v>35</v>
      </c>
      <c r="AX272" s="14" t="s">
        <v>79</v>
      </c>
      <c r="AY272" s="266" t="s">
        <v>165</v>
      </c>
    </row>
    <row r="273" s="15" customFormat="1">
      <c r="A273" s="15"/>
      <c r="B273" s="267"/>
      <c r="C273" s="268"/>
      <c r="D273" s="247" t="s">
        <v>176</v>
      </c>
      <c r="E273" s="269" t="s">
        <v>1</v>
      </c>
      <c r="F273" s="270" t="s">
        <v>179</v>
      </c>
      <c r="G273" s="268"/>
      <c r="H273" s="271">
        <v>947.51499999999999</v>
      </c>
      <c r="I273" s="272"/>
      <c r="J273" s="268"/>
      <c r="K273" s="268"/>
      <c r="L273" s="273"/>
      <c r="M273" s="274"/>
      <c r="N273" s="275"/>
      <c r="O273" s="275"/>
      <c r="P273" s="275"/>
      <c r="Q273" s="275"/>
      <c r="R273" s="275"/>
      <c r="S273" s="275"/>
      <c r="T273" s="27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7" t="s">
        <v>176</v>
      </c>
      <c r="AU273" s="277" t="s">
        <v>89</v>
      </c>
      <c r="AV273" s="15" t="s">
        <v>172</v>
      </c>
      <c r="AW273" s="15" t="s">
        <v>35</v>
      </c>
      <c r="AX273" s="15" t="s">
        <v>87</v>
      </c>
      <c r="AY273" s="277" t="s">
        <v>165</v>
      </c>
    </row>
    <row r="274" s="2" customFormat="1" ht="24.15" customHeight="1">
      <c r="A274" s="39"/>
      <c r="B274" s="40"/>
      <c r="C274" s="227" t="s">
        <v>325</v>
      </c>
      <c r="D274" s="227" t="s">
        <v>167</v>
      </c>
      <c r="E274" s="228" t="s">
        <v>303</v>
      </c>
      <c r="F274" s="229" t="s">
        <v>304</v>
      </c>
      <c r="G274" s="230" t="s">
        <v>170</v>
      </c>
      <c r="H274" s="231">
        <v>129</v>
      </c>
      <c r="I274" s="232"/>
      <c r="J274" s="233">
        <f>ROUND(I274*H274,2)</f>
        <v>0</v>
      </c>
      <c r="K274" s="229" t="s">
        <v>171</v>
      </c>
      <c r="L274" s="45"/>
      <c r="M274" s="234" t="s">
        <v>1</v>
      </c>
      <c r="N274" s="235" t="s">
        <v>44</v>
      </c>
      <c r="O274" s="92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172</v>
      </c>
      <c r="AT274" s="238" t="s">
        <v>167</v>
      </c>
      <c r="AU274" s="238" t="s">
        <v>89</v>
      </c>
      <c r="AY274" s="18" t="s">
        <v>165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87</v>
      </c>
      <c r="BK274" s="239">
        <f>ROUND(I274*H274,2)</f>
        <v>0</v>
      </c>
      <c r="BL274" s="18" t="s">
        <v>172</v>
      </c>
      <c r="BM274" s="238" t="s">
        <v>800</v>
      </c>
    </row>
    <row r="275" s="2" customFormat="1">
      <c r="A275" s="39"/>
      <c r="B275" s="40"/>
      <c r="C275" s="41"/>
      <c r="D275" s="240" t="s">
        <v>174</v>
      </c>
      <c r="E275" s="41"/>
      <c r="F275" s="241" t="s">
        <v>306</v>
      </c>
      <c r="G275" s="41"/>
      <c r="H275" s="41"/>
      <c r="I275" s="242"/>
      <c r="J275" s="41"/>
      <c r="K275" s="41"/>
      <c r="L275" s="45"/>
      <c r="M275" s="243"/>
      <c r="N275" s="244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174</v>
      </c>
      <c r="AU275" s="18" t="s">
        <v>89</v>
      </c>
    </row>
    <row r="276" s="13" customFormat="1">
      <c r="A276" s="13"/>
      <c r="B276" s="245"/>
      <c r="C276" s="246"/>
      <c r="D276" s="247" t="s">
        <v>176</v>
      </c>
      <c r="E276" s="248" t="s">
        <v>1</v>
      </c>
      <c r="F276" s="249" t="s">
        <v>801</v>
      </c>
      <c r="G276" s="246"/>
      <c r="H276" s="248" t="s">
        <v>1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5" t="s">
        <v>176</v>
      </c>
      <c r="AU276" s="255" t="s">
        <v>89</v>
      </c>
      <c r="AV276" s="13" t="s">
        <v>87</v>
      </c>
      <c r="AW276" s="13" t="s">
        <v>35</v>
      </c>
      <c r="AX276" s="13" t="s">
        <v>79</v>
      </c>
      <c r="AY276" s="255" t="s">
        <v>165</v>
      </c>
    </row>
    <row r="277" s="13" customFormat="1">
      <c r="A277" s="13"/>
      <c r="B277" s="245"/>
      <c r="C277" s="246"/>
      <c r="D277" s="247" t="s">
        <v>176</v>
      </c>
      <c r="E277" s="248" t="s">
        <v>1</v>
      </c>
      <c r="F277" s="249" t="s">
        <v>725</v>
      </c>
      <c r="G277" s="246"/>
      <c r="H277" s="248" t="s">
        <v>1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5" t="s">
        <v>176</v>
      </c>
      <c r="AU277" s="255" t="s">
        <v>89</v>
      </c>
      <c r="AV277" s="13" t="s">
        <v>87</v>
      </c>
      <c r="AW277" s="13" t="s">
        <v>35</v>
      </c>
      <c r="AX277" s="13" t="s">
        <v>79</v>
      </c>
      <c r="AY277" s="255" t="s">
        <v>165</v>
      </c>
    </row>
    <row r="278" s="14" customFormat="1">
      <c r="A278" s="14"/>
      <c r="B278" s="256"/>
      <c r="C278" s="257"/>
      <c r="D278" s="247" t="s">
        <v>176</v>
      </c>
      <c r="E278" s="258" t="s">
        <v>1</v>
      </c>
      <c r="F278" s="259" t="s">
        <v>802</v>
      </c>
      <c r="G278" s="257"/>
      <c r="H278" s="260">
        <v>129</v>
      </c>
      <c r="I278" s="261"/>
      <c r="J278" s="257"/>
      <c r="K278" s="257"/>
      <c r="L278" s="262"/>
      <c r="M278" s="263"/>
      <c r="N278" s="264"/>
      <c r="O278" s="264"/>
      <c r="P278" s="264"/>
      <c r="Q278" s="264"/>
      <c r="R278" s="264"/>
      <c r="S278" s="264"/>
      <c r="T278" s="26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6" t="s">
        <v>176</v>
      </c>
      <c r="AU278" s="266" t="s">
        <v>89</v>
      </c>
      <c r="AV278" s="14" t="s">
        <v>89</v>
      </c>
      <c r="AW278" s="14" t="s">
        <v>35</v>
      </c>
      <c r="AX278" s="14" t="s">
        <v>79</v>
      </c>
      <c r="AY278" s="266" t="s">
        <v>165</v>
      </c>
    </row>
    <row r="279" s="15" customFormat="1">
      <c r="A279" s="15"/>
      <c r="B279" s="267"/>
      <c r="C279" s="268"/>
      <c r="D279" s="247" t="s">
        <v>176</v>
      </c>
      <c r="E279" s="269" t="s">
        <v>1</v>
      </c>
      <c r="F279" s="270" t="s">
        <v>179</v>
      </c>
      <c r="G279" s="268"/>
      <c r="H279" s="271">
        <v>129</v>
      </c>
      <c r="I279" s="272"/>
      <c r="J279" s="268"/>
      <c r="K279" s="268"/>
      <c r="L279" s="273"/>
      <c r="M279" s="274"/>
      <c r="N279" s="275"/>
      <c r="O279" s="275"/>
      <c r="P279" s="275"/>
      <c r="Q279" s="275"/>
      <c r="R279" s="275"/>
      <c r="S279" s="275"/>
      <c r="T279" s="276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7" t="s">
        <v>176</v>
      </c>
      <c r="AU279" s="277" t="s">
        <v>89</v>
      </c>
      <c r="AV279" s="15" t="s">
        <v>172</v>
      </c>
      <c r="AW279" s="15" t="s">
        <v>35</v>
      </c>
      <c r="AX279" s="15" t="s">
        <v>87</v>
      </c>
      <c r="AY279" s="277" t="s">
        <v>165</v>
      </c>
    </row>
    <row r="280" s="12" customFormat="1" ht="22.8" customHeight="1">
      <c r="A280" s="12"/>
      <c r="B280" s="211"/>
      <c r="C280" s="212"/>
      <c r="D280" s="213" t="s">
        <v>78</v>
      </c>
      <c r="E280" s="225" t="s">
        <v>89</v>
      </c>
      <c r="F280" s="225" t="s">
        <v>307</v>
      </c>
      <c r="G280" s="212"/>
      <c r="H280" s="212"/>
      <c r="I280" s="215"/>
      <c r="J280" s="226">
        <f>BK280</f>
        <v>0</v>
      </c>
      <c r="K280" s="212"/>
      <c r="L280" s="217"/>
      <c r="M280" s="218"/>
      <c r="N280" s="219"/>
      <c r="O280" s="219"/>
      <c r="P280" s="220">
        <f>SUM(P281:P334)</f>
        <v>0</v>
      </c>
      <c r="Q280" s="219"/>
      <c r="R280" s="220">
        <f>SUM(R281:R334)</f>
        <v>88.191504699999982</v>
      </c>
      <c r="S280" s="219"/>
      <c r="T280" s="221">
        <f>SUM(T281:T334)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22" t="s">
        <v>87</v>
      </c>
      <c r="AT280" s="223" t="s">
        <v>78</v>
      </c>
      <c r="AU280" s="223" t="s">
        <v>87</v>
      </c>
      <c r="AY280" s="222" t="s">
        <v>165</v>
      </c>
      <c r="BK280" s="224">
        <f>SUM(BK281:BK334)</f>
        <v>0</v>
      </c>
    </row>
    <row r="281" s="2" customFormat="1" ht="33" customHeight="1">
      <c r="A281" s="39"/>
      <c r="B281" s="40"/>
      <c r="C281" s="227" t="s">
        <v>332</v>
      </c>
      <c r="D281" s="227" t="s">
        <v>167</v>
      </c>
      <c r="E281" s="228" t="s">
        <v>309</v>
      </c>
      <c r="F281" s="229" t="s">
        <v>310</v>
      </c>
      <c r="G281" s="230" t="s">
        <v>183</v>
      </c>
      <c r="H281" s="231">
        <v>45.299999999999997</v>
      </c>
      <c r="I281" s="232"/>
      <c r="J281" s="233">
        <f>ROUND(I281*H281,2)</f>
        <v>0</v>
      </c>
      <c r="K281" s="229" t="s">
        <v>171</v>
      </c>
      <c r="L281" s="45"/>
      <c r="M281" s="234" t="s">
        <v>1</v>
      </c>
      <c r="N281" s="235" t="s">
        <v>44</v>
      </c>
      <c r="O281" s="92"/>
      <c r="P281" s="236">
        <f>O281*H281</f>
        <v>0</v>
      </c>
      <c r="Q281" s="236">
        <v>1.6299999999999999</v>
      </c>
      <c r="R281" s="236">
        <f>Q281*H281</f>
        <v>73.838999999999984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172</v>
      </c>
      <c r="AT281" s="238" t="s">
        <v>167</v>
      </c>
      <c r="AU281" s="238" t="s">
        <v>89</v>
      </c>
      <c r="AY281" s="18" t="s">
        <v>165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87</v>
      </c>
      <c r="BK281" s="239">
        <f>ROUND(I281*H281,2)</f>
        <v>0</v>
      </c>
      <c r="BL281" s="18" t="s">
        <v>172</v>
      </c>
      <c r="BM281" s="238" t="s">
        <v>803</v>
      </c>
    </row>
    <row r="282" s="2" customFormat="1">
      <c r="A282" s="39"/>
      <c r="B282" s="40"/>
      <c r="C282" s="41"/>
      <c r="D282" s="240" t="s">
        <v>174</v>
      </c>
      <c r="E282" s="41"/>
      <c r="F282" s="241" t="s">
        <v>312</v>
      </c>
      <c r="G282" s="41"/>
      <c r="H282" s="41"/>
      <c r="I282" s="242"/>
      <c r="J282" s="41"/>
      <c r="K282" s="41"/>
      <c r="L282" s="45"/>
      <c r="M282" s="243"/>
      <c r="N282" s="244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174</v>
      </c>
      <c r="AU282" s="18" t="s">
        <v>89</v>
      </c>
    </row>
    <row r="283" s="13" customFormat="1">
      <c r="A283" s="13"/>
      <c r="B283" s="245"/>
      <c r="C283" s="246"/>
      <c r="D283" s="247" t="s">
        <v>176</v>
      </c>
      <c r="E283" s="248" t="s">
        <v>1</v>
      </c>
      <c r="F283" s="249" t="s">
        <v>215</v>
      </c>
      <c r="G283" s="246"/>
      <c r="H283" s="248" t="s">
        <v>1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5" t="s">
        <v>176</v>
      </c>
      <c r="AU283" s="255" t="s">
        <v>89</v>
      </c>
      <c r="AV283" s="13" t="s">
        <v>87</v>
      </c>
      <c r="AW283" s="13" t="s">
        <v>35</v>
      </c>
      <c r="AX283" s="13" t="s">
        <v>79</v>
      </c>
      <c r="AY283" s="255" t="s">
        <v>165</v>
      </c>
    </row>
    <row r="284" s="13" customFormat="1">
      <c r="A284" s="13"/>
      <c r="B284" s="245"/>
      <c r="C284" s="246"/>
      <c r="D284" s="247" t="s">
        <v>176</v>
      </c>
      <c r="E284" s="248" t="s">
        <v>1</v>
      </c>
      <c r="F284" s="249" t="s">
        <v>725</v>
      </c>
      <c r="G284" s="246"/>
      <c r="H284" s="248" t="s">
        <v>1</v>
      </c>
      <c r="I284" s="250"/>
      <c r="J284" s="246"/>
      <c r="K284" s="246"/>
      <c r="L284" s="251"/>
      <c r="M284" s="252"/>
      <c r="N284" s="253"/>
      <c r="O284" s="253"/>
      <c r="P284" s="253"/>
      <c r="Q284" s="253"/>
      <c r="R284" s="253"/>
      <c r="S284" s="253"/>
      <c r="T284" s="25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5" t="s">
        <v>176</v>
      </c>
      <c r="AU284" s="255" t="s">
        <v>89</v>
      </c>
      <c r="AV284" s="13" t="s">
        <v>87</v>
      </c>
      <c r="AW284" s="13" t="s">
        <v>35</v>
      </c>
      <c r="AX284" s="13" t="s">
        <v>79</v>
      </c>
      <c r="AY284" s="255" t="s">
        <v>165</v>
      </c>
    </row>
    <row r="285" s="14" customFormat="1">
      <c r="A285" s="14"/>
      <c r="B285" s="256"/>
      <c r="C285" s="257"/>
      <c r="D285" s="247" t="s">
        <v>176</v>
      </c>
      <c r="E285" s="258" t="s">
        <v>1</v>
      </c>
      <c r="F285" s="259" t="s">
        <v>804</v>
      </c>
      <c r="G285" s="257"/>
      <c r="H285" s="260">
        <v>32.25</v>
      </c>
      <c r="I285" s="261"/>
      <c r="J285" s="257"/>
      <c r="K285" s="257"/>
      <c r="L285" s="262"/>
      <c r="M285" s="263"/>
      <c r="N285" s="264"/>
      <c r="O285" s="264"/>
      <c r="P285" s="264"/>
      <c r="Q285" s="264"/>
      <c r="R285" s="264"/>
      <c r="S285" s="264"/>
      <c r="T285" s="26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6" t="s">
        <v>176</v>
      </c>
      <c r="AU285" s="266" t="s">
        <v>89</v>
      </c>
      <c r="AV285" s="14" t="s">
        <v>89</v>
      </c>
      <c r="AW285" s="14" t="s">
        <v>35</v>
      </c>
      <c r="AX285" s="14" t="s">
        <v>79</v>
      </c>
      <c r="AY285" s="266" t="s">
        <v>165</v>
      </c>
    </row>
    <row r="286" s="13" customFormat="1">
      <c r="A286" s="13"/>
      <c r="B286" s="245"/>
      <c r="C286" s="246"/>
      <c r="D286" s="247" t="s">
        <v>176</v>
      </c>
      <c r="E286" s="248" t="s">
        <v>1</v>
      </c>
      <c r="F286" s="249" t="s">
        <v>747</v>
      </c>
      <c r="G286" s="246"/>
      <c r="H286" s="248" t="s">
        <v>1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5" t="s">
        <v>176</v>
      </c>
      <c r="AU286" s="255" t="s">
        <v>89</v>
      </c>
      <c r="AV286" s="13" t="s">
        <v>87</v>
      </c>
      <c r="AW286" s="13" t="s">
        <v>35</v>
      </c>
      <c r="AX286" s="13" t="s">
        <v>79</v>
      </c>
      <c r="AY286" s="255" t="s">
        <v>165</v>
      </c>
    </row>
    <row r="287" s="13" customFormat="1">
      <c r="A287" s="13"/>
      <c r="B287" s="245"/>
      <c r="C287" s="246"/>
      <c r="D287" s="247" t="s">
        <v>176</v>
      </c>
      <c r="E287" s="248" t="s">
        <v>1</v>
      </c>
      <c r="F287" s="249" t="s">
        <v>725</v>
      </c>
      <c r="G287" s="246"/>
      <c r="H287" s="248" t="s">
        <v>1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5" t="s">
        <v>176</v>
      </c>
      <c r="AU287" s="255" t="s">
        <v>89</v>
      </c>
      <c r="AV287" s="13" t="s">
        <v>87</v>
      </c>
      <c r="AW287" s="13" t="s">
        <v>35</v>
      </c>
      <c r="AX287" s="13" t="s">
        <v>79</v>
      </c>
      <c r="AY287" s="255" t="s">
        <v>165</v>
      </c>
    </row>
    <row r="288" s="14" customFormat="1">
      <c r="A288" s="14"/>
      <c r="B288" s="256"/>
      <c r="C288" s="257"/>
      <c r="D288" s="247" t="s">
        <v>176</v>
      </c>
      <c r="E288" s="258" t="s">
        <v>1</v>
      </c>
      <c r="F288" s="259" t="s">
        <v>805</v>
      </c>
      <c r="G288" s="257"/>
      <c r="H288" s="260">
        <v>9</v>
      </c>
      <c r="I288" s="261"/>
      <c r="J288" s="257"/>
      <c r="K288" s="257"/>
      <c r="L288" s="262"/>
      <c r="M288" s="263"/>
      <c r="N288" s="264"/>
      <c r="O288" s="264"/>
      <c r="P288" s="264"/>
      <c r="Q288" s="264"/>
      <c r="R288" s="264"/>
      <c r="S288" s="264"/>
      <c r="T288" s="26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6" t="s">
        <v>176</v>
      </c>
      <c r="AU288" s="266" t="s">
        <v>89</v>
      </c>
      <c r="AV288" s="14" t="s">
        <v>89</v>
      </c>
      <c r="AW288" s="14" t="s">
        <v>35</v>
      </c>
      <c r="AX288" s="14" t="s">
        <v>79</v>
      </c>
      <c r="AY288" s="266" t="s">
        <v>165</v>
      </c>
    </row>
    <row r="289" s="13" customFormat="1">
      <c r="A289" s="13"/>
      <c r="B289" s="245"/>
      <c r="C289" s="246"/>
      <c r="D289" s="247" t="s">
        <v>176</v>
      </c>
      <c r="E289" s="248" t="s">
        <v>1</v>
      </c>
      <c r="F289" s="249" t="s">
        <v>749</v>
      </c>
      <c r="G289" s="246"/>
      <c r="H289" s="248" t="s">
        <v>1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5" t="s">
        <v>176</v>
      </c>
      <c r="AU289" s="255" t="s">
        <v>89</v>
      </c>
      <c r="AV289" s="13" t="s">
        <v>87</v>
      </c>
      <c r="AW289" s="13" t="s">
        <v>35</v>
      </c>
      <c r="AX289" s="13" t="s">
        <v>79</v>
      </c>
      <c r="AY289" s="255" t="s">
        <v>165</v>
      </c>
    </row>
    <row r="290" s="14" customFormat="1">
      <c r="A290" s="14"/>
      <c r="B290" s="256"/>
      <c r="C290" s="257"/>
      <c r="D290" s="247" t="s">
        <v>176</v>
      </c>
      <c r="E290" s="258" t="s">
        <v>1</v>
      </c>
      <c r="F290" s="259" t="s">
        <v>806</v>
      </c>
      <c r="G290" s="257"/>
      <c r="H290" s="260">
        <v>4.0499999999999998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6" t="s">
        <v>176</v>
      </c>
      <c r="AU290" s="266" t="s">
        <v>89</v>
      </c>
      <c r="AV290" s="14" t="s">
        <v>89</v>
      </c>
      <c r="AW290" s="14" t="s">
        <v>35</v>
      </c>
      <c r="AX290" s="14" t="s">
        <v>79</v>
      </c>
      <c r="AY290" s="266" t="s">
        <v>165</v>
      </c>
    </row>
    <row r="291" s="15" customFormat="1">
      <c r="A291" s="15"/>
      <c r="B291" s="267"/>
      <c r="C291" s="268"/>
      <c r="D291" s="247" t="s">
        <v>176</v>
      </c>
      <c r="E291" s="269" t="s">
        <v>1</v>
      </c>
      <c r="F291" s="270" t="s">
        <v>179</v>
      </c>
      <c r="G291" s="268"/>
      <c r="H291" s="271">
        <v>45.299999999999997</v>
      </c>
      <c r="I291" s="272"/>
      <c r="J291" s="268"/>
      <c r="K291" s="268"/>
      <c r="L291" s="273"/>
      <c r="M291" s="274"/>
      <c r="N291" s="275"/>
      <c r="O291" s="275"/>
      <c r="P291" s="275"/>
      <c r="Q291" s="275"/>
      <c r="R291" s="275"/>
      <c r="S291" s="275"/>
      <c r="T291" s="276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7" t="s">
        <v>176</v>
      </c>
      <c r="AU291" s="277" t="s">
        <v>89</v>
      </c>
      <c r="AV291" s="15" t="s">
        <v>172</v>
      </c>
      <c r="AW291" s="15" t="s">
        <v>35</v>
      </c>
      <c r="AX291" s="15" t="s">
        <v>87</v>
      </c>
      <c r="AY291" s="277" t="s">
        <v>165</v>
      </c>
    </row>
    <row r="292" s="2" customFormat="1" ht="24.15" customHeight="1">
      <c r="A292" s="39"/>
      <c r="B292" s="40"/>
      <c r="C292" s="227" t="s">
        <v>7</v>
      </c>
      <c r="D292" s="227" t="s">
        <v>167</v>
      </c>
      <c r="E292" s="228" t="s">
        <v>315</v>
      </c>
      <c r="F292" s="229" t="s">
        <v>316</v>
      </c>
      <c r="G292" s="230" t="s">
        <v>170</v>
      </c>
      <c r="H292" s="231">
        <v>381.05000000000001</v>
      </c>
      <c r="I292" s="232"/>
      <c r="J292" s="233">
        <f>ROUND(I292*H292,2)</f>
        <v>0</v>
      </c>
      <c r="K292" s="229" t="s">
        <v>171</v>
      </c>
      <c r="L292" s="45"/>
      <c r="M292" s="234" t="s">
        <v>1</v>
      </c>
      <c r="N292" s="235" t="s">
        <v>44</v>
      </c>
      <c r="O292" s="92"/>
      <c r="P292" s="236">
        <f>O292*H292</f>
        <v>0</v>
      </c>
      <c r="Q292" s="236">
        <v>0.00017000000000000001</v>
      </c>
      <c r="R292" s="236">
        <f>Q292*H292</f>
        <v>0.064778500000000003</v>
      </c>
      <c r="S292" s="236">
        <v>0</v>
      </c>
      <c r="T292" s="237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8" t="s">
        <v>172</v>
      </c>
      <c r="AT292" s="238" t="s">
        <v>167</v>
      </c>
      <c r="AU292" s="238" t="s">
        <v>89</v>
      </c>
      <c r="AY292" s="18" t="s">
        <v>165</v>
      </c>
      <c r="BE292" s="239">
        <f>IF(N292="základní",J292,0)</f>
        <v>0</v>
      </c>
      <c r="BF292" s="239">
        <f>IF(N292="snížená",J292,0)</f>
        <v>0</v>
      </c>
      <c r="BG292" s="239">
        <f>IF(N292="zákl. přenesená",J292,0)</f>
        <v>0</v>
      </c>
      <c r="BH292" s="239">
        <f>IF(N292="sníž. přenesená",J292,0)</f>
        <v>0</v>
      </c>
      <c r="BI292" s="239">
        <f>IF(N292="nulová",J292,0)</f>
        <v>0</v>
      </c>
      <c r="BJ292" s="18" t="s">
        <v>87</v>
      </c>
      <c r="BK292" s="239">
        <f>ROUND(I292*H292,2)</f>
        <v>0</v>
      </c>
      <c r="BL292" s="18" t="s">
        <v>172</v>
      </c>
      <c r="BM292" s="238" t="s">
        <v>807</v>
      </c>
    </row>
    <row r="293" s="2" customFormat="1">
      <c r="A293" s="39"/>
      <c r="B293" s="40"/>
      <c r="C293" s="41"/>
      <c r="D293" s="240" t="s">
        <v>174</v>
      </c>
      <c r="E293" s="41"/>
      <c r="F293" s="241" t="s">
        <v>318</v>
      </c>
      <c r="G293" s="41"/>
      <c r="H293" s="41"/>
      <c r="I293" s="242"/>
      <c r="J293" s="41"/>
      <c r="K293" s="41"/>
      <c r="L293" s="45"/>
      <c r="M293" s="243"/>
      <c r="N293" s="244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174</v>
      </c>
      <c r="AU293" s="18" t="s">
        <v>89</v>
      </c>
    </row>
    <row r="294" s="13" customFormat="1">
      <c r="A294" s="13"/>
      <c r="B294" s="245"/>
      <c r="C294" s="246"/>
      <c r="D294" s="247" t="s">
        <v>176</v>
      </c>
      <c r="E294" s="248" t="s">
        <v>1</v>
      </c>
      <c r="F294" s="249" t="s">
        <v>215</v>
      </c>
      <c r="G294" s="246"/>
      <c r="H294" s="248" t="s">
        <v>1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5" t="s">
        <v>176</v>
      </c>
      <c r="AU294" s="255" t="s">
        <v>89</v>
      </c>
      <c r="AV294" s="13" t="s">
        <v>87</v>
      </c>
      <c r="AW294" s="13" t="s">
        <v>35</v>
      </c>
      <c r="AX294" s="13" t="s">
        <v>79</v>
      </c>
      <c r="AY294" s="255" t="s">
        <v>165</v>
      </c>
    </row>
    <row r="295" s="13" customFormat="1">
      <c r="A295" s="13"/>
      <c r="B295" s="245"/>
      <c r="C295" s="246"/>
      <c r="D295" s="247" t="s">
        <v>176</v>
      </c>
      <c r="E295" s="248" t="s">
        <v>1</v>
      </c>
      <c r="F295" s="249" t="s">
        <v>725</v>
      </c>
      <c r="G295" s="246"/>
      <c r="H295" s="248" t="s">
        <v>1</v>
      </c>
      <c r="I295" s="250"/>
      <c r="J295" s="246"/>
      <c r="K295" s="246"/>
      <c r="L295" s="251"/>
      <c r="M295" s="252"/>
      <c r="N295" s="253"/>
      <c r="O295" s="253"/>
      <c r="P295" s="253"/>
      <c r="Q295" s="253"/>
      <c r="R295" s="253"/>
      <c r="S295" s="253"/>
      <c r="T295" s="25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5" t="s">
        <v>176</v>
      </c>
      <c r="AU295" s="255" t="s">
        <v>89</v>
      </c>
      <c r="AV295" s="13" t="s">
        <v>87</v>
      </c>
      <c r="AW295" s="13" t="s">
        <v>35</v>
      </c>
      <c r="AX295" s="13" t="s">
        <v>79</v>
      </c>
      <c r="AY295" s="255" t="s">
        <v>165</v>
      </c>
    </row>
    <row r="296" s="14" customFormat="1">
      <c r="A296" s="14"/>
      <c r="B296" s="256"/>
      <c r="C296" s="257"/>
      <c r="D296" s="247" t="s">
        <v>176</v>
      </c>
      <c r="E296" s="258" t="s">
        <v>1</v>
      </c>
      <c r="F296" s="259" t="s">
        <v>808</v>
      </c>
      <c r="G296" s="257"/>
      <c r="H296" s="260">
        <v>283.80000000000001</v>
      </c>
      <c r="I296" s="261"/>
      <c r="J296" s="257"/>
      <c r="K296" s="257"/>
      <c r="L296" s="262"/>
      <c r="M296" s="263"/>
      <c r="N296" s="264"/>
      <c r="O296" s="264"/>
      <c r="P296" s="264"/>
      <c r="Q296" s="264"/>
      <c r="R296" s="264"/>
      <c r="S296" s="264"/>
      <c r="T296" s="26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6" t="s">
        <v>176</v>
      </c>
      <c r="AU296" s="266" t="s">
        <v>89</v>
      </c>
      <c r="AV296" s="14" t="s">
        <v>89</v>
      </c>
      <c r="AW296" s="14" t="s">
        <v>35</v>
      </c>
      <c r="AX296" s="14" t="s">
        <v>79</v>
      </c>
      <c r="AY296" s="266" t="s">
        <v>165</v>
      </c>
    </row>
    <row r="297" s="14" customFormat="1">
      <c r="A297" s="14"/>
      <c r="B297" s="256"/>
      <c r="C297" s="257"/>
      <c r="D297" s="247" t="s">
        <v>176</v>
      </c>
      <c r="E297" s="258" t="s">
        <v>1</v>
      </c>
      <c r="F297" s="259" t="s">
        <v>809</v>
      </c>
      <c r="G297" s="257"/>
      <c r="H297" s="260">
        <v>1.2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6" t="s">
        <v>176</v>
      </c>
      <c r="AU297" s="266" t="s">
        <v>89</v>
      </c>
      <c r="AV297" s="14" t="s">
        <v>89</v>
      </c>
      <c r="AW297" s="14" t="s">
        <v>35</v>
      </c>
      <c r="AX297" s="14" t="s">
        <v>79</v>
      </c>
      <c r="AY297" s="266" t="s">
        <v>165</v>
      </c>
    </row>
    <row r="298" s="13" customFormat="1">
      <c r="A298" s="13"/>
      <c r="B298" s="245"/>
      <c r="C298" s="246"/>
      <c r="D298" s="247" t="s">
        <v>176</v>
      </c>
      <c r="E298" s="248" t="s">
        <v>1</v>
      </c>
      <c r="F298" s="249" t="s">
        <v>747</v>
      </c>
      <c r="G298" s="246"/>
      <c r="H298" s="248" t="s">
        <v>1</v>
      </c>
      <c r="I298" s="250"/>
      <c r="J298" s="246"/>
      <c r="K298" s="246"/>
      <c r="L298" s="251"/>
      <c r="M298" s="252"/>
      <c r="N298" s="253"/>
      <c r="O298" s="253"/>
      <c r="P298" s="253"/>
      <c r="Q298" s="253"/>
      <c r="R298" s="253"/>
      <c r="S298" s="253"/>
      <c r="T298" s="25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5" t="s">
        <v>176</v>
      </c>
      <c r="AU298" s="255" t="s">
        <v>89</v>
      </c>
      <c r="AV298" s="13" t="s">
        <v>87</v>
      </c>
      <c r="AW298" s="13" t="s">
        <v>35</v>
      </c>
      <c r="AX298" s="13" t="s">
        <v>79</v>
      </c>
      <c r="AY298" s="255" t="s">
        <v>165</v>
      </c>
    </row>
    <row r="299" s="13" customFormat="1">
      <c r="A299" s="13"/>
      <c r="B299" s="245"/>
      <c r="C299" s="246"/>
      <c r="D299" s="247" t="s">
        <v>176</v>
      </c>
      <c r="E299" s="248" t="s">
        <v>1</v>
      </c>
      <c r="F299" s="249" t="s">
        <v>725</v>
      </c>
      <c r="G299" s="246"/>
      <c r="H299" s="248" t="s">
        <v>1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5" t="s">
        <v>176</v>
      </c>
      <c r="AU299" s="255" t="s">
        <v>89</v>
      </c>
      <c r="AV299" s="13" t="s">
        <v>87</v>
      </c>
      <c r="AW299" s="13" t="s">
        <v>35</v>
      </c>
      <c r="AX299" s="13" t="s">
        <v>79</v>
      </c>
      <c r="AY299" s="255" t="s">
        <v>165</v>
      </c>
    </row>
    <row r="300" s="14" customFormat="1">
      <c r="A300" s="14"/>
      <c r="B300" s="256"/>
      <c r="C300" s="257"/>
      <c r="D300" s="247" t="s">
        <v>176</v>
      </c>
      <c r="E300" s="258" t="s">
        <v>1</v>
      </c>
      <c r="F300" s="259" t="s">
        <v>810</v>
      </c>
      <c r="G300" s="257"/>
      <c r="H300" s="260">
        <v>66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6" t="s">
        <v>176</v>
      </c>
      <c r="AU300" s="266" t="s">
        <v>89</v>
      </c>
      <c r="AV300" s="14" t="s">
        <v>89</v>
      </c>
      <c r="AW300" s="14" t="s">
        <v>35</v>
      </c>
      <c r="AX300" s="14" t="s">
        <v>79</v>
      </c>
      <c r="AY300" s="266" t="s">
        <v>165</v>
      </c>
    </row>
    <row r="301" s="13" customFormat="1">
      <c r="A301" s="13"/>
      <c r="B301" s="245"/>
      <c r="C301" s="246"/>
      <c r="D301" s="247" t="s">
        <v>176</v>
      </c>
      <c r="E301" s="248" t="s">
        <v>1</v>
      </c>
      <c r="F301" s="249" t="s">
        <v>749</v>
      </c>
      <c r="G301" s="246"/>
      <c r="H301" s="248" t="s">
        <v>1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5" t="s">
        <v>176</v>
      </c>
      <c r="AU301" s="255" t="s">
        <v>89</v>
      </c>
      <c r="AV301" s="13" t="s">
        <v>87</v>
      </c>
      <c r="AW301" s="13" t="s">
        <v>35</v>
      </c>
      <c r="AX301" s="13" t="s">
        <v>79</v>
      </c>
      <c r="AY301" s="255" t="s">
        <v>165</v>
      </c>
    </row>
    <row r="302" s="14" customFormat="1">
      <c r="A302" s="14"/>
      <c r="B302" s="256"/>
      <c r="C302" s="257"/>
      <c r="D302" s="247" t="s">
        <v>176</v>
      </c>
      <c r="E302" s="258" t="s">
        <v>1</v>
      </c>
      <c r="F302" s="259" t="s">
        <v>811</v>
      </c>
      <c r="G302" s="257"/>
      <c r="H302" s="260">
        <v>29.699999999999999</v>
      </c>
      <c r="I302" s="261"/>
      <c r="J302" s="257"/>
      <c r="K302" s="257"/>
      <c r="L302" s="262"/>
      <c r="M302" s="263"/>
      <c r="N302" s="264"/>
      <c r="O302" s="264"/>
      <c r="P302" s="264"/>
      <c r="Q302" s="264"/>
      <c r="R302" s="264"/>
      <c r="S302" s="264"/>
      <c r="T302" s="26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6" t="s">
        <v>176</v>
      </c>
      <c r="AU302" s="266" t="s">
        <v>89</v>
      </c>
      <c r="AV302" s="14" t="s">
        <v>89</v>
      </c>
      <c r="AW302" s="14" t="s">
        <v>35</v>
      </c>
      <c r="AX302" s="14" t="s">
        <v>79</v>
      </c>
      <c r="AY302" s="266" t="s">
        <v>165</v>
      </c>
    </row>
    <row r="303" s="14" customFormat="1">
      <c r="A303" s="14"/>
      <c r="B303" s="256"/>
      <c r="C303" s="257"/>
      <c r="D303" s="247" t="s">
        <v>176</v>
      </c>
      <c r="E303" s="258" t="s">
        <v>1</v>
      </c>
      <c r="F303" s="259" t="s">
        <v>812</v>
      </c>
      <c r="G303" s="257"/>
      <c r="H303" s="260">
        <v>0.34999999999999998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6" t="s">
        <v>176</v>
      </c>
      <c r="AU303" s="266" t="s">
        <v>89</v>
      </c>
      <c r="AV303" s="14" t="s">
        <v>89</v>
      </c>
      <c r="AW303" s="14" t="s">
        <v>35</v>
      </c>
      <c r="AX303" s="14" t="s">
        <v>79</v>
      </c>
      <c r="AY303" s="266" t="s">
        <v>165</v>
      </c>
    </row>
    <row r="304" s="15" customFormat="1">
      <c r="A304" s="15"/>
      <c r="B304" s="267"/>
      <c r="C304" s="268"/>
      <c r="D304" s="247" t="s">
        <v>176</v>
      </c>
      <c r="E304" s="269" t="s">
        <v>1</v>
      </c>
      <c r="F304" s="270" t="s">
        <v>179</v>
      </c>
      <c r="G304" s="268"/>
      <c r="H304" s="271">
        <v>381.05000000000001</v>
      </c>
      <c r="I304" s="272"/>
      <c r="J304" s="268"/>
      <c r="K304" s="268"/>
      <c r="L304" s="273"/>
      <c r="M304" s="274"/>
      <c r="N304" s="275"/>
      <c r="O304" s="275"/>
      <c r="P304" s="275"/>
      <c r="Q304" s="275"/>
      <c r="R304" s="275"/>
      <c r="S304" s="275"/>
      <c r="T304" s="276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7" t="s">
        <v>176</v>
      </c>
      <c r="AU304" s="277" t="s">
        <v>89</v>
      </c>
      <c r="AV304" s="15" t="s">
        <v>172</v>
      </c>
      <c r="AW304" s="15" t="s">
        <v>35</v>
      </c>
      <c r="AX304" s="15" t="s">
        <v>87</v>
      </c>
      <c r="AY304" s="277" t="s">
        <v>165</v>
      </c>
    </row>
    <row r="305" s="2" customFormat="1" ht="24.15" customHeight="1">
      <c r="A305" s="39"/>
      <c r="B305" s="40"/>
      <c r="C305" s="278" t="s">
        <v>346</v>
      </c>
      <c r="D305" s="278" t="s">
        <v>191</v>
      </c>
      <c r="E305" s="279" t="s">
        <v>321</v>
      </c>
      <c r="F305" s="280" t="s">
        <v>322</v>
      </c>
      <c r="G305" s="281" t="s">
        <v>170</v>
      </c>
      <c r="H305" s="282">
        <v>451.35399999999998</v>
      </c>
      <c r="I305" s="283"/>
      <c r="J305" s="284">
        <f>ROUND(I305*H305,2)</f>
        <v>0</v>
      </c>
      <c r="K305" s="280" t="s">
        <v>171</v>
      </c>
      <c r="L305" s="285"/>
      <c r="M305" s="286" t="s">
        <v>1</v>
      </c>
      <c r="N305" s="287" t="s">
        <v>44</v>
      </c>
      <c r="O305" s="92"/>
      <c r="P305" s="236">
        <f>O305*H305</f>
        <v>0</v>
      </c>
      <c r="Q305" s="236">
        <v>0.00029999999999999997</v>
      </c>
      <c r="R305" s="236">
        <f>Q305*H305</f>
        <v>0.13540619999999998</v>
      </c>
      <c r="S305" s="236">
        <v>0</v>
      </c>
      <c r="T305" s="23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195</v>
      </c>
      <c r="AT305" s="238" t="s">
        <v>191</v>
      </c>
      <c r="AU305" s="238" t="s">
        <v>89</v>
      </c>
      <c r="AY305" s="18" t="s">
        <v>165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87</v>
      </c>
      <c r="BK305" s="239">
        <f>ROUND(I305*H305,2)</f>
        <v>0</v>
      </c>
      <c r="BL305" s="18" t="s">
        <v>172</v>
      </c>
      <c r="BM305" s="238" t="s">
        <v>813</v>
      </c>
    </row>
    <row r="306" s="14" customFormat="1">
      <c r="A306" s="14"/>
      <c r="B306" s="256"/>
      <c r="C306" s="257"/>
      <c r="D306" s="247" t="s">
        <v>176</v>
      </c>
      <c r="E306" s="258" t="s">
        <v>1</v>
      </c>
      <c r="F306" s="259" t="s">
        <v>814</v>
      </c>
      <c r="G306" s="257"/>
      <c r="H306" s="260">
        <v>451.35399999999998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6" t="s">
        <v>176</v>
      </c>
      <c r="AU306" s="266" t="s">
        <v>89</v>
      </c>
      <c r="AV306" s="14" t="s">
        <v>89</v>
      </c>
      <c r="AW306" s="14" t="s">
        <v>35</v>
      </c>
      <c r="AX306" s="14" t="s">
        <v>79</v>
      </c>
      <c r="AY306" s="266" t="s">
        <v>165</v>
      </c>
    </row>
    <row r="307" s="15" customFormat="1">
      <c r="A307" s="15"/>
      <c r="B307" s="267"/>
      <c r="C307" s="268"/>
      <c r="D307" s="247" t="s">
        <v>176</v>
      </c>
      <c r="E307" s="269" t="s">
        <v>1</v>
      </c>
      <c r="F307" s="270" t="s">
        <v>179</v>
      </c>
      <c r="G307" s="268"/>
      <c r="H307" s="271">
        <v>451.35399999999998</v>
      </c>
      <c r="I307" s="272"/>
      <c r="J307" s="268"/>
      <c r="K307" s="268"/>
      <c r="L307" s="273"/>
      <c r="M307" s="274"/>
      <c r="N307" s="275"/>
      <c r="O307" s="275"/>
      <c r="P307" s="275"/>
      <c r="Q307" s="275"/>
      <c r="R307" s="275"/>
      <c r="S307" s="275"/>
      <c r="T307" s="27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7" t="s">
        <v>176</v>
      </c>
      <c r="AU307" s="277" t="s">
        <v>89</v>
      </c>
      <c r="AV307" s="15" t="s">
        <v>172</v>
      </c>
      <c r="AW307" s="15" t="s">
        <v>35</v>
      </c>
      <c r="AX307" s="15" t="s">
        <v>87</v>
      </c>
      <c r="AY307" s="277" t="s">
        <v>165</v>
      </c>
    </row>
    <row r="308" s="2" customFormat="1" ht="16.5" customHeight="1">
      <c r="A308" s="39"/>
      <c r="B308" s="40"/>
      <c r="C308" s="227" t="s">
        <v>352</v>
      </c>
      <c r="D308" s="227" t="s">
        <v>167</v>
      </c>
      <c r="E308" s="228" t="s">
        <v>326</v>
      </c>
      <c r="F308" s="229" t="s">
        <v>327</v>
      </c>
      <c r="G308" s="230" t="s">
        <v>183</v>
      </c>
      <c r="H308" s="231">
        <v>8.625</v>
      </c>
      <c r="I308" s="232"/>
      <c r="J308" s="233">
        <f>ROUND(I308*H308,2)</f>
        <v>0</v>
      </c>
      <c r="K308" s="229" t="s">
        <v>171</v>
      </c>
      <c r="L308" s="45"/>
      <c r="M308" s="234" t="s">
        <v>1</v>
      </c>
      <c r="N308" s="235" t="s">
        <v>44</v>
      </c>
      <c r="O308" s="92"/>
      <c r="P308" s="236">
        <f>O308*H308</f>
        <v>0</v>
      </c>
      <c r="Q308" s="236">
        <v>1.6299999999999999</v>
      </c>
      <c r="R308" s="236">
        <f>Q308*H308</f>
        <v>14.05875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172</v>
      </c>
      <c r="AT308" s="238" t="s">
        <v>167</v>
      </c>
      <c r="AU308" s="238" t="s">
        <v>89</v>
      </c>
      <c r="AY308" s="18" t="s">
        <v>165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87</v>
      </c>
      <c r="BK308" s="239">
        <f>ROUND(I308*H308,2)</f>
        <v>0</v>
      </c>
      <c r="BL308" s="18" t="s">
        <v>172</v>
      </c>
      <c r="BM308" s="238" t="s">
        <v>815</v>
      </c>
    </row>
    <row r="309" s="2" customFormat="1">
      <c r="A309" s="39"/>
      <c r="B309" s="40"/>
      <c r="C309" s="41"/>
      <c r="D309" s="240" t="s">
        <v>174</v>
      </c>
      <c r="E309" s="41"/>
      <c r="F309" s="241" t="s">
        <v>329</v>
      </c>
      <c r="G309" s="41"/>
      <c r="H309" s="41"/>
      <c r="I309" s="242"/>
      <c r="J309" s="41"/>
      <c r="K309" s="41"/>
      <c r="L309" s="45"/>
      <c r="M309" s="243"/>
      <c r="N309" s="244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174</v>
      </c>
      <c r="AU309" s="18" t="s">
        <v>89</v>
      </c>
    </row>
    <row r="310" s="13" customFormat="1">
      <c r="A310" s="13"/>
      <c r="B310" s="245"/>
      <c r="C310" s="246"/>
      <c r="D310" s="247" t="s">
        <v>176</v>
      </c>
      <c r="E310" s="248" t="s">
        <v>1</v>
      </c>
      <c r="F310" s="249" t="s">
        <v>330</v>
      </c>
      <c r="G310" s="246"/>
      <c r="H310" s="248" t="s">
        <v>1</v>
      </c>
      <c r="I310" s="250"/>
      <c r="J310" s="246"/>
      <c r="K310" s="246"/>
      <c r="L310" s="251"/>
      <c r="M310" s="252"/>
      <c r="N310" s="253"/>
      <c r="O310" s="253"/>
      <c r="P310" s="253"/>
      <c r="Q310" s="253"/>
      <c r="R310" s="253"/>
      <c r="S310" s="253"/>
      <c r="T310" s="25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5" t="s">
        <v>176</v>
      </c>
      <c r="AU310" s="255" t="s">
        <v>89</v>
      </c>
      <c r="AV310" s="13" t="s">
        <v>87</v>
      </c>
      <c r="AW310" s="13" t="s">
        <v>35</v>
      </c>
      <c r="AX310" s="13" t="s">
        <v>79</v>
      </c>
      <c r="AY310" s="255" t="s">
        <v>165</v>
      </c>
    </row>
    <row r="311" s="13" customFormat="1">
      <c r="A311" s="13"/>
      <c r="B311" s="245"/>
      <c r="C311" s="246"/>
      <c r="D311" s="247" t="s">
        <v>176</v>
      </c>
      <c r="E311" s="248" t="s">
        <v>1</v>
      </c>
      <c r="F311" s="249" t="s">
        <v>725</v>
      </c>
      <c r="G311" s="246"/>
      <c r="H311" s="248" t="s">
        <v>1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5" t="s">
        <v>176</v>
      </c>
      <c r="AU311" s="255" t="s">
        <v>89</v>
      </c>
      <c r="AV311" s="13" t="s">
        <v>87</v>
      </c>
      <c r="AW311" s="13" t="s">
        <v>35</v>
      </c>
      <c r="AX311" s="13" t="s">
        <v>79</v>
      </c>
      <c r="AY311" s="255" t="s">
        <v>165</v>
      </c>
    </row>
    <row r="312" s="14" customFormat="1">
      <c r="A312" s="14"/>
      <c r="B312" s="256"/>
      <c r="C312" s="257"/>
      <c r="D312" s="247" t="s">
        <v>176</v>
      </c>
      <c r="E312" s="258" t="s">
        <v>1</v>
      </c>
      <c r="F312" s="259" t="s">
        <v>816</v>
      </c>
      <c r="G312" s="257"/>
      <c r="H312" s="260">
        <v>6.4500000000000002</v>
      </c>
      <c r="I312" s="261"/>
      <c r="J312" s="257"/>
      <c r="K312" s="257"/>
      <c r="L312" s="262"/>
      <c r="M312" s="263"/>
      <c r="N312" s="264"/>
      <c r="O312" s="264"/>
      <c r="P312" s="264"/>
      <c r="Q312" s="264"/>
      <c r="R312" s="264"/>
      <c r="S312" s="264"/>
      <c r="T312" s="26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6" t="s">
        <v>176</v>
      </c>
      <c r="AU312" s="266" t="s">
        <v>89</v>
      </c>
      <c r="AV312" s="14" t="s">
        <v>89</v>
      </c>
      <c r="AW312" s="14" t="s">
        <v>35</v>
      </c>
      <c r="AX312" s="14" t="s">
        <v>79</v>
      </c>
      <c r="AY312" s="266" t="s">
        <v>165</v>
      </c>
    </row>
    <row r="313" s="13" customFormat="1">
      <c r="A313" s="13"/>
      <c r="B313" s="245"/>
      <c r="C313" s="246"/>
      <c r="D313" s="247" t="s">
        <v>176</v>
      </c>
      <c r="E313" s="248" t="s">
        <v>1</v>
      </c>
      <c r="F313" s="249" t="s">
        <v>747</v>
      </c>
      <c r="G313" s="246"/>
      <c r="H313" s="248" t="s">
        <v>1</v>
      </c>
      <c r="I313" s="250"/>
      <c r="J313" s="246"/>
      <c r="K313" s="246"/>
      <c r="L313" s="251"/>
      <c r="M313" s="252"/>
      <c r="N313" s="253"/>
      <c r="O313" s="253"/>
      <c r="P313" s="253"/>
      <c r="Q313" s="253"/>
      <c r="R313" s="253"/>
      <c r="S313" s="253"/>
      <c r="T313" s="25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5" t="s">
        <v>176</v>
      </c>
      <c r="AU313" s="255" t="s">
        <v>89</v>
      </c>
      <c r="AV313" s="13" t="s">
        <v>87</v>
      </c>
      <c r="AW313" s="13" t="s">
        <v>35</v>
      </c>
      <c r="AX313" s="13" t="s">
        <v>79</v>
      </c>
      <c r="AY313" s="255" t="s">
        <v>165</v>
      </c>
    </row>
    <row r="314" s="13" customFormat="1">
      <c r="A314" s="13"/>
      <c r="B314" s="245"/>
      <c r="C314" s="246"/>
      <c r="D314" s="247" t="s">
        <v>176</v>
      </c>
      <c r="E314" s="248" t="s">
        <v>1</v>
      </c>
      <c r="F314" s="249" t="s">
        <v>725</v>
      </c>
      <c r="G314" s="246"/>
      <c r="H314" s="248" t="s">
        <v>1</v>
      </c>
      <c r="I314" s="250"/>
      <c r="J314" s="246"/>
      <c r="K314" s="246"/>
      <c r="L314" s="251"/>
      <c r="M314" s="252"/>
      <c r="N314" s="253"/>
      <c r="O314" s="253"/>
      <c r="P314" s="253"/>
      <c r="Q314" s="253"/>
      <c r="R314" s="253"/>
      <c r="S314" s="253"/>
      <c r="T314" s="25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5" t="s">
        <v>176</v>
      </c>
      <c r="AU314" s="255" t="s">
        <v>89</v>
      </c>
      <c r="AV314" s="13" t="s">
        <v>87</v>
      </c>
      <c r="AW314" s="13" t="s">
        <v>35</v>
      </c>
      <c r="AX314" s="13" t="s">
        <v>79</v>
      </c>
      <c r="AY314" s="255" t="s">
        <v>165</v>
      </c>
    </row>
    <row r="315" s="14" customFormat="1">
      <c r="A315" s="14"/>
      <c r="B315" s="256"/>
      <c r="C315" s="257"/>
      <c r="D315" s="247" t="s">
        <v>176</v>
      </c>
      <c r="E315" s="258" t="s">
        <v>1</v>
      </c>
      <c r="F315" s="259" t="s">
        <v>817</v>
      </c>
      <c r="G315" s="257"/>
      <c r="H315" s="260">
        <v>1.5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6" t="s">
        <v>176</v>
      </c>
      <c r="AU315" s="266" t="s">
        <v>89</v>
      </c>
      <c r="AV315" s="14" t="s">
        <v>89</v>
      </c>
      <c r="AW315" s="14" t="s">
        <v>35</v>
      </c>
      <c r="AX315" s="14" t="s">
        <v>79</v>
      </c>
      <c r="AY315" s="266" t="s">
        <v>165</v>
      </c>
    </row>
    <row r="316" s="13" customFormat="1">
      <c r="A316" s="13"/>
      <c r="B316" s="245"/>
      <c r="C316" s="246"/>
      <c r="D316" s="247" t="s">
        <v>176</v>
      </c>
      <c r="E316" s="248" t="s">
        <v>1</v>
      </c>
      <c r="F316" s="249" t="s">
        <v>749</v>
      </c>
      <c r="G316" s="246"/>
      <c r="H316" s="248" t="s">
        <v>1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5" t="s">
        <v>176</v>
      </c>
      <c r="AU316" s="255" t="s">
        <v>89</v>
      </c>
      <c r="AV316" s="13" t="s">
        <v>87</v>
      </c>
      <c r="AW316" s="13" t="s">
        <v>35</v>
      </c>
      <c r="AX316" s="13" t="s">
        <v>79</v>
      </c>
      <c r="AY316" s="255" t="s">
        <v>165</v>
      </c>
    </row>
    <row r="317" s="14" customFormat="1">
      <c r="A317" s="14"/>
      <c r="B317" s="256"/>
      <c r="C317" s="257"/>
      <c r="D317" s="247" t="s">
        <v>176</v>
      </c>
      <c r="E317" s="258" t="s">
        <v>1</v>
      </c>
      <c r="F317" s="259" t="s">
        <v>818</v>
      </c>
      <c r="G317" s="257"/>
      <c r="H317" s="260">
        <v>0.67500000000000004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6" t="s">
        <v>176</v>
      </c>
      <c r="AU317" s="266" t="s">
        <v>89</v>
      </c>
      <c r="AV317" s="14" t="s">
        <v>89</v>
      </c>
      <c r="AW317" s="14" t="s">
        <v>35</v>
      </c>
      <c r="AX317" s="14" t="s">
        <v>79</v>
      </c>
      <c r="AY317" s="266" t="s">
        <v>165</v>
      </c>
    </row>
    <row r="318" s="15" customFormat="1">
      <c r="A318" s="15"/>
      <c r="B318" s="267"/>
      <c r="C318" s="268"/>
      <c r="D318" s="247" t="s">
        <v>176</v>
      </c>
      <c r="E318" s="269" t="s">
        <v>1</v>
      </c>
      <c r="F318" s="270" t="s">
        <v>179</v>
      </c>
      <c r="G318" s="268"/>
      <c r="H318" s="271">
        <v>8.625</v>
      </c>
      <c r="I318" s="272"/>
      <c r="J318" s="268"/>
      <c r="K318" s="268"/>
      <c r="L318" s="273"/>
      <c r="M318" s="274"/>
      <c r="N318" s="275"/>
      <c r="O318" s="275"/>
      <c r="P318" s="275"/>
      <c r="Q318" s="275"/>
      <c r="R318" s="275"/>
      <c r="S318" s="275"/>
      <c r="T318" s="27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7" t="s">
        <v>176</v>
      </c>
      <c r="AU318" s="277" t="s">
        <v>89</v>
      </c>
      <c r="AV318" s="15" t="s">
        <v>172</v>
      </c>
      <c r="AW318" s="15" t="s">
        <v>35</v>
      </c>
      <c r="AX318" s="15" t="s">
        <v>87</v>
      </c>
      <c r="AY318" s="277" t="s">
        <v>165</v>
      </c>
    </row>
    <row r="319" s="2" customFormat="1" ht="24.15" customHeight="1">
      <c r="A319" s="39"/>
      <c r="B319" s="40"/>
      <c r="C319" s="227" t="s">
        <v>361</v>
      </c>
      <c r="D319" s="227" t="s">
        <v>167</v>
      </c>
      <c r="E319" s="228" t="s">
        <v>333</v>
      </c>
      <c r="F319" s="229" t="s">
        <v>334</v>
      </c>
      <c r="G319" s="230" t="s">
        <v>335</v>
      </c>
      <c r="H319" s="231">
        <v>159</v>
      </c>
      <c r="I319" s="232"/>
      <c r="J319" s="233">
        <f>ROUND(I319*H319,2)</f>
        <v>0</v>
      </c>
      <c r="K319" s="229" t="s">
        <v>171</v>
      </c>
      <c r="L319" s="45"/>
      <c r="M319" s="234" t="s">
        <v>1</v>
      </c>
      <c r="N319" s="235" t="s">
        <v>44</v>
      </c>
      <c r="O319" s="92"/>
      <c r="P319" s="236">
        <f>O319*H319</f>
        <v>0</v>
      </c>
      <c r="Q319" s="236">
        <v>0.00048999999999999998</v>
      </c>
      <c r="R319" s="236">
        <f>Q319*H319</f>
        <v>0.077909999999999993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172</v>
      </c>
      <c r="AT319" s="238" t="s">
        <v>167</v>
      </c>
      <c r="AU319" s="238" t="s">
        <v>89</v>
      </c>
      <c r="AY319" s="18" t="s">
        <v>165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87</v>
      </c>
      <c r="BK319" s="239">
        <f>ROUND(I319*H319,2)</f>
        <v>0</v>
      </c>
      <c r="BL319" s="18" t="s">
        <v>172</v>
      </c>
      <c r="BM319" s="238" t="s">
        <v>819</v>
      </c>
    </row>
    <row r="320" s="2" customFormat="1">
      <c r="A320" s="39"/>
      <c r="B320" s="40"/>
      <c r="C320" s="41"/>
      <c r="D320" s="240" t="s">
        <v>174</v>
      </c>
      <c r="E320" s="41"/>
      <c r="F320" s="241" t="s">
        <v>337</v>
      </c>
      <c r="G320" s="41"/>
      <c r="H320" s="41"/>
      <c r="I320" s="242"/>
      <c r="J320" s="41"/>
      <c r="K320" s="41"/>
      <c r="L320" s="45"/>
      <c r="M320" s="243"/>
      <c r="N320" s="244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174</v>
      </c>
      <c r="AU320" s="18" t="s">
        <v>89</v>
      </c>
    </row>
    <row r="321" s="13" customFormat="1">
      <c r="A321" s="13"/>
      <c r="B321" s="245"/>
      <c r="C321" s="246"/>
      <c r="D321" s="247" t="s">
        <v>176</v>
      </c>
      <c r="E321" s="248" t="s">
        <v>1</v>
      </c>
      <c r="F321" s="249" t="s">
        <v>330</v>
      </c>
      <c r="G321" s="246"/>
      <c r="H321" s="248" t="s">
        <v>1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5" t="s">
        <v>176</v>
      </c>
      <c r="AU321" s="255" t="s">
        <v>89</v>
      </c>
      <c r="AV321" s="13" t="s">
        <v>87</v>
      </c>
      <c r="AW321" s="13" t="s">
        <v>35</v>
      </c>
      <c r="AX321" s="13" t="s">
        <v>79</v>
      </c>
      <c r="AY321" s="255" t="s">
        <v>165</v>
      </c>
    </row>
    <row r="322" s="13" customFormat="1">
      <c r="A322" s="13"/>
      <c r="B322" s="245"/>
      <c r="C322" s="246"/>
      <c r="D322" s="247" t="s">
        <v>176</v>
      </c>
      <c r="E322" s="248" t="s">
        <v>1</v>
      </c>
      <c r="F322" s="249" t="s">
        <v>725</v>
      </c>
      <c r="G322" s="246"/>
      <c r="H322" s="248" t="s">
        <v>1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5" t="s">
        <v>176</v>
      </c>
      <c r="AU322" s="255" t="s">
        <v>89</v>
      </c>
      <c r="AV322" s="13" t="s">
        <v>87</v>
      </c>
      <c r="AW322" s="13" t="s">
        <v>35</v>
      </c>
      <c r="AX322" s="13" t="s">
        <v>79</v>
      </c>
      <c r="AY322" s="255" t="s">
        <v>165</v>
      </c>
    </row>
    <row r="323" s="14" customFormat="1">
      <c r="A323" s="14"/>
      <c r="B323" s="256"/>
      <c r="C323" s="257"/>
      <c r="D323" s="247" t="s">
        <v>176</v>
      </c>
      <c r="E323" s="258" t="s">
        <v>1</v>
      </c>
      <c r="F323" s="259" t="s">
        <v>820</v>
      </c>
      <c r="G323" s="257"/>
      <c r="H323" s="260">
        <v>129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176</v>
      </c>
      <c r="AU323" s="266" t="s">
        <v>89</v>
      </c>
      <c r="AV323" s="14" t="s">
        <v>89</v>
      </c>
      <c r="AW323" s="14" t="s">
        <v>35</v>
      </c>
      <c r="AX323" s="14" t="s">
        <v>79</v>
      </c>
      <c r="AY323" s="266" t="s">
        <v>165</v>
      </c>
    </row>
    <row r="324" s="13" customFormat="1">
      <c r="A324" s="13"/>
      <c r="B324" s="245"/>
      <c r="C324" s="246"/>
      <c r="D324" s="247" t="s">
        <v>176</v>
      </c>
      <c r="E324" s="248" t="s">
        <v>1</v>
      </c>
      <c r="F324" s="249" t="s">
        <v>747</v>
      </c>
      <c r="G324" s="246"/>
      <c r="H324" s="248" t="s">
        <v>1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5" t="s">
        <v>176</v>
      </c>
      <c r="AU324" s="255" t="s">
        <v>89</v>
      </c>
      <c r="AV324" s="13" t="s">
        <v>87</v>
      </c>
      <c r="AW324" s="13" t="s">
        <v>35</v>
      </c>
      <c r="AX324" s="13" t="s">
        <v>79</v>
      </c>
      <c r="AY324" s="255" t="s">
        <v>165</v>
      </c>
    </row>
    <row r="325" s="13" customFormat="1">
      <c r="A325" s="13"/>
      <c r="B325" s="245"/>
      <c r="C325" s="246"/>
      <c r="D325" s="247" t="s">
        <v>176</v>
      </c>
      <c r="E325" s="248" t="s">
        <v>1</v>
      </c>
      <c r="F325" s="249" t="s">
        <v>725</v>
      </c>
      <c r="G325" s="246"/>
      <c r="H325" s="248" t="s">
        <v>1</v>
      </c>
      <c r="I325" s="250"/>
      <c r="J325" s="246"/>
      <c r="K325" s="246"/>
      <c r="L325" s="251"/>
      <c r="M325" s="252"/>
      <c r="N325" s="253"/>
      <c r="O325" s="253"/>
      <c r="P325" s="253"/>
      <c r="Q325" s="253"/>
      <c r="R325" s="253"/>
      <c r="S325" s="253"/>
      <c r="T325" s="25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5" t="s">
        <v>176</v>
      </c>
      <c r="AU325" s="255" t="s">
        <v>89</v>
      </c>
      <c r="AV325" s="13" t="s">
        <v>87</v>
      </c>
      <c r="AW325" s="13" t="s">
        <v>35</v>
      </c>
      <c r="AX325" s="13" t="s">
        <v>79</v>
      </c>
      <c r="AY325" s="255" t="s">
        <v>165</v>
      </c>
    </row>
    <row r="326" s="14" customFormat="1">
      <c r="A326" s="14"/>
      <c r="B326" s="256"/>
      <c r="C326" s="257"/>
      <c r="D326" s="247" t="s">
        <v>176</v>
      </c>
      <c r="E326" s="258" t="s">
        <v>1</v>
      </c>
      <c r="F326" s="259" t="s">
        <v>821</v>
      </c>
      <c r="G326" s="257"/>
      <c r="H326" s="260">
        <v>30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6" t="s">
        <v>176</v>
      </c>
      <c r="AU326" s="266" t="s">
        <v>89</v>
      </c>
      <c r="AV326" s="14" t="s">
        <v>89</v>
      </c>
      <c r="AW326" s="14" t="s">
        <v>35</v>
      </c>
      <c r="AX326" s="14" t="s">
        <v>79</v>
      </c>
      <c r="AY326" s="266" t="s">
        <v>165</v>
      </c>
    </row>
    <row r="327" s="15" customFormat="1">
      <c r="A327" s="15"/>
      <c r="B327" s="267"/>
      <c r="C327" s="268"/>
      <c r="D327" s="247" t="s">
        <v>176</v>
      </c>
      <c r="E327" s="269" t="s">
        <v>1</v>
      </c>
      <c r="F327" s="270" t="s">
        <v>179</v>
      </c>
      <c r="G327" s="268"/>
      <c r="H327" s="271">
        <v>159</v>
      </c>
      <c r="I327" s="272"/>
      <c r="J327" s="268"/>
      <c r="K327" s="268"/>
      <c r="L327" s="273"/>
      <c r="M327" s="274"/>
      <c r="N327" s="275"/>
      <c r="O327" s="275"/>
      <c r="P327" s="275"/>
      <c r="Q327" s="275"/>
      <c r="R327" s="275"/>
      <c r="S327" s="275"/>
      <c r="T327" s="276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7" t="s">
        <v>176</v>
      </c>
      <c r="AU327" s="277" t="s">
        <v>89</v>
      </c>
      <c r="AV327" s="15" t="s">
        <v>172</v>
      </c>
      <c r="AW327" s="15" t="s">
        <v>35</v>
      </c>
      <c r="AX327" s="15" t="s">
        <v>87</v>
      </c>
      <c r="AY327" s="277" t="s">
        <v>165</v>
      </c>
    </row>
    <row r="328" s="2" customFormat="1" ht="24.15" customHeight="1">
      <c r="A328" s="39"/>
      <c r="B328" s="40"/>
      <c r="C328" s="227" t="s">
        <v>369</v>
      </c>
      <c r="D328" s="227" t="s">
        <v>167</v>
      </c>
      <c r="E328" s="228" t="s">
        <v>822</v>
      </c>
      <c r="F328" s="229" t="s">
        <v>823</v>
      </c>
      <c r="G328" s="230" t="s">
        <v>335</v>
      </c>
      <c r="H328" s="231">
        <v>13.5</v>
      </c>
      <c r="I328" s="232"/>
      <c r="J328" s="233">
        <f>ROUND(I328*H328,2)</f>
        <v>0</v>
      </c>
      <c r="K328" s="229" t="s">
        <v>171</v>
      </c>
      <c r="L328" s="45"/>
      <c r="M328" s="234" t="s">
        <v>1</v>
      </c>
      <c r="N328" s="235" t="s">
        <v>44</v>
      </c>
      <c r="O328" s="92"/>
      <c r="P328" s="236">
        <f>O328*H328</f>
        <v>0</v>
      </c>
      <c r="Q328" s="236">
        <v>0.00116</v>
      </c>
      <c r="R328" s="236">
        <f>Q328*H328</f>
        <v>0.01566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172</v>
      </c>
      <c r="AT328" s="238" t="s">
        <v>167</v>
      </c>
      <c r="AU328" s="238" t="s">
        <v>89</v>
      </c>
      <c r="AY328" s="18" t="s">
        <v>165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87</v>
      </c>
      <c r="BK328" s="239">
        <f>ROUND(I328*H328,2)</f>
        <v>0</v>
      </c>
      <c r="BL328" s="18" t="s">
        <v>172</v>
      </c>
      <c r="BM328" s="238" t="s">
        <v>824</v>
      </c>
    </row>
    <row r="329" s="2" customFormat="1">
      <c r="A329" s="39"/>
      <c r="B329" s="40"/>
      <c r="C329" s="41"/>
      <c r="D329" s="240" t="s">
        <v>174</v>
      </c>
      <c r="E329" s="41"/>
      <c r="F329" s="241" t="s">
        <v>825</v>
      </c>
      <c r="G329" s="41"/>
      <c r="H329" s="41"/>
      <c r="I329" s="242"/>
      <c r="J329" s="41"/>
      <c r="K329" s="41"/>
      <c r="L329" s="45"/>
      <c r="M329" s="243"/>
      <c r="N329" s="244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174</v>
      </c>
      <c r="AU329" s="18" t="s">
        <v>89</v>
      </c>
    </row>
    <row r="330" s="13" customFormat="1">
      <c r="A330" s="13"/>
      <c r="B330" s="245"/>
      <c r="C330" s="246"/>
      <c r="D330" s="247" t="s">
        <v>176</v>
      </c>
      <c r="E330" s="248" t="s">
        <v>1</v>
      </c>
      <c r="F330" s="249" t="s">
        <v>725</v>
      </c>
      <c r="G330" s="246"/>
      <c r="H330" s="248" t="s">
        <v>1</v>
      </c>
      <c r="I330" s="250"/>
      <c r="J330" s="246"/>
      <c r="K330" s="246"/>
      <c r="L330" s="251"/>
      <c r="M330" s="252"/>
      <c r="N330" s="253"/>
      <c r="O330" s="253"/>
      <c r="P330" s="253"/>
      <c r="Q330" s="253"/>
      <c r="R330" s="253"/>
      <c r="S330" s="253"/>
      <c r="T330" s="25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5" t="s">
        <v>176</v>
      </c>
      <c r="AU330" s="255" t="s">
        <v>89</v>
      </c>
      <c r="AV330" s="13" t="s">
        <v>87</v>
      </c>
      <c r="AW330" s="13" t="s">
        <v>35</v>
      </c>
      <c r="AX330" s="13" t="s">
        <v>79</v>
      </c>
      <c r="AY330" s="255" t="s">
        <v>165</v>
      </c>
    </row>
    <row r="331" s="13" customFormat="1">
      <c r="A331" s="13"/>
      <c r="B331" s="245"/>
      <c r="C331" s="246"/>
      <c r="D331" s="247" t="s">
        <v>176</v>
      </c>
      <c r="E331" s="248" t="s">
        <v>1</v>
      </c>
      <c r="F331" s="249" t="s">
        <v>747</v>
      </c>
      <c r="G331" s="246"/>
      <c r="H331" s="248" t="s">
        <v>1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5" t="s">
        <v>176</v>
      </c>
      <c r="AU331" s="255" t="s">
        <v>89</v>
      </c>
      <c r="AV331" s="13" t="s">
        <v>87</v>
      </c>
      <c r="AW331" s="13" t="s">
        <v>35</v>
      </c>
      <c r="AX331" s="13" t="s">
        <v>79</v>
      </c>
      <c r="AY331" s="255" t="s">
        <v>165</v>
      </c>
    </row>
    <row r="332" s="13" customFormat="1">
      <c r="A332" s="13"/>
      <c r="B332" s="245"/>
      <c r="C332" s="246"/>
      <c r="D332" s="247" t="s">
        <v>176</v>
      </c>
      <c r="E332" s="248" t="s">
        <v>1</v>
      </c>
      <c r="F332" s="249" t="s">
        <v>826</v>
      </c>
      <c r="G332" s="246"/>
      <c r="H332" s="248" t="s">
        <v>1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5" t="s">
        <v>176</v>
      </c>
      <c r="AU332" s="255" t="s">
        <v>89</v>
      </c>
      <c r="AV332" s="13" t="s">
        <v>87</v>
      </c>
      <c r="AW332" s="13" t="s">
        <v>35</v>
      </c>
      <c r="AX332" s="13" t="s">
        <v>79</v>
      </c>
      <c r="AY332" s="255" t="s">
        <v>165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827</v>
      </c>
      <c r="G333" s="257"/>
      <c r="H333" s="260">
        <v>13.5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5" customFormat="1">
      <c r="A334" s="15"/>
      <c r="B334" s="267"/>
      <c r="C334" s="268"/>
      <c r="D334" s="247" t="s">
        <v>176</v>
      </c>
      <c r="E334" s="269" t="s">
        <v>1</v>
      </c>
      <c r="F334" s="270" t="s">
        <v>179</v>
      </c>
      <c r="G334" s="268"/>
      <c r="H334" s="271">
        <v>13.5</v>
      </c>
      <c r="I334" s="272"/>
      <c r="J334" s="268"/>
      <c r="K334" s="268"/>
      <c r="L334" s="273"/>
      <c r="M334" s="274"/>
      <c r="N334" s="275"/>
      <c r="O334" s="275"/>
      <c r="P334" s="275"/>
      <c r="Q334" s="275"/>
      <c r="R334" s="275"/>
      <c r="S334" s="275"/>
      <c r="T334" s="27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7" t="s">
        <v>176</v>
      </c>
      <c r="AU334" s="277" t="s">
        <v>89</v>
      </c>
      <c r="AV334" s="15" t="s">
        <v>172</v>
      </c>
      <c r="AW334" s="15" t="s">
        <v>35</v>
      </c>
      <c r="AX334" s="15" t="s">
        <v>87</v>
      </c>
      <c r="AY334" s="277" t="s">
        <v>165</v>
      </c>
    </row>
    <row r="335" s="12" customFormat="1" ht="22.8" customHeight="1">
      <c r="A335" s="12"/>
      <c r="B335" s="211"/>
      <c r="C335" s="212"/>
      <c r="D335" s="213" t="s">
        <v>78</v>
      </c>
      <c r="E335" s="225" t="s">
        <v>172</v>
      </c>
      <c r="F335" s="225" t="s">
        <v>339</v>
      </c>
      <c r="G335" s="212"/>
      <c r="H335" s="212"/>
      <c r="I335" s="215"/>
      <c r="J335" s="226">
        <f>BK335</f>
        <v>0</v>
      </c>
      <c r="K335" s="212"/>
      <c r="L335" s="217"/>
      <c r="M335" s="218"/>
      <c r="N335" s="219"/>
      <c r="O335" s="219"/>
      <c r="P335" s="220">
        <f>SUM(P336:P340)</f>
        <v>0</v>
      </c>
      <c r="Q335" s="219"/>
      <c r="R335" s="220">
        <f>SUM(R336:R340)</f>
        <v>1.55988525</v>
      </c>
      <c r="S335" s="219"/>
      <c r="T335" s="221">
        <f>SUM(T336:T340)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22" t="s">
        <v>87</v>
      </c>
      <c r="AT335" s="223" t="s">
        <v>78</v>
      </c>
      <c r="AU335" s="223" t="s">
        <v>87</v>
      </c>
      <c r="AY335" s="222" t="s">
        <v>165</v>
      </c>
      <c r="BK335" s="224">
        <f>SUM(BK336:BK340)</f>
        <v>0</v>
      </c>
    </row>
    <row r="336" s="2" customFormat="1" ht="24.15" customHeight="1">
      <c r="A336" s="39"/>
      <c r="B336" s="40"/>
      <c r="C336" s="227" t="s">
        <v>375</v>
      </c>
      <c r="D336" s="227" t="s">
        <v>167</v>
      </c>
      <c r="E336" s="228" t="s">
        <v>340</v>
      </c>
      <c r="F336" s="229" t="s">
        <v>341</v>
      </c>
      <c r="G336" s="230" t="s">
        <v>183</v>
      </c>
      <c r="H336" s="231">
        <v>0.82499999999999996</v>
      </c>
      <c r="I336" s="232"/>
      <c r="J336" s="233">
        <f>ROUND(I336*H336,2)</f>
        <v>0</v>
      </c>
      <c r="K336" s="229" t="s">
        <v>171</v>
      </c>
      <c r="L336" s="45"/>
      <c r="M336" s="234" t="s">
        <v>1</v>
      </c>
      <c r="N336" s="235" t="s">
        <v>44</v>
      </c>
      <c r="O336" s="92"/>
      <c r="P336" s="236">
        <f>O336*H336</f>
        <v>0</v>
      </c>
      <c r="Q336" s="236">
        <v>1.8907700000000001</v>
      </c>
      <c r="R336" s="236">
        <f>Q336*H336</f>
        <v>1.55988525</v>
      </c>
      <c r="S336" s="236">
        <v>0</v>
      </c>
      <c r="T336" s="23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8" t="s">
        <v>172</v>
      </c>
      <c r="AT336" s="238" t="s">
        <v>167</v>
      </c>
      <c r="AU336" s="238" t="s">
        <v>89</v>
      </c>
      <c r="AY336" s="18" t="s">
        <v>165</v>
      </c>
      <c r="BE336" s="239">
        <f>IF(N336="základní",J336,0)</f>
        <v>0</v>
      </c>
      <c r="BF336" s="239">
        <f>IF(N336="snížená",J336,0)</f>
        <v>0</v>
      </c>
      <c r="BG336" s="239">
        <f>IF(N336="zákl. přenesená",J336,0)</f>
        <v>0</v>
      </c>
      <c r="BH336" s="239">
        <f>IF(N336="sníž. přenesená",J336,0)</f>
        <v>0</v>
      </c>
      <c r="BI336" s="239">
        <f>IF(N336="nulová",J336,0)</f>
        <v>0</v>
      </c>
      <c r="BJ336" s="18" t="s">
        <v>87</v>
      </c>
      <c r="BK336" s="239">
        <f>ROUND(I336*H336,2)</f>
        <v>0</v>
      </c>
      <c r="BL336" s="18" t="s">
        <v>172</v>
      </c>
      <c r="BM336" s="238" t="s">
        <v>828</v>
      </c>
    </row>
    <row r="337" s="2" customFormat="1">
      <c r="A337" s="39"/>
      <c r="B337" s="40"/>
      <c r="C337" s="41"/>
      <c r="D337" s="240" t="s">
        <v>174</v>
      </c>
      <c r="E337" s="41"/>
      <c r="F337" s="241" t="s">
        <v>343</v>
      </c>
      <c r="G337" s="41"/>
      <c r="H337" s="41"/>
      <c r="I337" s="242"/>
      <c r="J337" s="41"/>
      <c r="K337" s="41"/>
      <c r="L337" s="45"/>
      <c r="M337" s="243"/>
      <c r="N337" s="244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174</v>
      </c>
      <c r="AU337" s="18" t="s">
        <v>89</v>
      </c>
    </row>
    <row r="338" s="13" customFormat="1">
      <c r="A338" s="13"/>
      <c r="B338" s="245"/>
      <c r="C338" s="246"/>
      <c r="D338" s="247" t="s">
        <v>176</v>
      </c>
      <c r="E338" s="248" t="s">
        <v>1</v>
      </c>
      <c r="F338" s="249" t="s">
        <v>751</v>
      </c>
      <c r="G338" s="246"/>
      <c r="H338" s="248" t="s">
        <v>1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5" t="s">
        <v>176</v>
      </c>
      <c r="AU338" s="255" t="s">
        <v>89</v>
      </c>
      <c r="AV338" s="13" t="s">
        <v>87</v>
      </c>
      <c r="AW338" s="13" t="s">
        <v>35</v>
      </c>
      <c r="AX338" s="13" t="s">
        <v>79</v>
      </c>
      <c r="AY338" s="255" t="s">
        <v>165</v>
      </c>
    </row>
    <row r="339" s="14" customFormat="1">
      <c r="A339" s="14"/>
      <c r="B339" s="256"/>
      <c r="C339" s="257"/>
      <c r="D339" s="247" t="s">
        <v>176</v>
      </c>
      <c r="E339" s="258" t="s">
        <v>1</v>
      </c>
      <c r="F339" s="259" t="s">
        <v>829</v>
      </c>
      <c r="G339" s="257"/>
      <c r="H339" s="260">
        <v>0.82499999999999996</v>
      </c>
      <c r="I339" s="261"/>
      <c r="J339" s="257"/>
      <c r="K339" s="257"/>
      <c r="L339" s="262"/>
      <c r="M339" s="263"/>
      <c r="N339" s="264"/>
      <c r="O339" s="264"/>
      <c r="P339" s="264"/>
      <c r="Q339" s="264"/>
      <c r="R339" s="264"/>
      <c r="S339" s="264"/>
      <c r="T339" s="26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6" t="s">
        <v>176</v>
      </c>
      <c r="AU339" s="266" t="s">
        <v>89</v>
      </c>
      <c r="AV339" s="14" t="s">
        <v>89</v>
      </c>
      <c r="AW339" s="14" t="s">
        <v>35</v>
      </c>
      <c r="AX339" s="14" t="s">
        <v>79</v>
      </c>
      <c r="AY339" s="266" t="s">
        <v>165</v>
      </c>
    </row>
    <row r="340" s="15" customFormat="1">
      <c r="A340" s="15"/>
      <c r="B340" s="267"/>
      <c r="C340" s="268"/>
      <c r="D340" s="247" t="s">
        <v>176</v>
      </c>
      <c r="E340" s="269" t="s">
        <v>1</v>
      </c>
      <c r="F340" s="270" t="s">
        <v>179</v>
      </c>
      <c r="G340" s="268"/>
      <c r="H340" s="271">
        <v>0.82499999999999996</v>
      </c>
      <c r="I340" s="272"/>
      <c r="J340" s="268"/>
      <c r="K340" s="268"/>
      <c r="L340" s="273"/>
      <c r="M340" s="274"/>
      <c r="N340" s="275"/>
      <c r="O340" s="275"/>
      <c r="P340" s="275"/>
      <c r="Q340" s="275"/>
      <c r="R340" s="275"/>
      <c r="S340" s="275"/>
      <c r="T340" s="27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7" t="s">
        <v>176</v>
      </c>
      <c r="AU340" s="277" t="s">
        <v>89</v>
      </c>
      <c r="AV340" s="15" t="s">
        <v>172</v>
      </c>
      <c r="AW340" s="15" t="s">
        <v>35</v>
      </c>
      <c r="AX340" s="15" t="s">
        <v>87</v>
      </c>
      <c r="AY340" s="277" t="s">
        <v>165</v>
      </c>
    </row>
    <row r="341" s="12" customFormat="1" ht="22.8" customHeight="1">
      <c r="A341" s="12"/>
      <c r="B341" s="211"/>
      <c r="C341" s="212"/>
      <c r="D341" s="213" t="s">
        <v>78</v>
      </c>
      <c r="E341" s="225" t="s">
        <v>229</v>
      </c>
      <c r="F341" s="225" t="s">
        <v>345</v>
      </c>
      <c r="G341" s="212"/>
      <c r="H341" s="212"/>
      <c r="I341" s="215"/>
      <c r="J341" s="226">
        <f>BK341</f>
        <v>0</v>
      </c>
      <c r="K341" s="212"/>
      <c r="L341" s="217"/>
      <c r="M341" s="218"/>
      <c r="N341" s="219"/>
      <c r="O341" s="219"/>
      <c r="P341" s="220">
        <f>SUM(P342:P421)</f>
        <v>0</v>
      </c>
      <c r="Q341" s="219"/>
      <c r="R341" s="220">
        <f>SUM(R342:R421)</f>
        <v>45.115277120000002</v>
      </c>
      <c r="S341" s="219"/>
      <c r="T341" s="221">
        <f>SUM(T342:T421)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22" t="s">
        <v>87</v>
      </c>
      <c r="AT341" s="223" t="s">
        <v>78</v>
      </c>
      <c r="AU341" s="223" t="s">
        <v>87</v>
      </c>
      <c r="AY341" s="222" t="s">
        <v>165</v>
      </c>
      <c r="BK341" s="224">
        <f>SUM(BK342:BK421)</f>
        <v>0</v>
      </c>
    </row>
    <row r="342" s="2" customFormat="1" ht="24.15" customHeight="1">
      <c r="A342" s="39"/>
      <c r="B342" s="40"/>
      <c r="C342" s="227" t="s">
        <v>387</v>
      </c>
      <c r="D342" s="227" t="s">
        <v>167</v>
      </c>
      <c r="E342" s="228" t="s">
        <v>347</v>
      </c>
      <c r="F342" s="229" t="s">
        <v>348</v>
      </c>
      <c r="G342" s="230" t="s">
        <v>170</v>
      </c>
      <c r="H342" s="231">
        <v>853.01499999999999</v>
      </c>
      <c r="I342" s="232"/>
      <c r="J342" s="233">
        <f>ROUND(I342*H342,2)</f>
        <v>0</v>
      </c>
      <c r="K342" s="229" t="s">
        <v>171</v>
      </c>
      <c r="L342" s="45"/>
      <c r="M342" s="234" t="s">
        <v>1</v>
      </c>
      <c r="N342" s="235" t="s">
        <v>44</v>
      </c>
      <c r="O342" s="92"/>
      <c r="P342" s="236">
        <f>O342*H342</f>
        <v>0</v>
      </c>
      <c r="Q342" s="236">
        <v>0</v>
      </c>
      <c r="R342" s="236">
        <f>Q342*H342</f>
        <v>0</v>
      </c>
      <c r="S342" s="236">
        <v>0</v>
      </c>
      <c r="T342" s="23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8" t="s">
        <v>172</v>
      </c>
      <c r="AT342" s="238" t="s">
        <v>167</v>
      </c>
      <c r="AU342" s="238" t="s">
        <v>89</v>
      </c>
      <c r="AY342" s="18" t="s">
        <v>165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8" t="s">
        <v>87</v>
      </c>
      <c r="BK342" s="239">
        <f>ROUND(I342*H342,2)</f>
        <v>0</v>
      </c>
      <c r="BL342" s="18" t="s">
        <v>172</v>
      </c>
      <c r="BM342" s="238" t="s">
        <v>830</v>
      </c>
    </row>
    <row r="343" s="2" customFormat="1">
      <c r="A343" s="39"/>
      <c r="B343" s="40"/>
      <c r="C343" s="41"/>
      <c r="D343" s="240" t="s">
        <v>174</v>
      </c>
      <c r="E343" s="41"/>
      <c r="F343" s="241" t="s">
        <v>350</v>
      </c>
      <c r="G343" s="41"/>
      <c r="H343" s="41"/>
      <c r="I343" s="242"/>
      <c r="J343" s="41"/>
      <c r="K343" s="41"/>
      <c r="L343" s="45"/>
      <c r="M343" s="243"/>
      <c r="N343" s="244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174</v>
      </c>
      <c r="AU343" s="18" t="s">
        <v>89</v>
      </c>
    </row>
    <row r="344" s="13" customFormat="1">
      <c r="A344" s="13"/>
      <c r="B344" s="245"/>
      <c r="C344" s="246"/>
      <c r="D344" s="247" t="s">
        <v>176</v>
      </c>
      <c r="E344" s="248" t="s">
        <v>1</v>
      </c>
      <c r="F344" s="249" t="s">
        <v>725</v>
      </c>
      <c r="G344" s="246"/>
      <c r="H344" s="248" t="s">
        <v>1</v>
      </c>
      <c r="I344" s="250"/>
      <c r="J344" s="246"/>
      <c r="K344" s="246"/>
      <c r="L344" s="251"/>
      <c r="M344" s="252"/>
      <c r="N344" s="253"/>
      <c r="O344" s="253"/>
      <c r="P344" s="253"/>
      <c r="Q344" s="253"/>
      <c r="R344" s="253"/>
      <c r="S344" s="253"/>
      <c r="T344" s="25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5" t="s">
        <v>176</v>
      </c>
      <c r="AU344" s="255" t="s">
        <v>89</v>
      </c>
      <c r="AV344" s="13" t="s">
        <v>87</v>
      </c>
      <c r="AW344" s="13" t="s">
        <v>35</v>
      </c>
      <c r="AX344" s="13" t="s">
        <v>79</v>
      </c>
      <c r="AY344" s="255" t="s">
        <v>165</v>
      </c>
    </row>
    <row r="345" s="14" customFormat="1">
      <c r="A345" s="14"/>
      <c r="B345" s="256"/>
      <c r="C345" s="257"/>
      <c r="D345" s="247" t="s">
        <v>176</v>
      </c>
      <c r="E345" s="258" t="s">
        <v>1</v>
      </c>
      <c r="F345" s="259" t="s">
        <v>784</v>
      </c>
      <c r="G345" s="257"/>
      <c r="H345" s="260">
        <v>34</v>
      </c>
      <c r="I345" s="261"/>
      <c r="J345" s="257"/>
      <c r="K345" s="257"/>
      <c r="L345" s="262"/>
      <c r="M345" s="263"/>
      <c r="N345" s="264"/>
      <c r="O345" s="264"/>
      <c r="P345" s="264"/>
      <c r="Q345" s="264"/>
      <c r="R345" s="264"/>
      <c r="S345" s="264"/>
      <c r="T345" s="26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6" t="s">
        <v>176</v>
      </c>
      <c r="AU345" s="266" t="s">
        <v>89</v>
      </c>
      <c r="AV345" s="14" t="s">
        <v>89</v>
      </c>
      <c r="AW345" s="14" t="s">
        <v>35</v>
      </c>
      <c r="AX345" s="14" t="s">
        <v>79</v>
      </c>
      <c r="AY345" s="266" t="s">
        <v>165</v>
      </c>
    </row>
    <row r="346" s="14" customFormat="1">
      <c r="A346" s="14"/>
      <c r="B346" s="256"/>
      <c r="C346" s="257"/>
      <c r="D346" s="247" t="s">
        <v>176</v>
      </c>
      <c r="E346" s="258" t="s">
        <v>1</v>
      </c>
      <c r="F346" s="259" t="s">
        <v>785</v>
      </c>
      <c r="G346" s="257"/>
      <c r="H346" s="260">
        <v>34</v>
      </c>
      <c r="I346" s="261"/>
      <c r="J346" s="257"/>
      <c r="K346" s="257"/>
      <c r="L346" s="262"/>
      <c r="M346" s="263"/>
      <c r="N346" s="264"/>
      <c r="O346" s="264"/>
      <c r="P346" s="264"/>
      <c r="Q346" s="264"/>
      <c r="R346" s="264"/>
      <c r="S346" s="264"/>
      <c r="T346" s="26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6" t="s">
        <v>176</v>
      </c>
      <c r="AU346" s="266" t="s">
        <v>89</v>
      </c>
      <c r="AV346" s="14" t="s">
        <v>89</v>
      </c>
      <c r="AW346" s="14" t="s">
        <v>35</v>
      </c>
      <c r="AX346" s="14" t="s">
        <v>79</v>
      </c>
      <c r="AY346" s="266" t="s">
        <v>165</v>
      </c>
    </row>
    <row r="347" s="14" customFormat="1">
      <c r="A347" s="14"/>
      <c r="B347" s="256"/>
      <c r="C347" s="257"/>
      <c r="D347" s="247" t="s">
        <v>176</v>
      </c>
      <c r="E347" s="258" t="s">
        <v>1</v>
      </c>
      <c r="F347" s="259" t="s">
        <v>786</v>
      </c>
      <c r="G347" s="257"/>
      <c r="H347" s="260">
        <v>8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6" t="s">
        <v>176</v>
      </c>
      <c r="AU347" s="266" t="s">
        <v>89</v>
      </c>
      <c r="AV347" s="14" t="s">
        <v>89</v>
      </c>
      <c r="AW347" s="14" t="s">
        <v>35</v>
      </c>
      <c r="AX347" s="14" t="s">
        <v>79</v>
      </c>
      <c r="AY347" s="266" t="s">
        <v>165</v>
      </c>
    </row>
    <row r="348" s="14" customFormat="1">
      <c r="A348" s="14"/>
      <c r="B348" s="256"/>
      <c r="C348" s="257"/>
      <c r="D348" s="247" t="s">
        <v>176</v>
      </c>
      <c r="E348" s="258" t="s">
        <v>1</v>
      </c>
      <c r="F348" s="259" t="s">
        <v>787</v>
      </c>
      <c r="G348" s="257"/>
      <c r="H348" s="260">
        <v>84</v>
      </c>
      <c r="I348" s="261"/>
      <c r="J348" s="257"/>
      <c r="K348" s="257"/>
      <c r="L348" s="262"/>
      <c r="M348" s="263"/>
      <c r="N348" s="264"/>
      <c r="O348" s="264"/>
      <c r="P348" s="264"/>
      <c r="Q348" s="264"/>
      <c r="R348" s="264"/>
      <c r="S348" s="264"/>
      <c r="T348" s="26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6" t="s">
        <v>176</v>
      </c>
      <c r="AU348" s="266" t="s">
        <v>89</v>
      </c>
      <c r="AV348" s="14" t="s">
        <v>89</v>
      </c>
      <c r="AW348" s="14" t="s">
        <v>35</v>
      </c>
      <c r="AX348" s="14" t="s">
        <v>79</v>
      </c>
      <c r="AY348" s="266" t="s">
        <v>165</v>
      </c>
    </row>
    <row r="349" s="14" customFormat="1">
      <c r="A349" s="14"/>
      <c r="B349" s="256"/>
      <c r="C349" s="257"/>
      <c r="D349" s="247" t="s">
        <v>176</v>
      </c>
      <c r="E349" s="258" t="s">
        <v>1</v>
      </c>
      <c r="F349" s="259" t="s">
        <v>788</v>
      </c>
      <c r="G349" s="257"/>
      <c r="H349" s="260">
        <v>84</v>
      </c>
      <c r="I349" s="261"/>
      <c r="J349" s="257"/>
      <c r="K349" s="257"/>
      <c r="L349" s="262"/>
      <c r="M349" s="263"/>
      <c r="N349" s="264"/>
      <c r="O349" s="264"/>
      <c r="P349" s="264"/>
      <c r="Q349" s="264"/>
      <c r="R349" s="264"/>
      <c r="S349" s="264"/>
      <c r="T349" s="26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6" t="s">
        <v>176</v>
      </c>
      <c r="AU349" s="266" t="s">
        <v>89</v>
      </c>
      <c r="AV349" s="14" t="s">
        <v>89</v>
      </c>
      <c r="AW349" s="14" t="s">
        <v>35</v>
      </c>
      <c r="AX349" s="14" t="s">
        <v>79</v>
      </c>
      <c r="AY349" s="266" t="s">
        <v>165</v>
      </c>
    </row>
    <row r="350" s="14" customFormat="1">
      <c r="A350" s="14"/>
      <c r="B350" s="256"/>
      <c r="C350" s="257"/>
      <c r="D350" s="247" t="s">
        <v>176</v>
      </c>
      <c r="E350" s="258" t="s">
        <v>1</v>
      </c>
      <c r="F350" s="259" t="s">
        <v>789</v>
      </c>
      <c r="G350" s="257"/>
      <c r="H350" s="260">
        <v>80</v>
      </c>
      <c r="I350" s="261"/>
      <c r="J350" s="257"/>
      <c r="K350" s="257"/>
      <c r="L350" s="262"/>
      <c r="M350" s="263"/>
      <c r="N350" s="264"/>
      <c r="O350" s="264"/>
      <c r="P350" s="264"/>
      <c r="Q350" s="264"/>
      <c r="R350" s="264"/>
      <c r="S350" s="264"/>
      <c r="T350" s="26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6" t="s">
        <v>176</v>
      </c>
      <c r="AU350" s="266" t="s">
        <v>89</v>
      </c>
      <c r="AV350" s="14" t="s">
        <v>89</v>
      </c>
      <c r="AW350" s="14" t="s">
        <v>35</v>
      </c>
      <c r="AX350" s="14" t="s">
        <v>79</v>
      </c>
      <c r="AY350" s="266" t="s">
        <v>165</v>
      </c>
    </row>
    <row r="351" s="14" customFormat="1">
      <c r="A351" s="14"/>
      <c r="B351" s="256"/>
      <c r="C351" s="257"/>
      <c r="D351" s="247" t="s">
        <v>176</v>
      </c>
      <c r="E351" s="258" t="s">
        <v>1</v>
      </c>
      <c r="F351" s="259" t="s">
        <v>790</v>
      </c>
      <c r="G351" s="257"/>
      <c r="H351" s="260">
        <v>80</v>
      </c>
      <c r="I351" s="261"/>
      <c r="J351" s="257"/>
      <c r="K351" s="257"/>
      <c r="L351" s="262"/>
      <c r="M351" s="263"/>
      <c r="N351" s="264"/>
      <c r="O351" s="264"/>
      <c r="P351" s="264"/>
      <c r="Q351" s="264"/>
      <c r="R351" s="264"/>
      <c r="S351" s="264"/>
      <c r="T351" s="26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6" t="s">
        <v>176</v>
      </c>
      <c r="AU351" s="266" t="s">
        <v>89</v>
      </c>
      <c r="AV351" s="14" t="s">
        <v>89</v>
      </c>
      <c r="AW351" s="14" t="s">
        <v>35</v>
      </c>
      <c r="AX351" s="14" t="s">
        <v>79</v>
      </c>
      <c r="AY351" s="266" t="s">
        <v>165</v>
      </c>
    </row>
    <row r="352" s="14" customFormat="1">
      <c r="A352" s="14"/>
      <c r="B352" s="256"/>
      <c r="C352" s="257"/>
      <c r="D352" s="247" t="s">
        <v>176</v>
      </c>
      <c r="E352" s="258" t="s">
        <v>1</v>
      </c>
      <c r="F352" s="259" t="s">
        <v>791</v>
      </c>
      <c r="G352" s="257"/>
      <c r="H352" s="260">
        <v>80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176</v>
      </c>
      <c r="AU352" s="266" t="s">
        <v>89</v>
      </c>
      <c r="AV352" s="14" t="s">
        <v>89</v>
      </c>
      <c r="AW352" s="14" t="s">
        <v>35</v>
      </c>
      <c r="AX352" s="14" t="s">
        <v>79</v>
      </c>
      <c r="AY352" s="266" t="s">
        <v>165</v>
      </c>
    </row>
    <row r="353" s="14" customFormat="1">
      <c r="A353" s="14"/>
      <c r="B353" s="256"/>
      <c r="C353" s="257"/>
      <c r="D353" s="247" t="s">
        <v>176</v>
      </c>
      <c r="E353" s="258" t="s">
        <v>1</v>
      </c>
      <c r="F353" s="259" t="s">
        <v>790</v>
      </c>
      <c r="G353" s="257"/>
      <c r="H353" s="260">
        <v>80</v>
      </c>
      <c r="I353" s="261"/>
      <c r="J353" s="257"/>
      <c r="K353" s="257"/>
      <c r="L353" s="262"/>
      <c r="M353" s="263"/>
      <c r="N353" s="264"/>
      <c r="O353" s="264"/>
      <c r="P353" s="264"/>
      <c r="Q353" s="264"/>
      <c r="R353" s="264"/>
      <c r="S353" s="264"/>
      <c r="T353" s="26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6" t="s">
        <v>176</v>
      </c>
      <c r="AU353" s="266" t="s">
        <v>89</v>
      </c>
      <c r="AV353" s="14" t="s">
        <v>89</v>
      </c>
      <c r="AW353" s="14" t="s">
        <v>35</v>
      </c>
      <c r="AX353" s="14" t="s">
        <v>79</v>
      </c>
      <c r="AY353" s="266" t="s">
        <v>165</v>
      </c>
    </row>
    <row r="354" s="14" customFormat="1">
      <c r="A354" s="14"/>
      <c r="B354" s="256"/>
      <c r="C354" s="257"/>
      <c r="D354" s="247" t="s">
        <v>176</v>
      </c>
      <c r="E354" s="258" t="s">
        <v>1</v>
      </c>
      <c r="F354" s="259" t="s">
        <v>792</v>
      </c>
      <c r="G354" s="257"/>
      <c r="H354" s="260">
        <v>163.84</v>
      </c>
      <c r="I354" s="261"/>
      <c r="J354" s="257"/>
      <c r="K354" s="257"/>
      <c r="L354" s="262"/>
      <c r="M354" s="263"/>
      <c r="N354" s="264"/>
      <c r="O354" s="264"/>
      <c r="P354" s="264"/>
      <c r="Q354" s="264"/>
      <c r="R354" s="264"/>
      <c r="S354" s="264"/>
      <c r="T354" s="26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6" t="s">
        <v>176</v>
      </c>
      <c r="AU354" s="266" t="s">
        <v>89</v>
      </c>
      <c r="AV354" s="14" t="s">
        <v>89</v>
      </c>
      <c r="AW354" s="14" t="s">
        <v>35</v>
      </c>
      <c r="AX354" s="14" t="s">
        <v>79</v>
      </c>
      <c r="AY354" s="266" t="s">
        <v>165</v>
      </c>
    </row>
    <row r="355" s="14" customFormat="1">
      <c r="A355" s="14"/>
      <c r="B355" s="256"/>
      <c r="C355" s="257"/>
      <c r="D355" s="247" t="s">
        <v>176</v>
      </c>
      <c r="E355" s="258" t="s">
        <v>1</v>
      </c>
      <c r="F355" s="259" t="s">
        <v>793</v>
      </c>
      <c r="G355" s="257"/>
      <c r="H355" s="260">
        <v>72.400000000000006</v>
      </c>
      <c r="I355" s="261"/>
      <c r="J355" s="257"/>
      <c r="K355" s="257"/>
      <c r="L355" s="262"/>
      <c r="M355" s="263"/>
      <c r="N355" s="264"/>
      <c r="O355" s="264"/>
      <c r="P355" s="264"/>
      <c r="Q355" s="264"/>
      <c r="R355" s="264"/>
      <c r="S355" s="264"/>
      <c r="T355" s="26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6" t="s">
        <v>176</v>
      </c>
      <c r="AU355" s="266" t="s">
        <v>89</v>
      </c>
      <c r="AV355" s="14" t="s">
        <v>89</v>
      </c>
      <c r="AW355" s="14" t="s">
        <v>35</v>
      </c>
      <c r="AX355" s="14" t="s">
        <v>79</v>
      </c>
      <c r="AY355" s="266" t="s">
        <v>165</v>
      </c>
    </row>
    <row r="356" s="14" customFormat="1">
      <c r="A356" s="14"/>
      <c r="B356" s="256"/>
      <c r="C356" s="257"/>
      <c r="D356" s="247" t="s">
        <v>176</v>
      </c>
      <c r="E356" s="258" t="s">
        <v>1</v>
      </c>
      <c r="F356" s="259" t="s">
        <v>794</v>
      </c>
      <c r="G356" s="257"/>
      <c r="H356" s="260">
        <v>23.760000000000002</v>
      </c>
      <c r="I356" s="261"/>
      <c r="J356" s="257"/>
      <c r="K356" s="257"/>
      <c r="L356" s="262"/>
      <c r="M356" s="263"/>
      <c r="N356" s="264"/>
      <c r="O356" s="264"/>
      <c r="P356" s="264"/>
      <c r="Q356" s="264"/>
      <c r="R356" s="264"/>
      <c r="S356" s="264"/>
      <c r="T356" s="26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6" t="s">
        <v>176</v>
      </c>
      <c r="AU356" s="266" t="s">
        <v>89</v>
      </c>
      <c r="AV356" s="14" t="s">
        <v>89</v>
      </c>
      <c r="AW356" s="14" t="s">
        <v>35</v>
      </c>
      <c r="AX356" s="14" t="s">
        <v>79</v>
      </c>
      <c r="AY356" s="266" t="s">
        <v>165</v>
      </c>
    </row>
    <row r="357" s="14" customFormat="1">
      <c r="A357" s="14"/>
      <c r="B357" s="256"/>
      <c r="C357" s="257"/>
      <c r="D357" s="247" t="s">
        <v>176</v>
      </c>
      <c r="E357" s="258" t="s">
        <v>1</v>
      </c>
      <c r="F357" s="259" t="s">
        <v>795</v>
      </c>
      <c r="G357" s="257"/>
      <c r="H357" s="260">
        <v>29.015000000000001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6" t="s">
        <v>176</v>
      </c>
      <c r="AU357" s="266" t="s">
        <v>89</v>
      </c>
      <c r="AV357" s="14" t="s">
        <v>89</v>
      </c>
      <c r="AW357" s="14" t="s">
        <v>35</v>
      </c>
      <c r="AX357" s="14" t="s">
        <v>79</v>
      </c>
      <c r="AY357" s="266" t="s">
        <v>165</v>
      </c>
    </row>
    <row r="358" s="15" customFormat="1">
      <c r="A358" s="15"/>
      <c r="B358" s="267"/>
      <c r="C358" s="268"/>
      <c r="D358" s="247" t="s">
        <v>176</v>
      </c>
      <c r="E358" s="269" t="s">
        <v>1</v>
      </c>
      <c r="F358" s="270" t="s">
        <v>179</v>
      </c>
      <c r="G358" s="268"/>
      <c r="H358" s="271">
        <v>853.01499999999999</v>
      </c>
      <c r="I358" s="272"/>
      <c r="J358" s="268"/>
      <c r="K358" s="268"/>
      <c r="L358" s="273"/>
      <c r="M358" s="274"/>
      <c r="N358" s="275"/>
      <c r="O358" s="275"/>
      <c r="P358" s="275"/>
      <c r="Q358" s="275"/>
      <c r="R358" s="275"/>
      <c r="S358" s="275"/>
      <c r="T358" s="27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7" t="s">
        <v>176</v>
      </c>
      <c r="AU358" s="277" t="s">
        <v>89</v>
      </c>
      <c r="AV358" s="15" t="s">
        <v>172</v>
      </c>
      <c r="AW358" s="15" t="s">
        <v>35</v>
      </c>
      <c r="AX358" s="15" t="s">
        <v>87</v>
      </c>
      <c r="AY358" s="277" t="s">
        <v>165</v>
      </c>
    </row>
    <row r="359" s="2" customFormat="1" ht="24.15" customHeight="1">
      <c r="A359" s="39"/>
      <c r="B359" s="40"/>
      <c r="C359" s="227" t="s">
        <v>393</v>
      </c>
      <c r="D359" s="227" t="s">
        <v>167</v>
      </c>
      <c r="E359" s="228" t="s">
        <v>831</v>
      </c>
      <c r="F359" s="229" t="s">
        <v>832</v>
      </c>
      <c r="G359" s="230" t="s">
        <v>170</v>
      </c>
      <c r="H359" s="231">
        <v>31.187999999999999</v>
      </c>
      <c r="I359" s="232"/>
      <c r="J359" s="233">
        <f>ROUND(I359*H359,2)</f>
        <v>0</v>
      </c>
      <c r="K359" s="229" t="s">
        <v>171</v>
      </c>
      <c r="L359" s="45"/>
      <c r="M359" s="234" t="s">
        <v>1</v>
      </c>
      <c r="N359" s="235" t="s">
        <v>44</v>
      </c>
      <c r="O359" s="92"/>
      <c r="P359" s="236">
        <f>O359*H359</f>
        <v>0</v>
      </c>
      <c r="Q359" s="236">
        <v>0</v>
      </c>
      <c r="R359" s="236">
        <f>Q359*H359</f>
        <v>0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172</v>
      </c>
      <c r="AT359" s="238" t="s">
        <v>167</v>
      </c>
      <c r="AU359" s="238" t="s">
        <v>89</v>
      </c>
      <c r="AY359" s="18" t="s">
        <v>165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87</v>
      </c>
      <c r="BK359" s="239">
        <f>ROUND(I359*H359,2)</f>
        <v>0</v>
      </c>
      <c r="BL359" s="18" t="s">
        <v>172</v>
      </c>
      <c r="BM359" s="238" t="s">
        <v>833</v>
      </c>
    </row>
    <row r="360" s="2" customFormat="1">
      <c r="A360" s="39"/>
      <c r="B360" s="40"/>
      <c r="C360" s="41"/>
      <c r="D360" s="240" t="s">
        <v>174</v>
      </c>
      <c r="E360" s="41"/>
      <c r="F360" s="241" t="s">
        <v>834</v>
      </c>
      <c r="G360" s="41"/>
      <c r="H360" s="41"/>
      <c r="I360" s="242"/>
      <c r="J360" s="41"/>
      <c r="K360" s="41"/>
      <c r="L360" s="45"/>
      <c r="M360" s="243"/>
      <c r="N360" s="244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174</v>
      </c>
      <c r="AU360" s="18" t="s">
        <v>89</v>
      </c>
    </row>
    <row r="361" s="13" customFormat="1">
      <c r="A361" s="13"/>
      <c r="B361" s="245"/>
      <c r="C361" s="246"/>
      <c r="D361" s="247" t="s">
        <v>176</v>
      </c>
      <c r="E361" s="248" t="s">
        <v>1</v>
      </c>
      <c r="F361" s="249" t="s">
        <v>725</v>
      </c>
      <c r="G361" s="246"/>
      <c r="H361" s="248" t="s">
        <v>1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5" t="s">
        <v>176</v>
      </c>
      <c r="AU361" s="255" t="s">
        <v>89</v>
      </c>
      <c r="AV361" s="13" t="s">
        <v>87</v>
      </c>
      <c r="AW361" s="13" t="s">
        <v>35</v>
      </c>
      <c r="AX361" s="13" t="s">
        <v>79</v>
      </c>
      <c r="AY361" s="255" t="s">
        <v>165</v>
      </c>
    </row>
    <row r="362" s="13" customFormat="1">
      <c r="A362" s="13"/>
      <c r="B362" s="245"/>
      <c r="C362" s="246"/>
      <c r="D362" s="247" t="s">
        <v>176</v>
      </c>
      <c r="E362" s="248" t="s">
        <v>1</v>
      </c>
      <c r="F362" s="249" t="s">
        <v>835</v>
      </c>
      <c r="G362" s="246"/>
      <c r="H362" s="248" t="s">
        <v>1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5" t="s">
        <v>176</v>
      </c>
      <c r="AU362" s="255" t="s">
        <v>89</v>
      </c>
      <c r="AV362" s="13" t="s">
        <v>87</v>
      </c>
      <c r="AW362" s="13" t="s">
        <v>35</v>
      </c>
      <c r="AX362" s="13" t="s">
        <v>79</v>
      </c>
      <c r="AY362" s="255" t="s">
        <v>165</v>
      </c>
    </row>
    <row r="363" s="14" customFormat="1">
      <c r="A363" s="14"/>
      <c r="B363" s="256"/>
      <c r="C363" s="257"/>
      <c r="D363" s="247" t="s">
        <v>176</v>
      </c>
      <c r="E363" s="258" t="s">
        <v>1</v>
      </c>
      <c r="F363" s="259" t="s">
        <v>836</v>
      </c>
      <c r="G363" s="257"/>
      <c r="H363" s="260">
        <v>31.187999999999999</v>
      </c>
      <c r="I363" s="261"/>
      <c r="J363" s="257"/>
      <c r="K363" s="257"/>
      <c r="L363" s="262"/>
      <c r="M363" s="263"/>
      <c r="N363" s="264"/>
      <c r="O363" s="264"/>
      <c r="P363" s="264"/>
      <c r="Q363" s="264"/>
      <c r="R363" s="264"/>
      <c r="S363" s="264"/>
      <c r="T363" s="26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6" t="s">
        <v>176</v>
      </c>
      <c r="AU363" s="266" t="s">
        <v>89</v>
      </c>
      <c r="AV363" s="14" t="s">
        <v>89</v>
      </c>
      <c r="AW363" s="14" t="s">
        <v>35</v>
      </c>
      <c r="AX363" s="14" t="s">
        <v>79</v>
      </c>
      <c r="AY363" s="266" t="s">
        <v>165</v>
      </c>
    </row>
    <row r="364" s="15" customFormat="1">
      <c r="A364" s="15"/>
      <c r="B364" s="267"/>
      <c r="C364" s="268"/>
      <c r="D364" s="247" t="s">
        <v>176</v>
      </c>
      <c r="E364" s="269" t="s">
        <v>1</v>
      </c>
      <c r="F364" s="270" t="s">
        <v>179</v>
      </c>
      <c r="G364" s="268"/>
      <c r="H364" s="271">
        <v>31.187999999999999</v>
      </c>
      <c r="I364" s="272"/>
      <c r="J364" s="268"/>
      <c r="K364" s="268"/>
      <c r="L364" s="273"/>
      <c r="M364" s="274"/>
      <c r="N364" s="275"/>
      <c r="O364" s="275"/>
      <c r="P364" s="275"/>
      <c r="Q364" s="275"/>
      <c r="R364" s="275"/>
      <c r="S364" s="275"/>
      <c r="T364" s="276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7" t="s">
        <v>176</v>
      </c>
      <c r="AU364" s="277" t="s">
        <v>89</v>
      </c>
      <c r="AV364" s="15" t="s">
        <v>172</v>
      </c>
      <c r="AW364" s="15" t="s">
        <v>35</v>
      </c>
      <c r="AX364" s="15" t="s">
        <v>87</v>
      </c>
      <c r="AY364" s="277" t="s">
        <v>165</v>
      </c>
    </row>
    <row r="365" s="2" customFormat="1" ht="24.15" customHeight="1">
      <c r="A365" s="39"/>
      <c r="B365" s="40"/>
      <c r="C365" s="227" t="s">
        <v>399</v>
      </c>
      <c r="D365" s="227" t="s">
        <v>167</v>
      </c>
      <c r="E365" s="228" t="s">
        <v>634</v>
      </c>
      <c r="F365" s="229" t="s">
        <v>635</v>
      </c>
      <c r="G365" s="230" t="s">
        <v>170</v>
      </c>
      <c r="H365" s="231">
        <v>853.01499999999999</v>
      </c>
      <c r="I365" s="232"/>
      <c r="J365" s="233">
        <f>ROUND(I365*H365,2)</f>
        <v>0</v>
      </c>
      <c r="K365" s="229" t="s">
        <v>171</v>
      </c>
      <c r="L365" s="45"/>
      <c r="M365" s="234" t="s">
        <v>1</v>
      </c>
      <c r="N365" s="235" t="s">
        <v>44</v>
      </c>
      <c r="O365" s="92"/>
      <c r="P365" s="236">
        <f>O365*H365</f>
        <v>0</v>
      </c>
      <c r="Q365" s="236">
        <v>0</v>
      </c>
      <c r="R365" s="236">
        <f>Q365*H365</f>
        <v>0</v>
      </c>
      <c r="S365" s="236">
        <v>0</v>
      </c>
      <c r="T365" s="237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8" t="s">
        <v>172</v>
      </c>
      <c r="AT365" s="238" t="s">
        <v>167</v>
      </c>
      <c r="AU365" s="238" t="s">
        <v>89</v>
      </c>
      <c r="AY365" s="18" t="s">
        <v>165</v>
      </c>
      <c r="BE365" s="239">
        <f>IF(N365="základní",J365,0)</f>
        <v>0</v>
      </c>
      <c r="BF365" s="239">
        <f>IF(N365="snížená",J365,0)</f>
        <v>0</v>
      </c>
      <c r="BG365" s="239">
        <f>IF(N365="zákl. přenesená",J365,0)</f>
        <v>0</v>
      </c>
      <c r="BH365" s="239">
        <f>IF(N365="sníž. přenesená",J365,0)</f>
        <v>0</v>
      </c>
      <c r="BI365" s="239">
        <f>IF(N365="nulová",J365,0)</f>
        <v>0</v>
      </c>
      <c r="BJ365" s="18" t="s">
        <v>87</v>
      </c>
      <c r="BK365" s="239">
        <f>ROUND(I365*H365,2)</f>
        <v>0</v>
      </c>
      <c r="BL365" s="18" t="s">
        <v>172</v>
      </c>
      <c r="BM365" s="238" t="s">
        <v>837</v>
      </c>
    </row>
    <row r="366" s="2" customFormat="1">
      <c r="A366" s="39"/>
      <c r="B366" s="40"/>
      <c r="C366" s="41"/>
      <c r="D366" s="240" t="s">
        <v>174</v>
      </c>
      <c r="E366" s="41"/>
      <c r="F366" s="241" t="s">
        <v>637</v>
      </c>
      <c r="G366" s="41"/>
      <c r="H366" s="41"/>
      <c r="I366" s="242"/>
      <c r="J366" s="41"/>
      <c r="K366" s="41"/>
      <c r="L366" s="45"/>
      <c r="M366" s="243"/>
      <c r="N366" s="244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174</v>
      </c>
      <c r="AU366" s="18" t="s">
        <v>89</v>
      </c>
    </row>
    <row r="367" s="13" customFormat="1">
      <c r="A367" s="13"/>
      <c r="B367" s="245"/>
      <c r="C367" s="246"/>
      <c r="D367" s="247" t="s">
        <v>176</v>
      </c>
      <c r="E367" s="248" t="s">
        <v>1</v>
      </c>
      <c r="F367" s="249" t="s">
        <v>725</v>
      </c>
      <c r="G367" s="246"/>
      <c r="H367" s="248" t="s">
        <v>1</v>
      </c>
      <c r="I367" s="250"/>
      <c r="J367" s="246"/>
      <c r="K367" s="246"/>
      <c r="L367" s="251"/>
      <c r="M367" s="252"/>
      <c r="N367" s="253"/>
      <c r="O367" s="253"/>
      <c r="P367" s="253"/>
      <c r="Q367" s="253"/>
      <c r="R367" s="253"/>
      <c r="S367" s="253"/>
      <c r="T367" s="25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5" t="s">
        <v>176</v>
      </c>
      <c r="AU367" s="255" t="s">
        <v>89</v>
      </c>
      <c r="AV367" s="13" t="s">
        <v>87</v>
      </c>
      <c r="AW367" s="13" t="s">
        <v>35</v>
      </c>
      <c r="AX367" s="13" t="s">
        <v>79</v>
      </c>
      <c r="AY367" s="255" t="s">
        <v>165</v>
      </c>
    </row>
    <row r="368" s="14" customFormat="1">
      <c r="A368" s="14"/>
      <c r="B368" s="256"/>
      <c r="C368" s="257"/>
      <c r="D368" s="247" t="s">
        <v>176</v>
      </c>
      <c r="E368" s="258" t="s">
        <v>1</v>
      </c>
      <c r="F368" s="259" t="s">
        <v>784</v>
      </c>
      <c r="G368" s="257"/>
      <c r="H368" s="260">
        <v>34</v>
      </c>
      <c r="I368" s="261"/>
      <c r="J368" s="257"/>
      <c r="K368" s="257"/>
      <c r="L368" s="262"/>
      <c r="M368" s="263"/>
      <c r="N368" s="264"/>
      <c r="O368" s="264"/>
      <c r="P368" s="264"/>
      <c r="Q368" s="264"/>
      <c r="R368" s="264"/>
      <c r="S368" s="264"/>
      <c r="T368" s="26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6" t="s">
        <v>176</v>
      </c>
      <c r="AU368" s="266" t="s">
        <v>89</v>
      </c>
      <c r="AV368" s="14" t="s">
        <v>89</v>
      </c>
      <c r="AW368" s="14" t="s">
        <v>35</v>
      </c>
      <c r="AX368" s="14" t="s">
        <v>79</v>
      </c>
      <c r="AY368" s="266" t="s">
        <v>165</v>
      </c>
    </row>
    <row r="369" s="14" customFormat="1">
      <c r="A369" s="14"/>
      <c r="B369" s="256"/>
      <c r="C369" s="257"/>
      <c r="D369" s="247" t="s">
        <v>176</v>
      </c>
      <c r="E369" s="258" t="s">
        <v>1</v>
      </c>
      <c r="F369" s="259" t="s">
        <v>785</v>
      </c>
      <c r="G369" s="257"/>
      <c r="H369" s="260">
        <v>34</v>
      </c>
      <c r="I369" s="261"/>
      <c r="J369" s="257"/>
      <c r="K369" s="257"/>
      <c r="L369" s="262"/>
      <c r="M369" s="263"/>
      <c r="N369" s="264"/>
      <c r="O369" s="264"/>
      <c r="P369" s="264"/>
      <c r="Q369" s="264"/>
      <c r="R369" s="264"/>
      <c r="S369" s="264"/>
      <c r="T369" s="26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6" t="s">
        <v>176</v>
      </c>
      <c r="AU369" s="266" t="s">
        <v>89</v>
      </c>
      <c r="AV369" s="14" t="s">
        <v>89</v>
      </c>
      <c r="AW369" s="14" t="s">
        <v>35</v>
      </c>
      <c r="AX369" s="14" t="s">
        <v>79</v>
      </c>
      <c r="AY369" s="266" t="s">
        <v>165</v>
      </c>
    </row>
    <row r="370" s="14" customFormat="1">
      <c r="A370" s="14"/>
      <c r="B370" s="256"/>
      <c r="C370" s="257"/>
      <c r="D370" s="247" t="s">
        <v>176</v>
      </c>
      <c r="E370" s="258" t="s">
        <v>1</v>
      </c>
      <c r="F370" s="259" t="s">
        <v>786</v>
      </c>
      <c r="G370" s="257"/>
      <c r="H370" s="260">
        <v>8</v>
      </c>
      <c r="I370" s="261"/>
      <c r="J370" s="257"/>
      <c r="K370" s="257"/>
      <c r="L370" s="262"/>
      <c r="M370" s="263"/>
      <c r="N370" s="264"/>
      <c r="O370" s="264"/>
      <c r="P370" s="264"/>
      <c r="Q370" s="264"/>
      <c r="R370" s="264"/>
      <c r="S370" s="264"/>
      <c r="T370" s="26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6" t="s">
        <v>176</v>
      </c>
      <c r="AU370" s="266" t="s">
        <v>89</v>
      </c>
      <c r="AV370" s="14" t="s">
        <v>89</v>
      </c>
      <c r="AW370" s="14" t="s">
        <v>35</v>
      </c>
      <c r="AX370" s="14" t="s">
        <v>79</v>
      </c>
      <c r="AY370" s="266" t="s">
        <v>165</v>
      </c>
    </row>
    <row r="371" s="14" customFormat="1">
      <c r="A371" s="14"/>
      <c r="B371" s="256"/>
      <c r="C371" s="257"/>
      <c r="D371" s="247" t="s">
        <v>176</v>
      </c>
      <c r="E371" s="258" t="s">
        <v>1</v>
      </c>
      <c r="F371" s="259" t="s">
        <v>787</v>
      </c>
      <c r="G371" s="257"/>
      <c r="H371" s="260">
        <v>84</v>
      </c>
      <c r="I371" s="261"/>
      <c r="J371" s="257"/>
      <c r="K371" s="257"/>
      <c r="L371" s="262"/>
      <c r="M371" s="263"/>
      <c r="N371" s="264"/>
      <c r="O371" s="264"/>
      <c r="P371" s="264"/>
      <c r="Q371" s="264"/>
      <c r="R371" s="264"/>
      <c r="S371" s="264"/>
      <c r="T371" s="26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6" t="s">
        <v>176</v>
      </c>
      <c r="AU371" s="266" t="s">
        <v>89</v>
      </c>
      <c r="AV371" s="14" t="s">
        <v>89</v>
      </c>
      <c r="AW371" s="14" t="s">
        <v>35</v>
      </c>
      <c r="AX371" s="14" t="s">
        <v>79</v>
      </c>
      <c r="AY371" s="266" t="s">
        <v>165</v>
      </c>
    </row>
    <row r="372" s="14" customFormat="1">
      <c r="A372" s="14"/>
      <c r="B372" s="256"/>
      <c r="C372" s="257"/>
      <c r="D372" s="247" t="s">
        <v>176</v>
      </c>
      <c r="E372" s="258" t="s">
        <v>1</v>
      </c>
      <c r="F372" s="259" t="s">
        <v>788</v>
      </c>
      <c r="G372" s="257"/>
      <c r="H372" s="260">
        <v>84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176</v>
      </c>
      <c r="AU372" s="266" t="s">
        <v>89</v>
      </c>
      <c r="AV372" s="14" t="s">
        <v>89</v>
      </c>
      <c r="AW372" s="14" t="s">
        <v>35</v>
      </c>
      <c r="AX372" s="14" t="s">
        <v>79</v>
      </c>
      <c r="AY372" s="266" t="s">
        <v>165</v>
      </c>
    </row>
    <row r="373" s="14" customFormat="1">
      <c r="A373" s="14"/>
      <c r="B373" s="256"/>
      <c r="C373" s="257"/>
      <c r="D373" s="247" t="s">
        <v>176</v>
      </c>
      <c r="E373" s="258" t="s">
        <v>1</v>
      </c>
      <c r="F373" s="259" t="s">
        <v>789</v>
      </c>
      <c r="G373" s="257"/>
      <c r="H373" s="260">
        <v>80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6" t="s">
        <v>176</v>
      </c>
      <c r="AU373" s="266" t="s">
        <v>89</v>
      </c>
      <c r="AV373" s="14" t="s">
        <v>89</v>
      </c>
      <c r="AW373" s="14" t="s">
        <v>35</v>
      </c>
      <c r="AX373" s="14" t="s">
        <v>79</v>
      </c>
      <c r="AY373" s="266" t="s">
        <v>165</v>
      </c>
    </row>
    <row r="374" s="14" customFormat="1">
      <c r="A374" s="14"/>
      <c r="B374" s="256"/>
      <c r="C374" s="257"/>
      <c r="D374" s="247" t="s">
        <v>176</v>
      </c>
      <c r="E374" s="258" t="s">
        <v>1</v>
      </c>
      <c r="F374" s="259" t="s">
        <v>790</v>
      </c>
      <c r="G374" s="257"/>
      <c r="H374" s="260">
        <v>80</v>
      </c>
      <c r="I374" s="261"/>
      <c r="J374" s="257"/>
      <c r="K374" s="257"/>
      <c r="L374" s="262"/>
      <c r="M374" s="263"/>
      <c r="N374" s="264"/>
      <c r="O374" s="264"/>
      <c r="P374" s="264"/>
      <c r="Q374" s="264"/>
      <c r="R374" s="264"/>
      <c r="S374" s="264"/>
      <c r="T374" s="26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6" t="s">
        <v>176</v>
      </c>
      <c r="AU374" s="266" t="s">
        <v>89</v>
      </c>
      <c r="AV374" s="14" t="s">
        <v>89</v>
      </c>
      <c r="AW374" s="14" t="s">
        <v>35</v>
      </c>
      <c r="AX374" s="14" t="s">
        <v>79</v>
      </c>
      <c r="AY374" s="266" t="s">
        <v>165</v>
      </c>
    </row>
    <row r="375" s="14" customFormat="1">
      <c r="A375" s="14"/>
      <c r="B375" s="256"/>
      <c r="C375" s="257"/>
      <c r="D375" s="247" t="s">
        <v>176</v>
      </c>
      <c r="E375" s="258" t="s">
        <v>1</v>
      </c>
      <c r="F375" s="259" t="s">
        <v>791</v>
      </c>
      <c r="G375" s="257"/>
      <c r="H375" s="260">
        <v>80</v>
      </c>
      <c r="I375" s="261"/>
      <c r="J375" s="257"/>
      <c r="K375" s="257"/>
      <c r="L375" s="262"/>
      <c r="M375" s="263"/>
      <c r="N375" s="264"/>
      <c r="O375" s="264"/>
      <c r="P375" s="264"/>
      <c r="Q375" s="264"/>
      <c r="R375" s="264"/>
      <c r="S375" s="264"/>
      <c r="T375" s="26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6" t="s">
        <v>176</v>
      </c>
      <c r="AU375" s="266" t="s">
        <v>89</v>
      </c>
      <c r="AV375" s="14" t="s">
        <v>89</v>
      </c>
      <c r="AW375" s="14" t="s">
        <v>35</v>
      </c>
      <c r="AX375" s="14" t="s">
        <v>79</v>
      </c>
      <c r="AY375" s="266" t="s">
        <v>165</v>
      </c>
    </row>
    <row r="376" s="14" customFormat="1">
      <c r="A376" s="14"/>
      <c r="B376" s="256"/>
      <c r="C376" s="257"/>
      <c r="D376" s="247" t="s">
        <v>176</v>
      </c>
      <c r="E376" s="258" t="s">
        <v>1</v>
      </c>
      <c r="F376" s="259" t="s">
        <v>790</v>
      </c>
      <c r="G376" s="257"/>
      <c r="H376" s="260">
        <v>80</v>
      </c>
      <c r="I376" s="261"/>
      <c r="J376" s="257"/>
      <c r="K376" s="257"/>
      <c r="L376" s="262"/>
      <c r="M376" s="263"/>
      <c r="N376" s="264"/>
      <c r="O376" s="264"/>
      <c r="P376" s="264"/>
      <c r="Q376" s="264"/>
      <c r="R376" s="264"/>
      <c r="S376" s="264"/>
      <c r="T376" s="26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6" t="s">
        <v>176</v>
      </c>
      <c r="AU376" s="266" t="s">
        <v>89</v>
      </c>
      <c r="AV376" s="14" t="s">
        <v>89</v>
      </c>
      <c r="AW376" s="14" t="s">
        <v>35</v>
      </c>
      <c r="AX376" s="14" t="s">
        <v>79</v>
      </c>
      <c r="AY376" s="266" t="s">
        <v>165</v>
      </c>
    </row>
    <row r="377" s="14" customFormat="1">
      <c r="A377" s="14"/>
      <c r="B377" s="256"/>
      <c r="C377" s="257"/>
      <c r="D377" s="247" t="s">
        <v>176</v>
      </c>
      <c r="E377" s="258" t="s">
        <v>1</v>
      </c>
      <c r="F377" s="259" t="s">
        <v>792</v>
      </c>
      <c r="G377" s="257"/>
      <c r="H377" s="260">
        <v>163.84</v>
      </c>
      <c r="I377" s="261"/>
      <c r="J377" s="257"/>
      <c r="K377" s="257"/>
      <c r="L377" s="262"/>
      <c r="M377" s="263"/>
      <c r="N377" s="264"/>
      <c r="O377" s="264"/>
      <c r="P377" s="264"/>
      <c r="Q377" s="264"/>
      <c r="R377" s="264"/>
      <c r="S377" s="264"/>
      <c r="T377" s="26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6" t="s">
        <v>176</v>
      </c>
      <c r="AU377" s="266" t="s">
        <v>89</v>
      </c>
      <c r="AV377" s="14" t="s">
        <v>89</v>
      </c>
      <c r="AW377" s="14" t="s">
        <v>35</v>
      </c>
      <c r="AX377" s="14" t="s">
        <v>79</v>
      </c>
      <c r="AY377" s="266" t="s">
        <v>165</v>
      </c>
    </row>
    <row r="378" s="14" customFormat="1">
      <c r="A378" s="14"/>
      <c r="B378" s="256"/>
      <c r="C378" s="257"/>
      <c r="D378" s="247" t="s">
        <v>176</v>
      </c>
      <c r="E378" s="258" t="s">
        <v>1</v>
      </c>
      <c r="F378" s="259" t="s">
        <v>793</v>
      </c>
      <c r="G378" s="257"/>
      <c r="H378" s="260">
        <v>72.400000000000006</v>
      </c>
      <c r="I378" s="261"/>
      <c r="J378" s="257"/>
      <c r="K378" s="257"/>
      <c r="L378" s="262"/>
      <c r="M378" s="263"/>
      <c r="N378" s="264"/>
      <c r="O378" s="264"/>
      <c r="P378" s="264"/>
      <c r="Q378" s="264"/>
      <c r="R378" s="264"/>
      <c r="S378" s="264"/>
      <c r="T378" s="26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6" t="s">
        <v>176</v>
      </c>
      <c r="AU378" s="266" t="s">
        <v>89</v>
      </c>
      <c r="AV378" s="14" t="s">
        <v>89</v>
      </c>
      <c r="AW378" s="14" t="s">
        <v>35</v>
      </c>
      <c r="AX378" s="14" t="s">
        <v>79</v>
      </c>
      <c r="AY378" s="266" t="s">
        <v>165</v>
      </c>
    </row>
    <row r="379" s="14" customFormat="1">
      <c r="A379" s="14"/>
      <c r="B379" s="256"/>
      <c r="C379" s="257"/>
      <c r="D379" s="247" t="s">
        <v>176</v>
      </c>
      <c r="E379" s="258" t="s">
        <v>1</v>
      </c>
      <c r="F379" s="259" t="s">
        <v>794</v>
      </c>
      <c r="G379" s="257"/>
      <c r="H379" s="260">
        <v>23.760000000000002</v>
      </c>
      <c r="I379" s="261"/>
      <c r="J379" s="257"/>
      <c r="K379" s="257"/>
      <c r="L379" s="262"/>
      <c r="M379" s="263"/>
      <c r="N379" s="264"/>
      <c r="O379" s="264"/>
      <c r="P379" s="264"/>
      <c r="Q379" s="264"/>
      <c r="R379" s="264"/>
      <c r="S379" s="264"/>
      <c r="T379" s="26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6" t="s">
        <v>176</v>
      </c>
      <c r="AU379" s="266" t="s">
        <v>89</v>
      </c>
      <c r="AV379" s="14" t="s">
        <v>89</v>
      </c>
      <c r="AW379" s="14" t="s">
        <v>35</v>
      </c>
      <c r="AX379" s="14" t="s">
        <v>79</v>
      </c>
      <c r="AY379" s="266" t="s">
        <v>165</v>
      </c>
    </row>
    <row r="380" s="14" customFormat="1">
      <c r="A380" s="14"/>
      <c r="B380" s="256"/>
      <c r="C380" s="257"/>
      <c r="D380" s="247" t="s">
        <v>176</v>
      </c>
      <c r="E380" s="258" t="s">
        <v>1</v>
      </c>
      <c r="F380" s="259" t="s">
        <v>795</v>
      </c>
      <c r="G380" s="257"/>
      <c r="H380" s="260">
        <v>29.015000000000001</v>
      </c>
      <c r="I380" s="261"/>
      <c r="J380" s="257"/>
      <c r="K380" s="257"/>
      <c r="L380" s="262"/>
      <c r="M380" s="263"/>
      <c r="N380" s="264"/>
      <c r="O380" s="264"/>
      <c r="P380" s="264"/>
      <c r="Q380" s="264"/>
      <c r="R380" s="264"/>
      <c r="S380" s="264"/>
      <c r="T380" s="26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6" t="s">
        <v>176</v>
      </c>
      <c r="AU380" s="266" t="s">
        <v>89</v>
      </c>
      <c r="AV380" s="14" t="s">
        <v>89</v>
      </c>
      <c r="AW380" s="14" t="s">
        <v>35</v>
      </c>
      <c r="AX380" s="14" t="s">
        <v>79</v>
      </c>
      <c r="AY380" s="266" t="s">
        <v>165</v>
      </c>
    </row>
    <row r="381" s="15" customFormat="1">
      <c r="A381" s="15"/>
      <c r="B381" s="267"/>
      <c r="C381" s="268"/>
      <c r="D381" s="247" t="s">
        <v>176</v>
      </c>
      <c r="E381" s="269" t="s">
        <v>1</v>
      </c>
      <c r="F381" s="270" t="s">
        <v>179</v>
      </c>
      <c r="G381" s="268"/>
      <c r="H381" s="271">
        <v>853.01499999999999</v>
      </c>
      <c r="I381" s="272"/>
      <c r="J381" s="268"/>
      <c r="K381" s="268"/>
      <c r="L381" s="273"/>
      <c r="M381" s="274"/>
      <c r="N381" s="275"/>
      <c r="O381" s="275"/>
      <c r="P381" s="275"/>
      <c r="Q381" s="275"/>
      <c r="R381" s="275"/>
      <c r="S381" s="275"/>
      <c r="T381" s="27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77" t="s">
        <v>176</v>
      </c>
      <c r="AU381" s="277" t="s">
        <v>89</v>
      </c>
      <c r="AV381" s="15" t="s">
        <v>172</v>
      </c>
      <c r="AW381" s="15" t="s">
        <v>35</v>
      </c>
      <c r="AX381" s="15" t="s">
        <v>87</v>
      </c>
      <c r="AY381" s="277" t="s">
        <v>165</v>
      </c>
    </row>
    <row r="382" s="2" customFormat="1" ht="24.15" customHeight="1">
      <c r="A382" s="39"/>
      <c r="B382" s="40"/>
      <c r="C382" s="227" t="s">
        <v>405</v>
      </c>
      <c r="D382" s="227" t="s">
        <v>167</v>
      </c>
      <c r="E382" s="228" t="s">
        <v>362</v>
      </c>
      <c r="F382" s="229" t="s">
        <v>363</v>
      </c>
      <c r="G382" s="230" t="s">
        <v>170</v>
      </c>
      <c r="H382" s="231">
        <v>241.559</v>
      </c>
      <c r="I382" s="232"/>
      <c r="J382" s="233">
        <f>ROUND(I382*H382,2)</f>
        <v>0</v>
      </c>
      <c r="K382" s="229" t="s">
        <v>171</v>
      </c>
      <c r="L382" s="45"/>
      <c r="M382" s="234" t="s">
        <v>1</v>
      </c>
      <c r="N382" s="235" t="s">
        <v>44</v>
      </c>
      <c r="O382" s="92"/>
      <c r="P382" s="236">
        <f>O382*H382</f>
        <v>0</v>
      </c>
      <c r="Q382" s="236">
        <v>0</v>
      </c>
      <c r="R382" s="236">
        <f>Q382*H382</f>
        <v>0</v>
      </c>
      <c r="S382" s="236">
        <v>0</v>
      </c>
      <c r="T382" s="23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8" t="s">
        <v>172</v>
      </c>
      <c r="AT382" s="238" t="s">
        <v>167</v>
      </c>
      <c r="AU382" s="238" t="s">
        <v>89</v>
      </c>
      <c r="AY382" s="18" t="s">
        <v>165</v>
      </c>
      <c r="BE382" s="239">
        <f>IF(N382="základní",J382,0)</f>
        <v>0</v>
      </c>
      <c r="BF382" s="239">
        <f>IF(N382="snížená",J382,0)</f>
        <v>0</v>
      </c>
      <c r="BG382" s="239">
        <f>IF(N382="zákl. přenesená",J382,0)</f>
        <v>0</v>
      </c>
      <c r="BH382" s="239">
        <f>IF(N382="sníž. přenesená",J382,0)</f>
        <v>0</v>
      </c>
      <c r="BI382" s="239">
        <f>IF(N382="nulová",J382,0)</f>
        <v>0</v>
      </c>
      <c r="BJ382" s="18" t="s">
        <v>87</v>
      </c>
      <c r="BK382" s="239">
        <f>ROUND(I382*H382,2)</f>
        <v>0</v>
      </c>
      <c r="BL382" s="18" t="s">
        <v>172</v>
      </c>
      <c r="BM382" s="238" t="s">
        <v>838</v>
      </c>
    </row>
    <row r="383" s="2" customFormat="1">
      <c r="A383" s="39"/>
      <c r="B383" s="40"/>
      <c r="C383" s="41"/>
      <c r="D383" s="240" t="s">
        <v>174</v>
      </c>
      <c r="E383" s="41"/>
      <c r="F383" s="241" t="s">
        <v>365</v>
      </c>
      <c r="G383" s="41"/>
      <c r="H383" s="41"/>
      <c r="I383" s="242"/>
      <c r="J383" s="41"/>
      <c r="K383" s="41"/>
      <c r="L383" s="45"/>
      <c r="M383" s="243"/>
      <c r="N383" s="244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174</v>
      </c>
      <c r="AU383" s="18" t="s">
        <v>89</v>
      </c>
    </row>
    <row r="384" s="13" customFormat="1">
      <c r="A384" s="13"/>
      <c r="B384" s="245"/>
      <c r="C384" s="246"/>
      <c r="D384" s="247" t="s">
        <v>176</v>
      </c>
      <c r="E384" s="248" t="s">
        <v>1</v>
      </c>
      <c r="F384" s="249" t="s">
        <v>725</v>
      </c>
      <c r="G384" s="246"/>
      <c r="H384" s="248" t="s">
        <v>1</v>
      </c>
      <c r="I384" s="250"/>
      <c r="J384" s="246"/>
      <c r="K384" s="246"/>
      <c r="L384" s="251"/>
      <c r="M384" s="252"/>
      <c r="N384" s="253"/>
      <c r="O384" s="253"/>
      <c r="P384" s="253"/>
      <c r="Q384" s="253"/>
      <c r="R384" s="253"/>
      <c r="S384" s="253"/>
      <c r="T384" s="25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5" t="s">
        <v>176</v>
      </c>
      <c r="AU384" s="255" t="s">
        <v>89</v>
      </c>
      <c r="AV384" s="13" t="s">
        <v>87</v>
      </c>
      <c r="AW384" s="13" t="s">
        <v>35</v>
      </c>
      <c r="AX384" s="13" t="s">
        <v>79</v>
      </c>
      <c r="AY384" s="255" t="s">
        <v>165</v>
      </c>
    </row>
    <row r="385" s="14" customFormat="1">
      <c r="A385" s="14"/>
      <c r="B385" s="256"/>
      <c r="C385" s="257"/>
      <c r="D385" s="247" t="s">
        <v>176</v>
      </c>
      <c r="E385" s="258" t="s">
        <v>1</v>
      </c>
      <c r="F385" s="259" t="s">
        <v>839</v>
      </c>
      <c r="G385" s="257"/>
      <c r="H385" s="260">
        <v>212.54400000000001</v>
      </c>
      <c r="I385" s="261"/>
      <c r="J385" s="257"/>
      <c r="K385" s="257"/>
      <c r="L385" s="262"/>
      <c r="M385" s="263"/>
      <c r="N385" s="264"/>
      <c r="O385" s="264"/>
      <c r="P385" s="264"/>
      <c r="Q385" s="264"/>
      <c r="R385" s="264"/>
      <c r="S385" s="264"/>
      <c r="T385" s="26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6" t="s">
        <v>176</v>
      </c>
      <c r="AU385" s="266" t="s">
        <v>89</v>
      </c>
      <c r="AV385" s="14" t="s">
        <v>89</v>
      </c>
      <c r="AW385" s="14" t="s">
        <v>35</v>
      </c>
      <c r="AX385" s="14" t="s">
        <v>79</v>
      </c>
      <c r="AY385" s="266" t="s">
        <v>165</v>
      </c>
    </row>
    <row r="386" s="14" customFormat="1">
      <c r="A386" s="14"/>
      <c r="B386" s="256"/>
      <c r="C386" s="257"/>
      <c r="D386" s="247" t="s">
        <v>176</v>
      </c>
      <c r="E386" s="258" t="s">
        <v>1</v>
      </c>
      <c r="F386" s="259" t="s">
        <v>795</v>
      </c>
      <c r="G386" s="257"/>
      <c r="H386" s="260">
        <v>29.015000000000001</v>
      </c>
      <c r="I386" s="261"/>
      <c r="J386" s="257"/>
      <c r="K386" s="257"/>
      <c r="L386" s="262"/>
      <c r="M386" s="263"/>
      <c r="N386" s="264"/>
      <c r="O386" s="264"/>
      <c r="P386" s="264"/>
      <c r="Q386" s="264"/>
      <c r="R386" s="264"/>
      <c r="S386" s="264"/>
      <c r="T386" s="26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6" t="s">
        <v>176</v>
      </c>
      <c r="AU386" s="266" t="s">
        <v>89</v>
      </c>
      <c r="AV386" s="14" t="s">
        <v>89</v>
      </c>
      <c r="AW386" s="14" t="s">
        <v>35</v>
      </c>
      <c r="AX386" s="14" t="s">
        <v>79</v>
      </c>
      <c r="AY386" s="266" t="s">
        <v>165</v>
      </c>
    </row>
    <row r="387" s="15" customFormat="1">
      <c r="A387" s="15"/>
      <c r="B387" s="267"/>
      <c r="C387" s="268"/>
      <c r="D387" s="247" t="s">
        <v>176</v>
      </c>
      <c r="E387" s="269" t="s">
        <v>1</v>
      </c>
      <c r="F387" s="270" t="s">
        <v>179</v>
      </c>
      <c r="G387" s="268"/>
      <c r="H387" s="271">
        <v>241.55900000000003</v>
      </c>
      <c r="I387" s="272"/>
      <c r="J387" s="268"/>
      <c r="K387" s="268"/>
      <c r="L387" s="273"/>
      <c r="M387" s="274"/>
      <c r="N387" s="275"/>
      <c r="O387" s="275"/>
      <c r="P387" s="275"/>
      <c r="Q387" s="275"/>
      <c r="R387" s="275"/>
      <c r="S387" s="275"/>
      <c r="T387" s="27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7" t="s">
        <v>176</v>
      </c>
      <c r="AU387" s="277" t="s">
        <v>89</v>
      </c>
      <c r="AV387" s="15" t="s">
        <v>172</v>
      </c>
      <c r="AW387" s="15" t="s">
        <v>35</v>
      </c>
      <c r="AX387" s="15" t="s">
        <v>87</v>
      </c>
      <c r="AY387" s="277" t="s">
        <v>165</v>
      </c>
    </row>
    <row r="388" s="2" customFormat="1" ht="24.15" customHeight="1">
      <c r="A388" s="39"/>
      <c r="B388" s="40"/>
      <c r="C388" s="227" t="s">
        <v>410</v>
      </c>
      <c r="D388" s="227" t="s">
        <v>167</v>
      </c>
      <c r="E388" s="228" t="s">
        <v>370</v>
      </c>
      <c r="F388" s="229" t="s">
        <v>371</v>
      </c>
      <c r="G388" s="230" t="s">
        <v>170</v>
      </c>
      <c r="H388" s="231">
        <v>3412.0599999999999</v>
      </c>
      <c r="I388" s="232"/>
      <c r="J388" s="233">
        <f>ROUND(I388*H388,2)</f>
        <v>0</v>
      </c>
      <c r="K388" s="229" t="s">
        <v>171</v>
      </c>
      <c r="L388" s="45"/>
      <c r="M388" s="234" t="s">
        <v>1</v>
      </c>
      <c r="N388" s="235" t="s">
        <v>44</v>
      </c>
      <c r="O388" s="92"/>
      <c r="P388" s="236">
        <f>O388*H388</f>
        <v>0</v>
      </c>
      <c r="Q388" s="236">
        <v>0</v>
      </c>
      <c r="R388" s="236">
        <f>Q388*H388</f>
        <v>0</v>
      </c>
      <c r="S388" s="236">
        <v>0</v>
      </c>
      <c r="T388" s="237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8" t="s">
        <v>172</v>
      </c>
      <c r="AT388" s="238" t="s">
        <v>167</v>
      </c>
      <c r="AU388" s="238" t="s">
        <v>89</v>
      </c>
      <c r="AY388" s="18" t="s">
        <v>165</v>
      </c>
      <c r="BE388" s="239">
        <f>IF(N388="základní",J388,0)</f>
        <v>0</v>
      </c>
      <c r="BF388" s="239">
        <f>IF(N388="snížená",J388,0)</f>
        <v>0</v>
      </c>
      <c r="BG388" s="239">
        <f>IF(N388="zákl. přenesená",J388,0)</f>
        <v>0</v>
      </c>
      <c r="BH388" s="239">
        <f>IF(N388="sníž. přenesená",J388,0)</f>
        <v>0</v>
      </c>
      <c r="BI388" s="239">
        <f>IF(N388="nulová",J388,0)</f>
        <v>0</v>
      </c>
      <c r="BJ388" s="18" t="s">
        <v>87</v>
      </c>
      <c r="BK388" s="239">
        <f>ROUND(I388*H388,2)</f>
        <v>0</v>
      </c>
      <c r="BL388" s="18" t="s">
        <v>172</v>
      </c>
      <c r="BM388" s="238" t="s">
        <v>840</v>
      </c>
    </row>
    <row r="389" s="2" customFormat="1">
      <c r="A389" s="39"/>
      <c r="B389" s="40"/>
      <c r="C389" s="41"/>
      <c r="D389" s="240" t="s">
        <v>174</v>
      </c>
      <c r="E389" s="41"/>
      <c r="F389" s="241" t="s">
        <v>373</v>
      </c>
      <c r="G389" s="41"/>
      <c r="H389" s="41"/>
      <c r="I389" s="242"/>
      <c r="J389" s="41"/>
      <c r="K389" s="41"/>
      <c r="L389" s="45"/>
      <c r="M389" s="243"/>
      <c r="N389" s="244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174</v>
      </c>
      <c r="AU389" s="18" t="s">
        <v>89</v>
      </c>
    </row>
    <row r="390" s="13" customFormat="1">
      <c r="A390" s="13"/>
      <c r="B390" s="245"/>
      <c r="C390" s="246"/>
      <c r="D390" s="247" t="s">
        <v>176</v>
      </c>
      <c r="E390" s="248" t="s">
        <v>1</v>
      </c>
      <c r="F390" s="249" t="s">
        <v>374</v>
      </c>
      <c r="G390" s="246"/>
      <c r="H390" s="248" t="s">
        <v>1</v>
      </c>
      <c r="I390" s="250"/>
      <c r="J390" s="246"/>
      <c r="K390" s="246"/>
      <c r="L390" s="251"/>
      <c r="M390" s="252"/>
      <c r="N390" s="253"/>
      <c r="O390" s="253"/>
      <c r="P390" s="253"/>
      <c r="Q390" s="253"/>
      <c r="R390" s="253"/>
      <c r="S390" s="253"/>
      <c r="T390" s="25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5" t="s">
        <v>176</v>
      </c>
      <c r="AU390" s="255" t="s">
        <v>89</v>
      </c>
      <c r="AV390" s="13" t="s">
        <v>87</v>
      </c>
      <c r="AW390" s="13" t="s">
        <v>35</v>
      </c>
      <c r="AX390" s="13" t="s">
        <v>79</v>
      </c>
      <c r="AY390" s="255" t="s">
        <v>165</v>
      </c>
    </row>
    <row r="391" s="13" customFormat="1">
      <c r="A391" s="13"/>
      <c r="B391" s="245"/>
      <c r="C391" s="246"/>
      <c r="D391" s="247" t="s">
        <v>176</v>
      </c>
      <c r="E391" s="248" t="s">
        <v>1</v>
      </c>
      <c r="F391" s="249" t="s">
        <v>725</v>
      </c>
      <c r="G391" s="246"/>
      <c r="H391" s="248" t="s">
        <v>1</v>
      </c>
      <c r="I391" s="250"/>
      <c r="J391" s="246"/>
      <c r="K391" s="246"/>
      <c r="L391" s="251"/>
      <c r="M391" s="252"/>
      <c r="N391" s="253"/>
      <c r="O391" s="253"/>
      <c r="P391" s="253"/>
      <c r="Q391" s="253"/>
      <c r="R391" s="253"/>
      <c r="S391" s="253"/>
      <c r="T391" s="25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5" t="s">
        <v>176</v>
      </c>
      <c r="AU391" s="255" t="s">
        <v>89</v>
      </c>
      <c r="AV391" s="13" t="s">
        <v>87</v>
      </c>
      <c r="AW391" s="13" t="s">
        <v>35</v>
      </c>
      <c r="AX391" s="13" t="s">
        <v>79</v>
      </c>
      <c r="AY391" s="255" t="s">
        <v>165</v>
      </c>
    </row>
    <row r="392" s="14" customFormat="1">
      <c r="A392" s="14"/>
      <c r="B392" s="256"/>
      <c r="C392" s="257"/>
      <c r="D392" s="247" t="s">
        <v>176</v>
      </c>
      <c r="E392" s="258" t="s">
        <v>1</v>
      </c>
      <c r="F392" s="259" t="s">
        <v>784</v>
      </c>
      <c r="G392" s="257"/>
      <c r="H392" s="260">
        <v>34</v>
      </c>
      <c r="I392" s="261"/>
      <c r="J392" s="257"/>
      <c r="K392" s="257"/>
      <c r="L392" s="262"/>
      <c r="M392" s="263"/>
      <c r="N392" s="264"/>
      <c r="O392" s="264"/>
      <c r="P392" s="264"/>
      <c r="Q392" s="264"/>
      <c r="R392" s="264"/>
      <c r="S392" s="264"/>
      <c r="T392" s="26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6" t="s">
        <v>176</v>
      </c>
      <c r="AU392" s="266" t="s">
        <v>89</v>
      </c>
      <c r="AV392" s="14" t="s">
        <v>89</v>
      </c>
      <c r="AW392" s="14" t="s">
        <v>35</v>
      </c>
      <c r="AX392" s="14" t="s">
        <v>79</v>
      </c>
      <c r="AY392" s="266" t="s">
        <v>165</v>
      </c>
    </row>
    <row r="393" s="14" customFormat="1">
      <c r="A393" s="14"/>
      <c r="B393" s="256"/>
      <c r="C393" s="257"/>
      <c r="D393" s="247" t="s">
        <v>176</v>
      </c>
      <c r="E393" s="258" t="s">
        <v>1</v>
      </c>
      <c r="F393" s="259" t="s">
        <v>785</v>
      </c>
      <c r="G393" s="257"/>
      <c r="H393" s="260">
        <v>34</v>
      </c>
      <c r="I393" s="261"/>
      <c r="J393" s="257"/>
      <c r="K393" s="257"/>
      <c r="L393" s="262"/>
      <c r="M393" s="263"/>
      <c r="N393" s="264"/>
      <c r="O393" s="264"/>
      <c r="P393" s="264"/>
      <c r="Q393" s="264"/>
      <c r="R393" s="264"/>
      <c r="S393" s="264"/>
      <c r="T393" s="26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6" t="s">
        <v>176</v>
      </c>
      <c r="AU393" s="266" t="s">
        <v>89</v>
      </c>
      <c r="AV393" s="14" t="s">
        <v>89</v>
      </c>
      <c r="AW393" s="14" t="s">
        <v>35</v>
      </c>
      <c r="AX393" s="14" t="s">
        <v>79</v>
      </c>
      <c r="AY393" s="266" t="s">
        <v>165</v>
      </c>
    </row>
    <row r="394" s="14" customFormat="1">
      <c r="A394" s="14"/>
      <c r="B394" s="256"/>
      <c r="C394" s="257"/>
      <c r="D394" s="247" t="s">
        <v>176</v>
      </c>
      <c r="E394" s="258" t="s">
        <v>1</v>
      </c>
      <c r="F394" s="259" t="s">
        <v>786</v>
      </c>
      <c r="G394" s="257"/>
      <c r="H394" s="260">
        <v>8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6" t="s">
        <v>176</v>
      </c>
      <c r="AU394" s="266" t="s">
        <v>89</v>
      </c>
      <c r="AV394" s="14" t="s">
        <v>89</v>
      </c>
      <c r="AW394" s="14" t="s">
        <v>35</v>
      </c>
      <c r="AX394" s="14" t="s">
        <v>79</v>
      </c>
      <c r="AY394" s="266" t="s">
        <v>165</v>
      </c>
    </row>
    <row r="395" s="14" customFormat="1">
      <c r="A395" s="14"/>
      <c r="B395" s="256"/>
      <c r="C395" s="257"/>
      <c r="D395" s="247" t="s">
        <v>176</v>
      </c>
      <c r="E395" s="258" t="s">
        <v>1</v>
      </c>
      <c r="F395" s="259" t="s">
        <v>787</v>
      </c>
      <c r="G395" s="257"/>
      <c r="H395" s="260">
        <v>84</v>
      </c>
      <c r="I395" s="261"/>
      <c r="J395" s="257"/>
      <c r="K395" s="257"/>
      <c r="L395" s="262"/>
      <c r="M395" s="263"/>
      <c r="N395" s="264"/>
      <c r="O395" s="264"/>
      <c r="P395" s="264"/>
      <c r="Q395" s="264"/>
      <c r="R395" s="264"/>
      <c r="S395" s="264"/>
      <c r="T395" s="26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6" t="s">
        <v>176</v>
      </c>
      <c r="AU395" s="266" t="s">
        <v>89</v>
      </c>
      <c r="AV395" s="14" t="s">
        <v>89</v>
      </c>
      <c r="AW395" s="14" t="s">
        <v>35</v>
      </c>
      <c r="AX395" s="14" t="s">
        <v>79</v>
      </c>
      <c r="AY395" s="266" t="s">
        <v>165</v>
      </c>
    </row>
    <row r="396" s="14" customFormat="1">
      <c r="A396" s="14"/>
      <c r="B396" s="256"/>
      <c r="C396" s="257"/>
      <c r="D396" s="247" t="s">
        <v>176</v>
      </c>
      <c r="E396" s="258" t="s">
        <v>1</v>
      </c>
      <c r="F396" s="259" t="s">
        <v>788</v>
      </c>
      <c r="G396" s="257"/>
      <c r="H396" s="260">
        <v>84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176</v>
      </c>
      <c r="AU396" s="266" t="s">
        <v>89</v>
      </c>
      <c r="AV396" s="14" t="s">
        <v>89</v>
      </c>
      <c r="AW396" s="14" t="s">
        <v>35</v>
      </c>
      <c r="AX396" s="14" t="s">
        <v>79</v>
      </c>
      <c r="AY396" s="266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789</v>
      </c>
      <c r="G397" s="257"/>
      <c r="H397" s="260">
        <v>80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790</v>
      </c>
      <c r="G398" s="257"/>
      <c r="H398" s="260">
        <v>80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4" customFormat="1">
      <c r="A399" s="14"/>
      <c r="B399" s="256"/>
      <c r="C399" s="257"/>
      <c r="D399" s="247" t="s">
        <v>176</v>
      </c>
      <c r="E399" s="258" t="s">
        <v>1</v>
      </c>
      <c r="F399" s="259" t="s">
        <v>791</v>
      </c>
      <c r="G399" s="257"/>
      <c r="H399" s="260">
        <v>80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6" t="s">
        <v>176</v>
      </c>
      <c r="AU399" s="266" t="s">
        <v>89</v>
      </c>
      <c r="AV399" s="14" t="s">
        <v>89</v>
      </c>
      <c r="AW399" s="14" t="s">
        <v>35</v>
      </c>
      <c r="AX399" s="14" t="s">
        <v>79</v>
      </c>
      <c r="AY399" s="266" t="s">
        <v>165</v>
      </c>
    </row>
    <row r="400" s="14" customFormat="1">
      <c r="A400" s="14"/>
      <c r="B400" s="256"/>
      <c r="C400" s="257"/>
      <c r="D400" s="247" t="s">
        <v>176</v>
      </c>
      <c r="E400" s="258" t="s">
        <v>1</v>
      </c>
      <c r="F400" s="259" t="s">
        <v>790</v>
      </c>
      <c r="G400" s="257"/>
      <c r="H400" s="260">
        <v>80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6" t="s">
        <v>176</v>
      </c>
      <c r="AU400" s="266" t="s">
        <v>89</v>
      </c>
      <c r="AV400" s="14" t="s">
        <v>89</v>
      </c>
      <c r="AW400" s="14" t="s">
        <v>35</v>
      </c>
      <c r="AX400" s="14" t="s">
        <v>79</v>
      </c>
      <c r="AY400" s="266" t="s">
        <v>165</v>
      </c>
    </row>
    <row r="401" s="14" customFormat="1">
      <c r="A401" s="14"/>
      <c r="B401" s="256"/>
      <c r="C401" s="257"/>
      <c r="D401" s="247" t="s">
        <v>176</v>
      </c>
      <c r="E401" s="258" t="s">
        <v>1</v>
      </c>
      <c r="F401" s="259" t="s">
        <v>792</v>
      </c>
      <c r="G401" s="257"/>
      <c r="H401" s="260">
        <v>163.84</v>
      </c>
      <c r="I401" s="261"/>
      <c r="J401" s="257"/>
      <c r="K401" s="257"/>
      <c r="L401" s="262"/>
      <c r="M401" s="263"/>
      <c r="N401" s="264"/>
      <c r="O401" s="264"/>
      <c r="P401" s="264"/>
      <c r="Q401" s="264"/>
      <c r="R401" s="264"/>
      <c r="S401" s="264"/>
      <c r="T401" s="26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6" t="s">
        <v>176</v>
      </c>
      <c r="AU401" s="266" t="s">
        <v>89</v>
      </c>
      <c r="AV401" s="14" t="s">
        <v>89</v>
      </c>
      <c r="AW401" s="14" t="s">
        <v>35</v>
      </c>
      <c r="AX401" s="14" t="s">
        <v>79</v>
      </c>
      <c r="AY401" s="266" t="s">
        <v>165</v>
      </c>
    </row>
    <row r="402" s="14" customFormat="1">
      <c r="A402" s="14"/>
      <c r="B402" s="256"/>
      <c r="C402" s="257"/>
      <c r="D402" s="247" t="s">
        <v>176</v>
      </c>
      <c r="E402" s="258" t="s">
        <v>1</v>
      </c>
      <c r="F402" s="259" t="s">
        <v>793</v>
      </c>
      <c r="G402" s="257"/>
      <c r="H402" s="260">
        <v>72.400000000000006</v>
      </c>
      <c r="I402" s="261"/>
      <c r="J402" s="257"/>
      <c r="K402" s="257"/>
      <c r="L402" s="262"/>
      <c r="M402" s="263"/>
      <c r="N402" s="264"/>
      <c r="O402" s="264"/>
      <c r="P402" s="264"/>
      <c r="Q402" s="264"/>
      <c r="R402" s="264"/>
      <c r="S402" s="264"/>
      <c r="T402" s="26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6" t="s">
        <v>176</v>
      </c>
      <c r="AU402" s="266" t="s">
        <v>89</v>
      </c>
      <c r="AV402" s="14" t="s">
        <v>89</v>
      </c>
      <c r="AW402" s="14" t="s">
        <v>35</v>
      </c>
      <c r="AX402" s="14" t="s">
        <v>79</v>
      </c>
      <c r="AY402" s="266" t="s">
        <v>165</v>
      </c>
    </row>
    <row r="403" s="14" customFormat="1">
      <c r="A403" s="14"/>
      <c r="B403" s="256"/>
      <c r="C403" s="257"/>
      <c r="D403" s="247" t="s">
        <v>176</v>
      </c>
      <c r="E403" s="258" t="s">
        <v>1</v>
      </c>
      <c r="F403" s="259" t="s">
        <v>794</v>
      </c>
      <c r="G403" s="257"/>
      <c r="H403" s="260">
        <v>23.760000000000002</v>
      </c>
      <c r="I403" s="261"/>
      <c r="J403" s="257"/>
      <c r="K403" s="257"/>
      <c r="L403" s="262"/>
      <c r="M403" s="263"/>
      <c r="N403" s="264"/>
      <c r="O403" s="264"/>
      <c r="P403" s="264"/>
      <c r="Q403" s="264"/>
      <c r="R403" s="264"/>
      <c r="S403" s="264"/>
      <c r="T403" s="26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6" t="s">
        <v>176</v>
      </c>
      <c r="AU403" s="266" t="s">
        <v>89</v>
      </c>
      <c r="AV403" s="14" t="s">
        <v>89</v>
      </c>
      <c r="AW403" s="14" t="s">
        <v>35</v>
      </c>
      <c r="AX403" s="14" t="s">
        <v>79</v>
      </c>
      <c r="AY403" s="266" t="s">
        <v>165</v>
      </c>
    </row>
    <row r="404" s="14" customFormat="1">
      <c r="A404" s="14"/>
      <c r="B404" s="256"/>
      <c r="C404" s="257"/>
      <c r="D404" s="247" t="s">
        <v>176</v>
      </c>
      <c r="E404" s="258" t="s">
        <v>1</v>
      </c>
      <c r="F404" s="259" t="s">
        <v>795</v>
      </c>
      <c r="G404" s="257"/>
      <c r="H404" s="260">
        <v>29.015000000000001</v>
      </c>
      <c r="I404" s="261"/>
      <c r="J404" s="257"/>
      <c r="K404" s="257"/>
      <c r="L404" s="262"/>
      <c r="M404" s="263"/>
      <c r="N404" s="264"/>
      <c r="O404" s="264"/>
      <c r="P404" s="264"/>
      <c r="Q404" s="264"/>
      <c r="R404" s="264"/>
      <c r="S404" s="264"/>
      <c r="T404" s="26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6" t="s">
        <v>176</v>
      </c>
      <c r="AU404" s="266" t="s">
        <v>89</v>
      </c>
      <c r="AV404" s="14" t="s">
        <v>89</v>
      </c>
      <c r="AW404" s="14" t="s">
        <v>35</v>
      </c>
      <c r="AX404" s="14" t="s">
        <v>79</v>
      </c>
      <c r="AY404" s="266" t="s">
        <v>165</v>
      </c>
    </row>
    <row r="405" s="16" customFormat="1">
      <c r="A405" s="16"/>
      <c r="B405" s="288"/>
      <c r="C405" s="289"/>
      <c r="D405" s="247" t="s">
        <v>176</v>
      </c>
      <c r="E405" s="290" t="s">
        <v>1</v>
      </c>
      <c r="F405" s="291" t="s">
        <v>445</v>
      </c>
      <c r="G405" s="289"/>
      <c r="H405" s="292">
        <v>853.01499999999999</v>
      </c>
      <c r="I405" s="293"/>
      <c r="J405" s="289"/>
      <c r="K405" s="289"/>
      <c r="L405" s="294"/>
      <c r="M405" s="295"/>
      <c r="N405" s="296"/>
      <c r="O405" s="296"/>
      <c r="P405" s="296"/>
      <c r="Q405" s="296"/>
      <c r="R405" s="296"/>
      <c r="S405" s="296"/>
      <c r="T405" s="297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T405" s="298" t="s">
        <v>176</v>
      </c>
      <c r="AU405" s="298" t="s">
        <v>89</v>
      </c>
      <c r="AV405" s="16" t="s">
        <v>210</v>
      </c>
      <c r="AW405" s="16" t="s">
        <v>35</v>
      </c>
      <c r="AX405" s="16" t="s">
        <v>79</v>
      </c>
      <c r="AY405" s="298" t="s">
        <v>165</v>
      </c>
    </row>
    <row r="406" s="14" customFormat="1">
      <c r="A406" s="14"/>
      <c r="B406" s="256"/>
      <c r="C406" s="257"/>
      <c r="D406" s="247" t="s">
        <v>176</v>
      </c>
      <c r="E406" s="258" t="s">
        <v>1</v>
      </c>
      <c r="F406" s="259" t="s">
        <v>841</v>
      </c>
      <c r="G406" s="257"/>
      <c r="H406" s="260">
        <v>853.01499999999999</v>
      </c>
      <c r="I406" s="261"/>
      <c r="J406" s="257"/>
      <c r="K406" s="257"/>
      <c r="L406" s="262"/>
      <c r="M406" s="263"/>
      <c r="N406" s="264"/>
      <c r="O406" s="264"/>
      <c r="P406" s="264"/>
      <c r="Q406" s="264"/>
      <c r="R406" s="264"/>
      <c r="S406" s="264"/>
      <c r="T406" s="26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6" t="s">
        <v>176</v>
      </c>
      <c r="AU406" s="266" t="s">
        <v>89</v>
      </c>
      <c r="AV406" s="14" t="s">
        <v>89</v>
      </c>
      <c r="AW406" s="14" t="s">
        <v>35</v>
      </c>
      <c r="AX406" s="14" t="s">
        <v>79</v>
      </c>
      <c r="AY406" s="266" t="s">
        <v>165</v>
      </c>
    </row>
    <row r="407" s="14" customFormat="1">
      <c r="A407" s="14"/>
      <c r="B407" s="256"/>
      <c r="C407" s="257"/>
      <c r="D407" s="247" t="s">
        <v>176</v>
      </c>
      <c r="E407" s="258" t="s">
        <v>1</v>
      </c>
      <c r="F407" s="259" t="s">
        <v>842</v>
      </c>
      <c r="G407" s="257"/>
      <c r="H407" s="260">
        <v>853.01499999999999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6" t="s">
        <v>176</v>
      </c>
      <c r="AU407" s="266" t="s">
        <v>89</v>
      </c>
      <c r="AV407" s="14" t="s">
        <v>89</v>
      </c>
      <c r="AW407" s="14" t="s">
        <v>35</v>
      </c>
      <c r="AX407" s="14" t="s">
        <v>79</v>
      </c>
      <c r="AY407" s="266" t="s">
        <v>165</v>
      </c>
    </row>
    <row r="408" s="14" customFormat="1">
      <c r="A408" s="14"/>
      <c r="B408" s="256"/>
      <c r="C408" s="257"/>
      <c r="D408" s="247" t="s">
        <v>176</v>
      </c>
      <c r="E408" s="258" t="s">
        <v>1</v>
      </c>
      <c r="F408" s="259" t="s">
        <v>843</v>
      </c>
      <c r="G408" s="257"/>
      <c r="H408" s="260">
        <v>853.01499999999999</v>
      </c>
      <c r="I408" s="261"/>
      <c r="J408" s="257"/>
      <c r="K408" s="257"/>
      <c r="L408" s="262"/>
      <c r="M408" s="263"/>
      <c r="N408" s="264"/>
      <c r="O408" s="264"/>
      <c r="P408" s="264"/>
      <c r="Q408" s="264"/>
      <c r="R408" s="264"/>
      <c r="S408" s="264"/>
      <c r="T408" s="26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6" t="s">
        <v>176</v>
      </c>
      <c r="AU408" s="266" t="s">
        <v>89</v>
      </c>
      <c r="AV408" s="14" t="s">
        <v>89</v>
      </c>
      <c r="AW408" s="14" t="s">
        <v>35</v>
      </c>
      <c r="AX408" s="14" t="s">
        <v>79</v>
      </c>
      <c r="AY408" s="266" t="s">
        <v>165</v>
      </c>
    </row>
    <row r="409" s="15" customFormat="1">
      <c r="A409" s="15"/>
      <c r="B409" s="267"/>
      <c r="C409" s="268"/>
      <c r="D409" s="247" t="s">
        <v>176</v>
      </c>
      <c r="E409" s="269" t="s">
        <v>1</v>
      </c>
      <c r="F409" s="270" t="s">
        <v>179</v>
      </c>
      <c r="G409" s="268"/>
      <c r="H409" s="271">
        <v>3412.0599999999999</v>
      </c>
      <c r="I409" s="272"/>
      <c r="J409" s="268"/>
      <c r="K409" s="268"/>
      <c r="L409" s="273"/>
      <c r="M409" s="274"/>
      <c r="N409" s="275"/>
      <c r="O409" s="275"/>
      <c r="P409" s="275"/>
      <c r="Q409" s="275"/>
      <c r="R409" s="275"/>
      <c r="S409" s="275"/>
      <c r="T409" s="276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77" t="s">
        <v>176</v>
      </c>
      <c r="AU409" s="277" t="s">
        <v>89</v>
      </c>
      <c r="AV409" s="15" t="s">
        <v>172</v>
      </c>
      <c r="AW409" s="15" t="s">
        <v>35</v>
      </c>
      <c r="AX409" s="15" t="s">
        <v>87</v>
      </c>
      <c r="AY409" s="277" t="s">
        <v>165</v>
      </c>
    </row>
    <row r="410" s="2" customFormat="1" ht="24.15" customHeight="1">
      <c r="A410" s="39"/>
      <c r="B410" s="40"/>
      <c r="C410" s="227" t="s">
        <v>415</v>
      </c>
      <c r="D410" s="227" t="s">
        <v>167</v>
      </c>
      <c r="E410" s="228" t="s">
        <v>643</v>
      </c>
      <c r="F410" s="229" t="s">
        <v>644</v>
      </c>
      <c r="G410" s="230" t="s">
        <v>170</v>
      </c>
      <c r="H410" s="231">
        <v>239.072</v>
      </c>
      <c r="I410" s="232"/>
      <c r="J410" s="233">
        <f>ROUND(I410*H410,2)</f>
        <v>0</v>
      </c>
      <c r="K410" s="229" t="s">
        <v>171</v>
      </c>
      <c r="L410" s="45"/>
      <c r="M410" s="234" t="s">
        <v>1</v>
      </c>
      <c r="N410" s="235" t="s">
        <v>44</v>
      </c>
      <c r="O410" s="92"/>
      <c r="P410" s="236">
        <f>O410*H410</f>
        <v>0</v>
      </c>
      <c r="Q410" s="236">
        <v>0.1837</v>
      </c>
      <c r="R410" s="236">
        <f>Q410*H410</f>
        <v>43.9175264</v>
      </c>
      <c r="S410" s="236">
        <v>0</v>
      </c>
      <c r="T410" s="237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8" t="s">
        <v>172</v>
      </c>
      <c r="AT410" s="238" t="s">
        <v>167</v>
      </c>
      <c r="AU410" s="238" t="s">
        <v>89</v>
      </c>
      <c r="AY410" s="18" t="s">
        <v>165</v>
      </c>
      <c r="BE410" s="239">
        <f>IF(N410="základní",J410,0)</f>
        <v>0</v>
      </c>
      <c r="BF410" s="239">
        <f>IF(N410="snížená",J410,0)</f>
        <v>0</v>
      </c>
      <c r="BG410" s="239">
        <f>IF(N410="zákl. přenesená",J410,0)</f>
        <v>0</v>
      </c>
      <c r="BH410" s="239">
        <f>IF(N410="sníž. přenesená",J410,0)</f>
        <v>0</v>
      </c>
      <c r="BI410" s="239">
        <f>IF(N410="nulová",J410,0)</f>
        <v>0</v>
      </c>
      <c r="BJ410" s="18" t="s">
        <v>87</v>
      </c>
      <c r="BK410" s="239">
        <f>ROUND(I410*H410,2)</f>
        <v>0</v>
      </c>
      <c r="BL410" s="18" t="s">
        <v>172</v>
      </c>
      <c r="BM410" s="238" t="s">
        <v>844</v>
      </c>
    </row>
    <row r="411" s="2" customFormat="1">
      <c r="A411" s="39"/>
      <c r="B411" s="40"/>
      <c r="C411" s="41"/>
      <c r="D411" s="240" t="s">
        <v>174</v>
      </c>
      <c r="E411" s="41"/>
      <c r="F411" s="241" t="s">
        <v>646</v>
      </c>
      <c r="G411" s="41"/>
      <c r="H411" s="41"/>
      <c r="I411" s="242"/>
      <c r="J411" s="41"/>
      <c r="K411" s="41"/>
      <c r="L411" s="45"/>
      <c r="M411" s="243"/>
      <c r="N411" s="244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174</v>
      </c>
      <c r="AU411" s="18" t="s">
        <v>89</v>
      </c>
    </row>
    <row r="412" s="13" customFormat="1">
      <c r="A412" s="13"/>
      <c r="B412" s="245"/>
      <c r="C412" s="246"/>
      <c r="D412" s="247" t="s">
        <v>176</v>
      </c>
      <c r="E412" s="248" t="s">
        <v>1</v>
      </c>
      <c r="F412" s="249" t="s">
        <v>725</v>
      </c>
      <c r="G412" s="246"/>
      <c r="H412" s="248" t="s">
        <v>1</v>
      </c>
      <c r="I412" s="250"/>
      <c r="J412" s="246"/>
      <c r="K412" s="246"/>
      <c r="L412" s="251"/>
      <c r="M412" s="252"/>
      <c r="N412" s="253"/>
      <c r="O412" s="253"/>
      <c r="P412" s="253"/>
      <c r="Q412" s="253"/>
      <c r="R412" s="253"/>
      <c r="S412" s="253"/>
      <c r="T412" s="25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5" t="s">
        <v>176</v>
      </c>
      <c r="AU412" s="255" t="s">
        <v>89</v>
      </c>
      <c r="AV412" s="13" t="s">
        <v>87</v>
      </c>
      <c r="AW412" s="13" t="s">
        <v>35</v>
      </c>
      <c r="AX412" s="13" t="s">
        <v>79</v>
      </c>
      <c r="AY412" s="255" t="s">
        <v>165</v>
      </c>
    </row>
    <row r="413" s="13" customFormat="1">
      <c r="A413" s="13"/>
      <c r="B413" s="245"/>
      <c r="C413" s="246"/>
      <c r="D413" s="247" t="s">
        <v>176</v>
      </c>
      <c r="E413" s="248" t="s">
        <v>1</v>
      </c>
      <c r="F413" s="249" t="s">
        <v>689</v>
      </c>
      <c r="G413" s="246"/>
      <c r="H413" s="248" t="s">
        <v>1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5" t="s">
        <v>176</v>
      </c>
      <c r="AU413" s="255" t="s">
        <v>89</v>
      </c>
      <c r="AV413" s="13" t="s">
        <v>87</v>
      </c>
      <c r="AW413" s="13" t="s">
        <v>35</v>
      </c>
      <c r="AX413" s="13" t="s">
        <v>79</v>
      </c>
      <c r="AY413" s="255" t="s">
        <v>165</v>
      </c>
    </row>
    <row r="414" s="14" customFormat="1">
      <c r="A414" s="14"/>
      <c r="B414" s="256"/>
      <c r="C414" s="257"/>
      <c r="D414" s="247" t="s">
        <v>176</v>
      </c>
      <c r="E414" s="258" t="s">
        <v>1</v>
      </c>
      <c r="F414" s="259" t="s">
        <v>845</v>
      </c>
      <c r="G414" s="257"/>
      <c r="H414" s="260">
        <v>239.072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176</v>
      </c>
      <c r="AU414" s="266" t="s">
        <v>89</v>
      </c>
      <c r="AV414" s="14" t="s">
        <v>89</v>
      </c>
      <c r="AW414" s="14" t="s">
        <v>35</v>
      </c>
      <c r="AX414" s="14" t="s">
        <v>79</v>
      </c>
      <c r="AY414" s="266" t="s">
        <v>165</v>
      </c>
    </row>
    <row r="415" s="15" customFormat="1">
      <c r="A415" s="15"/>
      <c r="B415" s="267"/>
      <c r="C415" s="268"/>
      <c r="D415" s="247" t="s">
        <v>176</v>
      </c>
      <c r="E415" s="269" t="s">
        <v>1</v>
      </c>
      <c r="F415" s="270" t="s">
        <v>179</v>
      </c>
      <c r="G415" s="268"/>
      <c r="H415" s="271">
        <v>239.072</v>
      </c>
      <c r="I415" s="272"/>
      <c r="J415" s="268"/>
      <c r="K415" s="268"/>
      <c r="L415" s="273"/>
      <c r="M415" s="274"/>
      <c r="N415" s="275"/>
      <c r="O415" s="275"/>
      <c r="P415" s="275"/>
      <c r="Q415" s="275"/>
      <c r="R415" s="275"/>
      <c r="S415" s="275"/>
      <c r="T415" s="27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7" t="s">
        <v>176</v>
      </c>
      <c r="AU415" s="277" t="s">
        <v>89</v>
      </c>
      <c r="AV415" s="15" t="s">
        <v>172</v>
      </c>
      <c r="AW415" s="15" t="s">
        <v>35</v>
      </c>
      <c r="AX415" s="15" t="s">
        <v>87</v>
      </c>
      <c r="AY415" s="277" t="s">
        <v>165</v>
      </c>
    </row>
    <row r="416" s="2" customFormat="1" ht="24.15" customHeight="1">
      <c r="A416" s="39"/>
      <c r="B416" s="40"/>
      <c r="C416" s="227" t="s">
        <v>422</v>
      </c>
      <c r="D416" s="227" t="s">
        <v>167</v>
      </c>
      <c r="E416" s="228" t="s">
        <v>394</v>
      </c>
      <c r="F416" s="229" t="s">
        <v>395</v>
      </c>
      <c r="G416" s="230" t="s">
        <v>170</v>
      </c>
      <c r="H416" s="231">
        <v>239.072</v>
      </c>
      <c r="I416" s="232"/>
      <c r="J416" s="233">
        <f>ROUND(I416*H416,2)</f>
        <v>0</v>
      </c>
      <c r="K416" s="229" t="s">
        <v>171</v>
      </c>
      <c r="L416" s="45"/>
      <c r="M416" s="234" t="s">
        <v>1</v>
      </c>
      <c r="N416" s="235" t="s">
        <v>44</v>
      </c>
      <c r="O416" s="92"/>
      <c r="P416" s="236">
        <f>O416*H416</f>
        <v>0</v>
      </c>
      <c r="Q416" s="236">
        <v>0.0050099999999999997</v>
      </c>
      <c r="R416" s="236">
        <f>Q416*H416</f>
        <v>1.1977507199999999</v>
      </c>
      <c r="S416" s="236">
        <v>0</v>
      </c>
      <c r="T416" s="237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8" t="s">
        <v>172</v>
      </c>
      <c r="AT416" s="238" t="s">
        <v>167</v>
      </c>
      <c r="AU416" s="238" t="s">
        <v>89</v>
      </c>
      <c r="AY416" s="18" t="s">
        <v>165</v>
      </c>
      <c r="BE416" s="239">
        <f>IF(N416="základní",J416,0)</f>
        <v>0</v>
      </c>
      <c r="BF416" s="239">
        <f>IF(N416="snížená",J416,0)</f>
        <v>0</v>
      </c>
      <c r="BG416" s="239">
        <f>IF(N416="zákl. přenesená",J416,0)</f>
        <v>0</v>
      </c>
      <c r="BH416" s="239">
        <f>IF(N416="sníž. přenesená",J416,0)</f>
        <v>0</v>
      </c>
      <c r="BI416" s="239">
        <f>IF(N416="nulová",J416,0)</f>
        <v>0</v>
      </c>
      <c r="BJ416" s="18" t="s">
        <v>87</v>
      </c>
      <c r="BK416" s="239">
        <f>ROUND(I416*H416,2)</f>
        <v>0</v>
      </c>
      <c r="BL416" s="18" t="s">
        <v>172</v>
      </c>
      <c r="BM416" s="238" t="s">
        <v>846</v>
      </c>
    </row>
    <row r="417" s="2" customFormat="1">
      <c r="A417" s="39"/>
      <c r="B417" s="40"/>
      <c r="C417" s="41"/>
      <c r="D417" s="240" t="s">
        <v>174</v>
      </c>
      <c r="E417" s="41"/>
      <c r="F417" s="241" t="s">
        <v>397</v>
      </c>
      <c r="G417" s="41"/>
      <c r="H417" s="41"/>
      <c r="I417" s="242"/>
      <c r="J417" s="41"/>
      <c r="K417" s="41"/>
      <c r="L417" s="45"/>
      <c r="M417" s="243"/>
      <c r="N417" s="244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174</v>
      </c>
      <c r="AU417" s="18" t="s">
        <v>89</v>
      </c>
    </row>
    <row r="418" s="13" customFormat="1">
      <c r="A418" s="13"/>
      <c r="B418" s="245"/>
      <c r="C418" s="246"/>
      <c r="D418" s="247" t="s">
        <v>176</v>
      </c>
      <c r="E418" s="248" t="s">
        <v>1</v>
      </c>
      <c r="F418" s="249" t="s">
        <v>725</v>
      </c>
      <c r="G418" s="246"/>
      <c r="H418" s="248" t="s">
        <v>1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5" t="s">
        <v>176</v>
      </c>
      <c r="AU418" s="255" t="s">
        <v>89</v>
      </c>
      <c r="AV418" s="13" t="s">
        <v>87</v>
      </c>
      <c r="AW418" s="13" t="s">
        <v>35</v>
      </c>
      <c r="AX418" s="13" t="s">
        <v>79</v>
      </c>
      <c r="AY418" s="255" t="s">
        <v>165</v>
      </c>
    </row>
    <row r="419" s="13" customFormat="1">
      <c r="A419" s="13"/>
      <c r="B419" s="245"/>
      <c r="C419" s="246"/>
      <c r="D419" s="247" t="s">
        <v>176</v>
      </c>
      <c r="E419" s="248" t="s">
        <v>1</v>
      </c>
      <c r="F419" s="249" t="s">
        <v>689</v>
      </c>
      <c r="G419" s="246"/>
      <c r="H419" s="248" t="s">
        <v>1</v>
      </c>
      <c r="I419" s="250"/>
      <c r="J419" s="246"/>
      <c r="K419" s="246"/>
      <c r="L419" s="251"/>
      <c r="M419" s="252"/>
      <c r="N419" s="253"/>
      <c r="O419" s="253"/>
      <c r="P419" s="253"/>
      <c r="Q419" s="253"/>
      <c r="R419" s="253"/>
      <c r="S419" s="253"/>
      <c r="T419" s="25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5" t="s">
        <v>176</v>
      </c>
      <c r="AU419" s="255" t="s">
        <v>89</v>
      </c>
      <c r="AV419" s="13" t="s">
        <v>87</v>
      </c>
      <c r="AW419" s="13" t="s">
        <v>35</v>
      </c>
      <c r="AX419" s="13" t="s">
        <v>79</v>
      </c>
      <c r="AY419" s="255" t="s">
        <v>165</v>
      </c>
    </row>
    <row r="420" s="14" customFormat="1">
      <c r="A420" s="14"/>
      <c r="B420" s="256"/>
      <c r="C420" s="257"/>
      <c r="D420" s="247" t="s">
        <v>176</v>
      </c>
      <c r="E420" s="258" t="s">
        <v>1</v>
      </c>
      <c r="F420" s="259" t="s">
        <v>845</v>
      </c>
      <c r="G420" s="257"/>
      <c r="H420" s="260">
        <v>239.072</v>
      </c>
      <c r="I420" s="261"/>
      <c r="J420" s="257"/>
      <c r="K420" s="257"/>
      <c r="L420" s="262"/>
      <c r="M420" s="263"/>
      <c r="N420" s="264"/>
      <c r="O420" s="264"/>
      <c r="P420" s="264"/>
      <c r="Q420" s="264"/>
      <c r="R420" s="264"/>
      <c r="S420" s="264"/>
      <c r="T420" s="26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6" t="s">
        <v>176</v>
      </c>
      <c r="AU420" s="266" t="s">
        <v>89</v>
      </c>
      <c r="AV420" s="14" t="s">
        <v>89</v>
      </c>
      <c r="AW420" s="14" t="s">
        <v>35</v>
      </c>
      <c r="AX420" s="14" t="s">
        <v>79</v>
      </c>
      <c r="AY420" s="266" t="s">
        <v>165</v>
      </c>
    </row>
    <row r="421" s="15" customFormat="1">
      <c r="A421" s="15"/>
      <c r="B421" s="267"/>
      <c r="C421" s="268"/>
      <c r="D421" s="247" t="s">
        <v>176</v>
      </c>
      <c r="E421" s="269" t="s">
        <v>1</v>
      </c>
      <c r="F421" s="270" t="s">
        <v>179</v>
      </c>
      <c r="G421" s="268"/>
      <c r="H421" s="271">
        <v>239.072</v>
      </c>
      <c r="I421" s="272"/>
      <c r="J421" s="268"/>
      <c r="K421" s="268"/>
      <c r="L421" s="273"/>
      <c r="M421" s="274"/>
      <c r="N421" s="275"/>
      <c r="O421" s="275"/>
      <c r="P421" s="275"/>
      <c r="Q421" s="275"/>
      <c r="R421" s="275"/>
      <c r="S421" s="275"/>
      <c r="T421" s="276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7" t="s">
        <v>176</v>
      </c>
      <c r="AU421" s="277" t="s">
        <v>89</v>
      </c>
      <c r="AV421" s="15" t="s">
        <v>172</v>
      </c>
      <c r="AW421" s="15" t="s">
        <v>35</v>
      </c>
      <c r="AX421" s="15" t="s">
        <v>87</v>
      </c>
      <c r="AY421" s="277" t="s">
        <v>165</v>
      </c>
    </row>
    <row r="422" s="12" customFormat="1" ht="22.8" customHeight="1">
      <c r="A422" s="12"/>
      <c r="B422" s="211"/>
      <c r="C422" s="212"/>
      <c r="D422" s="213" t="s">
        <v>78</v>
      </c>
      <c r="E422" s="225" t="s">
        <v>195</v>
      </c>
      <c r="F422" s="225" t="s">
        <v>398</v>
      </c>
      <c r="G422" s="212"/>
      <c r="H422" s="212"/>
      <c r="I422" s="215"/>
      <c r="J422" s="226">
        <f>BK422</f>
        <v>0</v>
      </c>
      <c r="K422" s="212"/>
      <c r="L422" s="217"/>
      <c r="M422" s="218"/>
      <c r="N422" s="219"/>
      <c r="O422" s="219"/>
      <c r="P422" s="220">
        <f>SUM(P423:P473)</f>
        <v>0</v>
      </c>
      <c r="Q422" s="219"/>
      <c r="R422" s="220">
        <f>SUM(R423:R473)</f>
        <v>0.061021129999999993</v>
      </c>
      <c r="S422" s="219"/>
      <c r="T422" s="221">
        <f>SUM(T423:T473)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22" t="s">
        <v>87</v>
      </c>
      <c r="AT422" s="223" t="s">
        <v>78</v>
      </c>
      <c r="AU422" s="223" t="s">
        <v>87</v>
      </c>
      <c r="AY422" s="222" t="s">
        <v>165</v>
      </c>
      <c r="BK422" s="224">
        <f>SUM(BK423:BK473)</f>
        <v>0</v>
      </c>
    </row>
    <row r="423" s="2" customFormat="1" ht="24.15" customHeight="1">
      <c r="A423" s="39"/>
      <c r="B423" s="40"/>
      <c r="C423" s="227" t="s">
        <v>427</v>
      </c>
      <c r="D423" s="227" t="s">
        <v>167</v>
      </c>
      <c r="E423" s="228" t="s">
        <v>847</v>
      </c>
      <c r="F423" s="229" t="s">
        <v>848</v>
      </c>
      <c r="G423" s="230" t="s">
        <v>335</v>
      </c>
      <c r="H423" s="231">
        <v>18</v>
      </c>
      <c r="I423" s="232"/>
      <c r="J423" s="233">
        <f>ROUND(I423*H423,2)</f>
        <v>0</v>
      </c>
      <c r="K423" s="229" t="s">
        <v>171</v>
      </c>
      <c r="L423" s="45"/>
      <c r="M423" s="234" t="s">
        <v>1</v>
      </c>
      <c r="N423" s="235" t="s">
        <v>44</v>
      </c>
      <c r="O423" s="92"/>
      <c r="P423" s="236">
        <f>O423*H423</f>
        <v>0</v>
      </c>
      <c r="Q423" s="236">
        <v>1.0000000000000001E-05</v>
      </c>
      <c r="R423" s="236">
        <f>Q423*H423</f>
        <v>0.00018000000000000001</v>
      </c>
      <c r="S423" s="236">
        <v>0</v>
      </c>
      <c r="T423" s="237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8" t="s">
        <v>172</v>
      </c>
      <c r="AT423" s="238" t="s">
        <v>167</v>
      </c>
      <c r="AU423" s="238" t="s">
        <v>89</v>
      </c>
      <c r="AY423" s="18" t="s">
        <v>165</v>
      </c>
      <c r="BE423" s="239">
        <f>IF(N423="základní",J423,0)</f>
        <v>0</v>
      </c>
      <c r="BF423" s="239">
        <f>IF(N423="snížená",J423,0)</f>
        <v>0</v>
      </c>
      <c r="BG423" s="239">
        <f>IF(N423="zákl. přenesená",J423,0)</f>
        <v>0</v>
      </c>
      <c r="BH423" s="239">
        <f>IF(N423="sníž. přenesená",J423,0)</f>
        <v>0</v>
      </c>
      <c r="BI423" s="239">
        <f>IF(N423="nulová",J423,0)</f>
        <v>0</v>
      </c>
      <c r="BJ423" s="18" t="s">
        <v>87</v>
      </c>
      <c r="BK423" s="239">
        <f>ROUND(I423*H423,2)</f>
        <v>0</v>
      </c>
      <c r="BL423" s="18" t="s">
        <v>172</v>
      </c>
      <c r="BM423" s="238" t="s">
        <v>849</v>
      </c>
    </row>
    <row r="424" s="2" customFormat="1">
      <c r="A424" s="39"/>
      <c r="B424" s="40"/>
      <c r="C424" s="41"/>
      <c r="D424" s="240" t="s">
        <v>174</v>
      </c>
      <c r="E424" s="41"/>
      <c r="F424" s="241" t="s">
        <v>850</v>
      </c>
      <c r="G424" s="41"/>
      <c r="H424" s="41"/>
      <c r="I424" s="242"/>
      <c r="J424" s="41"/>
      <c r="K424" s="41"/>
      <c r="L424" s="45"/>
      <c r="M424" s="243"/>
      <c r="N424" s="244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174</v>
      </c>
      <c r="AU424" s="18" t="s">
        <v>89</v>
      </c>
    </row>
    <row r="425" s="13" customFormat="1">
      <c r="A425" s="13"/>
      <c r="B425" s="245"/>
      <c r="C425" s="246"/>
      <c r="D425" s="247" t="s">
        <v>176</v>
      </c>
      <c r="E425" s="248" t="s">
        <v>1</v>
      </c>
      <c r="F425" s="249" t="s">
        <v>851</v>
      </c>
      <c r="G425" s="246"/>
      <c r="H425" s="248" t="s">
        <v>1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5" t="s">
        <v>176</v>
      </c>
      <c r="AU425" s="255" t="s">
        <v>89</v>
      </c>
      <c r="AV425" s="13" t="s">
        <v>87</v>
      </c>
      <c r="AW425" s="13" t="s">
        <v>35</v>
      </c>
      <c r="AX425" s="13" t="s">
        <v>79</v>
      </c>
      <c r="AY425" s="255" t="s">
        <v>165</v>
      </c>
    </row>
    <row r="426" s="14" customFormat="1">
      <c r="A426" s="14"/>
      <c r="B426" s="256"/>
      <c r="C426" s="257"/>
      <c r="D426" s="247" t="s">
        <v>176</v>
      </c>
      <c r="E426" s="258" t="s">
        <v>1</v>
      </c>
      <c r="F426" s="259" t="s">
        <v>852</v>
      </c>
      <c r="G426" s="257"/>
      <c r="H426" s="260">
        <v>16.5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6" t="s">
        <v>176</v>
      </c>
      <c r="AU426" s="266" t="s">
        <v>89</v>
      </c>
      <c r="AV426" s="14" t="s">
        <v>89</v>
      </c>
      <c r="AW426" s="14" t="s">
        <v>35</v>
      </c>
      <c r="AX426" s="14" t="s">
        <v>79</v>
      </c>
      <c r="AY426" s="266" t="s">
        <v>165</v>
      </c>
    </row>
    <row r="427" s="13" customFormat="1">
      <c r="A427" s="13"/>
      <c r="B427" s="245"/>
      <c r="C427" s="246"/>
      <c r="D427" s="247" t="s">
        <v>176</v>
      </c>
      <c r="E427" s="248" t="s">
        <v>1</v>
      </c>
      <c r="F427" s="249" t="s">
        <v>853</v>
      </c>
      <c r="G427" s="246"/>
      <c r="H427" s="248" t="s">
        <v>1</v>
      </c>
      <c r="I427" s="250"/>
      <c r="J427" s="246"/>
      <c r="K427" s="246"/>
      <c r="L427" s="251"/>
      <c r="M427" s="252"/>
      <c r="N427" s="253"/>
      <c r="O427" s="253"/>
      <c r="P427" s="253"/>
      <c r="Q427" s="253"/>
      <c r="R427" s="253"/>
      <c r="S427" s="253"/>
      <c r="T427" s="25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5" t="s">
        <v>176</v>
      </c>
      <c r="AU427" s="255" t="s">
        <v>89</v>
      </c>
      <c r="AV427" s="13" t="s">
        <v>87</v>
      </c>
      <c r="AW427" s="13" t="s">
        <v>35</v>
      </c>
      <c r="AX427" s="13" t="s">
        <v>79</v>
      </c>
      <c r="AY427" s="255" t="s">
        <v>165</v>
      </c>
    </row>
    <row r="428" s="14" customFormat="1">
      <c r="A428" s="14"/>
      <c r="B428" s="256"/>
      <c r="C428" s="257"/>
      <c r="D428" s="247" t="s">
        <v>176</v>
      </c>
      <c r="E428" s="258" t="s">
        <v>1</v>
      </c>
      <c r="F428" s="259" t="s">
        <v>854</v>
      </c>
      <c r="G428" s="257"/>
      <c r="H428" s="260">
        <v>1.5</v>
      </c>
      <c r="I428" s="261"/>
      <c r="J428" s="257"/>
      <c r="K428" s="257"/>
      <c r="L428" s="262"/>
      <c r="M428" s="263"/>
      <c r="N428" s="264"/>
      <c r="O428" s="264"/>
      <c r="P428" s="264"/>
      <c r="Q428" s="264"/>
      <c r="R428" s="264"/>
      <c r="S428" s="264"/>
      <c r="T428" s="26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6" t="s">
        <v>176</v>
      </c>
      <c r="AU428" s="266" t="s">
        <v>89</v>
      </c>
      <c r="AV428" s="14" t="s">
        <v>89</v>
      </c>
      <c r="AW428" s="14" t="s">
        <v>35</v>
      </c>
      <c r="AX428" s="14" t="s">
        <v>79</v>
      </c>
      <c r="AY428" s="266" t="s">
        <v>165</v>
      </c>
    </row>
    <row r="429" s="15" customFormat="1">
      <c r="A429" s="15"/>
      <c r="B429" s="267"/>
      <c r="C429" s="268"/>
      <c r="D429" s="247" t="s">
        <v>176</v>
      </c>
      <c r="E429" s="269" t="s">
        <v>1</v>
      </c>
      <c r="F429" s="270" t="s">
        <v>179</v>
      </c>
      <c r="G429" s="268"/>
      <c r="H429" s="271">
        <v>18</v>
      </c>
      <c r="I429" s="272"/>
      <c r="J429" s="268"/>
      <c r="K429" s="268"/>
      <c r="L429" s="273"/>
      <c r="M429" s="274"/>
      <c r="N429" s="275"/>
      <c r="O429" s="275"/>
      <c r="P429" s="275"/>
      <c r="Q429" s="275"/>
      <c r="R429" s="275"/>
      <c r="S429" s="275"/>
      <c r="T429" s="276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7" t="s">
        <v>176</v>
      </c>
      <c r="AU429" s="277" t="s">
        <v>89</v>
      </c>
      <c r="AV429" s="15" t="s">
        <v>172</v>
      </c>
      <c r="AW429" s="15" t="s">
        <v>35</v>
      </c>
      <c r="AX429" s="15" t="s">
        <v>87</v>
      </c>
      <c r="AY429" s="277" t="s">
        <v>165</v>
      </c>
    </row>
    <row r="430" s="2" customFormat="1" ht="24.15" customHeight="1">
      <c r="A430" s="39"/>
      <c r="B430" s="40"/>
      <c r="C430" s="278" t="s">
        <v>432</v>
      </c>
      <c r="D430" s="278" t="s">
        <v>191</v>
      </c>
      <c r="E430" s="279" t="s">
        <v>855</v>
      </c>
      <c r="F430" s="280" t="s">
        <v>856</v>
      </c>
      <c r="G430" s="281" t="s">
        <v>335</v>
      </c>
      <c r="H430" s="282">
        <v>4.1210000000000004</v>
      </c>
      <c r="I430" s="283"/>
      <c r="J430" s="284">
        <f>ROUND(I430*H430,2)</f>
        <v>0</v>
      </c>
      <c r="K430" s="280" t="s">
        <v>171</v>
      </c>
      <c r="L430" s="285"/>
      <c r="M430" s="286" t="s">
        <v>1</v>
      </c>
      <c r="N430" s="287" t="s">
        <v>44</v>
      </c>
      <c r="O430" s="92"/>
      <c r="P430" s="236">
        <f>O430*H430</f>
        <v>0</v>
      </c>
      <c r="Q430" s="236">
        <v>0.0028999999999999998</v>
      </c>
      <c r="R430" s="236">
        <f>Q430*H430</f>
        <v>0.0119509</v>
      </c>
      <c r="S430" s="236">
        <v>0</v>
      </c>
      <c r="T430" s="237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8" t="s">
        <v>195</v>
      </c>
      <c r="AT430" s="238" t="s">
        <v>191</v>
      </c>
      <c r="AU430" s="238" t="s">
        <v>89</v>
      </c>
      <c r="AY430" s="18" t="s">
        <v>165</v>
      </c>
      <c r="BE430" s="239">
        <f>IF(N430="základní",J430,0)</f>
        <v>0</v>
      </c>
      <c r="BF430" s="239">
        <f>IF(N430="snížená",J430,0)</f>
        <v>0</v>
      </c>
      <c r="BG430" s="239">
        <f>IF(N430="zákl. přenesená",J430,0)</f>
        <v>0</v>
      </c>
      <c r="BH430" s="239">
        <f>IF(N430="sníž. přenesená",J430,0)</f>
        <v>0</v>
      </c>
      <c r="BI430" s="239">
        <f>IF(N430="nulová",J430,0)</f>
        <v>0</v>
      </c>
      <c r="BJ430" s="18" t="s">
        <v>87</v>
      </c>
      <c r="BK430" s="239">
        <f>ROUND(I430*H430,2)</f>
        <v>0</v>
      </c>
      <c r="BL430" s="18" t="s">
        <v>172</v>
      </c>
      <c r="BM430" s="238" t="s">
        <v>857</v>
      </c>
    </row>
    <row r="431" s="14" customFormat="1">
      <c r="A431" s="14"/>
      <c r="B431" s="256"/>
      <c r="C431" s="257"/>
      <c r="D431" s="247" t="s">
        <v>176</v>
      </c>
      <c r="E431" s="258" t="s">
        <v>1</v>
      </c>
      <c r="F431" s="259" t="s">
        <v>858</v>
      </c>
      <c r="G431" s="257"/>
      <c r="H431" s="260">
        <v>4.0599999999999996</v>
      </c>
      <c r="I431" s="261"/>
      <c r="J431" s="257"/>
      <c r="K431" s="257"/>
      <c r="L431" s="262"/>
      <c r="M431" s="263"/>
      <c r="N431" s="264"/>
      <c r="O431" s="264"/>
      <c r="P431" s="264"/>
      <c r="Q431" s="264"/>
      <c r="R431" s="264"/>
      <c r="S431" s="264"/>
      <c r="T431" s="26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6" t="s">
        <v>176</v>
      </c>
      <c r="AU431" s="266" t="s">
        <v>89</v>
      </c>
      <c r="AV431" s="14" t="s">
        <v>89</v>
      </c>
      <c r="AW431" s="14" t="s">
        <v>35</v>
      </c>
      <c r="AX431" s="14" t="s">
        <v>79</v>
      </c>
      <c r="AY431" s="266" t="s">
        <v>165</v>
      </c>
    </row>
    <row r="432" s="15" customFormat="1">
      <c r="A432" s="15"/>
      <c r="B432" s="267"/>
      <c r="C432" s="268"/>
      <c r="D432" s="247" t="s">
        <v>176</v>
      </c>
      <c r="E432" s="269" t="s">
        <v>1</v>
      </c>
      <c r="F432" s="270" t="s">
        <v>179</v>
      </c>
      <c r="G432" s="268"/>
      <c r="H432" s="271">
        <v>4.0599999999999996</v>
      </c>
      <c r="I432" s="272"/>
      <c r="J432" s="268"/>
      <c r="K432" s="268"/>
      <c r="L432" s="273"/>
      <c r="M432" s="274"/>
      <c r="N432" s="275"/>
      <c r="O432" s="275"/>
      <c r="P432" s="275"/>
      <c r="Q432" s="275"/>
      <c r="R432" s="275"/>
      <c r="S432" s="275"/>
      <c r="T432" s="276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7" t="s">
        <v>176</v>
      </c>
      <c r="AU432" s="277" t="s">
        <v>89</v>
      </c>
      <c r="AV432" s="15" t="s">
        <v>172</v>
      </c>
      <c r="AW432" s="15" t="s">
        <v>35</v>
      </c>
      <c r="AX432" s="15" t="s">
        <v>87</v>
      </c>
      <c r="AY432" s="277" t="s">
        <v>165</v>
      </c>
    </row>
    <row r="433" s="14" customFormat="1">
      <c r="A433" s="14"/>
      <c r="B433" s="256"/>
      <c r="C433" s="257"/>
      <c r="D433" s="247" t="s">
        <v>176</v>
      </c>
      <c r="E433" s="257"/>
      <c r="F433" s="259" t="s">
        <v>859</v>
      </c>
      <c r="G433" s="257"/>
      <c r="H433" s="260">
        <v>4.1210000000000004</v>
      </c>
      <c r="I433" s="261"/>
      <c r="J433" s="257"/>
      <c r="K433" s="257"/>
      <c r="L433" s="262"/>
      <c r="M433" s="263"/>
      <c r="N433" s="264"/>
      <c r="O433" s="264"/>
      <c r="P433" s="264"/>
      <c r="Q433" s="264"/>
      <c r="R433" s="264"/>
      <c r="S433" s="264"/>
      <c r="T433" s="26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6" t="s">
        <v>176</v>
      </c>
      <c r="AU433" s="266" t="s">
        <v>89</v>
      </c>
      <c r="AV433" s="14" t="s">
        <v>89</v>
      </c>
      <c r="AW433" s="14" t="s">
        <v>4</v>
      </c>
      <c r="AX433" s="14" t="s">
        <v>87</v>
      </c>
      <c r="AY433" s="266" t="s">
        <v>165</v>
      </c>
    </row>
    <row r="434" s="2" customFormat="1" ht="24.15" customHeight="1">
      <c r="A434" s="39"/>
      <c r="B434" s="40"/>
      <c r="C434" s="278" t="s">
        <v>438</v>
      </c>
      <c r="D434" s="278" t="s">
        <v>191</v>
      </c>
      <c r="E434" s="279" t="s">
        <v>860</v>
      </c>
      <c r="F434" s="280" t="s">
        <v>861</v>
      </c>
      <c r="G434" s="281" t="s">
        <v>335</v>
      </c>
      <c r="H434" s="282">
        <v>3.0910000000000002</v>
      </c>
      <c r="I434" s="283"/>
      <c r="J434" s="284">
        <f>ROUND(I434*H434,2)</f>
        <v>0</v>
      </c>
      <c r="K434" s="280" t="s">
        <v>171</v>
      </c>
      <c r="L434" s="285"/>
      <c r="M434" s="286" t="s">
        <v>1</v>
      </c>
      <c r="N434" s="287" t="s">
        <v>44</v>
      </c>
      <c r="O434" s="92"/>
      <c r="P434" s="236">
        <f>O434*H434</f>
        <v>0</v>
      </c>
      <c r="Q434" s="236">
        <v>0.0028999999999999998</v>
      </c>
      <c r="R434" s="236">
        <f>Q434*H434</f>
        <v>0.0089639000000000003</v>
      </c>
      <c r="S434" s="236">
        <v>0</v>
      </c>
      <c r="T434" s="237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8" t="s">
        <v>195</v>
      </c>
      <c r="AT434" s="238" t="s">
        <v>191</v>
      </c>
      <c r="AU434" s="238" t="s">
        <v>89</v>
      </c>
      <c r="AY434" s="18" t="s">
        <v>165</v>
      </c>
      <c r="BE434" s="239">
        <f>IF(N434="základní",J434,0)</f>
        <v>0</v>
      </c>
      <c r="BF434" s="239">
        <f>IF(N434="snížená",J434,0)</f>
        <v>0</v>
      </c>
      <c r="BG434" s="239">
        <f>IF(N434="zákl. přenesená",J434,0)</f>
        <v>0</v>
      </c>
      <c r="BH434" s="239">
        <f>IF(N434="sníž. přenesená",J434,0)</f>
        <v>0</v>
      </c>
      <c r="BI434" s="239">
        <f>IF(N434="nulová",J434,0)</f>
        <v>0</v>
      </c>
      <c r="BJ434" s="18" t="s">
        <v>87</v>
      </c>
      <c r="BK434" s="239">
        <f>ROUND(I434*H434,2)</f>
        <v>0</v>
      </c>
      <c r="BL434" s="18" t="s">
        <v>172</v>
      </c>
      <c r="BM434" s="238" t="s">
        <v>862</v>
      </c>
    </row>
    <row r="435" s="14" customFormat="1">
      <c r="A435" s="14"/>
      <c r="B435" s="256"/>
      <c r="C435" s="257"/>
      <c r="D435" s="247" t="s">
        <v>176</v>
      </c>
      <c r="E435" s="258" t="s">
        <v>1</v>
      </c>
      <c r="F435" s="259" t="s">
        <v>863</v>
      </c>
      <c r="G435" s="257"/>
      <c r="H435" s="260">
        <v>3.0449999999999999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6" t="s">
        <v>176</v>
      </c>
      <c r="AU435" s="266" t="s">
        <v>89</v>
      </c>
      <c r="AV435" s="14" t="s">
        <v>89</v>
      </c>
      <c r="AW435" s="14" t="s">
        <v>35</v>
      </c>
      <c r="AX435" s="14" t="s">
        <v>79</v>
      </c>
      <c r="AY435" s="266" t="s">
        <v>165</v>
      </c>
    </row>
    <row r="436" s="15" customFormat="1">
      <c r="A436" s="15"/>
      <c r="B436" s="267"/>
      <c r="C436" s="268"/>
      <c r="D436" s="247" t="s">
        <v>176</v>
      </c>
      <c r="E436" s="269" t="s">
        <v>1</v>
      </c>
      <c r="F436" s="270" t="s">
        <v>179</v>
      </c>
      <c r="G436" s="268"/>
      <c r="H436" s="271">
        <v>3.0449999999999999</v>
      </c>
      <c r="I436" s="272"/>
      <c r="J436" s="268"/>
      <c r="K436" s="268"/>
      <c r="L436" s="273"/>
      <c r="M436" s="274"/>
      <c r="N436" s="275"/>
      <c r="O436" s="275"/>
      <c r="P436" s="275"/>
      <c r="Q436" s="275"/>
      <c r="R436" s="275"/>
      <c r="S436" s="275"/>
      <c r="T436" s="276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77" t="s">
        <v>176</v>
      </c>
      <c r="AU436" s="277" t="s">
        <v>89</v>
      </c>
      <c r="AV436" s="15" t="s">
        <v>172</v>
      </c>
      <c r="AW436" s="15" t="s">
        <v>35</v>
      </c>
      <c r="AX436" s="15" t="s">
        <v>87</v>
      </c>
      <c r="AY436" s="277" t="s">
        <v>165</v>
      </c>
    </row>
    <row r="437" s="14" customFormat="1">
      <c r="A437" s="14"/>
      <c r="B437" s="256"/>
      <c r="C437" s="257"/>
      <c r="D437" s="247" t="s">
        <v>176</v>
      </c>
      <c r="E437" s="257"/>
      <c r="F437" s="259" t="s">
        <v>864</v>
      </c>
      <c r="G437" s="257"/>
      <c r="H437" s="260">
        <v>3.0910000000000002</v>
      </c>
      <c r="I437" s="261"/>
      <c r="J437" s="257"/>
      <c r="K437" s="257"/>
      <c r="L437" s="262"/>
      <c r="M437" s="263"/>
      <c r="N437" s="264"/>
      <c r="O437" s="264"/>
      <c r="P437" s="264"/>
      <c r="Q437" s="264"/>
      <c r="R437" s="264"/>
      <c r="S437" s="264"/>
      <c r="T437" s="26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6" t="s">
        <v>176</v>
      </c>
      <c r="AU437" s="266" t="s">
        <v>89</v>
      </c>
      <c r="AV437" s="14" t="s">
        <v>89</v>
      </c>
      <c r="AW437" s="14" t="s">
        <v>4</v>
      </c>
      <c r="AX437" s="14" t="s">
        <v>87</v>
      </c>
      <c r="AY437" s="266" t="s">
        <v>165</v>
      </c>
    </row>
    <row r="438" s="2" customFormat="1" ht="24.15" customHeight="1">
      <c r="A438" s="39"/>
      <c r="B438" s="40"/>
      <c r="C438" s="278" t="s">
        <v>448</v>
      </c>
      <c r="D438" s="278" t="s">
        <v>191</v>
      </c>
      <c r="E438" s="279" t="s">
        <v>865</v>
      </c>
      <c r="F438" s="280" t="s">
        <v>866</v>
      </c>
      <c r="G438" s="281" t="s">
        <v>335</v>
      </c>
      <c r="H438" s="282">
        <v>12.363</v>
      </c>
      <c r="I438" s="283"/>
      <c r="J438" s="284">
        <f>ROUND(I438*H438,2)</f>
        <v>0</v>
      </c>
      <c r="K438" s="280" t="s">
        <v>171</v>
      </c>
      <c r="L438" s="285"/>
      <c r="M438" s="286" t="s">
        <v>1</v>
      </c>
      <c r="N438" s="287" t="s">
        <v>44</v>
      </c>
      <c r="O438" s="92"/>
      <c r="P438" s="236">
        <f>O438*H438</f>
        <v>0</v>
      </c>
      <c r="Q438" s="236">
        <v>0.0029099999999999998</v>
      </c>
      <c r="R438" s="236">
        <f>Q438*H438</f>
        <v>0.035976329999999994</v>
      </c>
      <c r="S438" s="236">
        <v>0</v>
      </c>
      <c r="T438" s="237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8" t="s">
        <v>195</v>
      </c>
      <c r="AT438" s="238" t="s">
        <v>191</v>
      </c>
      <c r="AU438" s="238" t="s">
        <v>89</v>
      </c>
      <c r="AY438" s="18" t="s">
        <v>165</v>
      </c>
      <c r="BE438" s="239">
        <f>IF(N438="základní",J438,0)</f>
        <v>0</v>
      </c>
      <c r="BF438" s="239">
        <f>IF(N438="snížená",J438,0)</f>
        <v>0</v>
      </c>
      <c r="BG438" s="239">
        <f>IF(N438="zákl. přenesená",J438,0)</f>
        <v>0</v>
      </c>
      <c r="BH438" s="239">
        <f>IF(N438="sníž. přenesená",J438,0)</f>
        <v>0</v>
      </c>
      <c r="BI438" s="239">
        <f>IF(N438="nulová",J438,0)</f>
        <v>0</v>
      </c>
      <c r="BJ438" s="18" t="s">
        <v>87</v>
      </c>
      <c r="BK438" s="239">
        <f>ROUND(I438*H438,2)</f>
        <v>0</v>
      </c>
      <c r="BL438" s="18" t="s">
        <v>172</v>
      </c>
      <c r="BM438" s="238" t="s">
        <v>867</v>
      </c>
    </row>
    <row r="439" s="14" customFormat="1">
      <c r="A439" s="14"/>
      <c r="B439" s="256"/>
      <c r="C439" s="257"/>
      <c r="D439" s="247" t="s">
        <v>176</v>
      </c>
      <c r="E439" s="258" t="s">
        <v>1</v>
      </c>
      <c r="F439" s="259" t="s">
        <v>868</v>
      </c>
      <c r="G439" s="257"/>
      <c r="H439" s="260">
        <v>12.18</v>
      </c>
      <c r="I439" s="261"/>
      <c r="J439" s="257"/>
      <c r="K439" s="257"/>
      <c r="L439" s="262"/>
      <c r="M439" s="263"/>
      <c r="N439" s="264"/>
      <c r="O439" s="264"/>
      <c r="P439" s="264"/>
      <c r="Q439" s="264"/>
      <c r="R439" s="264"/>
      <c r="S439" s="264"/>
      <c r="T439" s="26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6" t="s">
        <v>176</v>
      </c>
      <c r="AU439" s="266" t="s">
        <v>89</v>
      </c>
      <c r="AV439" s="14" t="s">
        <v>89</v>
      </c>
      <c r="AW439" s="14" t="s">
        <v>35</v>
      </c>
      <c r="AX439" s="14" t="s">
        <v>79</v>
      </c>
      <c r="AY439" s="266" t="s">
        <v>165</v>
      </c>
    </row>
    <row r="440" s="15" customFormat="1">
      <c r="A440" s="15"/>
      <c r="B440" s="267"/>
      <c r="C440" s="268"/>
      <c r="D440" s="247" t="s">
        <v>176</v>
      </c>
      <c r="E440" s="269" t="s">
        <v>1</v>
      </c>
      <c r="F440" s="270" t="s">
        <v>179</v>
      </c>
      <c r="G440" s="268"/>
      <c r="H440" s="271">
        <v>12.18</v>
      </c>
      <c r="I440" s="272"/>
      <c r="J440" s="268"/>
      <c r="K440" s="268"/>
      <c r="L440" s="273"/>
      <c r="M440" s="274"/>
      <c r="N440" s="275"/>
      <c r="O440" s="275"/>
      <c r="P440" s="275"/>
      <c r="Q440" s="275"/>
      <c r="R440" s="275"/>
      <c r="S440" s="275"/>
      <c r="T440" s="27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77" t="s">
        <v>176</v>
      </c>
      <c r="AU440" s="277" t="s">
        <v>89</v>
      </c>
      <c r="AV440" s="15" t="s">
        <v>172</v>
      </c>
      <c r="AW440" s="15" t="s">
        <v>35</v>
      </c>
      <c r="AX440" s="15" t="s">
        <v>87</v>
      </c>
      <c r="AY440" s="277" t="s">
        <v>165</v>
      </c>
    </row>
    <row r="441" s="14" customFormat="1">
      <c r="A441" s="14"/>
      <c r="B441" s="256"/>
      <c r="C441" s="257"/>
      <c r="D441" s="247" t="s">
        <v>176</v>
      </c>
      <c r="E441" s="257"/>
      <c r="F441" s="259" t="s">
        <v>869</v>
      </c>
      <c r="G441" s="257"/>
      <c r="H441" s="260">
        <v>12.363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6" t="s">
        <v>176</v>
      </c>
      <c r="AU441" s="266" t="s">
        <v>89</v>
      </c>
      <c r="AV441" s="14" t="s">
        <v>89</v>
      </c>
      <c r="AW441" s="14" t="s">
        <v>4</v>
      </c>
      <c r="AX441" s="14" t="s">
        <v>87</v>
      </c>
      <c r="AY441" s="266" t="s">
        <v>165</v>
      </c>
    </row>
    <row r="442" s="2" customFormat="1" ht="33" customHeight="1">
      <c r="A442" s="39"/>
      <c r="B442" s="40"/>
      <c r="C442" s="227" t="s">
        <v>454</v>
      </c>
      <c r="D442" s="227" t="s">
        <v>167</v>
      </c>
      <c r="E442" s="228" t="s">
        <v>870</v>
      </c>
      <c r="F442" s="229" t="s">
        <v>871</v>
      </c>
      <c r="G442" s="230" t="s">
        <v>418</v>
      </c>
      <c r="H442" s="231">
        <v>2</v>
      </c>
      <c r="I442" s="232"/>
      <c r="J442" s="233">
        <f>ROUND(I442*H442,2)</f>
        <v>0</v>
      </c>
      <c r="K442" s="229" t="s">
        <v>171</v>
      </c>
      <c r="L442" s="45"/>
      <c r="M442" s="234" t="s">
        <v>1</v>
      </c>
      <c r="N442" s="235" t="s">
        <v>44</v>
      </c>
      <c r="O442" s="92"/>
      <c r="P442" s="236">
        <f>O442*H442</f>
        <v>0</v>
      </c>
      <c r="Q442" s="236">
        <v>0</v>
      </c>
      <c r="R442" s="236">
        <f>Q442*H442</f>
        <v>0</v>
      </c>
      <c r="S442" s="236">
        <v>0</v>
      </c>
      <c r="T442" s="237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8" t="s">
        <v>172</v>
      </c>
      <c r="AT442" s="238" t="s">
        <v>167</v>
      </c>
      <c r="AU442" s="238" t="s">
        <v>89</v>
      </c>
      <c r="AY442" s="18" t="s">
        <v>165</v>
      </c>
      <c r="BE442" s="239">
        <f>IF(N442="základní",J442,0)</f>
        <v>0</v>
      </c>
      <c r="BF442" s="239">
        <f>IF(N442="snížená",J442,0)</f>
        <v>0</v>
      </c>
      <c r="BG442" s="239">
        <f>IF(N442="zákl. přenesená",J442,0)</f>
        <v>0</v>
      </c>
      <c r="BH442" s="239">
        <f>IF(N442="sníž. přenesená",J442,0)</f>
        <v>0</v>
      </c>
      <c r="BI442" s="239">
        <f>IF(N442="nulová",J442,0)</f>
        <v>0</v>
      </c>
      <c r="BJ442" s="18" t="s">
        <v>87</v>
      </c>
      <c r="BK442" s="239">
        <f>ROUND(I442*H442,2)</f>
        <v>0</v>
      </c>
      <c r="BL442" s="18" t="s">
        <v>172</v>
      </c>
      <c r="BM442" s="238" t="s">
        <v>872</v>
      </c>
    </row>
    <row r="443" s="2" customFormat="1">
      <c r="A443" s="39"/>
      <c r="B443" s="40"/>
      <c r="C443" s="41"/>
      <c r="D443" s="240" t="s">
        <v>174</v>
      </c>
      <c r="E443" s="41"/>
      <c r="F443" s="241" t="s">
        <v>873</v>
      </c>
      <c r="G443" s="41"/>
      <c r="H443" s="41"/>
      <c r="I443" s="242"/>
      <c r="J443" s="41"/>
      <c r="K443" s="41"/>
      <c r="L443" s="45"/>
      <c r="M443" s="243"/>
      <c r="N443" s="244"/>
      <c r="O443" s="92"/>
      <c r="P443" s="92"/>
      <c r="Q443" s="92"/>
      <c r="R443" s="92"/>
      <c r="S443" s="92"/>
      <c r="T443" s="93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174</v>
      </c>
      <c r="AU443" s="18" t="s">
        <v>89</v>
      </c>
    </row>
    <row r="444" s="14" customFormat="1">
      <c r="A444" s="14"/>
      <c r="B444" s="256"/>
      <c r="C444" s="257"/>
      <c r="D444" s="247" t="s">
        <v>176</v>
      </c>
      <c r="E444" s="258" t="s">
        <v>1</v>
      </c>
      <c r="F444" s="259" t="s">
        <v>874</v>
      </c>
      <c r="G444" s="257"/>
      <c r="H444" s="260">
        <v>2</v>
      </c>
      <c r="I444" s="261"/>
      <c r="J444" s="257"/>
      <c r="K444" s="257"/>
      <c r="L444" s="262"/>
      <c r="M444" s="263"/>
      <c r="N444" s="264"/>
      <c r="O444" s="264"/>
      <c r="P444" s="264"/>
      <c r="Q444" s="264"/>
      <c r="R444" s="264"/>
      <c r="S444" s="264"/>
      <c r="T444" s="26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6" t="s">
        <v>176</v>
      </c>
      <c r="AU444" s="266" t="s">
        <v>89</v>
      </c>
      <c r="AV444" s="14" t="s">
        <v>89</v>
      </c>
      <c r="AW444" s="14" t="s">
        <v>35</v>
      </c>
      <c r="AX444" s="14" t="s">
        <v>79</v>
      </c>
      <c r="AY444" s="266" t="s">
        <v>165</v>
      </c>
    </row>
    <row r="445" s="15" customFormat="1">
      <c r="A445" s="15"/>
      <c r="B445" s="267"/>
      <c r="C445" s="268"/>
      <c r="D445" s="247" t="s">
        <v>176</v>
      </c>
      <c r="E445" s="269" t="s">
        <v>1</v>
      </c>
      <c r="F445" s="270" t="s">
        <v>179</v>
      </c>
      <c r="G445" s="268"/>
      <c r="H445" s="271">
        <v>2</v>
      </c>
      <c r="I445" s="272"/>
      <c r="J445" s="268"/>
      <c r="K445" s="268"/>
      <c r="L445" s="273"/>
      <c r="M445" s="274"/>
      <c r="N445" s="275"/>
      <c r="O445" s="275"/>
      <c r="P445" s="275"/>
      <c r="Q445" s="275"/>
      <c r="R445" s="275"/>
      <c r="S445" s="275"/>
      <c r="T445" s="276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77" t="s">
        <v>176</v>
      </c>
      <c r="AU445" s="277" t="s">
        <v>89</v>
      </c>
      <c r="AV445" s="15" t="s">
        <v>172</v>
      </c>
      <c r="AW445" s="15" t="s">
        <v>35</v>
      </c>
      <c r="AX445" s="15" t="s">
        <v>87</v>
      </c>
      <c r="AY445" s="277" t="s">
        <v>165</v>
      </c>
    </row>
    <row r="446" s="2" customFormat="1" ht="16.5" customHeight="1">
      <c r="A446" s="39"/>
      <c r="B446" s="40"/>
      <c r="C446" s="278" t="s">
        <v>457</v>
      </c>
      <c r="D446" s="278" t="s">
        <v>191</v>
      </c>
      <c r="E446" s="279" t="s">
        <v>875</v>
      </c>
      <c r="F446" s="280" t="s">
        <v>876</v>
      </c>
      <c r="G446" s="281" t="s">
        <v>418</v>
      </c>
      <c r="H446" s="282">
        <v>1</v>
      </c>
      <c r="I446" s="283"/>
      <c r="J446" s="284">
        <f>ROUND(I446*H446,2)</f>
        <v>0</v>
      </c>
      <c r="K446" s="280" t="s">
        <v>171</v>
      </c>
      <c r="L446" s="285"/>
      <c r="M446" s="286" t="s">
        <v>1</v>
      </c>
      <c r="N446" s="287" t="s">
        <v>44</v>
      </c>
      <c r="O446" s="92"/>
      <c r="P446" s="236">
        <f>O446*H446</f>
        <v>0</v>
      </c>
      <c r="Q446" s="236">
        <v>0.00080999999999999996</v>
      </c>
      <c r="R446" s="236">
        <f>Q446*H446</f>
        <v>0.00080999999999999996</v>
      </c>
      <c r="S446" s="236">
        <v>0</v>
      </c>
      <c r="T446" s="237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8" t="s">
        <v>195</v>
      </c>
      <c r="AT446" s="238" t="s">
        <v>191</v>
      </c>
      <c r="AU446" s="238" t="s">
        <v>89</v>
      </c>
      <c r="AY446" s="18" t="s">
        <v>165</v>
      </c>
      <c r="BE446" s="239">
        <f>IF(N446="základní",J446,0)</f>
        <v>0</v>
      </c>
      <c r="BF446" s="239">
        <f>IF(N446="snížená",J446,0)</f>
        <v>0</v>
      </c>
      <c r="BG446" s="239">
        <f>IF(N446="zákl. přenesená",J446,0)</f>
        <v>0</v>
      </c>
      <c r="BH446" s="239">
        <f>IF(N446="sníž. přenesená",J446,0)</f>
        <v>0</v>
      </c>
      <c r="BI446" s="239">
        <f>IF(N446="nulová",J446,0)</f>
        <v>0</v>
      </c>
      <c r="BJ446" s="18" t="s">
        <v>87</v>
      </c>
      <c r="BK446" s="239">
        <f>ROUND(I446*H446,2)</f>
        <v>0</v>
      </c>
      <c r="BL446" s="18" t="s">
        <v>172</v>
      </c>
      <c r="BM446" s="238" t="s">
        <v>877</v>
      </c>
    </row>
    <row r="447" s="14" customFormat="1">
      <c r="A447" s="14"/>
      <c r="B447" s="256"/>
      <c r="C447" s="257"/>
      <c r="D447" s="247" t="s">
        <v>176</v>
      </c>
      <c r="E447" s="258" t="s">
        <v>1</v>
      </c>
      <c r="F447" s="259" t="s">
        <v>87</v>
      </c>
      <c r="G447" s="257"/>
      <c r="H447" s="260">
        <v>1</v>
      </c>
      <c r="I447" s="261"/>
      <c r="J447" s="257"/>
      <c r="K447" s="257"/>
      <c r="L447" s="262"/>
      <c r="M447" s="263"/>
      <c r="N447" s="264"/>
      <c r="O447" s="264"/>
      <c r="P447" s="264"/>
      <c r="Q447" s="264"/>
      <c r="R447" s="264"/>
      <c r="S447" s="264"/>
      <c r="T447" s="26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6" t="s">
        <v>176</v>
      </c>
      <c r="AU447" s="266" t="s">
        <v>89</v>
      </c>
      <c r="AV447" s="14" t="s">
        <v>89</v>
      </c>
      <c r="AW447" s="14" t="s">
        <v>35</v>
      </c>
      <c r="AX447" s="14" t="s">
        <v>79</v>
      </c>
      <c r="AY447" s="266" t="s">
        <v>165</v>
      </c>
    </row>
    <row r="448" s="15" customFormat="1">
      <c r="A448" s="15"/>
      <c r="B448" s="267"/>
      <c r="C448" s="268"/>
      <c r="D448" s="247" t="s">
        <v>176</v>
      </c>
      <c r="E448" s="269" t="s">
        <v>1</v>
      </c>
      <c r="F448" s="270" t="s">
        <v>179</v>
      </c>
      <c r="G448" s="268"/>
      <c r="H448" s="271">
        <v>1</v>
      </c>
      <c r="I448" s="272"/>
      <c r="J448" s="268"/>
      <c r="K448" s="268"/>
      <c r="L448" s="273"/>
      <c r="M448" s="274"/>
      <c r="N448" s="275"/>
      <c r="O448" s="275"/>
      <c r="P448" s="275"/>
      <c r="Q448" s="275"/>
      <c r="R448" s="275"/>
      <c r="S448" s="275"/>
      <c r="T448" s="27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7" t="s">
        <v>176</v>
      </c>
      <c r="AU448" s="277" t="s">
        <v>89</v>
      </c>
      <c r="AV448" s="15" t="s">
        <v>172</v>
      </c>
      <c r="AW448" s="15" t="s">
        <v>35</v>
      </c>
      <c r="AX448" s="15" t="s">
        <v>87</v>
      </c>
      <c r="AY448" s="277" t="s">
        <v>165</v>
      </c>
    </row>
    <row r="449" s="2" customFormat="1" ht="33" customHeight="1">
      <c r="A449" s="39"/>
      <c r="B449" s="40"/>
      <c r="C449" s="227" t="s">
        <v>464</v>
      </c>
      <c r="D449" s="227" t="s">
        <v>167</v>
      </c>
      <c r="E449" s="228" t="s">
        <v>878</v>
      </c>
      <c r="F449" s="229" t="s">
        <v>879</v>
      </c>
      <c r="G449" s="230" t="s">
        <v>418</v>
      </c>
      <c r="H449" s="231">
        <v>1</v>
      </c>
      <c r="I449" s="232"/>
      <c r="J449" s="233">
        <f>ROUND(I449*H449,2)</f>
        <v>0</v>
      </c>
      <c r="K449" s="229" t="s">
        <v>171</v>
      </c>
      <c r="L449" s="45"/>
      <c r="M449" s="234" t="s">
        <v>1</v>
      </c>
      <c r="N449" s="235" t="s">
        <v>44</v>
      </c>
      <c r="O449" s="92"/>
      <c r="P449" s="236">
        <f>O449*H449</f>
        <v>0</v>
      </c>
      <c r="Q449" s="236">
        <v>0</v>
      </c>
      <c r="R449" s="236">
        <f>Q449*H449</f>
        <v>0</v>
      </c>
      <c r="S449" s="236">
        <v>0</v>
      </c>
      <c r="T449" s="237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8" t="s">
        <v>172</v>
      </c>
      <c r="AT449" s="238" t="s">
        <v>167</v>
      </c>
      <c r="AU449" s="238" t="s">
        <v>89</v>
      </c>
      <c r="AY449" s="18" t="s">
        <v>165</v>
      </c>
      <c r="BE449" s="239">
        <f>IF(N449="základní",J449,0)</f>
        <v>0</v>
      </c>
      <c r="BF449" s="239">
        <f>IF(N449="snížená",J449,0)</f>
        <v>0</v>
      </c>
      <c r="BG449" s="239">
        <f>IF(N449="zákl. přenesená",J449,0)</f>
        <v>0</v>
      </c>
      <c r="BH449" s="239">
        <f>IF(N449="sníž. přenesená",J449,0)</f>
        <v>0</v>
      </c>
      <c r="BI449" s="239">
        <f>IF(N449="nulová",J449,0)</f>
        <v>0</v>
      </c>
      <c r="BJ449" s="18" t="s">
        <v>87</v>
      </c>
      <c r="BK449" s="239">
        <f>ROUND(I449*H449,2)</f>
        <v>0</v>
      </c>
      <c r="BL449" s="18" t="s">
        <v>172</v>
      </c>
      <c r="BM449" s="238" t="s">
        <v>880</v>
      </c>
    </row>
    <row r="450" s="2" customFormat="1">
      <c r="A450" s="39"/>
      <c r="B450" s="40"/>
      <c r="C450" s="41"/>
      <c r="D450" s="240" t="s">
        <v>174</v>
      </c>
      <c r="E450" s="41"/>
      <c r="F450" s="241" t="s">
        <v>881</v>
      </c>
      <c r="G450" s="41"/>
      <c r="H450" s="41"/>
      <c r="I450" s="242"/>
      <c r="J450" s="41"/>
      <c r="K450" s="41"/>
      <c r="L450" s="45"/>
      <c r="M450" s="243"/>
      <c r="N450" s="244"/>
      <c r="O450" s="92"/>
      <c r="P450" s="92"/>
      <c r="Q450" s="92"/>
      <c r="R450" s="92"/>
      <c r="S450" s="92"/>
      <c r="T450" s="93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174</v>
      </c>
      <c r="AU450" s="18" t="s">
        <v>89</v>
      </c>
    </row>
    <row r="451" s="13" customFormat="1">
      <c r="A451" s="13"/>
      <c r="B451" s="245"/>
      <c r="C451" s="246"/>
      <c r="D451" s="247" t="s">
        <v>176</v>
      </c>
      <c r="E451" s="248" t="s">
        <v>1</v>
      </c>
      <c r="F451" s="249" t="s">
        <v>851</v>
      </c>
      <c r="G451" s="246"/>
      <c r="H451" s="248" t="s">
        <v>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5" t="s">
        <v>176</v>
      </c>
      <c r="AU451" s="255" t="s">
        <v>89</v>
      </c>
      <c r="AV451" s="13" t="s">
        <v>87</v>
      </c>
      <c r="AW451" s="13" t="s">
        <v>35</v>
      </c>
      <c r="AX451" s="13" t="s">
        <v>79</v>
      </c>
      <c r="AY451" s="255" t="s">
        <v>165</v>
      </c>
    </row>
    <row r="452" s="13" customFormat="1">
      <c r="A452" s="13"/>
      <c r="B452" s="245"/>
      <c r="C452" s="246"/>
      <c r="D452" s="247" t="s">
        <v>176</v>
      </c>
      <c r="E452" s="248" t="s">
        <v>1</v>
      </c>
      <c r="F452" s="249" t="s">
        <v>853</v>
      </c>
      <c r="G452" s="246"/>
      <c r="H452" s="248" t="s">
        <v>1</v>
      </c>
      <c r="I452" s="250"/>
      <c r="J452" s="246"/>
      <c r="K452" s="246"/>
      <c r="L452" s="251"/>
      <c r="M452" s="252"/>
      <c r="N452" s="253"/>
      <c r="O452" s="253"/>
      <c r="P452" s="253"/>
      <c r="Q452" s="253"/>
      <c r="R452" s="253"/>
      <c r="S452" s="253"/>
      <c r="T452" s="25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5" t="s">
        <v>176</v>
      </c>
      <c r="AU452" s="255" t="s">
        <v>89</v>
      </c>
      <c r="AV452" s="13" t="s">
        <v>87</v>
      </c>
      <c r="AW452" s="13" t="s">
        <v>35</v>
      </c>
      <c r="AX452" s="13" t="s">
        <v>79</v>
      </c>
      <c r="AY452" s="255" t="s">
        <v>165</v>
      </c>
    </row>
    <row r="453" s="14" customFormat="1">
      <c r="A453" s="14"/>
      <c r="B453" s="256"/>
      <c r="C453" s="257"/>
      <c r="D453" s="247" t="s">
        <v>176</v>
      </c>
      <c r="E453" s="258" t="s">
        <v>1</v>
      </c>
      <c r="F453" s="259" t="s">
        <v>87</v>
      </c>
      <c r="G453" s="257"/>
      <c r="H453" s="260">
        <v>1</v>
      </c>
      <c r="I453" s="261"/>
      <c r="J453" s="257"/>
      <c r="K453" s="257"/>
      <c r="L453" s="262"/>
      <c r="M453" s="263"/>
      <c r="N453" s="264"/>
      <c r="O453" s="264"/>
      <c r="P453" s="264"/>
      <c r="Q453" s="264"/>
      <c r="R453" s="264"/>
      <c r="S453" s="264"/>
      <c r="T453" s="26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6" t="s">
        <v>176</v>
      </c>
      <c r="AU453" s="266" t="s">
        <v>89</v>
      </c>
      <c r="AV453" s="14" t="s">
        <v>89</v>
      </c>
      <c r="AW453" s="14" t="s">
        <v>35</v>
      </c>
      <c r="AX453" s="14" t="s">
        <v>79</v>
      </c>
      <c r="AY453" s="266" t="s">
        <v>165</v>
      </c>
    </row>
    <row r="454" s="15" customFormat="1">
      <c r="A454" s="15"/>
      <c r="B454" s="267"/>
      <c r="C454" s="268"/>
      <c r="D454" s="247" t="s">
        <v>176</v>
      </c>
      <c r="E454" s="269" t="s">
        <v>1</v>
      </c>
      <c r="F454" s="270" t="s">
        <v>179</v>
      </c>
      <c r="G454" s="268"/>
      <c r="H454" s="271">
        <v>1</v>
      </c>
      <c r="I454" s="272"/>
      <c r="J454" s="268"/>
      <c r="K454" s="268"/>
      <c r="L454" s="273"/>
      <c r="M454" s="274"/>
      <c r="N454" s="275"/>
      <c r="O454" s="275"/>
      <c r="P454" s="275"/>
      <c r="Q454" s="275"/>
      <c r="R454" s="275"/>
      <c r="S454" s="275"/>
      <c r="T454" s="276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7" t="s">
        <v>176</v>
      </c>
      <c r="AU454" s="277" t="s">
        <v>89</v>
      </c>
      <c r="AV454" s="15" t="s">
        <v>172</v>
      </c>
      <c r="AW454" s="15" t="s">
        <v>35</v>
      </c>
      <c r="AX454" s="15" t="s">
        <v>87</v>
      </c>
      <c r="AY454" s="277" t="s">
        <v>165</v>
      </c>
    </row>
    <row r="455" s="2" customFormat="1" ht="16.5" customHeight="1">
      <c r="A455" s="39"/>
      <c r="B455" s="40"/>
      <c r="C455" s="278" t="s">
        <v>470</v>
      </c>
      <c r="D455" s="278" t="s">
        <v>191</v>
      </c>
      <c r="E455" s="279" t="s">
        <v>882</v>
      </c>
      <c r="F455" s="280" t="s">
        <v>883</v>
      </c>
      <c r="G455" s="281" t="s">
        <v>418</v>
      </c>
      <c r="H455" s="282">
        <v>1</v>
      </c>
      <c r="I455" s="283"/>
      <c r="J455" s="284">
        <f>ROUND(I455*H455,2)</f>
        <v>0</v>
      </c>
      <c r="K455" s="280" t="s">
        <v>171</v>
      </c>
      <c r="L455" s="285"/>
      <c r="M455" s="286" t="s">
        <v>1</v>
      </c>
      <c r="N455" s="287" t="s">
        <v>44</v>
      </c>
      <c r="O455" s="92"/>
      <c r="P455" s="236">
        <f>O455*H455</f>
        <v>0</v>
      </c>
      <c r="Q455" s="236">
        <v>0.0016000000000000001</v>
      </c>
      <c r="R455" s="236">
        <f>Q455*H455</f>
        <v>0.0016000000000000001</v>
      </c>
      <c r="S455" s="236">
        <v>0</v>
      </c>
      <c r="T455" s="237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8" t="s">
        <v>195</v>
      </c>
      <c r="AT455" s="238" t="s">
        <v>191</v>
      </c>
      <c r="AU455" s="238" t="s">
        <v>89</v>
      </c>
      <c r="AY455" s="18" t="s">
        <v>165</v>
      </c>
      <c r="BE455" s="239">
        <f>IF(N455="základní",J455,0)</f>
        <v>0</v>
      </c>
      <c r="BF455" s="239">
        <f>IF(N455="snížená",J455,0)</f>
        <v>0</v>
      </c>
      <c r="BG455" s="239">
        <f>IF(N455="zákl. přenesená",J455,0)</f>
        <v>0</v>
      </c>
      <c r="BH455" s="239">
        <f>IF(N455="sníž. přenesená",J455,0)</f>
        <v>0</v>
      </c>
      <c r="BI455" s="239">
        <f>IF(N455="nulová",J455,0)</f>
        <v>0</v>
      </c>
      <c r="BJ455" s="18" t="s">
        <v>87</v>
      </c>
      <c r="BK455" s="239">
        <f>ROUND(I455*H455,2)</f>
        <v>0</v>
      </c>
      <c r="BL455" s="18" t="s">
        <v>172</v>
      </c>
      <c r="BM455" s="238" t="s">
        <v>884</v>
      </c>
    </row>
    <row r="456" s="14" customFormat="1">
      <c r="A456" s="14"/>
      <c r="B456" s="256"/>
      <c r="C456" s="257"/>
      <c r="D456" s="247" t="s">
        <v>176</v>
      </c>
      <c r="E456" s="258" t="s">
        <v>1</v>
      </c>
      <c r="F456" s="259" t="s">
        <v>87</v>
      </c>
      <c r="G456" s="257"/>
      <c r="H456" s="260">
        <v>1</v>
      </c>
      <c r="I456" s="261"/>
      <c r="J456" s="257"/>
      <c r="K456" s="257"/>
      <c r="L456" s="262"/>
      <c r="M456" s="263"/>
      <c r="N456" s="264"/>
      <c r="O456" s="264"/>
      <c r="P456" s="264"/>
      <c r="Q456" s="264"/>
      <c r="R456" s="264"/>
      <c r="S456" s="264"/>
      <c r="T456" s="26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6" t="s">
        <v>176</v>
      </c>
      <c r="AU456" s="266" t="s">
        <v>89</v>
      </c>
      <c r="AV456" s="14" t="s">
        <v>89</v>
      </c>
      <c r="AW456" s="14" t="s">
        <v>35</v>
      </c>
      <c r="AX456" s="14" t="s">
        <v>79</v>
      </c>
      <c r="AY456" s="266" t="s">
        <v>165</v>
      </c>
    </row>
    <row r="457" s="15" customFormat="1">
      <c r="A457" s="15"/>
      <c r="B457" s="267"/>
      <c r="C457" s="268"/>
      <c r="D457" s="247" t="s">
        <v>176</v>
      </c>
      <c r="E457" s="269" t="s">
        <v>1</v>
      </c>
      <c r="F457" s="270" t="s">
        <v>179</v>
      </c>
      <c r="G457" s="268"/>
      <c r="H457" s="271">
        <v>1</v>
      </c>
      <c r="I457" s="272"/>
      <c r="J457" s="268"/>
      <c r="K457" s="268"/>
      <c r="L457" s="273"/>
      <c r="M457" s="274"/>
      <c r="N457" s="275"/>
      <c r="O457" s="275"/>
      <c r="P457" s="275"/>
      <c r="Q457" s="275"/>
      <c r="R457" s="275"/>
      <c r="S457" s="275"/>
      <c r="T457" s="27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77" t="s">
        <v>176</v>
      </c>
      <c r="AU457" s="277" t="s">
        <v>89</v>
      </c>
      <c r="AV457" s="15" t="s">
        <v>172</v>
      </c>
      <c r="AW457" s="15" t="s">
        <v>35</v>
      </c>
      <c r="AX457" s="15" t="s">
        <v>87</v>
      </c>
      <c r="AY457" s="277" t="s">
        <v>165</v>
      </c>
    </row>
    <row r="458" s="2" customFormat="1" ht="33" customHeight="1">
      <c r="A458" s="39"/>
      <c r="B458" s="40"/>
      <c r="C458" s="227" t="s">
        <v>477</v>
      </c>
      <c r="D458" s="227" t="s">
        <v>167</v>
      </c>
      <c r="E458" s="228" t="s">
        <v>885</v>
      </c>
      <c r="F458" s="229" t="s">
        <v>886</v>
      </c>
      <c r="G458" s="230" t="s">
        <v>418</v>
      </c>
      <c r="H458" s="231">
        <v>1</v>
      </c>
      <c r="I458" s="232"/>
      <c r="J458" s="233">
        <f>ROUND(I458*H458,2)</f>
        <v>0</v>
      </c>
      <c r="K458" s="229" t="s">
        <v>171</v>
      </c>
      <c r="L458" s="45"/>
      <c r="M458" s="234" t="s">
        <v>1</v>
      </c>
      <c r="N458" s="235" t="s">
        <v>44</v>
      </c>
      <c r="O458" s="92"/>
      <c r="P458" s="236">
        <f>O458*H458</f>
        <v>0</v>
      </c>
      <c r="Q458" s="236">
        <v>0</v>
      </c>
      <c r="R458" s="236">
        <f>Q458*H458</f>
        <v>0</v>
      </c>
      <c r="S458" s="236">
        <v>0</v>
      </c>
      <c r="T458" s="237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8" t="s">
        <v>172</v>
      </c>
      <c r="AT458" s="238" t="s">
        <v>167</v>
      </c>
      <c r="AU458" s="238" t="s">
        <v>89</v>
      </c>
      <c r="AY458" s="18" t="s">
        <v>165</v>
      </c>
      <c r="BE458" s="239">
        <f>IF(N458="základní",J458,0)</f>
        <v>0</v>
      </c>
      <c r="BF458" s="239">
        <f>IF(N458="snížená",J458,0)</f>
        <v>0</v>
      </c>
      <c r="BG458" s="239">
        <f>IF(N458="zákl. přenesená",J458,0)</f>
        <v>0</v>
      </c>
      <c r="BH458" s="239">
        <f>IF(N458="sníž. přenesená",J458,0)</f>
        <v>0</v>
      </c>
      <c r="BI458" s="239">
        <f>IF(N458="nulová",J458,0)</f>
        <v>0</v>
      </c>
      <c r="BJ458" s="18" t="s">
        <v>87</v>
      </c>
      <c r="BK458" s="239">
        <f>ROUND(I458*H458,2)</f>
        <v>0</v>
      </c>
      <c r="BL458" s="18" t="s">
        <v>172</v>
      </c>
      <c r="BM458" s="238" t="s">
        <v>887</v>
      </c>
    </row>
    <row r="459" s="2" customFormat="1">
      <c r="A459" s="39"/>
      <c r="B459" s="40"/>
      <c r="C459" s="41"/>
      <c r="D459" s="240" t="s">
        <v>174</v>
      </c>
      <c r="E459" s="41"/>
      <c r="F459" s="241" t="s">
        <v>888</v>
      </c>
      <c r="G459" s="41"/>
      <c r="H459" s="41"/>
      <c r="I459" s="242"/>
      <c r="J459" s="41"/>
      <c r="K459" s="41"/>
      <c r="L459" s="45"/>
      <c r="M459" s="243"/>
      <c r="N459" s="244"/>
      <c r="O459" s="92"/>
      <c r="P459" s="92"/>
      <c r="Q459" s="92"/>
      <c r="R459" s="92"/>
      <c r="S459" s="92"/>
      <c r="T459" s="93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174</v>
      </c>
      <c r="AU459" s="18" t="s">
        <v>89</v>
      </c>
    </row>
    <row r="460" s="13" customFormat="1">
      <c r="A460" s="13"/>
      <c r="B460" s="245"/>
      <c r="C460" s="246"/>
      <c r="D460" s="247" t="s">
        <v>176</v>
      </c>
      <c r="E460" s="248" t="s">
        <v>1</v>
      </c>
      <c r="F460" s="249" t="s">
        <v>889</v>
      </c>
      <c r="G460" s="246"/>
      <c r="H460" s="248" t="s">
        <v>1</v>
      </c>
      <c r="I460" s="250"/>
      <c r="J460" s="246"/>
      <c r="K460" s="246"/>
      <c r="L460" s="251"/>
      <c r="M460" s="252"/>
      <c r="N460" s="253"/>
      <c r="O460" s="253"/>
      <c r="P460" s="253"/>
      <c r="Q460" s="253"/>
      <c r="R460" s="253"/>
      <c r="S460" s="253"/>
      <c r="T460" s="25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5" t="s">
        <v>176</v>
      </c>
      <c r="AU460" s="255" t="s">
        <v>89</v>
      </c>
      <c r="AV460" s="13" t="s">
        <v>87</v>
      </c>
      <c r="AW460" s="13" t="s">
        <v>35</v>
      </c>
      <c r="AX460" s="13" t="s">
        <v>79</v>
      </c>
      <c r="AY460" s="255" t="s">
        <v>165</v>
      </c>
    </row>
    <row r="461" s="14" customFormat="1">
      <c r="A461" s="14"/>
      <c r="B461" s="256"/>
      <c r="C461" s="257"/>
      <c r="D461" s="247" t="s">
        <v>176</v>
      </c>
      <c r="E461" s="258" t="s">
        <v>1</v>
      </c>
      <c r="F461" s="259" t="s">
        <v>87</v>
      </c>
      <c r="G461" s="257"/>
      <c r="H461" s="260">
        <v>1</v>
      </c>
      <c r="I461" s="261"/>
      <c r="J461" s="257"/>
      <c r="K461" s="257"/>
      <c r="L461" s="262"/>
      <c r="M461" s="263"/>
      <c r="N461" s="264"/>
      <c r="O461" s="264"/>
      <c r="P461" s="264"/>
      <c r="Q461" s="264"/>
      <c r="R461" s="264"/>
      <c r="S461" s="264"/>
      <c r="T461" s="26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6" t="s">
        <v>176</v>
      </c>
      <c r="AU461" s="266" t="s">
        <v>89</v>
      </c>
      <c r="AV461" s="14" t="s">
        <v>89</v>
      </c>
      <c r="AW461" s="14" t="s">
        <v>35</v>
      </c>
      <c r="AX461" s="14" t="s">
        <v>79</v>
      </c>
      <c r="AY461" s="266" t="s">
        <v>165</v>
      </c>
    </row>
    <row r="462" s="15" customFormat="1">
      <c r="A462" s="15"/>
      <c r="B462" s="267"/>
      <c r="C462" s="268"/>
      <c r="D462" s="247" t="s">
        <v>176</v>
      </c>
      <c r="E462" s="269" t="s">
        <v>1</v>
      </c>
      <c r="F462" s="270" t="s">
        <v>179</v>
      </c>
      <c r="G462" s="268"/>
      <c r="H462" s="271">
        <v>1</v>
      </c>
      <c r="I462" s="272"/>
      <c r="J462" s="268"/>
      <c r="K462" s="268"/>
      <c r="L462" s="273"/>
      <c r="M462" s="274"/>
      <c r="N462" s="275"/>
      <c r="O462" s="275"/>
      <c r="P462" s="275"/>
      <c r="Q462" s="275"/>
      <c r="R462" s="275"/>
      <c r="S462" s="275"/>
      <c r="T462" s="276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77" t="s">
        <v>176</v>
      </c>
      <c r="AU462" s="277" t="s">
        <v>89</v>
      </c>
      <c r="AV462" s="15" t="s">
        <v>172</v>
      </c>
      <c r="AW462" s="15" t="s">
        <v>35</v>
      </c>
      <c r="AX462" s="15" t="s">
        <v>87</v>
      </c>
      <c r="AY462" s="277" t="s">
        <v>165</v>
      </c>
    </row>
    <row r="463" s="2" customFormat="1" ht="16.5" customHeight="1">
      <c r="A463" s="39"/>
      <c r="B463" s="40"/>
      <c r="C463" s="278" t="s">
        <v>482</v>
      </c>
      <c r="D463" s="278" t="s">
        <v>191</v>
      </c>
      <c r="E463" s="279" t="s">
        <v>890</v>
      </c>
      <c r="F463" s="280" t="s">
        <v>891</v>
      </c>
      <c r="G463" s="281" t="s">
        <v>418</v>
      </c>
      <c r="H463" s="282">
        <v>1</v>
      </c>
      <c r="I463" s="283"/>
      <c r="J463" s="284">
        <f>ROUND(I463*H463,2)</f>
        <v>0</v>
      </c>
      <c r="K463" s="280" t="s">
        <v>171</v>
      </c>
      <c r="L463" s="285"/>
      <c r="M463" s="286" t="s">
        <v>1</v>
      </c>
      <c r="N463" s="287" t="s">
        <v>44</v>
      </c>
      <c r="O463" s="92"/>
      <c r="P463" s="236">
        <f>O463*H463</f>
        <v>0</v>
      </c>
      <c r="Q463" s="236">
        <v>0.00055000000000000003</v>
      </c>
      <c r="R463" s="236">
        <f>Q463*H463</f>
        <v>0.00055000000000000003</v>
      </c>
      <c r="S463" s="236">
        <v>0</v>
      </c>
      <c r="T463" s="237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8" t="s">
        <v>195</v>
      </c>
      <c r="AT463" s="238" t="s">
        <v>191</v>
      </c>
      <c r="AU463" s="238" t="s">
        <v>89</v>
      </c>
      <c r="AY463" s="18" t="s">
        <v>165</v>
      </c>
      <c r="BE463" s="239">
        <f>IF(N463="základní",J463,0)</f>
        <v>0</v>
      </c>
      <c r="BF463" s="239">
        <f>IF(N463="snížená",J463,0)</f>
        <v>0</v>
      </c>
      <c r="BG463" s="239">
        <f>IF(N463="zákl. přenesená",J463,0)</f>
        <v>0</v>
      </c>
      <c r="BH463" s="239">
        <f>IF(N463="sníž. přenesená",J463,0)</f>
        <v>0</v>
      </c>
      <c r="BI463" s="239">
        <f>IF(N463="nulová",J463,0)</f>
        <v>0</v>
      </c>
      <c r="BJ463" s="18" t="s">
        <v>87</v>
      </c>
      <c r="BK463" s="239">
        <f>ROUND(I463*H463,2)</f>
        <v>0</v>
      </c>
      <c r="BL463" s="18" t="s">
        <v>172</v>
      </c>
      <c r="BM463" s="238" t="s">
        <v>892</v>
      </c>
    </row>
    <row r="464" s="14" customFormat="1">
      <c r="A464" s="14"/>
      <c r="B464" s="256"/>
      <c r="C464" s="257"/>
      <c r="D464" s="247" t="s">
        <v>176</v>
      </c>
      <c r="E464" s="258" t="s">
        <v>1</v>
      </c>
      <c r="F464" s="259" t="s">
        <v>87</v>
      </c>
      <c r="G464" s="257"/>
      <c r="H464" s="260">
        <v>1</v>
      </c>
      <c r="I464" s="261"/>
      <c r="J464" s="257"/>
      <c r="K464" s="257"/>
      <c r="L464" s="262"/>
      <c r="M464" s="263"/>
      <c r="N464" s="264"/>
      <c r="O464" s="264"/>
      <c r="P464" s="264"/>
      <c r="Q464" s="264"/>
      <c r="R464" s="264"/>
      <c r="S464" s="264"/>
      <c r="T464" s="26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6" t="s">
        <v>176</v>
      </c>
      <c r="AU464" s="266" t="s">
        <v>89</v>
      </c>
      <c r="AV464" s="14" t="s">
        <v>89</v>
      </c>
      <c r="AW464" s="14" t="s">
        <v>35</v>
      </c>
      <c r="AX464" s="14" t="s">
        <v>79</v>
      </c>
      <c r="AY464" s="266" t="s">
        <v>165</v>
      </c>
    </row>
    <row r="465" s="15" customFormat="1">
      <c r="A465" s="15"/>
      <c r="B465" s="267"/>
      <c r="C465" s="268"/>
      <c r="D465" s="247" t="s">
        <v>176</v>
      </c>
      <c r="E465" s="269" t="s">
        <v>1</v>
      </c>
      <c r="F465" s="270" t="s">
        <v>179</v>
      </c>
      <c r="G465" s="268"/>
      <c r="H465" s="271">
        <v>1</v>
      </c>
      <c r="I465" s="272"/>
      <c r="J465" s="268"/>
      <c r="K465" s="268"/>
      <c r="L465" s="273"/>
      <c r="M465" s="274"/>
      <c r="N465" s="275"/>
      <c r="O465" s="275"/>
      <c r="P465" s="275"/>
      <c r="Q465" s="275"/>
      <c r="R465" s="275"/>
      <c r="S465" s="275"/>
      <c r="T465" s="276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77" t="s">
        <v>176</v>
      </c>
      <c r="AU465" s="277" t="s">
        <v>89</v>
      </c>
      <c r="AV465" s="15" t="s">
        <v>172</v>
      </c>
      <c r="AW465" s="15" t="s">
        <v>35</v>
      </c>
      <c r="AX465" s="15" t="s">
        <v>87</v>
      </c>
      <c r="AY465" s="277" t="s">
        <v>165</v>
      </c>
    </row>
    <row r="466" s="2" customFormat="1" ht="21.75" customHeight="1">
      <c r="A466" s="39"/>
      <c r="B466" s="40"/>
      <c r="C466" s="227" t="s">
        <v>487</v>
      </c>
      <c r="D466" s="227" t="s">
        <v>167</v>
      </c>
      <c r="E466" s="228" t="s">
        <v>411</v>
      </c>
      <c r="F466" s="229" t="s">
        <v>412</v>
      </c>
      <c r="G466" s="230" t="s">
        <v>335</v>
      </c>
      <c r="H466" s="231">
        <v>16.5</v>
      </c>
      <c r="I466" s="232"/>
      <c r="J466" s="233">
        <f>ROUND(I466*H466,2)</f>
        <v>0</v>
      </c>
      <c r="K466" s="229" t="s">
        <v>171</v>
      </c>
      <c r="L466" s="45"/>
      <c r="M466" s="234" t="s">
        <v>1</v>
      </c>
      <c r="N466" s="235" t="s">
        <v>44</v>
      </c>
      <c r="O466" s="92"/>
      <c r="P466" s="236">
        <f>O466*H466</f>
        <v>0</v>
      </c>
      <c r="Q466" s="236">
        <v>0</v>
      </c>
      <c r="R466" s="236">
        <f>Q466*H466</f>
        <v>0</v>
      </c>
      <c r="S466" s="236">
        <v>0</v>
      </c>
      <c r="T466" s="237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8" t="s">
        <v>172</v>
      </c>
      <c r="AT466" s="238" t="s">
        <v>167</v>
      </c>
      <c r="AU466" s="238" t="s">
        <v>89</v>
      </c>
      <c r="AY466" s="18" t="s">
        <v>165</v>
      </c>
      <c r="BE466" s="239">
        <f>IF(N466="základní",J466,0)</f>
        <v>0</v>
      </c>
      <c r="BF466" s="239">
        <f>IF(N466="snížená",J466,0)</f>
        <v>0</v>
      </c>
      <c r="BG466" s="239">
        <f>IF(N466="zákl. přenesená",J466,0)</f>
        <v>0</v>
      </c>
      <c r="BH466" s="239">
        <f>IF(N466="sníž. přenesená",J466,0)</f>
        <v>0</v>
      </c>
      <c r="BI466" s="239">
        <f>IF(N466="nulová",J466,0)</f>
        <v>0</v>
      </c>
      <c r="BJ466" s="18" t="s">
        <v>87</v>
      </c>
      <c r="BK466" s="239">
        <f>ROUND(I466*H466,2)</f>
        <v>0</v>
      </c>
      <c r="BL466" s="18" t="s">
        <v>172</v>
      </c>
      <c r="BM466" s="238" t="s">
        <v>893</v>
      </c>
    </row>
    <row r="467" s="2" customFormat="1">
      <c r="A467" s="39"/>
      <c r="B467" s="40"/>
      <c r="C467" s="41"/>
      <c r="D467" s="240" t="s">
        <v>174</v>
      </c>
      <c r="E467" s="41"/>
      <c r="F467" s="241" t="s">
        <v>414</v>
      </c>
      <c r="G467" s="41"/>
      <c r="H467" s="41"/>
      <c r="I467" s="242"/>
      <c r="J467" s="41"/>
      <c r="K467" s="41"/>
      <c r="L467" s="45"/>
      <c r="M467" s="243"/>
      <c r="N467" s="244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174</v>
      </c>
      <c r="AU467" s="18" t="s">
        <v>89</v>
      </c>
    </row>
    <row r="468" s="14" customFormat="1">
      <c r="A468" s="14"/>
      <c r="B468" s="256"/>
      <c r="C468" s="257"/>
      <c r="D468" s="247" t="s">
        <v>176</v>
      </c>
      <c r="E468" s="258" t="s">
        <v>1</v>
      </c>
      <c r="F468" s="259" t="s">
        <v>852</v>
      </c>
      <c r="G468" s="257"/>
      <c r="H468" s="260">
        <v>16.5</v>
      </c>
      <c r="I468" s="261"/>
      <c r="J468" s="257"/>
      <c r="K468" s="257"/>
      <c r="L468" s="262"/>
      <c r="M468" s="263"/>
      <c r="N468" s="264"/>
      <c r="O468" s="264"/>
      <c r="P468" s="264"/>
      <c r="Q468" s="264"/>
      <c r="R468" s="264"/>
      <c r="S468" s="264"/>
      <c r="T468" s="26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6" t="s">
        <v>176</v>
      </c>
      <c r="AU468" s="266" t="s">
        <v>89</v>
      </c>
      <c r="AV468" s="14" t="s">
        <v>89</v>
      </c>
      <c r="AW468" s="14" t="s">
        <v>35</v>
      </c>
      <c r="AX468" s="14" t="s">
        <v>79</v>
      </c>
      <c r="AY468" s="266" t="s">
        <v>165</v>
      </c>
    </row>
    <row r="469" s="15" customFormat="1">
      <c r="A469" s="15"/>
      <c r="B469" s="267"/>
      <c r="C469" s="268"/>
      <c r="D469" s="247" t="s">
        <v>176</v>
      </c>
      <c r="E469" s="269" t="s">
        <v>1</v>
      </c>
      <c r="F469" s="270" t="s">
        <v>179</v>
      </c>
      <c r="G469" s="268"/>
      <c r="H469" s="271">
        <v>16.5</v>
      </c>
      <c r="I469" s="272"/>
      <c r="J469" s="268"/>
      <c r="K469" s="268"/>
      <c r="L469" s="273"/>
      <c r="M469" s="274"/>
      <c r="N469" s="275"/>
      <c r="O469" s="275"/>
      <c r="P469" s="275"/>
      <c r="Q469" s="275"/>
      <c r="R469" s="275"/>
      <c r="S469" s="275"/>
      <c r="T469" s="27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77" t="s">
        <v>176</v>
      </c>
      <c r="AU469" s="277" t="s">
        <v>89</v>
      </c>
      <c r="AV469" s="15" t="s">
        <v>172</v>
      </c>
      <c r="AW469" s="15" t="s">
        <v>35</v>
      </c>
      <c r="AX469" s="15" t="s">
        <v>87</v>
      </c>
      <c r="AY469" s="277" t="s">
        <v>165</v>
      </c>
    </row>
    <row r="470" s="2" customFormat="1" ht="21.75" customHeight="1">
      <c r="A470" s="39"/>
      <c r="B470" s="40"/>
      <c r="C470" s="227" t="s">
        <v>493</v>
      </c>
      <c r="D470" s="227" t="s">
        <v>167</v>
      </c>
      <c r="E470" s="228" t="s">
        <v>433</v>
      </c>
      <c r="F470" s="229" t="s">
        <v>434</v>
      </c>
      <c r="G470" s="230" t="s">
        <v>335</v>
      </c>
      <c r="H470" s="231">
        <v>16.5</v>
      </c>
      <c r="I470" s="232"/>
      <c r="J470" s="233">
        <f>ROUND(I470*H470,2)</f>
        <v>0</v>
      </c>
      <c r="K470" s="229" t="s">
        <v>171</v>
      </c>
      <c r="L470" s="45"/>
      <c r="M470" s="234" t="s">
        <v>1</v>
      </c>
      <c r="N470" s="235" t="s">
        <v>44</v>
      </c>
      <c r="O470" s="92"/>
      <c r="P470" s="236">
        <f>O470*H470</f>
        <v>0</v>
      </c>
      <c r="Q470" s="236">
        <v>6.0000000000000002E-05</v>
      </c>
      <c r="R470" s="236">
        <f>Q470*H470</f>
        <v>0.00098999999999999999</v>
      </c>
      <c r="S470" s="236">
        <v>0</v>
      </c>
      <c r="T470" s="237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8" t="s">
        <v>172</v>
      </c>
      <c r="AT470" s="238" t="s">
        <v>167</v>
      </c>
      <c r="AU470" s="238" t="s">
        <v>89</v>
      </c>
      <c r="AY470" s="18" t="s">
        <v>165</v>
      </c>
      <c r="BE470" s="239">
        <f>IF(N470="základní",J470,0)</f>
        <v>0</v>
      </c>
      <c r="BF470" s="239">
        <f>IF(N470="snížená",J470,0)</f>
        <v>0</v>
      </c>
      <c r="BG470" s="239">
        <f>IF(N470="zákl. přenesená",J470,0)</f>
        <v>0</v>
      </c>
      <c r="BH470" s="239">
        <f>IF(N470="sníž. přenesená",J470,0)</f>
        <v>0</v>
      </c>
      <c r="BI470" s="239">
        <f>IF(N470="nulová",J470,0)</f>
        <v>0</v>
      </c>
      <c r="BJ470" s="18" t="s">
        <v>87</v>
      </c>
      <c r="BK470" s="239">
        <f>ROUND(I470*H470,2)</f>
        <v>0</v>
      </c>
      <c r="BL470" s="18" t="s">
        <v>172</v>
      </c>
      <c r="BM470" s="238" t="s">
        <v>894</v>
      </c>
    </row>
    <row r="471" s="2" customFormat="1">
      <c r="A471" s="39"/>
      <c r="B471" s="40"/>
      <c r="C471" s="41"/>
      <c r="D471" s="240" t="s">
        <v>174</v>
      </c>
      <c r="E471" s="41"/>
      <c r="F471" s="241" t="s">
        <v>436</v>
      </c>
      <c r="G471" s="41"/>
      <c r="H471" s="41"/>
      <c r="I471" s="242"/>
      <c r="J471" s="41"/>
      <c r="K471" s="41"/>
      <c r="L471" s="45"/>
      <c r="M471" s="243"/>
      <c r="N471" s="244"/>
      <c r="O471" s="92"/>
      <c r="P471" s="92"/>
      <c r="Q471" s="92"/>
      <c r="R471" s="92"/>
      <c r="S471" s="92"/>
      <c r="T471" s="93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174</v>
      </c>
      <c r="AU471" s="18" t="s">
        <v>89</v>
      </c>
    </row>
    <row r="472" s="14" customFormat="1">
      <c r="A472" s="14"/>
      <c r="B472" s="256"/>
      <c r="C472" s="257"/>
      <c r="D472" s="247" t="s">
        <v>176</v>
      </c>
      <c r="E472" s="258" t="s">
        <v>1</v>
      </c>
      <c r="F472" s="259" t="s">
        <v>852</v>
      </c>
      <c r="G472" s="257"/>
      <c r="H472" s="260">
        <v>16.5</v>
      </c>
      <c r="I472" s="261"/>
      <c r="J472" s="257"/>
      <c r="K472" s="257"/>
      <c r="L472" s="262"/>
      <c r="M472" s="263"/>
      <c r="N472" s="264"/>
      <c r="O472" s="264"/>
      <c r="P472" s="264"/>
      <c r="Q472" s="264"/>
      <c r="R472" s="264"/>
      <c r="S472" s="264"/>
      <c r="T472" s="26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6" t="s">
        <v>176</v>
      </c>
      <c r="AU472" s="266" t="s">
        <v>89</v>
      </c>
      <c r="AV472" s="14" t="s">
        <v>89</v>
      </c>
      <c r="AW472" s="14" t="s">
        <v>35</v>
      </c>
      <c r="AX472" s="14" t="s">
        <v>79</v>
      </c>
      <c r="AY472" s="266" t="s">
        <v>165</v>
      </c>
    </row>
    <row r="473" s="15" customFormat="1">
      <c r="A473" s="15"/>
      <c r="B473" s="267"/>
      <c r="C473" s="268"/>
      <c r="D473" s="247" t="s">
        <v>176</v>
      </c>
      <c r="E473" s="269" t="s">
        <v>1</v>
      </c>
      <c r="F473" s="270" t="s">
        <v>179</v>
      </c>
      <c r="G473" s="268"/>
      <c r="H473" s="271">
        <v>16.5</v>
      </c>
      <c r="I473" s="272"/>
      <c r="J473" s="268"/>
      <c r="K473" s="268"/>
      <c r="L473" s="273"/>
      <c r="M473" s="274"/>
      <c r="N473" s="275"/>
      <c r="O473" s="275"/>
      <c r="P473" s="275"/>
      <c r="Q473" s="275"/>
      <c r="R473" s="275"/>
      <c r="S473" s="275"/>
      <c r="T473" s="27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7" t="s">
        <v>176</v>
      </c>
      <c r="AU473" s="277" t="s">
        <v>89</v>
      </c>
      <c r="AV473" s="15" t="s">
        <v>172</v>
      </c>
      <c r="AW473" s="15" t="s">
        <v>35</v>
      </c>
      <c r="AX473" s="15" t="s">
        <v>87</v>
      </c>
      <c r="AY473" s="277" t="s">
        <v>165</v>
      </c>
    </row>
    <row r="474" s="12" customFormat="1" ht="22.8" customHeight="1">
      <c r="A474" s="12"/>
      <c r="B474" s="211"/>
      <c r="C474" s="212"/>
      <c r="D474" s="213" t="s">
        <v>78</v>
      </c>
      <c r="E474" s="225" t="s">
        <v>252</v>
      </c>
      <c r="F474" s="225" t="s">
        <v>437</v>
      </c>
      <c r="G474" s="212"/>
      <c r="H474" s="212"/>
      <c r="I474" s="215"/>
      <c r="J474" s="226">
        <f>BK474</f>
        <v>0</v>
      </c>
      <c r="K474" s="212"/>
      <c r="L474" s="217"/>
      <c r="M474" s="218"/>
      <c r="N474" s="219"/>
      <c r="O474" s="219"/>
      <c r="P474" s="220">
        <f>SUM(P475:P526)</f>
        <v>0</v>
      </c>
      <c r="Q474" s="219"/>
      <c r="R474" s="220">
        <f>SUM(R475:R526)</f>
        <v>31.284042339999999</v>
      </c>
      <c r="S474" s="219"/>
      <c r="T474" s="221">
        <f>SUM(T475:T526)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22" t="s">
        <v>87</v>
      </c>
      <c r="AT474" s="223" t="s">
        <v>78</v>
      </c>
      <c r="AU474" s="223" t="s">
        <v>87</v>
      </c>
      <c r="AY474" s="222" t="s">
        <v>165</v>
      </c>
      <c r="BK474" s="224">
        <f>SUM(BK475:BK526)</f>
        <v>0</v>
      </c>
    </row>
    <row r="475" s="2" customFormat="1" ht="24.15" customHeight="1">
      <c r="A475" s="39"/>
      <c r="B475" s="40"/>
      <c r="C475" s="227" t="s">
        <v>500</v>
      </c>
      <c r="D475" s="227" t="s">
        <v>167</v>
      </c>
      <c r="E475" s="228" t="s">
        <v>439</v>
      </c>
      <c r="F475" s="229" t="s">
        <v>440</v>
      </c>
      <c r="G475" s="230" t="s">
        <v>335</v>
      </c>
      <c r="H475" s="231">
        <v>149.41999999999999</v>
      </c>
      <c r="I475" s="232"/>
      <c r="J475" s="233">
        <f>ROUND(I475*H475,2)</f>
        <v>0</v>
      </c>
      <c r="K475" s="229" t="s">
        <v>171</v>
      </c>
      <c r="L475" s="45"/>
      <c r="M475" s="234" t="s">
        <v>1</v>
      </c>
      <c r="N475" s="235" t="s">
        <v>44</v>
      </c>
      <c r="O475" s="92"/>
      <c r="P475" s="236">
        <f>O475*H475</f>
        <v>0</v>
      </c>
      <c r="Q475" s="236">
        <v>0.10988000000000001</v>
      </c>
      <c r="R475" s="236">
        <f>Q475*H475</f>
        <v>16.418269599999999</v>
      </c>
      <c r="S475" s="236">
        <v>0</v>
      </c>
      <c r="T475" s="237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8" t="s">
        <v>172</v>
      </c>
      <c r="AT475" s="238" t="s">
        <v>167</v>
      </c>
      <c r="AU475" s="238" t="s">
        <v>89</v>
      </c>
      <c r="AY475" s="18" t="s">
        <v>165</v>
      </c>
      <c r="BE475" s="239">
        <f>IF(N475="základní",J475,0)</f>
        <v>0</v>
      </c>
      <c r="BF475" s="239">
        <f>IF(N475="snížená",J475,0)</f>
        <v>0</v>
      </c>
      <c r="BG475" s="239">
        <f>IF(N475="zákl. přenesená",J475,0)</f>
        <v>0</v>
      </c>
      <c r="BH475" s="239">
        <f>IF(N475="sníž. přenesená",J475,0)</f>
        <v>0</v>
      </c>
      <c r="BI475" s="239">
        <f>IF(N475="nulová",J475,0)</f>
        <v>0</v>
      </c>
      <c r="BJ475" s="18" t="s">
        <v>87</v>
      </c>
      <c r="BK475" s="239">
        <f>ROUND(I475*H475,2)</f>
        <v>0</v>
      </c>
      <c r="BL475" s="18" t="s">
        <v>172</v>
      </c>
      <c r="BM475" s="238" t="s">
        <v>895</v>
      </c>
    </row>
    <row r="476" s="2" customFormat="1">
      <c r="A476" s="39"/>
      <c r="B476" s="40"/>
      <c r="C476" s="41"/>
      <c r="D476" s="240" t="s">
        <v>174</v>
      </c>
      <c r="E476" s="41"/>
      <c r="F476" s="241" t="s">
        <v>442</v>
      </c>
      <c r="G476" s="41"/>
      <c r="H476" s="41"/>
      <c r="I476" s="242"/>
      <c r="J476" s="41"/>
      <c r="K476" s="41"/>
      <c r="L476" s="45"/>
      <c r="M476" s="243"/>
      <c r="N476" s="244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174</v>
      </c>
      <c r="AU476" s="18" t="s">
        <v>89</v>
      </c>
    </row>
    <row r="477" s="13" customFormat="1">
      <c r="A477" s="13"/>
      <c r="B477" s="245"/>
      <c r="C477" s="246"/>
      <c r="D477" s="247" t="s">
        <v>176</v>
      </c>
      <c r="E477" s="248" t="s">
        <v>1</v>
      </c>
      <c r="F477" s="249" t="s">
        <v>725</v>
      </c>
      <c r="G477" s="246"/>
      <c r="H477" s="248" t="s">
        <v>1</v>
      </c>
      <c r="I477" s="250"/>
      <c r="J477" s="246"/>
      <c r="K477" s="246"/>
      <c r="L477" s="251"/>
      <c r="M477" s="252"/>
      <c r="N477" s="253"/>
      <c r="O477" s="253"/>
      <c r="P477" s="253"/>
      <c r="Q477" s="253"/>
      <c r="R477" s="253"/>
      <c r="S477" s="253"/>
      <c r="T477" s="25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5" t="s">
        <v>176</v>
      </c>
      <c r="AU477" s="255" t="s">
        <v>89</v>
      </c>
      <c r="AV477" s="13" t="s">
        <v>87</v>
      </c>
      <c r="AW477" s="13" t="s">
        <v>35</v>
      </c>
      <c r="AX477" s="13" t="s">
        <v>79</v>
      </c>
      <c r="AY477" s="255" t="s">
        <v>165</v>
      </c>
    </row>
    <row r="478" s="13" customFormat="1">
      <c r="A478" s="13"/>
      <c r="B478" s="245"/>
      <c r="C478" s="246"/>
      <c r="D478" s="247" t="s">
        <v>176</v>
      </c>
      <c r="E478" s="248" t="s">
        <v>1</v>
      </c>
      <c r="F478" s="249" t="s">
        <v>689</v>
      </c>
      <c r="G478" s="246"/>
      <c r="H478" s="248" t="s">
        <v>1</v>
      </c>
      <c r="I478" s="250"/>
      <c r="J478" s="246"/>
      <c r="K478" s="246"/>
      <c r="L478" s="251"/>
      <c r="M478" s="252"/>
      <c r="N478" s="253"/>
      <c r="O478" s="253"/>
      <c r="P478" s="253"/>
      <c r="Q478" s="253"/>
      <c r="R478" s="253"/>
      <c r="S478" s="253"/>
      <c r="T478" s="25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5" t="s">
        <v>176</v>
      </c>
      <c r="AU478" s="255" t="s">
        <v>89</v>
      </c>
      <c r="AV478" s="13" t="s">
        <v>87</v>
      </c>
      <c r="AW478" s="13" t="s">
        <v>35</v>
      </c>
      <c r="AX478" s="13" t="s">
        <v>79</v>
      </c>
      <c r="AY478" s="255" t="s">
        <v>165</v>
      </c>
    </row>
    <row r="479" s="14" customFormat="1">
      <c r="A479" s="14"/>
      <c r="B479" s="256"/>
      <c r="C479" s="257"/>
      <c r="D479" s="247" t="s">
        <v>176</v>
      </c>
      <c r="E479" s="258" t="s">
        <v>1</v>
      </c>
      <c r="F479" s="259" t="s">
        <v>896</v>
      </c>
      <c r="G479" s="257"/>
      <c r="H479" s="260">
        <v>149.41999999999999</v>
      </c>
      <c r="I479" s="261"/>
      <c r="J479" s="257"/>
      <c r="K479" s="257"/>
      <c r="L479" s="262"/>
      <c r="M479" s="263"/>
      <c r="N479" s="264"/>
      <c r="O479" s="264"/>
      <c r="P479" s="264"/>
      <c r="Q479" s="264"/>
      <c r="R479" s="264"/>
      <c r="S479" s="264"/>
      <c r="T479" s="265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6" t="s">
        <v>176</v>
      </c>
      <c r="AU479" s="266" t="s">
        <v>89</v>
      </c>
      <c r="AV479" s="14" t="s">
        <v>89</v>
      </c>
      <c r="AW479" s="14" t="s">
        <v>35</v>
      </c>
      <c r="AX479" s="14" t="s">
        <v>79</v>
      </c>
      <c r="AY479" s="266" t="s">
        <v>165</v>
      </c>
    </row>
    <row r="480" s="15" customFormat="1">
      <c r="A480" s="15"/>
      <c r="B480" s="267"/>
      <c r="C480" s="268"/>
      <c r="D480" s="247" t="s">
        <v>176</v>
      </c>
      <c r="E480" s="269" t="s">
        <v>1</v>
      </c>
      <c r="F480" s="270" t="s">
        <v>179</v>
      </c>
      <c r="G480" s="268"/>
      <c r="H480" s="271">
        <v>149.41999999999999</v>
      </c>
      <c r="I480" s="272"/>
      <c r="J480" s="268"/>
      <c r="K480" s="268"/>
      <c r="L480" s="273"/>
      <c r="M480" s="274"/>
      <c r="N480" s="275"/>
      <c r="O480" s="275"/>
      <c r="P480" s="275"/>
      <c r="Q480" s="275"/>
      <c r="R480" s="275"/>
      <c r="S480" s="275"/>
      <c r="T480" s="276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77" t="s">
        <v>176</v>
      </c>
      <c r="AU480" s="277" t="s">
        <v>89</v>
      </c>
      <c r="AV480" s="15" t="s">
        <v>172</v>
      </c>
      <c r="AW480" s="15" t="s">
        <v>35</v>
      </c>
      <c r="AX480" s="15" t="s">
        <v>87</v>
      </c>
      <c r="AY480" s="277" t="s">
        <v>165</v>
      </c>
    </row>
    <row r="481" s="2" customFormat="1" ht="24.15" customHeight="1">
      <c r="A481" s="39"/>
      <c r="B481" s="40"/>
      <c r="C481" s="227" t="s">
        <v>509</v>
      </c>
      <c r="D481" s="227" t="s">
        <v>167</v>
      </c>
      <c r="E481" s="228" t="s">
        <v>458</v>
      </c>
      <c r="F481" s="229" t="s">
        <v>459</v>
      </c>
      <c r="G481" s="230" t="s">
        <v>183</v>
      </c>
      <c r="H481" s="231">
        <v>5.9770000000000003</v>
      </c>
      <c r="I481" s="232"/>
      <c r="J481" s="233">
        <f>ROUND(I481*H481,2)</f>
        <v>0</v>
      </c>
      <c r="K481" s="229" t="s">
        <v>171</v>
      </c>
      <c r="L481" s="45"/>
      <c r="M481" s="234" t="s">
        <v>1</v>
      </c>
      <c r="N481" s="235" t="s">
        <v>44</v>
      </c>
      <c r="O481" s="92"/>
      <c r="P481" s="236">
        <f>O481*H481</f>
        <v>0</v>
      </c>
      <c r="Q481" s="236">
        <v>2.2563399999999998</v>
      </c>
      <c r="R481" s="236">
        <f>Q481*H481</f>
        <v>13.48614418</v>
      </c>
      <c r="S481" s="236">
        <v>0</v>
      </c>
      <c r="T481" s="237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8" t="s">
        <v>172</v>
      </c>
      <c r="AT481" s="238" t="s">
        <v>167</v>
      </c>
      <c r="AU481" s="238" t="s">
        <v>89</v>
      </c>
      <c r="AY481" s="18" t="s">
        <v>165</v>
      </c>
      <c r="BE481" s="239">
        <f>IF(N481="základní",J481,0)</f>
        <v>0</v>
      </c>
      <c r="BF481" s="239">
        <f>IF(N481="snížená",J481,0)</f>
        <v>0</v>
      </c>
      <c r="BG481" s="239">
        <f>IF(N481="zákl. přenesená",J481,0)</f>
        <v>0</v>
      </c>
      <c r="BH481" s="239">
        <f>IF(N481="sníž. přenesená",J481,0)</f>
        <v>0</v>
      </c>
      <c r="BI481" s="239">
        <f>IF(N481="nulová",J481,0)</f>
        <v>0</v>
      </c>
      <c r="BJ481" s="18" t="s">
        <v>87</v>
      </c>
      <c r="BK481" s="239">
        <f>ROUND(I481*H481,2)</f>
        <v>0</v>
      </c>
      <c r="BL481" s="18" t="s">
        <v>172</v>
      </c>
      <c r="BM481" s="238" t="s">
        <v>897</v>
      </c>
    </row>
    <row r="482" s="2" customFormat="1">
      <c r="A482" s="39"/>
      <c r="B482" s="40"/>
      <c r="C482" s="41"/>
      <c r="D482" s="240" t="s">
        <v>174</v>
      </c>
      <c r="E482" s="41"/>
      <c r="F482" s="241" t="s">
        <v>461</v>
      </c>
      <c r="G482" s="41"/>
      <c r="H482" s="41"/>
      <c r="I482" s="242"/>
      <c r="J482" s="41"/>
      <c r="K482" s="41"/>
      <c r="L482" s="45"/>
      <c r="M482" s="243"/>
      <c r="N482" s="244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174</v>
      </c>
      <c r="AU482" s="18" t="s">
        <v>89</v>
      </c>
    </row>
    <row r="483" s="13" customFormat="1">
      <c r="A483" s="13"/>
      <c r="B483" s="245"/>
      <c r="C483" s="246"/>
      <c r="D483" s="247" t="s">
        <v>176</v>
      </c>
      <c r="E483" s="248" t="s">
        <v>1</v>
      </c>
      <c r="F483" s="249" t="s">
        <v>725</v>
      </c>
      <c r="G483" s="246"/>
      <c r="H483" s="248" t="s">
        <v>1</v>
      </c>
      <c r="I483" s="250"/>
      <c r="J483" s="246"/>
      <c r="K483" s="246"/>
      <c r="L483" s="251"/>
      <c r="M483" s="252"/>
      <c r="N483" s="253"/>
      <c r="O483" s="253"/>
      <c r="P483" s="253"/>
      <c r="Q483" s="253"/>
      <c r="R483" s="253"/>
      <c r="S483" s="253"/>
      <c r="T483" s="25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5" t="s">
        <v>176</v>
      </c>
      <c r="AU483" s="255" t="s">
        <v>89</v>
      </c>
      <c r="AV483" s="13" t="s">
        <v>87</v>
      </c>
      <c r="AW483" s="13" t="s">
        <v>35</v>
      </c>
      <c r="AX483" s="13" t="s">
        <v>79</v>
      </c>
      <c r="AY483" s="255" t="s">
        <v>165</v>
      </c>
    </row>
    <row r="484" s="14" customFormat="1">
      <c r="A484" s="14"/>
      <c r="B484" s="256"/>
      <c r="C484" s="257"/>
      <c r="D484" s="247" t="s">
        <v>176</v>
      </c>
      <c r="E484" s="258" t="s">
        <v>1</v>
      </c>
      <c r="F484" s="259" t="s">
        <v>898</v>
      </c>
      <c r="G484" s="257"/>
      <c r="H484" s="260">
        <v>5.9770000000000003</v>
      </c>
      <c r="I484" s="261"/>
      <c r="J484" s="257"/>
      <c r="K484" s="257"/>
      <c r="L484" s="262"/>
      <c r="M484" s="263"/>
      <c r="N484" s="264"/>
      <c r="O484" s="264"/>
      <c r="P484" s="264"/>
      <c r="Q484" s="264"/>
      <c r="R484" s="264"/>
      <c r="S484" s="264"/>
      <c r="T484" s="26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6" t="s">
        <v>176</v>
      </c>
      <c r="AU484" s="266" t="s">
        <v>89</v>
      </c>
      <c r="AV484" s="14" t="s">
        <v>89</v>
      </c>
      <c r="AW484" s="14" t="s">
        <v>35</v>
      </c>
      <c r="AX484" s="14" t="s">
        <v>79</v>
      </c>
      <c r="AY484" s="266" t="s">
        <v>165</v>
      </c>
    </row>
    <row r="485" s="15" customFormat="1">
      <c r="A485" s="15"/>
      <c r="B485" s="267"/>
      <c r="C485" s="268"/>
      <c r="D485" s="247" t="s">
        <v>176</v>
      </c>
      <c r="E485" s="269" t="s">
        <v>1</v>
      </c>
      <c r="F485" s="270" t="s">
        <v>179</v>
      </c>
      <c r="G485" s="268"/>
      <c r="H485" s="271">
        <v>5.9770000000000003</v>
      </c>
      <c r="I485" s="272"/>
      <c r="J485" s="268"/>
      <c r="K485" s="268"/>
      <c r="L485" s="273"/>
      <c r="M485" s="274"/>
      <c r="N485" s="275"/>
      <c r="O485" s="275"/>
      <c r="P485" s="275"/>
      <c r="Q485" s="275"/>
      <c r="R485" s="275"/>
      <c r="S485" s="275"/>
      <c r="T485" s="27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77" t="s">
        <v>176</v>
      </c>
      <c r="AU485" s="277" t="s">
        <v>89</v>
      </c>
      <c r="AV485" s="15" t="s">
        <v>172</v>
      </c>
      <c r="AW485" s="15" t="s">
        <v>35</v>
      </c>
      <c r="AX485" s="15" t="s">
        <v>87</v>
      </c>
      <c r="AY485" s="277" t="s">
        <v>165</v>
      </c>
    </row>
    <row r="486" s="2" customFormat="1" ht="33" customHeight="1">
      <c r="A486" s="39"/>
      <c r="B486" s="40"/>
      <c r="C486" s="227" t="s">
        <v>516</v>
      </c>
      <c r="D486" s="227" t="s">
        <v>167</v>
      </c>
      <c r="E486" s="228" t="s">
        <v>465</v>
      </c>
      <c r="F486" s="229" t="s">
        <v>466</v>
      </c>
      <c r="G486" s="230" t="s">
        <v>170</v>
      </c>
      <c r="H486" s="231">
        <v>967.37099999999998</v>
      </c>
      <c r="I486" s="232"/>
      <c r="J486" s="233">
        <f>ROUND(I486*H486,2)</f>
        <v>0</v>
      </c>
      <c r="K486" s="229" t="s">
        <v>171</v>
      </c>
      <c r="L486" s="45"/>
      <c r="M486" s="234" t="s">
        <v>1</v>
      </c>
      <c r="N486" s="235" t="s">
        <v>44</v>
      </c>
      <c r="O486" s="92"/>
      <c r="P486" s="236">
        <f>O486*H486</f>
        <v>0</v>
      </c>
      <c r="Q486" s="236">
        <v>0.00036000000000000002</v>
      </c>
      <c r="R486" s="236">
        <f>Q486*H486</f>
        <v>0.34825356000000002</v>
      </c>
      <c r="S486" s="236">
        <v>0</v>
      </c>
      <c r="T486" s="237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38" t="s">
        <v>172</v>
      </c>
      <c r="AT486" s="238" t="s">
        <v>167</v>
      </c>
      <c r="AU486" s="238" t="s">
        <v>89</v>
      </c>
      <c r="AY486" s="18" t="s">
        <v>165</v>
      </c>
      <c r="BE486" s="239">
        <f>IF(N486="základní",J486,0)</f>
        <v>0</v>
      </c>
      <c r="BF486" s="239">
        <f>IF(N486="snížená",J486,0)</f>
        <v>0</v>
      </c>
      <c r="BG486" s="239">
        <f>IF(N486="zákl. přenesená",J486,0)</f>
        <v>0</v>
      </c>
      <c r="BH486" s="239">
        <f>IF(N486="sníž. přenesená",J486,0)</f>
        <v>0</v>
      </c>
      <c r="BI486" s="239">
        <f>IF(N486="nulová",J486,0)</f>
        <v>0</v>
      </c>
      <c r="BJ486" s="18" t="s">
        <v>87</v>
      </c>
      <c r="BK486" s="239">
        <f>ROUND(I486*H486,2)</f>
        <v>0</v>
      </c>
      <c r="BL486" s="18" t="s">
        <v>172</v>
      </c>
      <c r="BM486" s="238" t="s">
        <v>899</v>
      </c>
    </row>
    <row r="487" s="2" customFormat="1">
      <c r="A487" s="39"/>
      <c r="B487" s="40"/>
      <c r="C487" s="41"/>
      <c r="D487" s="240" t="s">
        <v>174</v>
      </c>
      <c r="E487" s="41"/>
      <c r="F487" s="241" t="s">
        <v>468</v>
      </c>
      <c r="G487" s="41"/>
      <c r="H487" s="41"/>
      <c r="I487" s="242"/>
      <c r="J487" s="41"/>
      <c r="K487" s="41"/>
      <c r="L487" s="45"/>
      <c r="M487" s="243"/>
      <c r="N487" s="244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174</v>
      </c>
      <c r="AU487" s="18" t="s">
        <v>89</v>
      </c>
    </row>
    <row r="488" s="13" customFormat="1">
      <c r="A488" s="13"/>
      <c r="B488" s="245"/>
      <c r="C488" s="246"/>
      <c r="D488" s="247" t="s">
        <v>176</v>
      </c>
      <c r="E488" s="248" t="s">
        <v>1</v>
      </c>
      <c r="F488" s="249" t="s">
        <v>725</v>
      </c>
      <c r="G488" s="246"/>
      <c r="H488" s="248" t="s">
        <v>1</v>
      </c>
      <c r="I488" s="250"/>
      <c r="J488" s="246"/>
      <c r="K488" s="246"/>
      <c r="L488" s="251"/>
      <c r="M488" s="252"/>
      <c r="N488" s="253"/>
      <c r="O488" s="253"/>
      <c r="P488" s="253"/>
      <c r="Q488" s="253"/>
      <c r="R488" s="253"/>
      <c r="S488" s="253"/>
      <c r="T488" s="25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5" t="s">
        <v>176</v>
      </c>
      <c r="AU488" s="255" t="s">
        <v>89</v>
      </c>
      <c r="AV488" s="13" t="s">
        <v>87</v>
      </c>
      <c r="AW488" s="13" t="s">
        <v>35</v>
      </c>
      <c r="AX488" s="13" t="s">
        <v>79</v>
      </c>
      <c r="AY488" s="255" t="s">
        <v>165</v>
      </c>
    </row>
    <row r="489" s="14" customFormat="1">
      <c r="A489" s="14"/>
      <c r="B489" s="256"/>
      <c r="C489" s="257"/>
      <c r="D489" s="247" t="s">
        <v>176</v>
      </c>
      <c r="E489" s="258" t="s">
        <v>1</v>
      </c>
      <c r="F489" s="259" t="s">
        <v>784</v>
      </c>
      <c r="G489" s="257"/>
      <c r="H489" s="260">
        <v>34</v>
      </c>
      <c r="I489" s="261"/>
      <c r="J489" s="257"/>
      <c r="K489" s="257"/>
      <c r="L489" s="262"/>
      <c r="M489" s="263"/>
      <c r="N489" s="264"/>
      <c r="O489" s="264"/>
      <c r="P489" s="264"/>
      <c r="Q489" s="264"/>
      <c r="R489" s="264"/>
      <c r="S489" s="264"/>
      <c r="T489" s="26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6" t="s">
        <v>176</v>
      </c>
      <c r="AU489" s="266" t="s">
        <v>89</v>
      </c>
      <c r="AV489" s="14" t="s">
        <v>89</v>
      </c>
      <c r="AW489" s="14" t="s">
        <v>35</v>
      </c>
      <c r="AX489" s="14" t="s">
        <v>79</v>
      </c>
      <c r="AY489" s="266" t="s">
        <v>165</v>
      </c>
    </row>
    <row r="490" s="14" customFormat="1">
      <c r="A490" s="14"/>
      <c r="B490" s="256"/>
      <c r="C490" s="257"/>
      <c r="D490" s="247" t="s">
        <v>176</v>
      </c>
      <c r="E490" s="258" t="s">
        <v>1</v>
      </c>
      <c r="F490" s="259" t="s">
        <v>785</v>
      </c>
      <c r="G490" s="257"/>
      <c r="H490" s="260">
        <v>34</v>
      </c>
      <c r="I490" s="261"/>
      <c r="J490" s="257"/>
      <c r="K490" s="257"/>
      <c r="L490" s="262"/>
      <c r="M490" s="263"/>
      <c r="N490" s="264"/>
      <c r="O490" s="264"/>
      <c r="P490" s="264"/>
      <c r="Q490" s="264"/>
      <c r="R490" s="264"/>
      <c r="S490" s="264"/>
      <c r="T490" s="26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6" t="s">
        <v>176</v>
      </c>
      <c r="AU490" s="266" t="s">
        <v>89</v>
      </c>
      <c r="AV490" s="14" t="s">
        <v>89</v>
      </c>
      <c r="AW490" s="14" t="s">
        <v>35</v>
      </c>
      <c r="AX490" s="14" t="s">
        <v>79</v>
      </c>
      <c r="AY490" s="266" t="s">
        <v>165</v>
      </c>
    </row>
    <row r="491" s="14" customFormat="1">
      <c r="A491" s="14"/>
      <c r="B491" s="256"/>
      <c r="C491" s="257"/>
      <c r="D491" s="247" t="s">
        <v>176</v>
      </c>
      <c r="E491" s="258" t="s">
        <v>1</v>
      </c>
      <c r="F491" s="259" t="s">
        <v>786</v>
      </c>
      <c r="G491" s="257"/>
      <c r="H491" s="260">
        <v>8</v>
      </c>
      <c r="I491" s="261"/>
      <c r="J491" s="257"/>
      <c r="K491" s="257"/>
      <c r="L491" s="262"/>
      <c r="M491" s="263"/>
      <c r="N491" s="264"/>
      <c r="O491" s="264"/>
      <c r="P491" s="264"/>
      <c r="Q491" s="264"/>
      <c r="R491" s="264"/>
      <c r="S491" s="264"/>
      <c r="T491" s="26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6" t="s">
        <v>176</v>
      </c>
      <c r="AU491" s="266" t="s">
        <v>89</v>
      </c>
      <c r="AV491" s="14" t="s">
        <v>89</v>
      </c>
      <c r="AW491" s="14" t="s">
        <v>35</v>
      </c>
      <c r="AX491" s="14" t="s">
        <v>79</v>
      </c>
      <c r="AY491" s="266" t="s">
        <v>165</v>
      </c>
    </row>
    <row r="492" s="14" customFormat="1">
      <c r="A492" s="14"/>
      <c r="B492" s="256"/>
      <c r="C492" s="257"/>
      <c r="D492" s="247" t="s">
        <v>176</v>
      </c>
      <c r="E492" s="258" t="s">
        <v>1</v>
      </c>
      <c r="F492" s="259" t="s">
        <v>787</v>
      </c>
      <c r="G492" s="257"/>
      <c r="H492" s="260">
        <v>84</v>
      </c>
      <c r="I492" s="261"/>
      <c r="J492" s="257"/>
      <c r="K492" s="257"/>
      <c r="L492" s="262"/>
      <c r="M492" s="263"/>
      <c r="N492" s="264"/>
      <c r="O492" s="264"/>
      <c r="P492" s="264"/>
      <c r="Q492" s="264"/>
      <c r="R492" s="264"/>
      <c r="S492" s="264"/>
      <c r="T492" s="26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6" t="s">
        <v>176</v>
      </c>
      <c r="AU492" s="266" t="s">
        <v>89</v>
      </c>
      <c r="AV492" s="14" t="s">
        <v>89</v>
      </c>
      <c r="AW492" s="14" t="s">
        <v>35</v>
      </c>
      <c r="AX492" s="14" t="s">
        <v>79</v>
      </c>
      <c r="AY492" s="266" t="s">
        <v>165</v>
      </c>
    </row>
    <row r="493" s="14" customFormat="1">
      <c r="A493" s="14"/>
      <c r="B493" s="256"/>
      <c r="C493" s="257"/>
      <c r="D493" s="247" t="s">
        <v>176</v>
      </c>
      <c r="E493" s="258" t="s">
        <v>1</v>
      </c>
      <c r="F493" s="259" t="s">
        <v>788</v>
      </c>
      <c r="G493" s="257"/>
      <c r="H493" s="260">
        <v>84</v>
      </c>
      <c r="I493" s="261"/>
      <c r="J493" s="257"/>
      <c r="K493" s="257"/>
      <c r="L493" s="262"/>
      <c r="M493" s="263"/>
      <c r="N493" s="264"/>
      <c r="O493" s="264"/>
      <c r="P493" s="264"/>
      <c r="Q493" s="264"/>
      <c r="R493" s="264"/>
      <c r="S493" s="264"/>
      <c r="T493" s="26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6" t="s">
        <v>176</v>
      </c>
      <c r="AU493" s="266" t="s">
        <v>89</v>
      </c>
      <c r="AV493" s="14" t="s">
        <v>89</v>
      </c>
      <c r="AW493" s="14" t="s">
        <v>35</v>
      </c>
      <c r="AX493" s="14" t="s">
        <v>79</v>
      </c>
      <c r="AY493" s="266" t="s">
        <v>165</v>
      </c>
    </row>
    <row r="494" s="14" customFormat="1">
      <c r="A494" s="14"/>
      <c r="B494" s="256"/>
      <c r="C494" s="257"/>
      <c r="D494" s="247" t="s">
        <v>176</v>
      </c>
      <c r="E494" s="258" t="s">
        <v>1</v>
      </c>
      <c r="F494" s="259" t="s">
        <v>789</v>
      </c>
      <c r="G494" s="257"/>
      <c r="H494" s="260">
        <v>80</v>
      </c>
      <c r="I494" s="261"/>
      <c r="J494" s="257"/>
      <c r="K494" s="257"/>
      <c r="L494" s="262"/>
      <c r="M494" s="263"/>
      <c r="N494" s="264"/>
      <c r="O494" s="264"/>
      <c r="P494" s="264"/>
      <c r="Q494" s="264"/>
      <c r="R494" s="264"/>
      <c r="S494" s="264"/>
      <c r="T494" s="26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6" t="s">
        <v>176</v>
      </c>
      <c r="AU494" s="266" t="s">
        <v>89</v>
      </c>
      <c r="AV494" s="14" t="s">
        <v>89</v>
      </c>
      <c r="AW494" s="14" t="s">
        <v>35</v>
      </c>
      <c r="AX494" s="14" t="s">
        <v>79</v>
      </c>
      <c r="AY494" s="266" t="s">
        <v>165</v>
      </c>
    </row>
    <row r="495" s="14" customFormat="1">
      <c r="A495" s="14"/>
      <c r="B495" s="256"/>
      <c r="C495" s="257"/>
      <c r="D495" s="247" t="s">
        <v>176</v>
      </c>
      <c r="E495" s="258" t="s">
        <v>1</v>
      </c>
      <c r="F495" s="259" t="s">
        <v>790</v>
      </c>
      <c r="G495" s="257"/>
      <c r="H495" s="260">
        <v>80</v>
      </c>
      <c r="I495" s="261"/>
      <c r="J495" s="257"/>
      <c r="K495" s="257"/>
      <c r="L495" s="262"/>
      <c r="M495" s="263"/>
      <c r="N495" s="264"/>
      <c r="O495" s="264"/>
      <c r="P495" s="264"/>
      <c r="Q495" s="264"/>
      <c r="R495" s="264"/>
      <c r="S495" s="264"/>
      <c r="T495" s="265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6" t="s">
        <v>176</v>
      </c>
      <c r="AU495" s="266" t="s">
        <v>89</v>
      </c>
      <c r="AV495" s="14" t="s">
        <v>89</v>
      </c>
      <c r="AW495" s="14" t="s">
        <v>35</v>
      </c>
      <c r="AX495" s="14" t="s">
        <v>79</v>
      </c>
      <c r="AY495" s="266" t="s">
        <v>165</v>
      </c>
    </row>
    <row r="496" s="14" customFormat="1">
      <c r="A496" s="14"/>
      <c r="B496" s="256"/>
      <c r="C496" s="257"/>
      <c r="D496" s="247" t="s">
        <v>176</v>
      </c>
      <c r="E496" s="258" t="s">
        <v>1</v>
      </c>
      <c r="F496" s="259" t="s">
        <v>791</v>
      </c>
      <c r="G496" s="257"/>
      <c r="H496" s="260">
        <v>80</v>
      </c>
      <c r="I496" s="261"/>
      <c r="J496" s="257"/>
      <c r="K496" s="257"/>
      <c r="L496" s="262"/>
      <c r="M496" s="263"/>
      <c r="N496" s="264"/>
      <c r="O496" s="264"/>
      <c r="P496" s="264"/>
      <c r="Q496" s="264"/>
      <c r="R496" s="264"/>
      <c r="S496" s="264"/>
      <c r="T496" s="26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6" t="s">
        <v>176</v>
      </c>
      <c r="AU496" s="266" t="s">
        <v>89</v>
      </c>
      <c r="AV496" s="14" t="s">
        <v>89</v>
      </c>
      <c r="AW496" s="14" t="s">
        <v>35</v>
      </c>
      <c r="AX496" s="14" t="s">
        <v>79</v>
      </c>
      <c r="AY496" s="266" t="s">
        <v>165</v>
      </c>
    </row>
    <row r="497" s="14" customFormat="1">
      <c r="A497" s="14"/>
      <c r="B497" s="256"/>
      <c r="C497" s="257"/>
      <c r="D497" s="247" t="s">
        <v>176</v>
      </c>
      <c r="E497" s="258" t="s">
        <v>1</v>
      </c>
      <c r="F497" s="259" t="s">
        <v>790</v>
      </c>
      <c r="G497" s="257"/>
      <c r="H497" s="260">
        <v>80</v>
      </c>
      <c r="I497" s="261"/>
      <c r="J497" s="257"/>
      <c r="K497" s="257"/>
      <c r="L497" s="262"/>
      <c r="M497" s="263"/>
      <c r="N497" s="264"/>
      <c r="O497" s="264"/>
      <c r="P497" s="264"/>
      <c r="Q497" s="264"/>
      <c r="R497" s="264"/>
      <c r="S497" s="264"/>
      <c r="T497" s="26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6" t="s">
        <v>176</v>
      </c>
      <c r="AU497" s="266" t="s">
        <v>89</v>
      </c>
      <c r="AV497" s="14" t="s">
        <v>89</v>
      </c>
      <c r="AW497" s="14" t="s">
        <v>35</v>
      </c>
      <c r="AX497" s="14" t="s">
        <v>79</v>
      </c>
      <c r="AY497" s="266" t="s">
        <v>165</v>
      </c>
    </row>
    <row r="498" s="14" customFormat="1">
      <c r="A498" s="14"/>
      <c r="B498" s="256"/>
      <c r="C498" s="257"/>
      <c r="D498" s="247" t="s">
        <v>176</v>
      </c>
      <c r="E498" s="258" t="s">
        <v>1</v>
      </c>
      <c r="F498" s="259" t="s">
        <v>792</v>
      </c>
      <c r="G498" s="257"/>
      <c r="H498" s="260">
        <v>163.84</v>
      </c>
      <c r="I498" s="261"/>
      <c r="J498" s="257"/>
      <c r="K498" s="257"/>
      <c r="L498" s="262"/>
      <c r="M498" s="263"/>
      <c r="N498" s="264"/>
      <c r="O498" s="264"/>
      <c r="P498" s="264"/>
      <c r="Q498" s="264"/>
      <c r="R498" s="264"/>
      <c r="S498" s="264"/>
      <c r="T498" s="26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6" t="s">
        <v>176</v>
      </c>
      <c r="AU498" s="266" t="s">
        <v>89</v>
      </c>
      <c r="AV498" s="14" t="s">
        <v>89</v>
      </c>
      <c r="AW498" s="14" t="s">
        <v>35</v>
      </c>
      <c r="AX498" s="14" t="s">
        <v>79</v>
      </c>
      <c r="AY498" s="266" t="s">
        <v>165</v>
      </c>
    </row>
    <row r="499" s="14" customFormat="1">
      <c r="A499" s="14"/>
      <c r="B499" s="256"/>
      <c r="C499" s="257"/>
      <c r="D499" s="247" t="s">
        <v>176</v>
      </c>
      <c r="E499" s="258" t="s">
        <v>1</v>
      </c>
      <c r="F499" s="259" t="s">
        <v>793</v>
      </c>
      <c r="G499" s="257"/>
      <c r="H499" s="260">
        <v>72.400000000000006</v>
      </c>
      <c r="I499" s="261"/>
      <c r="J499" s="257"/>
      <c r="K499" s="257"/>
      <c r="L499" s="262"/>
      <c r="M499" s="263"/>
      <c r="N499" s="264"/>
      <c r="O499" s="264"/>
      <c r="P499" s="264"/>
      <c r="Q499" s="264"/>
      <c r="R499" s="264"/>
      <c r="S499" s="264"/>
      <c r="T499" s="26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6" t="s">
        <v>176</v>
      </c>
      <c r="AU499" s="266" t="s">
        <v>89</v>
      </c>
      <c r="AV499" s="14" t="s">
        <v>89</v>
      </c>
      <c r="AW499" s="14" t="s">
        <v>35</v>
      </c>
      <c r="AX499" s="14" t="s">
        <v>79</v>
      </c>
      <c r="AY499" s="266" t="s">
        <v>165</v>
      </c>
    </row>
    <row r="500" s="14" customFormat="1">
      <c r="A500" s="14"/>
      <c r="B500" s="256"/>
      <c r="C500" s="257"/>
      <c r="D500" s="247" t="s">
        <v>176</v>
      </c>
      <c r="E500" s="258" t="s">
        <v>1</v>
      </c>
      <c r="F500" s="259" t="s">
        <v>794</v>
      </c>
      <c r="G500" s="257"/>
      <c r="H500" s="260">
        <v>23.760000000000002</v>
      </c>
      <c r="I500" s="261"/>
      <c r="J500" s="257"/>
      <c r="K500" s="257"/>
      <c r="L500" s="262"/>
      <c r="M500" s="263"/>
      <c r="N500" s="264"/>
      <c r="O500" s="264"/>
      <c r="P500" s="264"/>
      <c r="Q500" s="264"/>
      <c r="R500" s="264"/>
      <c r="S500" s="264"/>
      <c r="T500" s="26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6" t="s">
        <v>176</v>
      </c>
      <c r="AU500" s="266" t="s">
        <v>89</v>
      </c>
      <c r="AV500" s="14" t="s">
        <v>89</v>
      </c>
      <c r="AW500" s="14" t="s">
        <v>35</v>
      </c>
      <c r="AX500" s="14" t="s">
        <v>79</v>
      </c>
      <c r="AY500" s="266" t="s">
        <v>165</v>
      </c>
    </row>
    <row r="501" s="14" customFormat="1">
      <c r="A501" s="14"/>
      <c r="B501" s="256"/>
      <c r="C501" s="257"/>
      <c r="D501" s="247" t="s">
        <v>176</v>
      </c>
      <c r="E501" s="258" t="s">
        <v>1</v>
      </c>
      <c r="F501" s="259" t="s">
        <v>795</v>
      </c>
      <c r="G501" s="257"/>
      <c r="H501" s="260">
        <v>29.015000000000001</v>
      </c>
      <c r="I501" s="261"/>
      <c r="J501" s="257"/>
      <c r="K501" s="257"/>
      <c r="L501" s="262"/>
      <c r="M501" s="263"/>
      <c r="N501" s="264"/>
      <c r="O501" s="264"/>
      <c r="P501" s="264"/>
      <c r="Q501" s="264"/>
      <c r="R501" s="264"/>
      <c r="S501" s="264"/>
      <c r="T501" s="26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6" t="s">
        <v>176</v>
      </c>
      <c r="AU501" s="266" t="s">
        <v>89</v>
      </c>
      <c r="AV501" s="14" t="s">
        <v>89</v>
      </c>
      <c r="AW501" s="14" t="s">
        <v>35</v>
      </c>
      <c r="AX501" s="14" t="s">
        <v>79</v>
      </c>
      <c r="AY501" s="266" t="s">
        <v>165</v>
      </c>
    </row>
    <row r="502" s="13" customFormat="1">
      <c r="A502" s="13"/>
      <c r="B502" s="245"/>
      <c r="C502" s="246"/>
      <c r="D502" s="247" t="s">
        <v>176</v>
      </c>
      <c r="E502" s="248" t="s">
        <v>1</v>
      </c>
      <c r="F502" s="249" t="s">
        <v>900</v>
      </c>
      <c r="G502" s="246"/>
      <c r="H502" s="248" t="s">
        <v>1</v>
      </c>
      <c r="I502" s="250"/>
      <c r="J502" s="246"/>
      <c r="K502" s="246"/>
      <c r="L502" s="251"/>
      <c r="M502" s="252"/>
      <c r="N502" s="253"/>
      <c r="O502" s="253"/>
      <c r="P502" s="253"/>
      <c r="Q502" s="253"/>
      <c r="R502" s="253"/>
      <c r="S502" s="253"/>
      <c r="T502" s="25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5" t="s">
        <v>176</v>
      </c>
      <c r="AU502" s="255" t="s">
        <v>89</v>
      </c>
      <c r="AV502" s="13" t="s">
        <v>87</v>
      </c>
      <c r="AW502" s="13" t="s">
        <v>35</v>
      </c>
      <c r="AX502" s="13" t="s">
        <v>79</v>
      </c>
      <c r="AY502" s="255" t="s">
        <v>165</v>
      </c>
    </row>
    <row r="503" s="14" customFormat="1">
      <c r="A503" s="14"/>
      <c r="B503" s="256"/>
      <c r="C503" s="257"/>
      <c r="D503" s="247" t="s">
        <v>176</v>
      </c>
      <c r="E503" s="258" t="s">
        <v>1</v>
      </c>
      <c r="F503" s="259" t="s">
        <v>901</v>
      </c>
      <c r="G503" s="257"/>
      <c r="H503" s="260">
        <v>114.356</v>
      </c>
      <c r="I503" s="261"/>
      <c r="J503" s="257"/>
      <c r="K503" s="257"/>
      <c r="L503" s="262"/>
      <c r="M503" s="263"/>
      <c r="N503" s="264"/>
      <c r="O503" s="264"/>
      <c r="P503" s="264"/>
      <c r="Q503" s="264"/>
      <c r="R503" s="264"/>
      <c r="S503" s="264"/>
      <c r="T503" s="26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6" t="s">
        <v>176</v>
      </c>
      <c r="AU503" s="266" t="s">
        <v>89</v>
      </c>
      <c r="AV503" s="14" t="s">
        <v>89</v>
      </c>
      <c r="AW503" s="14" t="s">
        <v>35</v>
      </c>
      <c r="AX503" s="14" t="s">
        <v>79</v>
      </c>
      <c r="AY503" s="266" t="s">
        <v>165</v>
      </c>
    </row>
    <row r="504" s="15" customFormat="1">
      <c r="A504" s="15"/>
      <c r="B504" s="267"/>
      <c r="C504" s="268"/>
      <c r="D504" s="247" t="s">
        <v>176</v>
      </c>
      <c r="E504" s="269" t="s">
        <v>1</v>
      </c>
      <c r="F504" s="270" t="s">
        <v>179</v>
      </c>
      <c r="G504" s="268"/>
      <c r="H504" s="271">
        <v>967.37099999999998</v>
      </c>
      <c r="I504" s="272"/>
      <c r="J504" s="268"/>
      <c r="K504" s="268"/>
      <c r="L504" s="273"/>
      <c r="M504" s="274"/>
      <c r="N504" s="275"/>
      <c r="O504" s="275"/>
      <c r="P504" s="275"/>
      <c r="Q504" s="275"/>
      <c r="R504" s="275"/>
      <c r="S504" s="275"/>
      <c r="T504" s="276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77" t="s">
        <v>176</v>
      </c>
      <c r="AU504" s="277" t="s">
        <v>89</v>
      </c>
      <c r="AV504" s="15" t="s">
        <v>172</v>
      </c>
      <c r="AW504" s="15" t="s">
        <v>35</v>
      </c>
      <c r="AX504" s="15" t="s">
        <v>87</v>
      </c>
      <c r="AY504" s="277" t="s">
        <v>165</v>
      </c>
    </row>
    <row r="505" s="2" customFormat="1" ht="24.15" customHeight="1">
      <c r="A505" s="39"/>
      <c r="B505" s="40"/>
      <c r="C505" s="227" t="s">
        <v>524</v>
      </c>
      <c r="D505" s="227" t="s">
        <v>167</v>
      </c>
      <c r="E505" s="228" t="s">
        <v>902</v>
      </c>
      <c r="F505" s="229" t="s">
        <v>903</v>
      </c>
      <c r="G505" s="230" t="s">
        <v>335</v>
      </c>
      <c r="H505" s="231">
        <v>3.5</v>
      </c>
      <c r="I505" s="232"/>
      <c r="J505" s="233">
        <f>ROUND(I505*H505,2)</f>
        <v>0</v>
      </c>
      <c r="K505" s="229" t="s">
        <v>171</v>
      </c>
      <c r="L505" s="45"/>
      <c r="M505" s="234" t="s">
        <v>1</v>
      </c>
      <c r="N505" s="235" t="s">
        <v>44</v>
      </c>
      <c r="O505" s="92"/>
      <c r="P505" s="236">
        <f>O505*H505</f>
        <v>0</v>
      </c>
      <c r="Q505" s="236">
        <v>0.29221000000000003</v>
      </c>
      <c r="R505" s="236">
        <f>Q505*H505</f>
        <v>1.0227350000000002</v>
      </c>
      <c r="S505" s="236">
        <v>0</v>
      </c>
      <c r="T505" s="237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8" t="s">
        <v>172</v>
      </c>
      <c r="AT505" s="238" t="s">
        <v>167</v>
      </c>
      <c r="AU505" s="238" t="s">
        <v>89</v>
      </c>
      <c r="AY505" s="18" t="s">
        <v>165</v>
      </c>
      <c r="BE505" s="239">
        <f>IF(N505="základní",J505,0)</f>
        <v>0</v>
      </c>
      <c r="BF505" s="239">
        <f>IF(N505="snížená",J505,0)</f>
        <v>0</v>
      </c>
      <c r="BG505" s="239">
        <f>IF(N505="zákl. přenesená",J505,0)</f>
        <v>0</v>
      </c>
      <c r="BH505" s="239">
        <f>IF(N505="sníž. přenesená",J505,0)</f>
        <v>0</v>
      </c>
      <c r="BI505" s="239">
        <f>IF(N505="nulová",J505,0)</f>
        <v>0</v>
      </c>
      <c r="BJ505" s="18" t="s">
        <v>87</v>
      </c>
      <c r="BK505" s="239">
        <f>ROUND(I505*H505,2)</f>
        <v>0</v>
      </c>
      <c r="BL505" s="18" t="s">
        <v>172</v>
      </c>
      <c r="BM505" s="238" t="s">
        <v>904</v>
      </c>
    </row>
    <row r="506" s="2" customFormat="1">
      <c r="A506" s="39"/>
      <c r="B506" s="40"/>
      <c r="C506" s="41"/>
      <c r="D506" s="240" t="s">
        <v>174</v>
      </c>
      <c r="E506" s="41"/>
      <c r="F506" s="241" t="s">
        <v>905</v>
      </c>
      <c r="G506" s="41"/>
      <c r="H506" s="41"/>
      <c r="I506" s="242"/>
      <c r="J506" s="41"/>
      <c r="K506" s="41"/>
      <c r="L506" s="45"/>
      <c r="M506" s="243"/>
      <c r="N506" s="244"/>
      <c r="O506" s="92"/>
      <c r="P506" s="92"/>
      <c r="Q506" s="92"/>
      <c r="R506" s="92"/>
      <c r="S506" s="92"/>
      <c r="T506" s="93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174</v>
      </c>
      <c r="AU506" s="18" t="s">
        <v>89</v>
      </c>
    </row>
    <row r="507" s="13" customFormat="1">
      <c r="A507" s="13"/>
      <c r="B507" s="245"/>
      <c r="C507" s="246"/>
      <c r="D507" s="247" t="s">
        <v>176</v>
      </c>
      <c r="E507" s="248" t="s">
        <v>1</v>
      </c>
      <c r="F507" s="249" t="s">
        <v>725</v>
      </c>
      <c r="G507" s="246"/>
      <c r="H507" s="248" t="s">
        <v>1</v>
      </c>
      <c r="I507" s="250"/>
      <c r="J507" s="246"/>
      <c r="K507" s="246"/>
      <c r="L507" s="251"/>
      <c r="M507" s="252"/>
      <c r="N507" s="253"/>
      <c r="O507" s="253"/>
      <c r="P507" s="253"/>
      <c r="Q507" s="253"/>
      <c r="R507" s="253"/>
      <c r="S507" s="253"/>
      <c r="T507" s="25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5" t="s">
        <v>176</v>
      </c>
      <c r="AU507" s="255" t="s">
        <v>89</v>
      </c>
      <c r="AV507" s="13" t="s">
        <v>87</v>
      </c>
      <c r="AW507" s="13" t="s">
        <v>35</v>
      </c>
      <c r="AX507" s="13" t="s">
        <v>79</v>
      </c>
      <c r="AY507" s="255" t="s">
        <v>165</v>
      </c>
    </row>
    <row r="508" s="14" customFormat="1">
      <c r="A508" s="14"/>
      <c r="B508" s="256"/>
      <c r="C508" s="257"/>
      <c r="D508" s="247" t="s">
        <v>176</v>
      </c>
      <c r="E508" s="258" t="s">
        <v>1</v>
      </c>
      <c r="F508" s="259" t="s">
        <v>630</v>
      </c>
      <c r="G508" s="257"/>
      <c r="H508" s="260">
        <v>3.5</v>
      </c>
      <c r="I508" s="261"/>
      <c r="J508" s="257"/>
      <c r="K508" s="257"/>
      <c r="L508" s="262"/>
      <c r="M508" s="263"/>
      <c r="N508" s="264"/>
      <c r="O508" s="264"/>
      <c r="P508" s="264"/>
      <c r="Q508" s="264"/>
      <c r="R508" s="264"/>
      <c r="S508" s="264"/>
      <c r="T508" s="26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6" t="s">
        <v>176</v>
      </c>
      <c r="AU508" s="266" t="s">
        <v>89</v>
      </c>
      <c r="AV508" s="14" t="s">
        <v>89</v>
      </c>
      <c r="AW508" s="14" t="s">
        <v>35</v>
      </c>
      <c r="AX508" s="14" t="s">
        <v>79</v>
      </c>
      <c r="AY508" s="266" t="s">
        <v>165</v>
      </c>
    </row>
    <row r="509" s="15" customFormat="1">
      <c r="A509" s="15"/>
      <c r="B509" s="267"/>
      <c r="C509" s="268"/>
      <c r="D509" s="247" t="s">
        <v>176</v>
      </c>
      <c r="E509" s="269" t="s">
        <v>1</v>
      </c>
      <c r="F509" s="270" t="s">
        <v>179</v>
      </c>
      <c r="G509" s="268"/>
      <c r="H509" s="271">
        <v>3.5</v>
      </c>
      <c r="I509" s="272"/>
      <c r="J509" s="268"/>
      <c r="K509" s="268"/>
      <c r="L509" s="273"/>
      <c r="M509" s="274"/>
      <c r="N509" s="275"/>
      <c r="O509" s="275"/>
      <c r="P509" s="275"/>
      <c r="Q509" s="275"/>
      <c r="R509" s="275"/>
      <c r="S509" s="275"/>
      <c r="T509" s="276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77" t="s">
        <v>176</v>
      </c>
      <c r="AU509" s="277" t="s">
        <v>89</v>
      </c>
      <c r="AV509" s="15" t="s">
        <v>172</v>
      </c>
      <c r="AW509" s="15" t="s">
        <v>35</v>
      </c>
      <c r="AX509" s="15" t="s">
        <v>87</v>
      </c>
      <c r="AY509" s="277" t="s">
        <v>165</v>
      </c>
    </row>
    <row r="510" s="2" customFormat="1" ht="24.15" customHeight="1">
      <c r="A510" s="39"/>
      <c r="B510" s="40"/>
      <c r="C510" s="278" t="s">
        <v>537</v>
      </c>
      <c r="D510" s="278" t="s">
        <v>191</v>
      </c>
      <c r="E510" s="279" t="s">
        <v>906</v>
      </c>
      <c r="F510" s="280" t="s">
        <v>907</v>
      </c>
      <c r="G510" s="281" t="s">
        <v>335</v>
      </c>
      <c r="H510" s="282">
        <v>3.5</v>
      </c>
      <c r="I510" s="283"/>
      <c r="J510" s="284">
        <f>ROUND(I510*H510,2)</f>
        <v>0</v>
      </c>
      <c r="K510" s="280" t="s">
        <v>1</v>
      </c>
      <c r="L510" s="285"/>
      <c r="M510" s="286" t="s">
        <v>1</v>
      </c>
      <c r="N510" s="287" t="s">
        <v>44</v>
      </c>
      <c r="O510" s="92"/>
      <c r="P510" s="236">
        <f>O510*H510</f>
        <v>0</v>
      </c>
      <c r="Q510" s="236">
        <v>0</v>
      </c>
      <c r="R510" s="236">
        <f>Q510*H510</f>
        <v>0</v>
      </c>
      <c r="S510" s="236">
        <v>0</v>
      </c>
      <c r="T510" s="237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8" t="s">
        <v>195</v>
      </c>
      <c r="AT510" s="238" t="s">
        <v>191</v>
      </c>
      <c r="AU510" s="238" t="s">
        <v>89</v>
      </c>
      <c r="AY510" s="18" t="s">
        <v>165</v>
      </c>
      <c r="BE510" s="239">
        <f>IF(N510="základní",J510,0)</f>
        <v>0</v>
      </c>
      <c r="BF510" s="239">
        <f>IF(N510="snížená",J510,0)</f>
        <v>0</v>
      </c>
      <c r="BG510" s="239">
        <f>IF(N510="zákl. přenesená",J510,0)</f>
        <v>0</v>
      </c>
      <c r="BH510" s="239">
        <f>IF(N510="sníž. přenesená",J510,0)</f>
        <v>0</v>
      </c>
      <c r="BI510" s="239">
        <f>IF(N510="nulová",J510,0)</f>
        <v>0</v>
      </c>
      <c r="BJ510" s="18" t="s">
        <v>87</v>
      </c>
      <c r="BK510" s="239">
        <f>ROUND(I510*H510,2)</f>
        <v>0</v>
      </c>
      <c r="BL510" s="18" t="s">
        <v>172</v>
      </c>
      <c r="BM510" s="238" t="s">
        <v>908</v>
      </c>
    </row>
    <row r="511" s="14" customFormat="1">
      <c r="A511" s="14"/>
      <c r="B511" s="256"/>
      <c r="C511" s="257"/>
      <c r="D511" s="247" t="s">
        <v>176</v>
      </c>
      <c r="E511" s="258" t="s">
        <v>1</v>
      </c>
      <c r="F511" s="259" t="s">
        <v>630</v>
      </c>
      <c r="G511" s="257"/>
      <c r="H511" s="260">
        <v>3.5</v>
      </c>
      <c r="I511" s="261"/>
      <c r="J511" s="257"/>
      <c r="K511" s="257"/>
      <c r="L511" s="262"/>
      <c r="M511" s="263"/>
      <c r="N511" s="264"/>
      <c r="O511" s="264"/>
      <c r="P511" s="264"/>
      <c r="Q511" s="264"/>
      <c r="R511" s="264"/>
      <c r="S511" s="264"/>
      <c r="T511" s="26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6" t="s">
        <v>176</v>
      </c>
      <c r="AU511" s="266" t="s">
        <v>89</v>
      </c>
      <c r="AV511" s="14" t="s">
        <v>89</v>
      </c>
      <c r="AW511" s="14" t="s">
        <v>35</v>
      </c>
      <c r="AX511" s="14" t="s">
        <v>79</v>
      </c>
      <c r="AY511" s="266" t="s">
        <v>165</v>
      </c>
    </row>
    <row r="512" s="15" customFormat="1">
      <c r="A512" s="15"/>
      <c r="B512" s="267"/>
      <c r="C512" s="268"/>
      <c r="D512" s="247" t="s">
        <v>176</v>
      </c>
      <c r="E512" s="269" t="s">
        <v>1</v>
      </c>
      <c r="F512" s="270" t="s">
        <v>179</v>
      </c>
      <c r="G512" s="268"/>
      <c r="H512" s="271">
        <v>3.5</v>
      </c>
      <c r="I512" s="272"/>
      <c r="J512" s="268"/>
      <c r="K512" s="268"/>
      <c r="L512" s="273"/>
      <c r="M512" s="274"/>
      <c r="N512" s="275"/>
      <c r="O512" s="275"/>
      <c r="P512" s="275"/>
      <c r="Q512" s="275"/>
      <c r="R512" s="275"/>
      <c r="S512" s="275"/>
      <c r="T512" s="276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77" t="s">
        <v>176</v>
      </c>
      <c r="AU512" s="277" t="s">
        <v>89</v>
      </c>
      <c r="AV512" s="15" t="s">
        <v>172</v>
      </c>
      <c r="AW512" s="15" t="s">
        <v>35</v>
      </c>
      <c r="AX512" s="15" t="s">
        <v>87</v>
      </c>
      <c r="AY512" s="277" t="s">
        <v>165</v>
      </c>
    </row>
    <row r="513" s="2" customFormat="1" ht="24.15" customHeight="1">
      <c r="A513" s="39"/>
      <c r="B513" s="40"/>
      <c r="C513" s="278" t="s">
        <v>542</v>
      </c>
      <c r="D513" s="278" t="s">
        <v>191</v>
      </c>
      <c r="E513" s="279" t="s">
        <v>909</v>
      </c>
      <c r="F513" s="280" t="s">
        <v>910</v>
      </c>
      <c r="G513" s="281" t="s">
        <v>418</v>
      </c>
      <c r="H513" s="282">
        <v>1</v>
      </c>
      <c r="I513" s="283"/>
      <c r="J513" s="284">
        <f>ROUND(I513*H513,2)</f>
        <v>0</v>
      </c>
      <c r="K513" s="280" t="s">
        <v>171</v>
      </c>
      <c r="L513" s="285"/>
      <c r="M513" s="286" t="s">
        <v>1</v>
      </c>
      <c r="N513" s="287" t="s">
        <v>44</v>
      </c>
      <c r="O513" s="92"/>
      <c r="P513" s="236">
        <f>O513*H513</f>
        <v>0</v>
      </c>
      <c r="Q513" s="236">
        <v>0.00029999999999999997</v>
      </c>
      <c r="R513" s="236">
        <f>Q513*H513</f>
        <v>0.00029999999999999997</v>
      </c>
      <c r="S513" s="236">
        <v>0</v>
      </c>
      <c r="T513" s="237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8" t="s">
        <v>195</v>
      </c>
      <c r="AT513" s="238" t="s">
        <v>191</v>
      </c>
      <c r="AU513" s="238" t="s">
        <v>89</v>
      </c>
      <c r="AY513" s="18" t="s">
        <v>165</v>
      </c>
      <c r="BE513" s="239">
        <f>IF(N513="základní",J513,0)</f>
        <v>0</v>
      </c>
      <c r="BF513" s="239">
        <f>IF(N513="snížená",J513,0)</f>
        <v>0</v>
      </c>
      <c r="BG513" s="239">
        <f>IF(N513="zákl. přenesená",J513,0)</f>
        <v>0</v>
      </c>
      <c r="BH513" s="239">
        <f>IF(N513="sníž. přenesená",J513,0)</f>
        <v>0</v>
      </c>
      <c r="BI513" s="239">
        <f>IF(N513="nulová",J513,0)</f>
        <v>0</v>
      </c>
      <c r="BJ513" s="18" t="s">
        <v>87</v>
      </c>
      <c r="BK513" s="239">
        <f>ROUND(I513*H513,2)</f>
        <v>0</v>
      </c>
      <c r="BL513" s="18" t="s">
        <v>172</v>
      </c>
      <c r="BM513" s="238" t="s">
        <v>911</v>
      </c>
    </row>
    <row r="514" s="14" customFormat="1">
      <c r="A514" s="14"/>
      <c r="B514" s="256"/>
      <c r="C514" s="257"/>
      <c r="D514" s="247" t="s">
        <v>176</v>
      </c>
      <c r="E514" s="258" t="s">
        <v>1</v>
      </c>
      <c r="F514" s="259" t="s">
        <v>87</v>
      </c>
      <c r="G514" s="257"/>
      <c r="H514" s="260">
        <v>1</v>
      </c>
      <c r="I514" s="261"/>
      <c r="J514" s="257"/>
      <c r="K514" s="257"/>
      <c r="L514" s="262"/>
      <c r="M514" s="263"/>
      <c r="N514" s="264"/>
      <c r="O514" s="264"/>
      <c r="P514" s="264"/>
      <c r="Q514" s="264"/>
      <c r="R514" s="264"/>
      <c r="S514" s="264"/>
      <c r="T514" s="26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6" t="s">
        <v>176</v>
      </c>
      <c r="AU514" s="266" t="s">
        <v>89</v>
      </c>
      <c r="AV514" s="14" t="s">
        <v>89</v>
      </c>
      <c r="AW514" s="14" t="s">
        <v>35</v>
      </c>
      <c r="AX514" s="14" t="s">
        <v>79</v>
      </c>
      <c r="AY514" s="266" t="s">
        <v>165</v>
      </c>
    </row>
    <row r="515" s="15" customFormat="1">
      <c r="A515" s="15"/>
      <c r="B515" s="267"/>
      <c r="C515" s="268"/>
      <c r="D515" s="247" t="s">
        <v>176</v>
      </c>
      <c r="E515" s="269" t="s">
        <v>1</v>
      </c>
      <c r="F515" s="270" t="s">
        <v>179</v>
      </c>
      <c r="G515" s="268"/>
      <c r="H515" s="271">
        <v>1</v>
      </c>
      <c r="I515" s="272"/>
      <c r="J515" s="268"/>
      <c r="K515" s="268"/>
      <c r="L515" s="273"/>
      <c r="M515" s="274"/>
      <c r="N515" s="275"/>
      <c r="O515" s="275"/>
      <c r="P515" s="275"/>
      <c r="Q515" s="275"/>
      <c r="R515" s="275"/>
      <c r="S515" s="275"/>
      <c r="T515" s="276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77" t="s">
        <v>176</v>
      </c>
      <c r="AU515" s="277" t="s">
        <v>89</v>
      </c>
      <c r="AV515" s="15" t="s">
        <v>172</v>
      </c>
      <c r="AW515" s="15" t="s">
        <v>35</v>
      </c>
      <c r="AX515" s="15" t="s">
        <v>87</v>
      </c>
      <c r="AY515" s="277" t="s">
        <v>165</v>
      </c>
    </row>
    <row r="516" s="2" customFormat="1" ht="21.75" customHeight="1">
      <c r="A516" s="39"/>
      <c r="B516" s="40"/>
      <c r="C516" s="278" t="s">
        <v>547</v>
      </c>
      <c r="D516" s="278" t="s">
        <v>191</v>
      </c>
      <c r="E516" s="279" t="s">
        <v>912</v>
      </c>
      <c r="F516" s="280" t="s">
        <v>913</v>
      </c>
      <c r="G516" s="281" t="s">
        <v>418</v>
      </c>
      <c r="H516" s="282">
        <v>1</v>
      </c>
      <c r="I516" s="283"/>
      <c r="J516" s="284">
        <f>ROUND(I516*H516,2)</f>
        <v>0</v>
      </c>
      <c r="K516" s="280" t="s">
        <v>171</v>
      </c>
      <c r="L516" s="285"/>
      <c r="M516" s="286" t="s">
        <v>1</v>
      </c>
      <c r="N516" s="287" t="s">
        <v>44</v>
      </c>
      <c r="O516" s="92"/>
      <c r="P516" s="236">
        <f>O516*H516</f>
        <v>0</v>
      </c>
      <c r="Q516" s="236">
        <v>0.00013999999999999999</v>
      </c>
      <c r="R516" s="236">
        <f>Q516*H516</f>
        <v>0.00013999999999999999</v>
      </c>
      <c r="S516" s="236">
        <v>0</v>
      </c>
      <c r="T516" s="237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8" t="s">
        <v>195</v>
      </c>
      <c r="AT516" s="238" t="s">
        <v>191</v>
      </c>
      <c r="AU516" s="238" t="s">
        <v>89</v>
      </c>
      <c r="AY516" s="18" t="s">
        <v>165</v>
      </c>
      <c r="BE516" s="239">
        <f>IF(N516="základní",J516,0)</f>
        <v>0</v>
      </c>
      <c r="BF516" s="239">
        <f>IF(N516="snížená",J516,0)</f>
        <v>0</v>
      </c>
      <c r="BG516" s="239">
        <f>IF(N516="zákl. přenesená",J516,0)</f>
        <v>0</v>
      </c>
      <c r="BH516" s="239">
        <f>IF(N516="sníž. přenesená",J516,0)</f>
        <v>0</v>
      </c>
      <c r="BI516" s="239">
        <f>IF(N516="nulová",J516,0)</f>
        <v>0</v>
      </c>
      <c r="BJ516" s="18" t="s">
        <v>87</v>
      </c>
      <c r="BK516" s="239">
        <f>ROUND(I516*H516,2)</f>
        <v>0</v>
      </c>
      <c r="BL516" s="18" t="s">
        <v>172</v>
      </c>
      <c r="BM516" s="238" t="s">
        <v>914</v>
      </c>
    </row>
    <row r="517" s="14" customFormat="1">
      <c r="A517" s="14"/>
      <c r="B517" s="256"/>
      <c r="C517" s="257"/>
      <c r="D517" s="247" t="s">
        <v>176</v>
      </c>
      <c r="E517" s="258" t="s">
        <v>1</v>
      </c>
      <c r="F517" s="259" t="s">
        <v>87</v>
      </c>
      <c r="G517" s="257"/>
      <c r="H517" s="260">
        <v>1</v>
      </c>
      <c r="I517" s="261"/>
      <c r="J517" s="257"/>
      <c r="K517" s="257"/>
      <c r="L517" s="262"/>
      <c r="M517" s="263"/>
      <c r="N517" s="264"/>
      <c r="O517" s="264"/>
      <c r="P517" s="264"/>
      <c r="Q517" s="264"/>
      <c r="R517" s="264"/>
      <c r="S517" s="264"/>
      <c r="T517" s="26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6" t="s">
        <v>176</v>
      </c>
      <c r="AU517" s="266" t="s">
        <v>89</v>
      </c>
      <c r="AV517" s="14" t="s">
        <v>89</v>
      </c>
      <c r="AW517" s="14" t="s">
        <v>35</v>
      </c>
      <c r="AX517" s="14" t="s">
        <v>79</v>
      </c>
      <c r="AY517" s="266" t="s">
        <v>165</v>
      </c>
    </row>
    <row r="518" s="15" customFormat="1">
      <c r="A518" s="15"/>
      <c r="B518" s="267"/>
      <c r="C518" s="268"/>
      <c r="D518" s="247" t="s">
        <v>176</v>
      </c>
      <c r="E518" s="269" t="s">
        <v>1</v>
      </c>
      <c r="F518" s="270" t="s">
        <v>179</v>
      </c>
      <c r="G518" s="268"/>
      <c r="H518" s="271">
        <v>1</v>
      </c>
      <c r="I518" s="272"/>
      <c r="J518" s="268"/>
      <c r="K518" s="268"/>
      <c r="L518" s="273"/>
      <c r="M518" s="274"/>
      <c r="N518" s="275"/>
      <c r="O518" s="275"/>
      <c r="P518" s="275"/>
      <c r="Q518" s="275"/>
      <c r="R518" s="275"/>
      <c r="S518" s="275"/>
      <c r="T518" s="276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77" t="s">
        <v>176</v>
      </c>
      <c r="AU518" s="277" t="s">
        <v>89</v>
      </c>
      <c r="AV518" s="15" t="s">
        <v>172</v>
      </c>
      <c r="AW518" s="15" t="s">
        <v>35</v>
      </c>
      <c r="AX518" s="15" t="s">
        <v>87</v>
      </c>
      <c r="AY518" s="277" t="s">
        <v>165</v>
      </c>
    </row>
    <row r="519" s="2" customFormat="1" ht="24.15" customHeight="1">
      <c r="A519" s="39"/>
      <c r="B519" s="40"/>
      <c r="C519" s="278" t="s">
        <v>552</v>
      </c>
      <c r="D519" s="278" t="s">
        <v>191</v>
      </c>
      <c r="E519" s="279" t="s">
        <v>915</v>
      </c>
      <c r="F519" s="280" t="s">
        <v>916</v>
      </c>
      <c r="G519" s="281" t="s">
        <v>418</v>
      </c>
      <c r="H519" s="282">
        <v>2</v>
      </c>
      <c r="I519" s="283"/>
      <c r="J519" s="284">
        <f>ROUND(I519*H519,2)</f>
        <v>0</v>
      </c>
      <c r="K519" s="280" t="s">
        <v>171</v>
      </c>
      <c r="L519" s="285"/>
      <c r="M519" s="286" t="s">
        <v>1</v>
      </c>
      <c r="N519" s="287" t="s">
        <v>44</v>
      </c>
      <c r="O519" s="92"/>
      <c r="P519" s="236">
        <f>O519*H519</f>
        <v>0</v>
      </c>
      <c r="Q519" s="236">
        <v>0.0041000000000000003</v>
      </c>
      <c r="R519" s="236">
        <f>Q519*H519</f>
        <v>0.0082000000000000007</v>
      </c>
      <c r="S519" s="236">
        <v>0</v>
      </c>
      <c r="T519" s="237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8" t="s">
        <v>195</v>
      </c>
      <c r="AT519" s="238" t="s">
        <v>191</v>
      </c>
      <c r="AU519" s="238" t="s">
        <v>89</v>
      </c>
      <c r="AY519" s="18" t="s">
        <v>165</v>
      </c>
      <c r="BE519" s="239">
        <f>IF(N519="základní",J519,0)</f>
        <v>0</v>
      </c>
      <c r="BF519" s="239">
        <f>IF(N519="snížená",J519,0)</f>
        <v>0</v>
      </c>
      <c r="BG519" s="239">
        <f>IF(N519="zákl. přenesená",J519,0)</f>
        <v>0</v>
      </c>
      <c r="BH519" s="239">
        <f>IF(N519="sníž. přenesená",J519,0)</f>
        <v>0</v>
      </c>
      <c r="BI519" s="239">
        <f>IF(N519="nulová",J519,0)</f>
        <v>0</v>
      </c>
      <c r="BJ519" s="18" t="s">
        <v>87</v>
      </c>
      <c r="BK519" s="239">
        <f>ROUND(I519*H519,2)</f>
        <v>0</v>
      </c>
      <c r="BL519" s="18" t="s">
        <v>172</v>
      </c>
      <c r="BM519" s="238" t="s">
        <v>917</v>
      </c>
    </row>
    <row r="520" s="14" customFormat="1">
      <c r="A520" s="14"/>
      <c r="B520" s="256"/>
      <c r="C520" s="257"/>
      <c r="D520" s="247" t="s">
        <v>176</v>
      </c>
      <c r="E520" s="258" t="s">
        <v>1</v>
      </c>
      <c r="F520" s="259" t="s">
        <v>89</v>
      </c>
      <c r="G520" s="257"/>
      <c r="H520" s="260">
        <v>2</v>
      </c>
      <c r="I520" s="261"/>
      <c r="J520" s="257"/>
      <c r="K520" s="257"/>
      <c r="L520" s="262"/>
      <c r="M520" s="263"/>
      <c r="N520" s="264"/>
      <c r="O520" s="264"/>
      <c r="P520" s="264"/>
      <c r="Q520" s="264"/>
      <c r="R520" s="264"/>
      <c r="S520" s="264"/>
      <c r="T520" s="26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6" t="s">
        <v>176</v>
      </c>
      <c r="AU520" s="266" t="s">
        <v>89</v>
      </c>
      <c r="AV520" s="14" t="s">
        <v>89</v>
      </c>
      <c r="AW520" s="14" t="s">
        <v>35</v>
      </c>
      <c r="AX520" s="14" t="s">
        <v>79</v>
      </c>
      <c r="AY520" s="266" t="s">
        <v>165</v>
      </c>
    </row>
    <row r="521" s="15" customFormat="1">
      <c r="A521" s="15"/>
      <c r="B521" s="267"/>
      <c r="C521" s="268"/>
      <c r="D521" s="247" t="s">
        <v>176</v>
      </c>
      <c r="E521" s="269" t="s">
        <v>1</v>
      </c>
      <c r="F521" s="270" t="s">
        <v>179</v>
      </c>
      <c r="G521" s="268"/>
      <c r="H521" s="271">
        <v>2</v>
      </c>
      <c r="I521" s="272"/>
      <c r="J521" s="268"/>
      <c r="K521" s="268"/>
      <c r="L521" s="273"/>
      <c r="M521" s="274"/>
      <c r="N521" s="275"/>
      <c r="O521" s="275"/>
      <c r="P521" s="275"/>
      <c r="Q521" s="275"/>
      <c r="R521" s="275"/>
      <c r="S521" s="275"/>
      <c r="T521" s="276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7" t="s">
        <v>176</v>
      </c>
      <c r="AU521" s="277" t="s">
        <v>89</v>
      </c>
      <c r="AV521" s="15" t="s">
        <v>172</v>
      </c>
      <c r="AW521" s="15" t="s">
        <v>35</v>
      </c>
      <c r="AX521" s="15" t="s">
        <v>87</v>
      </c>
      <c r="AY521" s="277" t="s">
        <v>165</v>
      </c>
    </row>
    <row r="522" s="2" customFormat="1" ht="24.15" customHeight="1">
      <c r="A522" s="39"/>
      <c r="B522" s="40"/>
      <c r="C522" s="227" t="s">
        <v>302</v>
      </c>
      <c r="D522" s="227" t="s">
        <v>167</v>
      </c>
      <c r="E522" s="228" t="s">
        <v>471</v>
      </c>
      <c r="F522" s="229" t="s">
        <v>472</v>
      </c>
      <c r="G522" s="230" t="s">
        <v>170</v>
      </c>
      <c r="H522" s="231">
        <v>232.47</v>
      </c>
      <c r="I522" s="232"/>
      <c r="J522" s="233">
        <f>ROUND(I522*H522,2)</f>
        <v>0</v>
      </c>
      <c r="K522" s="229" t="s">
        <v>171</v>
      </c>
      <c r="L522" s="45"/>
      <c r="M522" s="234" t="s">
        <v>1</v>
      </c>
      <c r="N522" s="235" t="s">
        <v>44</v>
      </c>
      <c r="O522" s="92"/>
      <c r="P522" s="236">
        <f>O522*H522</f>
        <v>0</v>
      </c>
      <c r="Q522" s="236">
        <v>0</v>
      </c>
      <c r="R522" s="236">
        <f>Q522*H522</f>
        <v>0</v>
      </c>
      <c r="S522" s="236">
        <v>0</v>
      </c>
      <c r="T522" s="237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8" t="s">
        <v>172</v>
      </c>
      <c r="AT522" s="238" t="s">
        <v>167</v>
      </c>
      <c r="AU522" s="238" t="s">
        <v>89</v>
      </c>
      <c r="AY522" s="18" t="s">
        <v>165</v>
      </c>
      <c r="BE522" s="239">
        <f>IF(N522="základní",J522,0)</f>
        <v>0</v>
      </c>
      <c r="BF522" s="239">
        <f>IF(N522="snížená",J522,0)</f>
        <v>0</v>
      </c>
      <c r="BG522" s="239">
        <f>IF(N522="zákl. přenesená",J522,0)</f>
        <v>0</v>
      </c>
      <c r="BH522" s="239">
        <f>IF(N522="sníž. přenesená",J522,0)</f>
        <v>0</v>
      </c>
      <c r="BI522" s="239">
        <f>IF(N522="nulová",J522,0)</f>
        <v>0</v>
      </c>
      <c r="BJ522" s="18" t="s">
        <v>87</v>
      </c>
      <c r="BK522" s="239">
        <f>ROUND(I522*H522,2)</f>
        <v>0</v>
      </c>
      <c r="BL522" s="18" t="s">
        <v>172</v>
      </c>
      <c r="BM522" s="238" t="s">
        <v>918</v>
      </c>
    </row>
    <row r="523" s="2" customFormat="1">
      <c r="A523" s="39"/>
      <c r="B523" s="40"/>
      <c r="C523" s="41"/>
      <c r="D523" s="240" t="s">
        <v>174</v>
      </c>
      <c r="E523" s="41"/>
      <c r="F523" s="241" t="s">
        <v>474</v>
      </c>
      <c r="G523" s="41"/>
      <c r="H523" s="41"/>
      <c r="I523" s="242"/>
      <c r="J523" s="41"/>
      <c r="K523" s="41"/>
      <c r="L523" s="45"/>
      <c r="M523" s="243"/>
      <c r="N523" s="244"/>
      <c r="O523" s="92"/>
      <c r="P523" s="92"/>
      <c r="Q523" s="92"/>
      <c r="R523" s="92"/>
      <c r="S523" s="92"/>
      <c r="T523" s="93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174</v>
      </c>
      <c r="AU523" s="18" t="s">
        <v>89</v>
      </c>
    </row>
    <row r="524" s="13" customFormat="1">
      <c r="A524" s="13"/>
      <c r="B524" s="245"/>
      <c r="C524" s="246"/>
      <c r="D524" s="247" t="s">
        <v>176</v>
      </c>
      <c r="E524" s="248" t="s">
        <v>1</v>
      </c>
      <c r="F524" s="249" t="s">
        <v>919</v>
      </c>
      <c r="G524" s="246"/>
      <c r="H524" s="248" t="s">
        <v>1</v>
      </c>
      <c r="I524" s="250"/>
      <c r="J524" s="246"/>
      <c r="K524" s="246"/>
      <c r="L524" s="251"/>
      <c r="M524" s="252"/>
      <c r="N524" s="253"/>
      <c r="O524" s="253"/>
      <c r="P524" s="253"/>
      <c r="Q524" s="253"/>
      <c r="R524" s="253"/>
      <c r="S524" s="253"/>
      <c r="T524" s="25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5" t="s">
        <v>176</v>
      </c>
      <c r="AU524" s="255" t="s">
        <v>89</v>
      </c>
      <c r="AV524" s="13" t="s">
        <v>87</v>
      </c>
      <c r="AW524" s="13" t="s">
        <v>35</v>
      </c>
      <c r="AX524" s="13" t="s">
        <v>79</v>
      </c>
      <c r="AY524" s="255" t="s">
        <v>165</v>
      </c>
    </row>
    <row r="525" s="14" customFormat="1">
      <c r="A525" s="14"/>
      <c r="B525" s="256"/>
      <c r="C525" s="257"/>
      <c r="D525" s="247" t="s">
        <v>176</v>
      </c>
      <c r="E525" s="258" t="s">
        <v>1</v>
      </c>
      <c r="F525" s="259" t="s">
        <v>717</v>
      </c>
      <c r="G525" s="257"/>
      <c r="H525" s="260">
        <v>232.47</v>
      </c>
      <c r="I525" s="261"/>
      <c r="J525" s="257"/>
      <c r="K525" s="257"/>
      <c r="L525" s="262"/>
      <c r="M525" s="263"/>
      <c r="N525" s="264"/>
      <c r="O525" s="264"/>
      <c r="P525" s="264"/>
      <c r="Q525" s="264"/>
      <c r="R525" s="264"/>
      <c r="S525" s="264"/>
      <c r="T525" s="26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6" t="s">
        <v>176</v>
      </c>
      <c r="AU525" s="266" t="s">
        <v>89</v>
      </c>
      <c r="AV525" s="14" t="s">
        <v>89</v>
      </c>
      <c r="AW525" s="14" t="s">
        <v>35</v>
      </c>
      <c r="AX525" s="14" t="s">
        <v>79</v>
      </c>
      <c r="AY525" s="266" t="s">
        <v>165</v>
      </c>
    </row>
    <row r="526" s="15" customFormat="1">
      <c r="A526" s="15"/>
      <c r="B526" s="267"/>
      <c r="C526" s="268"/>
      <c r="D526" s="247" t="s">
        <v>176</v>
      </c>
      <c r="E526" s="269" t="s">
        <v>1</v>
      </c>
      <c r="F526" s="270" t="s">
        <v>179</v>
      </c>
      <c r="G526" s="268"/>
      <c r="H526" s="271">
        <v>232.47</v>
      </c>
      <c r="I526" s="272"/>
      <c r="J526" s="268"/>
      <c r="K526" s="268"/>
      <c r="L526" s="273"/>
      <c r="M526" s="274"/>
      <c r="N526" s="275"/>
      <c r="O526" s="275"/>
      <c r="P526" s="275"/>
      <c r="Q526" s="275"/>
      <c r="R526" s="275"/>
      <c r="S526" s="275"/>
      <c r="T526" s="276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77" t="s">
        <v>176</v>
      </c>
      <c r="AU526" s="277" t="s">
        <v>89</v>
      </c>
      <c r="AV526" s="15" t="s">
        <v>172</v>
      </c>
      <c r="AW526" s="15" t="s">
        <v>35</v>
      </c>
      <c r="AX526" s="15" t="s">
        <v>87</v>
      </c>
      <c r="AY526" s="277" t="s">
        <v>165</v>
      </c>
    </row>
    <row r="527" s="12" customFormat="1" ht="22.8" customHeight="1">
      <c r="A527" s="12"/>
      <c r="B527" s="211"/>
      <c r="C527" s="212"/>
      <c r="D527" s="213" t="s">
        <v>78</v>
      </c>
      <c r="E527" s="225" t="s">
        <v>475</v>
      </c>
      <c r="F527" s="225" t="s">
        <v>476</v>
      </c>
      <c r="G527" s="212"/>
      <c r="H527" s="212"/>
      <c r="I527" s="215"/>
      <c r="J527" s="226">
        <f>BK527</f>
        <v>0</v>
      </c>
      <c r="K527" s="212"/>
      <c r="L527" s="217"/>
      <c r="M527" s="218"/>
      <c r="N527" s="219"/>
      <c r="O527" s="219"/>
      <c r="P527" s="220">
        <f>SUM(P528:P537)</f>
        <v>0</v>
      </c>
      <c r="Q527" s="219"/>
      <c r="R527" s="220">
        <f>SUM(R528:R537)</f>
        <v>0</v>
      </c>
      <c r="S527" s="219"/>
      <c r="T527" s="221">
        <f>SUM(T528:T537)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222" t="s">
        <v>87</v>
      </c>
      <c r="AT527" s="223" t="s">
        <v>78</v>
      </c>
      <c r="AU527" s="223" t="s">
        <v>87</v>
      </c>
      <c r="AY527" s="222" t="s">
        <v>165</v>
      </c>
      <c r="BK527" s="224">
        <f>SUM(BK528:BK537)</f>
        <v>0</v>
      </c>
    </row>
    <row r="528" s="2" customFormat="1" ht="24.15" customHeight="1">
      <c r="A528" s="39"/>
      <c r="B528" s="40"/>
      <c r="C528" s="227" t="s">
        <v>180</v>
      </c>
      <c r="D528" s="227" t="s">
        <v>167</v>
      </c>
      <c r="E528" s="228" t="s">
        <v>478</v>
      </c>
      <c r="F528" s="229" t="s">
        <v>479</v>
      </c>
      <c r="G528" s="230" t="s">
        <v>194</v>
      </c>
      <c r="H528" s="231">
        <v>96.939999999999998</v>
      </c>
      <c r="I528" s="232"/>
      <c r="J528" s="233">
        <f>ROUND(I528*H528,2)</f>
        <v>0</v>
      </c>
      <c r="K528" s="229" t="s">
        <v>171</v>
      </c>
      <c r="L528" s="45"/>
      <c r="M528" s="234" t="s">
        <v>1</v>
      </c>
      <c r="N528" s="235" t="s">
        <v>44</v>
      </c>
      <c r="O528" s="92"/>
      <c r="P528" s="236">
        <f>O528*H528</f>
        <v>0</v>
      </c>
      <c r="Q528" s="236">
        <v>0</v>
      </c>
      <c r="R528" s="236">
        <f>Q528*H528</f>
        <v>0</v>
      </c>
      <c r="S528" s="236">
        <v>0</v>
      </c>
      <c r="T528" s="237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8" t="s">
        <v>172</v>
      </c>
      <c r="AT528" s="238" t="s">
        <v>167</v>
      </c>
      <c r="AU528" s="238" t="s">
        <v>89</v>
      </c>
      <c r="AY528" s="18" t="s">
        <v>165</v>
      </c>
      <c r="BE528" s="239">
        <f>IF(N528="základní",J528,0)</f>
        <v>0</v>
      </c>
      <c r="BF528" s="239">
        <f>IF(N528="snížená",J528,0)</f>
        <v>0</v>
      </c>
      <c r="BG528" s="239">
        <f>IF(N528="zákl. přenesená",J528,0)</f>
        <v>0</v>
      </c>
      <c r="BH528" s="239">
        <f>IF(N528="sníž. přenesená",J528,0)</f>
        <v>0</v>
      </c>
      <c r="BI528" s="239">
        <f>IF(N528="nulová",J528,0)</f>
        <v>0</v>
      </c>
      <c r="BJ528" s="18" t="s">
        <v>87</v>
      </c>
      <c r="BK528" s="239">
        <f>ROUND(I528*H528,2)</f>
        <v>0</v>
      </c>
      <c r="BL528" s="18" t="s">
        <v>172</v>
      </c>
      <c r="BM528" s="238" t="s">
        <v>920</v>
      </c>
    </row>
    <row r="529" s="2" customFormat="1">
      <c r="A529" s="39"/>
      <c r="B529" s="40"/>
      <c r="C529" s="41"/>
      <c r="D529" s="240" t="s">
        <v>174</v>
      </c>
      <c r="E529" s="41"/>
      <c r="F529" s="241" t="s">
        <v>481</v>
      </c>
      <c r="G529" s="41"/>
      <c r="H529" s="41"/>
      <c r="I529" s="242"/>
      <c r="J529" s="41"/>
      <c r="K529" s="41"/>
      <c r="L529" s="45"/>
      <c r="M529" s="243"/>
      <c r="N529" s="244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174</v>
      </c>
      <c r="AU529" s="18" t="s">
        <v>89</v>
      </c>
    </row>
    <row r="530" s="2" customFormat="1" ht="24.15" customHeight="1">
      <c r="A530" s="39"/>
      <c r="B530" s="40"/>
      <c r="C530" s="227" t="s">
        <v>190</v>
      </c>
      <c r="D530" s="227" t="s">
        <v>167</v>
      </c>
      <c r="E530" s="228" t="s">
        <v>483</v>
      </c>
      <c r="F530" s="229" t="s">
        <v>484</v>
      </c>
      <c r="G530" s="230" t="s">
        <v>194</v>
      </c>
      <c r="H530" s="231">
        <v>96.939999999999998</v>
      </c>
      <c r="I530" s="232"/>
      <c r="J530" s="233">
        <f>ROUND(I530*H530,2)</f>
        <v>0</v>
      </c>
      <c r="K530" s="229" t="s">
        <v>171</v>
      </c>
      <c r="L530" s="45"/>
      <c r="M530" s="234" t="s">
        <v>1</v>
      </c>
      <c r="N530" s="235" t="s">
        <v>44</v>
      </c>
      <c r="O530" s="92"/>
      <c r="P530" s="236">
        <f>O530*H530</f>
        <v>0</v>
      </c>
      <c r="Q530" s="236">
        <v>0</v>
      </c>
      <c r="R530" s="236">
        <f>Q530*H530</f>
        <v>0</v>
      </c>
      <c r="S530" s="236">
        <v>0</v>
      </c>
      <c r="T530" s="237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8" t="s">
        <v>172</v>
      </c>
      <c r="AT530" s="238" t="s">
        <v>167</v>
      </c>
      <c r="AU530" s="238" t="s">
        <v>89</v>
      </c>
      <c r="AY530" s="18" t="s">
        <v>165</v>
      </c>
      <c r="BE530" s="239">
        <f>IF(N530="základní",J530,0)</f>
        <v>0</v>
      </c>
      <c r="BF530" s="239">
        <f>IF(N530="snížená",J530,0)</f>
        <v>0</v>
      </c>
      <c r="BG530" s="239">
        <f>IF(N530="zákl. přenesená",J530,0)</f>
        <v>0</v>
      </c>
      <c r="BH530" s="239">
        <f>IF(N530="sníž. přenesená",J530,0)</f>
        <v>0</v>
      </c>
      <c r="BI530" s="239">
        <f>IF(N530="nulová",J530,0)</f>
        <v>0</v>
      </c>
      <c r="BJ530" s="18" t="s">
        <v>87</v>
      </c>
      <c r="BK530" s="239">
        <f>ROUND(I530*H530,2)</f>
        <v>0</v>
      </c>
      <c r="BL530" s="18" t="s">
        <v>172</v>
      </c>
      <c r="BM530" s="238" t="s">
        <v>921</v>
      </c>
    </row>
    <row r="531" s="2" customFormat="1">
      <c r="A531" s="39"/>
      <c r="B531" s="40"/>
      <c r="C531" s="41"/>
      <c r="D531" s="240" t="s">
        <v>174</v>
      </c>
      <c r="E531" s="41"/>
      <c r="F531" s="241" t="s">
        <v>486</v>
      </c>
      <c r="G531" s="41"/>
      <c r="H531" s="41"/>
      <c r="I531" s="242"/>
      <c r="J531" s="41"/>
      <c r="K531" s="41"/>
      <c r="L531" s="45"/>
      <c r="M531" s="243"/>
      <c r="N531" s="244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174</v>
      </c>
      <c r="AU531" s="18" t="s">
        <v>89</v>
      </c>
    </row>
    <row r="532" s="2" customFormat="1" ht="24.15" customHeight="1">
      <c r="A532" s="39"/>
      <c r="B532" s="40"/>
      <c r="C532" s="227" t="s">
        <v>922</v>
      </c>
      <c r="D532" s="227" t="s">
        <v>167</v>
      </c>
      <c r="E532" s="228" t="s">
        <v>488</v>
      </c>
      <c r="F532" s="229" t="s">
        <v>489</v>
      </c>
      <c r="G532" s="230" t="s">
        <v>194</v>
      </c>
      <c r="H532" s="231">
        <v>3102.0799999999999</v>
      </c>
      <c r="I532" s="232"/>
      <c r="J532" s="233">
        <f>ROUND(I532*H532,2)</f>
        <v>0</v>
      </c>
      <c r="K532" s="229" t="s">
        <v>171</v>
      </c>
      <c r="L532" s="45"/>
      <c r="M532" s="234" t="s">
        <v>1</v>
      </c>
      <c r="N532" s="235" t="s">
        <v>44</v>
      </c>
      <c r="O532" s="92"/>
      <c r="P532" s="236">
        <f>O532*H532</f>
        <v>0</v>
      </c>
      <c r="Q532" s="236">
        <v>0</v>
      </c>
      <c r="R532" s="236">
        <f>Q532*H532</f>
        <v>0</v>
      </c>
      <c r="S532" s="236">
        <v>0</v>
      </c>
      <c r="T532" s="237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8" t="s">
        <v>172</v>
      </c>
      <c r="AT532" s="238" t="s">
        <v>167</v>
      </c>
      <c r="AU532" s="238" t="s">
        <v>89</v>
      </c>
      <c r="AY532" s="18" t="s">
        <v>165</v>
      </c>
      <c r="BE532" s="239">
        <f>IF(N532="základní",J532,0)</f>
        <v>0</v>
      </c>
      <c r="BF532" s="239">
        <f>IF(N532="snížená",J532,0)</f>
        <v>0</v>
      </c>
      <c r="BG532" s="239">
        <f>IF(N532="zákl. přenesená",J532,0)</f>
        <v>0</v>
      </c>
      <c r="BH532" s="239">
        <f>IF(N532="sníž. přenesená",J532,0)</f>
        <v>0</v>
      </c>
      <c r="BI532" s="239">
        <f>IF(N532="nulová",J532,0)</f>
        <v>0</v>
      </c>
      <c r="BJ532" s="18" t="s">
        <v>87</v>
      </c>
      <c r="BK532" s="239">
        <f>ROUND(I532*H532,2)</f>
        <v>0</v>
      </c>
      <c r="BL532" s="18" t="s">
        <v>172</v>
      </c>
      <c r="BM532" s="238" t="s">
        <v>923</v>
      </c>
    </row>
    <row r="533" s="2" customFormat="1">
      <c r="A533" s="39"/>
      <c r="B533" s="40"/>
      <c r="C533" s="41"/>
      <c r="D533" s="240" t="s">
        <v>174</v>
      </c>
      <c r="E533" s="41"/>
      <c r="F533" s="241" t="s">
        <v>491</v>
      </c>
      <c r="G533" s="41"/>
      <c r="H533" s="41"/>
      <c r="I533" s="242"/>
      <c r="J533" s="41"/>
      <c r="K533" s="41"/>
      <c r="L533" s="45"/>
      <c r="M533" s="243"/>
      <c r="N533" s="244"/>
      <c r="O533" s="92"/>
      <c r="P533" s="92"/>
      <c r="Q533" s="92"/>
      <c r="R533" s="92"/>
      <c r="S533" s="92"/>
      <c r="T533" s="93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T533" s="18" t="s">
        <v>174</v>
      </c>
      <c r="AU533" s="18" t="s">
        <v>89</v>
      </c>
    </row>
    <row r="534" s="14" customFormat="1">
      <c r="A534" s="14"/>
      <c r="B534" s="256"/>
      <c r="C534" s="257"/>
      <c r="D534" s="247" t="s">
        <v>176</v>
      </c>
      <c r="E534" s="258" t="s">
        <v>1</v>
      </c>
      <c r="F534" s="259" t="s">
        <v>924</v>
      </c>
      <c r="G534" s="257"/>
      <c r="H534" s="260">
        <v>3102.0799999999999</v>
      </c>
      <c r="I534" s="261"/>
      <c r="J534" s="257"/>
      <c r="K534" s="257"/>
      <c r="L534" s="262"/>
      <c r="M534" s="263"/>
      <c r="N534" s="264"/>
      <c r="O534" s="264"/>
      <c r="P534" s="264"/>
      <c r="Q534" s="264"/>
      <c r="R534" s="264"/>
      <c r="S534" s="264"/>
      <c r="T534" s="26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6" t="s">
        <v>176</v>
      </c>
      <c r="AU534" s="266" t="s">
        <v>89</v>
      </c>
      <c r="AV534" s="14" t="s">
        <v>89</v>
      </c>
      <c r="AW534" s="14" t="s">
        <v>35</v>
      </c>
      <c r="AX534" s="14" t="s">
        <v>79</v>
      </c>
      <c r="AY534" s="266" t="s">
        <v>165</v>
      </c>
    </row>
    <row r="535" s="15" customFormat="1">
      <c r="A535" s="15"/>
      <c r="B535" s="267"/>
      <c r="C535" s="268"/>
      <c r="D535" s="247" t="s">
        <v>176</v>
      </c>
      <c r="E535" s="269" t="s">
        <v>1</v>
      </c>
      <c r="F535" s="270" t="s">
        <v>179</v>
      </c>
      <c r="G535" s="268"/>
      <c r="H535" s="271">
        <v>3102.0799999999999</v>
      </c>
      <c r="I535" s="272"/>
      <c r="J535" s="268"/>
      <c r="K535" s="268"/>
      <c r="L535" s="273"/>
      <c r="M535" s="274"/>
      <c r="N535" s="275"/>
      <c r="O535" s="275"/>
      <c r="P535" s="275"/>
      <c r="Q535" s="275"/>
      <c r="R535" s="275"/>
      <c r="S535" s="275"/>
      <c r="T535" s="276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77" t="s">
        <v>176</v>
      </c>
      <c r="AU535" s="277" t="s">
        <v>89</v>
      </c>
      <c r="AV535" s="15" t="s">
        <v>172</v>
      </c>
      <c r="AW535" s="15" t="s">
        <v>35</v>
      </c>
      <c r="AX535" s="15" t="s">
        <v>87</v>
      </c>
      <c r="AY535" s="277" t="s">
        <v>165</v>
      </c>
    </row>
    <row r="536" s="2" customFormat="1" ht="37.8" customHeight="1">
      <c r="A536" s="39"/>
      <c r="B536" s="40"/>
      <c r="C536" s="227" t="s">
        <v>925</v>
      </c>
      <c r="D536" s="227" t="s">
        <v>167</v>
      </c>
      <c r="E536" s="228" t="s">
        <v>494</v>
      </c>
      <c r="F536" s="229" t="s">
        <v>495</v>
      </c>
      <c r="G536" s="230" t="s">
        <v>194</v>
      </c>
      <c r="H536" s="231">
        <v>96.939999999999998</v>
      </c>
      <c r="I536" s="232"/>
      <c r="J536" s="233">
        <f>ROUND(I536*H536,2)</f>
        <v>0</v>
      </c>
      <c r="K536" s="229" t="s">
        <v>171</v>
      </c>
      <c r="L536" s="45"/>
      <c r="M536" s="234" t="s">
        <v>1</v>
      </c>
      <c r="N536" s="235" t="s">
        <v>44</v>
      </c>
      <c r="O536" s="92"/>
      <c r="P536" s="236">
        <f>O536*H536</f>
        <v>0</v>
      </c>
      <c r="Q536" s="236">
        <v>0</v>
      </c>
      <c r="R536" s="236">
        <f>Q536*H536</f>
        <v>0</v>
      </c>
      <c r="S536" s="236">
        <v>0</v>
      </c>
      <c r="T536" s="237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38" t="s">
        <v>172</v>
      </c>
      <c r="AT536" s="238" t="s">
        <v>167</v>
      </c>
      <c r="AU536" s="238" t="s">
        <v>89</v>
      </c>
      <c r="AY536" s="18" t="s">
        <v>165</v>
      </c>
      <c r="BE536" s="239">
        <f>IF(N536="základní",J536,0)</f>
        <v>0</v>
      </c>
      <c r="BF536" s="239">
        <f>IF(N536="snížená",J536,0)</f>
        <v>0</v>
      </c>
      <c r="BG536" s="239">
        <f>IF(N536="zákl. přenesená",J536,0)</f>
        <v>0</v>
      </c>
      <c r="BH536" s="239">
        <f>IF(N536="sníž. přenesená",J536,0)</f>
        <v>0</v>
      </c>
      <c r="BI536" s="239">
        <f>IF(N536="nulová",J536,0)</f>
        <v>0</v>
      </c>
      <c r="BJ536" s="18" t="s">
        <v>87</v>
      </c>
      <c r="BK536" s="239">
        <f>ROUND(I536*H536,2)</f>
        <v>0</v>
      </c>
      <c r="BL536" s="18" t="s">
        <v>172</v>
      </c>
      <c r="BM536" s="238" t="s">
        <v>926</v>
      </c>
    </row>
    <row r="537" s="2" customFormat="1">
      <c r="A537" s="39"/>
      <c r="B537" s="40"/>
      <c r="C537" s="41"/>
      <c r="D537" s="240" t="s">
        <v>174</v>
      </c>
      <c r="E537" s="41"/>
      <c r="F537" s="241" t="s">
        <v>497</v>
      </c>
      <c r="G537" s="41"/>
      <c r="H537" s="41"/>
      <c r="I537" s="242"/>
      <c r="J537" s="41"/>
      <c r="K537" s="41"/>
      <c r="L537" s="45"/>
      <c r="M537" s="243"/>
      <c r="N537" s="244"/>
      <c r="O537" s="92"/>
      <c r="P537" s="92"/>
      <c r="Q537" s="92"/>
      <c r="R537" s="92"/>
      <c r="S537" s="92"/>
      <c r="T537" s="93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174</v>
      </c>
      <c r="AU537" s="18" t="s">
        <v>89</v>
      </c>
    </row>
    <row r="538" s="12" customFormat="1" ht="22.8" customHeight="1">
      <c r="A538" s="12"/>
      <c r="B538" s="211"/>
      <c r="C538" s="212"/>
      <c r="D538" s="213" t="s">
        <v>78</v>
      </c>
      <c r="E538" s="225" t="s">
        <v>498</v>
      </c>
      <c r="F538" s="225" t="s">
        <v>499</v>
      </c>
      <c r="G538" s="212"/>
      <c r="H538" s="212"/>
      <c r="I538" s="215"/>
      <c r="J538" s="226">
        <f>BK538</f>
        <v>0</v>
      </c>
      <c r="K538" s="212"/>
      <c r="L538" s="217"/>
      <c r="M538" s="218"/>
      <c r="N538" s="219"/>
      <c r="O538" s="219"/>
      <c r="P538" s="220">
        <f>SUM(P539:P540)</f>
        <v>0</v>
      </c>
      <c r="Q538" s="219"/>
      <c r="R538" s="220">
        <f>SUM(R539:R540)</f>
        <v>0</v>
      </c>
      <c r="S538" s="219"/>
      <c r="T538" s="221">
        <f>SUM(T539:T540)</f>
        <v>0</v>
      </c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R538" s="222" t="s">
        <v>87</v>
      </c>
      <c r="AT538" s="223" t="s">
        <v>78</v>
      </c>
      <c r="AU538" s="223" t="s">
        <v>87</v>
      </c>
      <c r="AY538" s="222" t="s">
        <v>165</v>
      </c>
      <c r="BK538" s="224">
        <f>SUM(BK539:BK540)</f>
        <v>0</v>
      </c>
    </row>
    <row r="539" s="2" customFormat="1" ht="24.15" customHeight="1">
      <c r="A539" s="39"/>
      <c r="B539" s="40"/>
      <c r="C539" s="227" t="s">
        <v>927</v>
      </c>
      <c r="D539" s="227" t="s">
        <v>167</v>
      </c>
      <c r="E539" s="228" t="s">
        <v>501</v>
      </c>
      <c r="F539" s="229" t="s">
        <v>502</v>
      </c>
      <c r="G539" s="230" t="s">
        <v>194</v>
      </c>
      <c r="H539" s="231">
        <v>175.739</v>
      </c>
      <c r="I539" s="232"/>
      <c r="J539" s="233">
        <f>ROUND(I539*H539,2)</f>
        <v>0</v>
      </c>
      <c r="K539" s="229" t="s">
        <v>171</v>
      </c>
      <c r="L539" s="45"/>
      <c r="M539" s="234" t="s">
        <v>1</v>
      </c>
      <c r="N539" s="235" t="s">
        <v>44</v>
      </c>
      <c r="O539" s="92"/>
      <c r="P539" s="236">
        <f>O539*H539</f>
        <v>0</v>
      </c>
      <c r="Q539" s="236">
        <v>0</v>
      </c>
      <c r="R539" s="236">
        <f>Q539*H539</f>
        <v>0</v>
      </c>
      <c r="S539" s="236">
        <v>0</v>
      </c>
      <c r="T539" s="237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8" t="s">
        <v>172</v>
      </c>
      <c r="AT539" s="238" t="s">
        <v>167</v>
      </c>
      <c r="AU539" s="238" t="s">
        <v>89</v>
      </c>
      <c r="AY539" s="18" t="s">
        <v>165</v>
      </c>
      <c r="BE539" s="239">
        <f>IF(N539="základní",J539,0)</f>
        <v>0</v>
      </c>
      <c r="BF539" s="239">
        <f>IF(N539="snížená",J539,0)</f>
        <v>0</v>
      </c>
      <c r="BG539" s="239">
        <f>IF(N539="zákl. přenesená",J539,0)</f>
        <v>0</v>
      </c>
      <c r="BH539" s="239">
        <f>IF(N539="sníž. přenesená",J539,0)</f>
        <v>0</v>
      </c>
      <c r="BI539" s="239">
        <f>IF(N539="nulová",J539,0)</f>
        <v>0</v>
      </c>
      <c r="BJ539" s="18" t="s">
        <v>87</v>
      </c>
      <c r="BK539" s="239">
        <f>ROUND(I539*H539,2)</f>
        <v>0</v>
      </c>
      <c r="BL539" s="18" t="s">
        <v>172</v>
      </c>
      <c r="BM539" s="238" t="s">
        <v>928</v>
      </c>
    </row>
    <row r="540" s="2" customFormat="1">
      <c r="A540" s="39"/>
      <c r="B540" s="40"/>
      <c r="C540" s="41"/>
      <c r="D540" s="240" t="s">
        <v>174</v>
      </c>
      <c r="E540" s="41"/>
      <c r="F540" s="241" t="s">
        <v>504</v>
      </c>
      <c r="G540" s="41"/>
      <c r="H540" s="41"/>
      <c r="I540" s="242"/>
      <c r="J540" s="41"/>
      <c r="K540" s="41"/>
      <c r="L540" s="45"/>
      <c r="M540" s="243"/>
      <c r="N540" s="244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174</v>
      </c>
      <c r="AU540" s="18" t="s">
        <v>89</v>
      </c>
    </row>
    <row r="541" s="12" customFormat="1" ht="25.92" customHeight="1">
      <c r="A541" s="12"/>
      <c r="B541" s="211"/>
      <c r="C541" s="212"/>
      <c r="D541" s="213" t="s">
        <v>78</v>
      </c>
      <c r="E541" s="214" t="s">
        <v>505</v>
      </c>
      <c r="F541" s="214" t="s">
        <v>506</v>
      </c>
      <c r="G541" s="212"/>
      <c r="H541" s="212"/>
      <c r="I541" s="215"/>
      <c r="J541" s="216">
        <f>BK541</f>
        <v>0</v>
      </c>
      <c r="K541" s="212"/>
      <c r="L541" s="217"/>
      <c r="M541" s="218"/>
      <c r="N541" s="219"/>
      <c r="O541" s="219"/>
      <c r="P541" s="220">
        <f>P542</f>
        <v>0</v>
      </c>
      <c r="Q541" s="219"/>
      <c r="R541" s="220">
        <f>R542</f>
        <v>0.013264</v>
      </c>
      <c r="S541" s="219"/>
      <c r="T541" s="221">
        <f>T542</f>
        <v>0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222" t="s">
        <v>89</v>
      </c>
      <c r="AT541" s="223" t="s">
        <v>78</v>
      </c>
      <c r="AU541" s="223" t="s">
        <v>79</v>
      </c>
      <c r="AY541" s="222" t="s">
        <v>165</v>
      </c>
      <c r="BK541" s="224">
        <f>BK542</f>
        <v>0</v>
      </c>
    </row>
    <row r="542" s="12" customFormat="1" ht="22.8" customHeight="1">
      <c r="A542" s="12"/>
      <c r="B542" s="211"/>
      <c r="C542" s="212"/>
      <c r="D542" s="213" t="s">
        <v>78</v>
      </c>
      <c r="E542" s="225" t="s">
        <v>507</v>
      </c>
      <c r="F542" s="225" t="s">
        <v>508</v>
      </c>
      <c r="G542" s="212"/>
      <c r="H542" s="212"/>
      <c r="I542" s="215"/>
      <c r="J542" s="226">
        <f>BK542</f>
        <v>0</v>
      </c>
      <c r="K542" s="212"/>
      <c r="L542" s="217"/>
      <c r="M542" s="218"/>
      <c r="N542" s="219"/>
      <c r="O542" s="219"/>
      <c r="P542" s="220">
        <f>SUM(P543:P549)</f>
        <v>0</v>
      </c>
      <c r="Q542" s="219"/>
      <c r="R542" s="220">
        <f>SUM(R543:R549)</f>
        <v>0.013264</v>
      </c>
      <c r="S542" s="219"/>
      <c r="T542" s="221">
        <f>SUM(T543:T549)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222" t="s">
        <v>89</v>
      </c>
      <c r="AT542" s="223" t="s">
        <v>78</v>
      </c>
      <c r="AU542" s="223" t="s">
        <v>87</v>
      </c>
      <c r="AY542" s="222" t="s">
        <v>165</v>
      </c>
      <c r="BK542" s="224">
        <f>SUM(BK543:BK549)</f>
        <v>0</v>
      </c>
    </row>
    <row r="543" s="2" customFormat="1" ht="24.15" customHeight="1">
      <c r="A543" s="39"/>
      <c r="B543" s="40"/>
      <c r="C543" s="227" t="s">
        <v>929</v>
      </c>
      <c r="D543" s="227" t="s">
        <v>167</v>
      </c>
      <c r="E543" s="228" t="s">
        <v>510</v>
      </c>
      <c r="F543" s="229" t="s">
        <v>511</v>
      </c>
      <c r="G543" s="230" t="s">
        <v>170</v>
      </c>
      <c r="H543" s="231">
        <v>16.579999999999998</v>
      </c>
      <c r="I543" s="232"/>
      <c r="J543" s="233">
        <f>ROUND(I543*H543,2)</f>
        <v>0</v>
      </c>
      <c r="K543" s="229" t="s">
        <v>171</v>
      </c>
      <c r="L543" s="45"/>
      <c r="M543" s="234" t="s">
        <v>1</v>
      </c>
      <c r="N543" s="235" t="s">
        <v>44</v>
      </c>
      <c r="O543" s="92"/>
      <c r="P543" s="236">
        <f>O543*H543</f>
        <v>0</v>
      </c>
      <c r="Q543" s="236">
        <v>0.00080000000000000004</v>
      </c>
      <c r="R543" s="236">
        <f>Q543*H543</f>
        <v>0.013264</v>
      </c>
      <c r="S543" s="236">
        <v>0</v>
      </c>
      <c r="T543" s="237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8" t="s">
        <v>308</v>
      </c>
      <c r="AT543" s="238" t="s">
        <v>167</v>
      </c>
      <c r="AU543" s="238" t="s">
        <v>89</v>
      </c>
      <c r="AY543" s="18" t="s">
        <v>165</v>
      </c>
      <c r="BE543" s="239">
        <f>IF(N543="základní",J543,0)</f>
        <v>0</v>
      </c>
      <c r="BF543" s="239">
        <f>IF(N543="snížená",J543,0)</f>
        <v>0</v>
      </c>
      <c r="BG543" s="239">
        <f>IF(N543="zákl. přenesená",J543,0)</f>
        <v>0</v>
      </c>
      <c r="BH543" s="239">
        <f>IF(N543="sníž. přenesená",J543,0)</f>
        <v>0</v>
      </c>
      <c r="BI543" s="239">
        <f>IF(N543="nulová",J543,0)</f>
        <v>0</v>
      </c>
      <c r="BJ543" s="18" t="s">
        <v>87</v>
      </c>
      <c r="BK543" s="239">
        <f>ROUND(I543*H543,2)</f>
        <v>0</v>
      </c>
      <c r="BL543" s="18" t="s">
        <v>308</v>
      </c>
      <c r="BM543" s="238" t="s">
        <v>930</v>
      </c>
    </row>
    <row r="544" s="2" customFormat="1">
      <c r="A544" s="39"/>
      <c r="B544" s="40"/>
      <c r="C544" s="41"/>
      <c r="D544" s="240" t="s">
        <v>174</v>
      </c>
      <c r="E544" s="41"/>
      <c r="F544" s="241" t="s">
        <v>513</v>
      </c>
      <c r="G544" s="41"/>
      <c r="H544" s="41"/>
      <c r="I544" s="242"/>
      <c r="J544" s="41"/>
      <c r="K544" s="41"/>
      <c r="L544" s="45"/>
      <c r="M544" s="243"/>
      <c r="N544" s="244"/>
      <c r="O544" s="92"/>
      <c r="P544" s="92"/>
      <c r="Q544" s="92"/>
      <c r="R544" s="92"/>
      <c r="S544" s="92"/>
      <c r="T544" s="93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174</v>
      </c>
      <c r="AU544" s="18" t="s">
        <v>89</v>
      </c>
    </row>
    <row r="545" s="13" customFormat="1">
      <c r="A545" s="13"/>
      <c r="B545" s="245"/>
      <c r="C545" s="246"/>
      <c r="D545" s="247" t="s">
        <v>176</v>
      </c>
      <c r="E545" s="248" t="s">
        <v>1</v>
      </c>
      <c r="F545" s="249" t="s">
        <v>931</v>
      </c>
      <c r="G545" s="246"/>
      <c r="H545" s="248" t="s">
        <v>1</v>
      </c>
      <c r="I545" s="250"/>
      <c r="J545" s="246"/>
      <c r="K545" s="246"/>
      <c r="L545" s="251"/>
      <c r="M545" s="252"/>
      <c r="N545" s="253"/>
      <c r="O545" s="253"/>
      <c r="P545" s="253"/>
      <c r="Q545" s="253"/>
      <c r="R545" s="253"/>
      <c r="S545" s="253"/>
      <c r="T545" s="25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5" t="s">
        <v>176</v>
      </c>
      <c r="AU545" s="255" t="s">
        <v>89</v>
      </c>
      <c r="AV545" s="13" t="s">
        <v>87</v>
      </c>
      <c r="AW545" s="13" t="s">
        <v>35</v>
      </c>
      <c r="AX545" s="13" t="s">
        <v>79</v>
      </c>
      <c r="AY545" s="255" t="s">
        <v>165</v>
      </c>
    </row>
    <row r="546" s="14" customFormat="1">
      <c r="A546" s="14"/>
      <c r="B546" s="256"/>
      <c r="C546" s="257"/>
      <c r="D546" s="247" t="s">
        <v>176</v>
      </c>
      <c r="E546" s="258" t="s">
        <v>1</v>
      </c>
      <c r="F546" s="259" t="s">
        <v>932</v>
      </c>
      <c r="G546" s="257"/>
      <c r="H546" s="260">
        <v>16.579999999999998</v>
      </c>
      <c r="I546" s="261"/>
      <c r="J546" s="257"/>
      <c r="K546" s="257"/>
      <c r="L546" s="262"/>
      <c r="M546" s="263"/>
      <c r="N546" s="264"/>
      <c r="O546" s="264"/>
      <c r="P546" s="264"/>
      <c r="Q546" s="264"/>
      <c r="R546" s="264"/>
      <c r="S546" s="264"/>
      <c r="T546" s="26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6" t="s">
        <v>176</v>
      </c>
      <c r="AU546" s="266" t="s">
        <v>89</v>
      </c>
      <c r="AV546" s="14" t="s">
        <v>89</v>
      </c>
      <c r="AW546" s="14" t="s">
        <v>35</v>
      </c>
      <c r="AX546" s="14" t="s">
        <v>79</v>
      </c>
      <c r="AY546" s="266" t="s">
        <v>165</v>
      </c>
    </row>
    <row r="547" s="15" customFormat="1">
      <c r="A547" s="15"/>
      <c r="B547" s="267"/>
      <c r="C547" s="268"/>
      <c r="D547" s="247" t="s">
        <v>176</v>
      </c>
      <c r="E547" s="269" t="s">
        <v>1</v>
      </c>
      <c r="F547" s="270" t="s">
        <v>179</v>
      </c>
      <c r="G547" s="268"/>
      <c r="H547" s="271">
        <v>16.579999999999998</v>
      </c>
      <c r="I547" s="272"/>
      <c r="J547" s="268"/>
      <c r="K547" s="268"/>
      <c r="L547" s="273"/>
      <c r="M547" s="274"/>
      <c r="N547" s="275"/>
      <c r="O547" s="275"/>
      <c r="P547" s="275"/>
      <c r="Q547" s="275"/>
      <c r="R547" s="275"/>
      <c r="S547" s="275"/>
      <c r="T547" s="276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77" t="s">
        <v>176</v>
      </c>
      <c r="AU547" s="277" t="s">
        <v>89</v>
      </c>
      <c r="AV547" s="15" t="s">
        <v>172</v>
      </c>
      <c r="AW547" s="15" t="s">
        <v>35</v>
      </c>
      <c r="AX547" s="15" t="s">
        <v>87</v>
      </c>
      <c r="AY547" s="277" t="s">
        <v>165</v>
      </c>
    </row>
    <row r="548" s="2" customFormat="1" ht="24.15" customHeight="1">
      <c r="A548" s="39"/>
      <c r="B548" s="40"/>
      <c r="C548" s="227" t="s">
        <v>933</v>
      </c>
      <c r="D548" s="227" t="s">
        <v>167</v>
      </c>
      <c r="E548" s="228" t="s">
        <v>517</v>
      </c>
      <c r="F548" s="229" t="s">
        <v>518</v>
      </c>
      <c r="G548" s="230" t="s">
        <v>519</v>
      </c>
      <c r="H548" s="299"/>
      <c r="I548" s="232"/>
      <c r="J548" s="233">
        <f>ROUND(I548*H548,2)</f>
        <v>0</v>
      </c>
      <c r="K548" s="229" t="s">
        <v>171</v>
      </c>
      <c r="L548" s="45"/>
      <c r="M548" s="234" t="s">
        <v>1</v>
      </c>
      <c r="N548" s="235" t="s">
        <v>44</v>
      </c>
      <c r="O548" s="92"/>
      <c r="P548" s="236">
        <f>O548*H548</f>
        <v>0</v>
      </c>
      <c r="Q548" s="236">
        <v>0</v>
      </c>
      <c r="R548" s="236">
        <f>Q548*H548</f>
        <v>0</v>
      </c>
      <c r="S548" s="236">
        <v>0</v>
      </c>
      <c r="T548" s="237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8" t="s">
        <v>308</v>
      </c>
      <c r="AT548" s="238" t="s">
        <v>167</v>
      </c>
      <c r="AU548" s="238" t="s">
        <v>89</v>
      </c>
      <c r="AY548" s="18" t="s">
        <v>165</v>
      </c>
      <c r="BE548" s="239">
        <f>IF(N548="základní",J548,0)</f>
        <v>0</v>
      </c>
      <c r="BF548" s="239">
        <f>IF(N548="snížená",J548,0)</f>
        <v>0</v>
      </c>
      <c r="BG548" s="239">
        <f>IF(N548="zákl. přenesená",J548,0)</f>
        <v>0</v>
      </c>
      <c r="BH548" s="239">
        <f>IF(N548="sníž. přenesená",J548,0)</f>
        <v>0</v>
      </c>
      <c r="BI548" s="239">
        <f>IF(N548="nulová",J548,0)</f>
        <v>0</v>
      </c>
      <c r="BJ548" s="18" t="s">
        <v>87</v>
      </c>
      <c r="BK548" s="239">
        <f>ROUND(I548*H548,2)</f>
        <v>0</v>
      </c>
      <c r="BL548" s="18" t="s">
        <v>308</v>
      </c>
      <c r="BM548" s="238" t="s">
        <v>934</v>
      </c>
    </row>
    <row r="549" s="2" customFormat="1">
      <c r="A549" s="39"/>
      <c r="B549" s="40"/>
      <c r="C549" s="41"/>
      <c r="D549" s="240" t="s">
        <v>174</v>
      </c>
      <c r="E549" s="41"/>
      <c r="F549" s="241" t="s">
        <v>521</v>
      </c>
      <c r="G549" s="41"/>
      <c r="H549" s="41"/>
      <c r="I549" s="242"/>
      <c r="J549" s="41"/>
      <c r="K549" s="41"/>
      <c r="L549" s="45"/>
      <c r="M549" s="243"/>
      <c r="N549" s="244"/>
      <c r="O549" s="92"/>
      <c r="P549" s="92"/>
      <c r="Q549" s="92"/>
      <c r="R549" s="92"/>
      <c r="S549" s="92"/>
      <c r="T549" s="93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174</v>
      </c>
      <c r="AU549" s="18" t="s">
        <v>89</v>
      </c>
    </row>
    <row r="550" s="12" customFormat="1" ht="25.92" customHeight="1">
      <c r="A550" s="12"/>
      <c r="B550" s="211"/>
      <c r="C550" s="212"/>
      <c r="D550" s="213" t="s">
        <v>78</v>
      </c>
      <c r="E550" s="214" t="s">
        <v>191</v>
      </c>
      <c r="F550" s="214" t="s">
        <v>708</v>
      </c>
      <c r="G550" s="212"/>
      <c r="H550" s="212"/>
      <c r="I550" s="215"/>
      <c r="J550" s="216">
        <f>BK550</f>
        <v>0</v>
      </c>
      <c r="K550" s="212"/>
      <c r="L550" s="217"/>
      <c r="M550" s="218"/>
      <c r="N550" s="219"/>
      <c r="O550" s="219"/>
      <c r="P550" s="220">
        <f>P551</f>
        <v>0</v>
      </c>
      <c r="Q550" s="219"/>
      <c r="R550" s="220">
        <f>R551</f>
        <v>0.015214500000000001</v>
      </c>
      <c r="S550" s="219"/>
      <c r="T550" s="221">
        <f>T551</f>
        <v>0</v>
      </c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R550" s="222" t="s">
        <v>210</v>
      </c>
      <c r="AT550" s="223" t="s">
        <v>78</v>
      </c>
      <c r="AU550" s="223" t="s">
        <v>79</v>
      </c>
      <c r="AY550" s="222" t="s">
        <v>165</v>
      </c>
      <c r="BK550" s="224">
        <f>BK551</f>
        <v>0</v>
      </c>
    </row>
    <row r="551" s="12" customFormat="1" ht="22.8" customHeight="1">
      <c r="A551" s="12"/>
      <c r="B551" s="211"/>
      <c r="C551" s="212"/>
      <c r="D551" s="213" t="s">
        <v>78</v>
      </c>
      <c r="E551" s="225" t="s">
        <v>709</v>
      </c>
      <c r="F551" s="225" t="s">
        <v>710</v>
      </c>
      <c r="G551" s="212"/>
      <c r="H551" s="212"/>
      <c r="I551" s="215"/>
      <c r="J551" s="226">
        <f>BK551</f>
        <v>0</v>
      </c>
      <c r="K551" s="212"/>
      <c r="L551" s="217"/>
      <c r="M551" s="218"/>
      <c r="N551" s="219"/>
      <c r="O551" s="219"/>
      <c r="P551" s="220">
        <f>SUM(P552:P559)</f>
        <v>0</v>
      </c>
      <c r="Q551" s="219"/>
      <c r="R551" s="220">
        <f>SUM(R552:R559)</f>
        <v>0.015214500000000001</v>
      </c>
      <c r="S551" s="219"/>
      <c r="T551" s="221">
        <f>SUM(T552:T559)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222" t="s">
        <v>210</v>
      </c>
      <c r="AT551" s="223" t="s">
        <v>78</v>
      </c>
      <c r="AU551" s="223" t="s">
        <v>87</v>
      </c>
      <c r="AY551" s="222" t="s">
        <v>165</v>
      </c>
      <c r="BK551" s="224">
        <f>SUM(BK552:BK559)</f>
        <v>0</v>
      </c>
    </row>
    <row r="552" s="2" customFormat="1" ht="24.15" customHeight="1">
      <c r="A552" s="39"/>
      <c r="B552" s="40"/>
      <c r="C552" s="227" t="s">
        <v>935</v>
      </c>
      <c r="D552" s="227" t="s">
        <v>167</v>
      </c>
      <c r="E552" s="228" t="s">
        <v>936</v>
      </c>
      <c r="F552" s="229" t="s">
        <v>937</v>
      </c>
      <c r="G552" s="230" t="s">
        <v>335</v>
      </c>
      <c r="H552" s="231">
        <v>21</v>
      </c>
      <c r="I552" s="232"/>
      <c r="J552" s="233">
        <f>ROUND(I552*H552,2)</f>
        <v>0</v>
      </c>
      <c r="K552" s="229" t="s">
        <v>171</v>
      </c>
      <c r="L552" s="45"/>
      <c r="M552" s="234" t="s">
        <v>1</v>
      </c>
      <c r="N552" s="235" t="s">
        <v>44</v>
      </c>
      <c r="O552" s="92"/>
      <c r="P552" s="236">
        <f>O552*H552</f>
        <v>0</v>
      </c>
      <c r="Q552" s="236">
        <v>0</v>
      </c>
      <c r="R552" s="236">
        <f>Q552*H552</f>
        <v>0</v>
      </c>
      <c r="S552" s="236">
        <v>0</v>
      </c>
      <c r="T552" s="237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8" t="s">
        <v>713</v>
      </c>
      <c r="AT552" s="238" t="s">
        <v>167</v>
      </c>
      <c r="AU552" s="238" t="s">
        <v>89</v>
      </c>
      <c r="AY552" s="18" t="s">
        <v>165</v>
      </c>
      <c r="BE552" s="239">
        <f>IF(N552="základní",J552,0)</f>
        <v>0</v>
      </c>
      <c r="BF552" s="239">
        <f>IF(N552="snížená",J552,0)</f>
        <v>0</v>
      </c>
      <c r="BG552" s="239">
        <f>IF(N552="zákl. přenesená",J552,0)</f>
        <v>0</v>
      </c>
      <c r="BH552" s="239">
        <f>IF(N552="sníž. přenesená",J552,0)</f>
        <v>0</v>
      </c>
      <c r="BI552" s="239">
        <f>IF(N552="nulová",J552,0)</f>
        <v>0</v>
      </c>
      <c r="BJ552" s="18" t="s">
        <v>87</v>
      </c>
      <c r="BK552" s="239">
        <f>ROUND(I552*H552,2)</f>
        <v>0</v>
      </c>
      <c r="BL552" s="18" t="s">
        <v>713</v>
      </c>
      <c r="BM552" s="238" t="s">
        <v>938</v>
      </c>
    </row>
    <row r="553" s="2" customFormat="1">
      <c r="A553" s="39"/>
      <c r="B553" s="40"/>
      <c r="C553" s="41"/>
      <c r="D553" s="240" t="s">
        <v>174</v>
      </c>
      <c r="E553" s="41"/>
      <c r="F553" s="241" t="s">
        <v>939</v>
      </c>
      <c r="G553" s="41"/>
      <c r="H553" s="41"/>
      <c r="I553" s="242"/>
      <c r="J553" s="41"/>
      <c r="K553" s="41"/>
      <c r="L553" s="45"/>
      <c r="M553" s="243"/>
      <c r="N553" s="244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174</v>
      </c>
      <c r="AU553" s="18" t="s">
        <v>89</v>
      </c>
    </row>
    <row r="554" s="13" customFormat="1">
      <c r="A554" s="13"/>
      <c r="B554" s="245"/>
      <c r="C554" s="246"/>
      <c r="D554" s="247" t="s">
        <v>176</v>
      </c>
      <c r="E554" s="248" t="s">
        <v>1</v>
      </c>
      <c r="F554" s="249" t="s">
        <v>940</v>
      </c>
      <c r="G554" s="246"/>
      <c r="H554" s="248" t="s">
        <v>1</v>
      </c>
      <c r="I554" s="250"/>
      <c r="J554" s="246"/>
      <c r="K554" s="246"/>
      <c r="L554" s="251"/>
      <c r="M554" s="252"/>
      <c r="N554" s="253"/>
      <c r="O554" s="253"/>
      <c r="P554" s="253"/>
      <c r="Q554" s="253"/>
      <c r="R554" s="253"/>
      <c r="S554" s="253"/>
      <c r="T554" s="25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55" t="s">
        <v>176</v>
      </c>
      <c r="AU554" s="255" t="s">
        <v>89</v>
      </c>
      <c r="AV554" s="13" t="s">
        <v>87</v>
      </c>
      <c r="AW554" s="13" t="s">
        <v>35</v>
      </c>
      <c r="AX554" s="13" t="s">
        <v>79</v>
      </c>
      <c r="AY554" s="255" t="s">
        <v>165</v>
      </c>
    </row>
    <row r="555" s="14" customFormat="1">
      <c r="A555" s="14"/>
      <c r="B555" s="256"/>
      <c r="C555" s="257"/>
      <c r="D555" s="247" t="s">
        <v>176</v>
      </c>
      <c r="E555" s="258" t="s">
        <v>1</v>
      </c>
      <c r="F555" s="259" t="s">
        <v>723</v>
      </c>
      <c r="G555" s="257"/>
      <c r="H555" s="260">
        <v>21</v>
      </c>
      <c r="I555" s="261"/>
      <c r="J555" s="257"/>
      <c r="K555" s="257"/>
      <c r="L555" s="262"/>
      <c r="M555" s="263"/>
      <c r="N555" s="264"/>
      <c r="O555" s="264"/>
      <c r="P555" s="264"/>
      <c r="Q555" s="264"/>
      <c r="R555" s="264"/>
      <c r="S555" s="264"/>
      <c r="T555" s="265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6" t="s">
        <v>176</v>
      </c>
      <c r="AU555" s="266" t="s">
        <v>89</v>
      </c>
      <c r="AV555" s="14" t="s">
        <v>89</v>
      </c>
      <c r="AW555" s="14" t="s">
        <v>35</v>
      </c>
      <c r="AX555" s="14" t="s">
        <v>79</v>
      </c>
      <c r="AY555" s="266" t="s">
        <v>165</v>
      </c>
    </row>
    <row r="556" s="15" customFormat="1">
      <c r="A556" s="15"/>
      <c r="B556" s="267"/>
      <c r="C556" s="268"/>
      <c r="D556" s="247" t="s">
        <v>176</v>
      </c>
      <c r="E556" s="269" t="s">
        <v>1</v>
      </c>
      <c r="F556" s="270" t="s">
        <v>179</v>
      </c>
      <c r="G556" s="268"/>
      <c r="H556" s="271">
        <v>21</v>
      </c>
      <c r="I556" s="272"/>
      <c r="J556" s="268"/>
      <c r="K556" s="268"/>
      <c r="L556" s="273"/>
      <c r="M556" s="274"/>
      <c r="N556" s="275"/>
      <c r="O556" s="275"/>
      <c r="P556" s="275"/>
      <c r="Q556" s="275"/>
      <c r="R556" s="275"/>
      <c r="S556" s="275"/>
      <c r="T556" s="276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77" t="s">
        <v>176</v>
      </c>
      <c r="AU556" s="277" t="s">
        <v>89</v>
      </c>
      <c r="AV556" s="15" t="s">
        <v>172</v>
      </c>
      <c r="AW556" s="15" t="s">
        <v>35</v>
      </c>
      <c r="AX556" s="15" t="s">
        <v>87</v>
      </c>
      <c r="AY556" s="277" t="s">
        <v>165</v>
      </c>
    </row>
    <row r="557" s="2" customFormat="1" ht="24.15" customHeight="1">
      <c r="A557" s="39"/>
      <c r="B557" s="40"/>
      <c r="C557" s="278" t="s">
        <v>941</v>
      </c>
      <c r="D557" s="278" t="s">
        <v>191</v>
      </c>
      <c r="E557" s="279" t="s">
        <v>942</v>
      </c>
      <c r="F557" s="280" t="s">
        <v>943</v>
      </c>
      <c r="G557" s="281" t="s">
        <v>335</v>
      </c>
      <c r="H557" s="282">
        <v>22.050000000000001</v>
      </c>
      <c r="I557" s="283"/>
      <c r="J557" s="284">
        <f>ROUND(I557*H557,2)</f>
        <v>0</v>
      </c>
      <c r="K557" s="280" t="s">
        <v>171</v>
      </c>
      <c r="L557" s="285"/>
      <c r="M557" s="286" t="s">
        <v>1</v>
      </c>
      <c r="N557" s="287" t="s">
        <v>44</v>
      </c>
      <c r="O557" s="92"/>
      <c r="P557" s="236">
        <f>O557*H557</f>
        <v>0</v>
      </c>
      <c r="Q557" s="236">
        <v>0.00068999999999999997</v>
      </c>
      <c r="R557" s="236">
        <f>Q557*H557</f>
        <v>0.015214500000000001</v>
      </c>
      <c r="S557" s="236">
        <v>0</v>
      </c>
      <c r="T557" s="237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8" t="s">
        <v>944</v>
      </c>
      <c r="AT557" s="238" t="s">
        <v>191</v>
      </c>
      <c r="AU557" s="238" t="s">
        <v>89</v>
      </c>
      <c r="AY557" s="18" t="s">
        <v>165</v>
      </c>
      <c r="BE557" s="239">
        <f>IF(N557="základní",J557,0)</f>
        <v>0</v>
      </c>
      <c r="BF557" s="239">
        <f>IF(N557="snížená",J557,0)</f>
        <v>0</v>
      </c>
      <c r="BG557" s="239">
        <f>IF(N557="zákl. přenesená",J557,0)</f>
        <v>0</v>
      </c>
      <c r="BH557" s="239">
        <f>IF(N557="sníž. přenesená",J557,0)</f>
        <v>0</v>
      </c>
      <c r="BI557" s="239">
        <f>IF(N557="nulová",J557,0)</f>
        <v>0</v>
      </c>
      <c r="BJ557" s="18" t="s">
        <v>87</v>
      </c>
      <c r="BK557" s="239">
        <f>ROUND(I557*H557,2)</f>
        <v>0</v>
      </c>
      <c r="BL557" s="18" t="s">
        <v>944</v>
      </c>
      <c r="BM557" s="238" t="s">
        <v>945</v>
      </c>
    </row>
    <row r="558" s="14" customFormat="1">
      <c r="A558" s="14"/>
      <c r="B558" s="256"/>
      <c r="C558" s="257"/>
      <c r="D558" s="247" t="s">
        <v>176</v>
      </c>
      <c r="E558" s="258" t="s">
        <v>1</v>
      </c>
      <c r="F558" s="259" t="s">
        <v>946</v>
      </c>
      <c r="G558" s="257"/>
      <c r="H558" s="260">
        <v>22.050000000000001</v>
      </c>
      <c r="I558" s="261"/>
      <c r="J558" s="257"/>
      <c r="K558" s="257"/>
      <c r="L558" s="262"/>
      <c r="M558" s="263"/>
      <c r="N558" s="264"/>
      <c r="O558" s="264"/>
      <c r="P558" s="264"/>
      <c r="Q558" s="264"/>
      <c r="R558" s="264"/>
      <c r="S558" s="264"/>
      <c r="T558" s="26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66" t="s">
        <v>176</v>
      </c>
      <c r="AU558" s="266" t="s">
        <v>89</v>
      </c>
      <c r="AV558" s="14" t="s">
        <v>89</v>
      </c>
      <c r="AW558" s="14" t="s">
        <v>35</v>
      </c>
      <c r="AX558" s="14" t="s">
        <v>79</v>
      </c>
      <c r="AY558" s="266" t="s">
        <v>165</v>
      </c>
    </row>
    <row r="559" s="15" customFormat="1">
      <c r="A559" s="15"/>
      <c r="B559" s="267"/>
      <c r="C559" s="268"/>
      <c r="D559" s="247" t="s">
        <v>176</v>
      </c>
      <c r="E559" s="269" t="s">
        <v>1</v>
      </c>
      <c r="F559" s="270" t="s">
        <v>179</v>
      </c>
      <c r="G559" s="268"/>
      <c r="H559" s="271">
        <v>22.050000000000001</v>
      </c>
      <c r="I559" s="272"/>
      <c r="J559" s="268"/>
      <c r="K559" s="268"/>
      <c r="L559" s="273"/>
      <c r="M559" s="304"/>
      <c r="N559" s="305"/>
      <c r="O559" s="305"/>
      <c r="P559" s="305"/>
      <c r="Q559" s="305"/>
      <c r="R559" s="305"/>
      <c r="S559" s="305"/>
      <c r="T559" s="306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77" t="s">
        <v>176</v>
      </c>
      <c r="AU559" s="277" t="s">
        <v>89</v>
      </c>
      <c r="AV559" s="15" t="s">
        <v>172</v>
      </c>
      <c r="AW559" s="15" t="s">
        <v>35</v>
      </c>
      <c r="AX559" s="15" t="s">
        <v>87</v>
      </c>
      <c r="AY559" s="277" t="s">
        <v>165</v>
      </c>
    </row>
    <row r="560" s="2" customFormat="1" ht="6.96" customHeight="1">
      <c r="A560" s="39"/>
      <c r="B560" s="67"/>
      <c r="C560" s="68"/>
      <c r="D560" s="68"/>
      <c r="E560" s="68"/>
      <c r="F560" s="68"/>
      <c r="G560" s="68"/>
      <c r="H560" s="68"/>
      <c r="I560" s="68"/>
      <c r="J560" s="68"/>
      <c r="K560" s="68"/>
      <c r="L560" s="45"/>
      <c r="M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</row>
  </sheetData>
  <sheetProtection sheet="1" autoFilter="0" formatColumns="0" formatRows="0" objects="1" scenarios="1" spinCount="100000" saltValue="PLAvL9MgayMhuhnQ46ujtmg2oHA1whvTQE/7aIUcZvPB1hJoy++6+SfgXDa3angnp6totvCIRAYJk4qeH0o8Zw==" hashValue="e30G5HtLSAA385nF0C/ZsaKa6G8YyVPG1N9xMtHN0Yf31p6MjVjT3zlL19DzQjsnWn4ygx4mN07U60ywH4gHQw==" algorithmName="SHA-512" password="CC35"/>
  <autoFilter ref="C128:K55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5_02/113106151"/>
    <hyperlink ref="F138" r:id="rId2" display="https://podminky.urs.cz/item/CS_URS_2025_02/119001422"/>
    <hyperlink ref="F143" r:id="rId3" display="https://podminky.urs.cz/item/CS_URS_2025_02/121151113"/>
    <hyperlink ref="F149" r:id="rId4" display="https://podminky.urs.cz/item/CS_URS_2025_02/122452204"/>
    <hyperlink ref="F169" r:id="rId5" display="https://podminky.urs.cz/item/CS_URS_2025_02/132251103"/>
    <hyperlink ref="F185" r:id="rId6" display="https://podminky.urs.cz/item/CS_URS_2025_02/139001101"/>
    <hyperlink ref="F190" r:id="rId7" display="https://podminky.urs.cz/item/CS_URS_2025_02/162751117"/>
    <hyperlink ref="F196" r:id="rId8" display="https://podminky.urs.cz/item/CS_URS_2025_02/162751119"/>
    <hyperlink ref="F200" r:id="rId9" display="https://podminky.urs.cz/item/CS_URS_2025_02/166151101"/>
    <hyperlink ref="F207" r:id="rId10" display="https://podminky.urs.cz/item/CS_URS_2025_02/171201231"/>
    <hyperlink ref="F211" r:id="rId11" display="https://podminky.urs.cz/item/CS_URS_2025_02/171251201"/>
    <hyperlink ref="F213" r:id="rId12" display="https://podminky.urs.cz/item/CS_URS_2025_02/175151101"/>
    <hyperlink ref="F226" r:id="rId13" display="https://podminky.urs.cz/item/CS_URS_2025_02/175151201"/>
    <hyperlink ref="F234" r:id="rId14" display="https://podminky.urs.cz/item/CS_URS_2025_02/181351103"/>
    <hyperlink ref="F240" r:id="rId15" display="https://podminky.urs.cz/item/CS_URS_2025_02/181411131"/>
    <hyperlink ref="F248" r:id="rId16" display="https://podminky.urs.cz/item/CS_URS_2025_02/181951112"/>
    <hyperlink ref="F275" r:id="rId17" display="https://podminky.urs.cz/item/CS_URS_2025_02/182151111"/>
    <hyperlink ref="F282" r:id="rId18" display="https://podminky.urs.cz/item/CS_URS_2025_02/211531111"/>
    <hyperlink ref="F293" r:id="rId19" display="https://podminky.urs.cz/item/CS_URS_2025_02/211971110"/>
    <hyperlink ref="F309" r:id="rId20" display="https://podminky.urs.cz/item/CS_URS_2025_02/212532111"/>
    <hyperlink ref="F320" r:id="rId21" display="https://podminky.urs.cz/item/CS_URS_2025_02/212755214"/>
    <hyperlink ref="F329" r:id="rId22" display="https://podminky.urs.cz/item/CS_URS_2025_02/212755216"/>
    <hyperlink ref="F337" r:id="rId23" display="https://podminky.urs.cz/item/CS_URS_2025_02/451572111"/>
    <hyperlink ref="F343" r:id="rId24" display="https://podminky.urs.cz/item/CS_URS_2025_02/564211011"/>
    <hyperlink ref="F360" r:id="rId25" display="https://podminky.urs.cz/item/CS_URS_2025_02/564841111"/>
    <hyperlink ref="F366" r:id="rId26" display="https://podminky.urs.cz/item/CS_URS_2025_02/564861111"/>
    <hyperlink ref="F383" r:id="rId27" display="https://podminky.urs.cz/item/CS_URS_2025_02/564952111"/>
    <hyperlink ref="F389" r:id="rId28" display="https://podminky.urs.cz/item/CS_URS_2025_02/564960315"/>
    <hyperlink ref="F411" r:id="rId29" display="https://podminky.urs.cz/item/CS_URS_2025_02/591111111"/>
    <hyperlink ref="F417" r:id="rId30" display="https://podminky.urs.cz/item/CS_URS_2025_02/599441111"/>
    <hyperlink ref="F424" r:id="rId31" display="https://podminky.urs.cz/item/CS_URS_2025_02/871310310"/>
    <hyperlink ref="F443" r:id="rId32" display="https://podminky.urs.cz/item/CS_URS_2025_02/877310310"/>
    <hyperlink ref="F450" r:id="rId33" display="https://podminky.urs.cz/item/CS_URS_2025_02/877310320"/>
    <hyperlink ref="F459" r:id="rId34" display="https://podminky.urs.cz/item/CS_URS_2025_02/877310330"/>
    <hyperlink ref="F467" r:id="rId35" display="https://podminky.urs.cz/item/CS_URS_2025_02/892271111"/>
    <hyperlink ref="F471" r:id="rId36" display="https://podminky.urs.cz/item/CS_URS_2025_02/899722111"/>
    <hyperlink ref="F476" r:id="rId37" display="https://podminky.urs.cz/item/CS_URS_2025_02/916111113"/>
    <hyperlink ref="F482" r:id="rId38" display="https://podminky.urs.cz/item/CS_URS_2025_02/916991121"/>
    <hyperlink ref="F487" r:id="rId39" display="https://podminky.urs.cz/item/CS_URS_2025_02/919726202"/>
    <hyperlink ref="F506" r:id="rId40" display="https://podminky.urs.cz/item/CS_URS_2025_02/935113111"/>
    <hyperlink ref="F523" r:id="rId41" display="https://podminky.urs.cz/item/CS_URS_2025_02/979071111"/>
    <hyperlink ref="F529" r:id="rId42" display="https://podminky.urs.cz/item/CS_URS_2025_02/997013111"/>
    <hyperlink ref="F531" r:id="rId43" display="https://podminky.urs.cz/item/CS_URS_2025_02/997013501"/>
    <hyperlink ref="F533" r:id="rId44" display="https://podminky.urs.cz/item/CS_URS_2025_02/997013509"/>
    <hyperlink ref="F537" r:id="rId45" display="https://podminky.urs.cz/item/CS_URS_2025_02/997013861"/>
    <hyperlink ref="F540" r:id="rId46" display="https://podminky.urs.cz/item/CS_URS_2025_02/998223011"/>
    <hyperlink ref="F544" r:id="rId47" display="https://podminky.urs.cz/item/CS_URS_2025_02/711161215"/>
    <hyperlink ref="F549" r:id="rId48" display="https://podminky.urs.cz/item/CS_URS_2025_02/998711201"/>
    <hyperlink ref="F553" r:id="rId49" display="https://podminky.urs.cz/item/CS_URS_2025_02/4607912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947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ROUND((SUM(BE127:BE548)),  2)</f>
        <v>0</v>
      </c>
      <c r="G33" s="39"/>
      <c r="H33" s="39"/>
      <c r="I33" s="165">
        <v>0.20999999999999999</v>
      </c>
      <c r="J33" s="164">
        <f>ROUND(((SUM(BE127:BE548))*I33),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ROUND((SUM(BF127:BF548)),  2)</f>
        <v>0</v>
      </c>
      <c r="G34" s="39"/>
      <c r="H34" s="39"/>
      <c r="I34" s="165">
        <v>0.12</v>
      </c>
      <c r="J34" s="164">
        <f>ROUND(((SUM(BF127:BF548))*I34),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ROUND((SUM(BG127:BG548)),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ROUND((SUM(BH127:BH548)),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ROUND((SUM(BI127:BI548)),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2504904 - SO 101 - Komunikace a parkovací plochy I.etapa - Okružní komunikace západní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J128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J129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J276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142</v>
      </c>
      <c r="E100" s="197"/>
      <c r="F100" s="197"/>
      <c r="G100" s="197"/>
      <c r="H100" s="197"/>
      <c r="I100" s="197"/>
      <c r="J100" s="198">
        <f>J317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144</v>
      </c>
      <c r="E101" s="197"/>
      <c r="F101" s="197"/>
      <c r="G101" s="197"/>
      <c r="H101" s="197"/>
      <c r="I101" s="197"/>
      <c r="J101" s="198">
        <f>J448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146</v>
      </c>
      <c r="E102" s="197"/>
      <c r="F102" s="197"/>
      <c r="G102" s="197"/>
      <c r="H102" s="197"/>
      <c r="I102" s="197"/>
      <c r="J102" s="198">
        <f>J474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9"/>
      <c r="C103" s="190"/>
      <c r="D103" s="191" t="s">
        <v>147</v>
      </c>
      <c r="E103" s="192"/>
      <c r="F103" s="192"/>
      <c r="G103" s="192"/>
      <c r="H103" s="192"/>
      <c r="I103" s="192"/>
      <c r="J103" s="193">
        <f>J477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5"/>
      <c r="C104" s="134"/>
      <c r="D104" s="196" t="s">
        <v>148</v>
      </c>
      <c r="E104" s="197"/>
      <c r="F104" s="197"/>
      <c r="G104" s="197"/>
      <c r="H104" s="197"/>
      <c r="I104" s="197"/>
      <c r="J104" s="198">
        <f>J478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149</v>
      </c>
      <c r="E105" s="197"/>
      <c r="F105" s="197"/>
      <c r="G105" s="197"/>
      <c r="H105" s="197"/>
      <c r="I105" s="197"/>
      <c r="J105" s="198">
        <f>J491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558</v>
      </c>
      <c r="E106" s="192"/>
      <c r="F106" s="192"/>
      <c r="G106" s="192"/>
      <c r="H106" s="192"/>
      <c r="I106" s="192"/>
      <c r="J106" s="193">
        <f>J543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559</v>
      </c>
      <c r="E107" s="197"/>
      <c r="F107" s="197"/>
      <c r="G107" s="197"/>
      <c r="H107" s="197"/>
      <c r="I107" s="197"/>
      <c r="J107" s="198">
        <f>J544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150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Revitalizace veřejných ploch v areálu kláštera Rajhrad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131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30" customHeight="1">
      <c r="A119" s="39"/>
      <c r="B119" s="40"/>
      <c r="C119" s="41"/>
      <c r="D119" s="41"/>
      <c r="E119" s="77" t="str">
        <f>E9</f>
        <v>2504904 - SO 101 - Komunikace a parkovací plochy I.etapa - Okružní komunikace západní část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Rajhrad</v>
      </c>
      <c r="G121" s="41"/>
      <c r="H121" s="41"/>
      <c r="I121" s="33" t="s">
        <v>22</v>
      </c>
      <c r="J121" s="80" t="str">
        <f>IF(J12="","",J12)</f>
        <v>9. 12. 2025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>Benediktínské opatství Rajhrad, Kláštěr 1, 66461 R</v>
      </c>
      <c r="G123" s="41"/>
      <c r="H123" s="41"/>
      <c r="I123" s="33" t="s">
        <v>31</v>
      </c>
      <c r="J123" s="37" t="str">
        <f>E21</f>
        <v>SPZ Design,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29</v>
      </c>
      <c r="D124" s="41"/>
      <c r="E124" s="41"/>
      <c r="F124" s="28" t="str">
        <f>IF(E18="","",E18)</f>
        <v>Vyplň údaj</v>
      </c>
      <c r="G124" s="41"/>
      <c r="H124" s="41"/>
      <c r="I124" s="33" t="s">
        <v>36</v>
      </c>
      <c r="J124" s="37" t="str">
        <f>E24</f>
        <v>Ing. Petr Zavadil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0"/>
      <c r="B126" s="201"/>
      <c r="C126" s="202" t="s">
        <v>151</v>
      </c>
      <c r="D126" s="203" t="s">
        <v>64</v>
      </c>
      <c r="E126" s="203" t="s">
        <v>60</v>
      </c>
      <c r="F126" s="203" t="s">
        <v>61</v>
      </c>
      <c r="G126" s="203" t="s">
        <v>152</v>
      </c>
      <c r="H126" s="203" t="s">
        <v>153</v>
      </c>
      <c r="I126" s="203" t="s">
        <v>154</v>
      </c>
      <c r="J126" s="203" t="s">
        <v>135</v>
      </c>
      <c r="K126" s="204" t="s">
        <v>155</v>
      </c>
      <c r="L126" s="205"/>
      <c r="M126" s="101" t="s">
        <v>1</v>
      </c>
      <c r="N126" s="102" t="s">
        <v>43</v>
      </c>
      <c r="O126" s="102" t="s">
        <v>156</v>
      </c>
      <c r="P126" s="102" t="s">
        <v>157</v>
      </c>
      <c r="Q126" s="102" t="s">
        <v>158</v>
      </c>
      <c r="R126" s="102" t="s">
        <v>159</v>
      </c>
      <c r="S126" s="102" t="s">
        <v>160</v>
      </c>
      <c r="T126" s="103" t="s">
        <v>161</v>
      </c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</row>
    <row r="127" s="2" customFormat="1" ht="22.8" customHeight="1">
      <c r="A127" s="39"/>
      <c r="B127" s="40"/>
      <c r="C127" s="108" t="s">
        <v>162</v>
      </c>
      <c r="D127" s="41"/>
      <c r="E127" s="41"/>
      <c r="F127" s="41"/>
      <c r="G127" s="41"/>
      <c r="H127" s="41"/>
      <c r="I127" s="41"/>
      <c r="J127" s="206">
        <f>BK127</f>
        <v>0</v>
      </c>
      <c r="K127" s="41"/>
      <c r="L127" s="45"/>
      <c r="M127" s="104"/>
      <c r="N127" s="207"/>
      <c r="O127" s="105"/>
      <c r="P127" s="208">
        <f>P128+P477+P543</f>
        <v>0</v>
      </c>
      <c r="Q127" s="105"/>
      <c r="R127" s="208">
        <f>R128+R477+R543</f>
        <v>201.71888841000001</v>
      </c>
      <c r="S127" s="105"/>
      <c r="T127" s="209">
        <f>T128+T477+T543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78</v>
      </c>
      <c r="AU127" s="18" t="s">
        <v>137</v>
      </c>
      <c r="BK127" s="210">
        <f>BK128+BK477+BK543</f>
        <v>0</v>
      </c>
    </row>
    <row r="128" s="12" customFormat="1" ht="25.92" customHeight="1">
      <c r="A128" s="12"/>
      <c r="B128" s="211"/>
      <c r="C128" s="212"/>
      <c r="D128" s="213" t="s">
        <v>78</v>
      </c>
      <c r="E128" s="214" t="s">
        <v>163</v>
      </c>
      <c r="F128" s="214" t="s">
        <v>164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P129+P276+P317+P448+P474</f>
        <v>0</v>
      </c>
      <c r="Q128" s="219"/>
      <c r="R128" s="220">
        <f>R129+R276+R317+R448+R474</f>
        <v>199.41046431000001</v>
      </c>
      <c r="S128" s="219"/>
      <c r="T128" s="221">
        <f>T129+T276+T317+T448+T474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87</v>
      </c>
      <c r="AT128" s="223" t="s">
        <v>78</v>
      </c>
      <c r="AU128" s="223" t="s">
        <v>79</v>
      </c>
      <c r="AY128" s="222" t="s">
        <v>165</v>
      </c>
      <c r="BK128" s="224">
        <f>BK129+BK276+BK317+BK448+BK474</f>
        <v>0</v>
      </c>
    </row>
    <row r="129" s="12" customFormat="1" ht="22.8" customHeight="1">
      <c r="A129" s="12"/>
      <c r="B129" s="211"/>
      <c r="C129" s="212"/>
      <c r="D129" s="213" t="s">
        <v>78</v>
      </c>
      <c r="E129" s="225" t="s">
        <v>87</v>
      </c>
      <c r="F129" s="225" t="s">
        <v>166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SUM(P130:P275)</f>
        <v>0</v>
      </c>
      <c r="Q129" s="219"/>
      <c r="R129" s="220">
        <f>SUM(R130:R275)</f>
        <v>2.3893690000000003</v>
      </c>
      <c r="S129" s="219"/>
      <c r="T129" s="221">
        <f>SUM(T130:T275)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87</v>
      </c>
      <c r="AT129" s="223" t="s">
        <v>78</v>
      </c>
      <c r="AU129" s="223" t="s">
        <v>87</v>
      </c>
      <c r="AY129" s="222" t="s">
        <v>165</v>
      </c>
      <c r="BK129" s="224">
        <f>SUM(BK130:BK275)</f>
        <v>0</v>
      </c>
    </row>
    <row r="130" s="2" customFormat="1" ht="24.15" customHeight="1">
      <c r="A130" s="39"/>
      <c r="B130" s="40"/>
      <c r="C130" s="227" t="s">
        <v>87</v>
      </c>
      <c r="D130" s="227" t="s">
        <v>167</v>
      </c>
      <c r="E130" s="228" t="s">
        <v>562</v>
      </c>
      <c r="F130" s="229" t="s">
        <v>563</v>
      </c>
      <c r="G130" s="230" t="s">
        <v>335</v>
      </c>
      <c r="H130" s="231">
        <v>6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0.036900000000000002</v>
      </c>
      <c r="R130" s="236">
        <f>Q130*H130</f>
        <v>0.22140000000000001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948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565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3" customFormat="1">
      <c r="A132" s="13"/>
      <c r="B132" s="245"/>
      <c r="C132" s="246"/>
      <c r="D132" s="247" t="s">
        <v>176</v>
      </c>
      <c r="E132" s="248" t="s">
        <v>1</v>
      </c>
      <c r="F132" s="249" t="s">
        <v>566</v>
      </c>
      <c r="G132" s="246"/>
      <c r="H132" s="248" t="s">
        <v>1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5" t="s">
        <v>176</v>
      </c>
      <c r="AU132" s="255" t="s">
        <v>89</v>
      </c>
      <c r="AV132" s="13" t="s">
        <v>87</v>
      </c>
      <c r="AW132" s="13" t="s">
        <v>35</v>
      </c>
      <c r="AX132" s="13" t="s">
        <v>79</v>
      </c>
      <c r="AY132" s="255" t="s">
        <v>165</v>
      </c>
    </row>
    <row r="133" s="14" customFormat="1">
      <c r="A133" s="14"/>
      <c r="B133" s="256"/>
      <c r="C133" s="257"/>
      <c r="D133" s="247" t="s">
        <v>176</v>
      </c>
      <c r="E133" s="258" t="s">
        <v>1</v>
      </c>
      <c r="F133" s="259" t="s">
        <v>949</v>
      </c>
      <c r="G133" s="257"/>
      <c r="H133" s="260">
        <v>6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6" t="s">
        <v>176</v>
      </c>
      <c r="AU133" s="266" t="s">
        <v>89</v>
      </c>
      <c r="AV133" s="14" t="s">
        <v>89</v>
      </c>
      <c r="AW133" s="14" t="s">
        <v>35</v>
      </c>
      <c r="AX133" s="14" t="s">
        <v>79</v>
      </c>
      <c r="AY133" s="266" t="s">
        <v>165</v>
      </c>
    </row>
    <row r="134" s="15" customFormat="1">
      <c r="A134" s="15"/>
      <c r="B134" s="267"/>
      <c r="C134" s="268"/>
      <c r="D134" s="247" t="s">
        <v>176</v>
      </c>
      <c r="E134" s="269" t="s">
        <v>1</v>
      </c>
      <c r="F134" s="270" t="s">
        <v>179</v>
      </c>
      <c r="G134" s="268"/>
      <c r="H134" s="271">
        <v>6</v>
      </c>
      <c r="I134" s="272"/>
      <c r="J134" s="268"/>
      <c r="K134" s="268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176</v>
      </c>
      <c r="AU134" s="277" t="s">
        <v>89</v>
      </c>
      <c r="AV134" s="15" t="s">
        <v>172</v>
      </c>
      <c r="AW134" s="15" t="s">
        <v>35</v>
      </c>
      <c r="AX134" s="15" t="s">
        <v>87</v>
      </c>
      <c r="AY134" s="277" t="s">
        <v>165</v>
      </c>
    </row>
    <row r="135" s="2" customFormat="1" ht="24.15" customHeight="1">
      <c r="A135" s="39"/>
      <c r="B135" s="40"/>
      <c r="C135" s="227" t="s">
        <v>89</v>
      </c>
      <c r="D135" s="227" t="s">
        <v>167</v>
      </c>
      <c r="E135" s="228" t="s">
        <v>570</v>
      </c>
      <c r="F135" s="229" t="s">
        <v>571</v>
      </c>
      <c r="G135" s="230" t="s">
        <v>170</v>
      </c>
      <c r="H135" s="231">
        <v>437.17599999999999</v>
      </c>
      <c r="I135" s="232"/>
      <c r="J135" s="233">
        <f>ROUND(I135*H135,2)</f>
        <v>0</v>
      </c>
      <c r="K135" s="229" t="s">
        <v>171</v>
      </c>
      <c r="L135" s="45"/>
      <c r="M135" s="234" t="s">
        <v>1</v>
      </c>
      <c r="N135" s="235" t="s">
        <v>44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172</v>
      </c>
      <c r="AT135" s="238" t="s">
        <v>167</v>
      </c>
      <c r="AU135" s="238" t="s">
        <v>89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87</v>
      </c>
      <c r="BK135" s="239">
        <f>ROUND(I135*H135,2)</f>
        <v>0</v>
      </c>
      <c r="BL135" s="18" t="s">
        <v>172</v>
      </c>
      <c r="BM135" s="238" t="s">
        <v>950</v>
      </c>
    </row>
    <row r="136" s="2" customFormat="1">
      <c r="A136" s="39"/>
      <c r="B136" s="40"/>
      <c r="C136" s="41"/>
      <c r="D136" s="240" t="s">
        <v>174</v>
      </c>
      <c r="E136" s="41"/>
      <c r="F136" s="241" t="s">
        <v>573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174</v>
      </c>
      <c r="AU136" s="18" t="s">
        <v>89</v>
      </c>
    </row>
    <row r="137" s="13" customFormat="1">
      <c r="A137" s="13"/>
      <c r="B137" s="245"/>
      <c r="C137" s="246"/>
      <c r="D137" s="247" t="s">
        <v>176</v>
      </c>
      <c r="E137" s="248" t="s">
        <v>1</v>
      </c>
      <c r="F137" s="249" t="s">
        <v>574</v>
      </c>
      <c r="G137" s="246"/>
      <c r="H137" s="248" t="s">
        <v>1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5" t="s">
        <v>176</v>
      </c>
      <c r="AU137" s="255" t="s">
        <v>89</v>
      </c>
      <c r="AV137" s="13" t="s">
        <v>87</v>
      </c>
      <c r="AW137" s="13" t="s">
        <v>35</v>
      </c>
      <c r="AX137" s="13" t="s">
        <v>79</v>
      </c>
      <c r="AY137" s="255" t="s">
        <v>165</v>
      </c>
    </row>
    <row r="138" s="13" customFormat="1">
      <c r="A138" s="13"/>
      <c r="B138" s="245"/>
      <c r="C138" s="246"/>
      <c r="D138" s="247" t="s">
        <v>176</v>
      </c>
      <c r="E138" s="248" t="s">
        <v>1</v>
      </c>
      <c r="F138" s="249" t="s">
        <v>534</v>
      </c>
      <c r="G138" s="246"/>
      <c r="H138" s="248" t="s">
        <v>1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5" t="s">
        <v>176</v>
      </c>
      <c r="AU138" s="255" t="s">
        <v>89</v>
      </c>
      <c r="AV138" s="13" t="s">
        <v>87</v>
      </c>
      <c r="AW138" s="13" t="s">
        <v>35</v>
      </c>
      <c r="AX138" s="13" t="s">
        <v>79</v>
      </c>
      <c r="AY138" s="255" t="s">
        <v>165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951</v>
      </c>
      <c r="G139" s="257"/>
      <c r="H139" s="260">
        <v>437.17599999999999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437.17599999999999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37.8" customHeight="1">
      <c r="A141" s="39"/>
      <c r="B141" s="40"/>
      <c r="C141" s="227" t="s">
        <v>210</v>
      </c>
      <c r="D141" s="227" t="s">
        <v>167</v>
      </c>
      <c r="E141" s="228" t="s">
        <v>198</v>
      </c>
      <c r="F141" s="229" t="s">
        <v>199</v>
      </c>
      <c r="G141" s="230" t="s">
        <v>183</v>
      </c>
      <c r="H141" s="231">
        <v>331.01999999999998</v>
      </c>
      <c r="I141" s="232"/>
      <c r="J141" s="233">
        <f>ROUND(I141*H141,2)</f>
        <v>0</v>
      </c>
      <c r="K141" s="229" t="s">
        <v>171</v>
      </c>
      <c r="L141" s="45"/>
      <c r="M141" s="234" t="s">
        <v>1</v>
      </c>
      <c r="N141" s="235" t="s">
        <v>44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172</v>
      </c>
      <c r="AT141" s="238" t="s">
        <v>167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952</v>
      </c>
    </row>
    <row r="142" s="2" customFormat="1">
      <c r="A142" s="39"/>
      <c r="B142" s="40"/>
      <c r="C142" s="41"/>
      <c r="D142" s="240" t="s">
        <v>174</v>
      </c>
      <c r="E142" s="41"/>
      <c r="F142" s="241" t="s">
        <v>201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89</v>
      </c>
    </row>
    <row r="143" s="13" customFormat="1">
      <c r="A143" s="13"/>
      <c r="B143" s="245"/>
      <c r="C143" s="246"/>
      <c r="D143" s="247" t="s">
        <v>176</v>
      </c>
      <c r="E143" s="248" t="s">
        <v>1</v>
      </c>
      <c r="F143" s="249" t="s">
        <v>534</v>
      </c>
      <c r="G143" s="246"/>
      <c r="H143" s="248" t="s">
        <v>1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5" t="s">
        <v>176</v>
      </c>
      <c r="AU143" s="255" t="s">
        <v>89</v>
      </c>
      <c r="AV143" s="13" t="s">
        <v>87</v>
      </c>
      <c r="AW143" s="13" t="s">
        <v>35</v>
      </c>
      <c r="AX143" s="13" t="s">
        <v>79</v>
      </c>
      <c r="AY143" s="255" t="s">
        <v>165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953</v>
      </c>
      <c r="G144" s="257"/>
      <c r="H144" s="260">
        <v>45.899999999999999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4" customFormat="1">
      <c r="A145" s="14"/>
      <c r="B145" s="256"/>
      <c r="C145" s="257"/>
      <c r="D145" s="247" t="s">
        <v>176</v>
      </c>
      <c r="E145" s="258" t="s">
        <v>1</v>
      </c>
      <c r="F145" s="259" t="s">
        <v>954</v>
      </c>
      <c r="G145" s="257"/>
      <c r="H145" s="260">
        <v>96.900000000000006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176</v>
      </c>
      <c r="AU145" s="266" t="s">
        <v>89</v>
      </c>
      <c r="AV145" s="14" t="s">
        <v>89</v>
      </c>
      <c r="AW145" s="14" t="s">
        <v>35</v>
      </c>
      <c r="AX145" s="14" t="s">
        <v>79</v>
      </c>
      <c r="AY145" s="266" t="s">
        <v>165</v>
      </c>
    </row>
    <row r="146" s="14" customFormat="1">
      <c r="A146" s="14"/>
      <c r="B146" s="256"/>
      <c r="C146" s="257"/>
      <c r="D146" s="247" t="s">
        <v>176</v>
      </c>
      <c r="E146" s="258" t="s">
        <v>1</v>
      </c>
      <c r="F146" s="259" t="s">
        <v>955</v>
      </c>
      <c r="G146" s="257"/>
      <c r="H146" s="260">
        <v>46.817999999999998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176</v>
      </c>
      <c r="AU146" s="266" t="s">
        <v>89</v>
      </c>
      <c r="AV146" s="14" t="s">
        <v>89</v>
      </c>
      <c r="AW146" s="14" t="s">
        <v>35</v>
      </c>
      <c r="AX146" s="14" t="s">
        <v>79</v>
      </c>
      <c r="AY146" s="266" t="s">
        <v>165</v>
      </c>
    </row>
    <row r="147" s="14" customFormat="1">
      <c r="A147" s="14"/>
      <c r="B147" s="256"/>
      <c r="C147" s="257"/>
      <c r="D147" s="247" t="s">
        <v>176</v>
      </c>
      <c r="E147" s="258" t="s">
        <v>1</v>
      </c>
      <c r="F147" s="259" t="s">
        <v>956</v>
      </c>
      <c r="G147" s="257"/>
      <c r="H147" s="260">
        <v>52.734000000000002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176</v>
      </c>
      <c r="AU147" s="266" t="s">
        <v>89</v>
      </c>
      <c r="AV147" s="14" t="s">
        <v>89</v>
      </c>
      <c r="AW147" s="14" t="s">
        <v>35</v>
      </c>
      <c r="AX147" s="14" t="s">
        <v>79</v>
      </c>
      <c r="AY147" s="266" t="s">
        <v>165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957</v>
      </c>
      <c r="G148" s="257"/>
      <c r="H148" s="260">
        <v>1.6830000000000001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4" customFormat="1">
      <c r="A149" s="14"/>
      <c r="B149" s="256"/>
      <c r="C149" s="257"/>
      <c r="D149" s="247" t="s">
        <v>176</v>
      </c>
      <c r="E149" s="258" t="s">
        <v>1</v>
      </c>
      <c r="F149" s="259" t="s">
        <v>958</v>
      </c>
      <c r="G149" s="257"/>
      <c r="H149" s="260">
        <v>109.615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6" t="s">
        <v>176</v>
      </c>
      <c r="AU149" s="266" t="s">
        <v>89</v>
      </c>
      <c r="AV149" s="14" t="s">
        <v>89</v>
      </c>
      <c r="AW149" s="14" t="s">
        <v>35</v>
      </c>
      <c r="AX149" s="14" t="s">
        <v>79</v>
      </c>
      <c r="AY149" s="266" t="s">
        <v>165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959</v>
      </c>
      <c r="G150" s="257"/>
      <c r="H150" s="260">
        <v>3.4980000000000002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3" customFormat="1">
      <c r="A151" s="13"/>
      <c r="B151" s="245"/>
      <c r="C151" s="246"/>
      <c r="D151" s="247" t="s">
        <v>176</v>
      </c>
      <c r="E151" s="248" t="s">
        <v>1</v>
      </c>
      <c r="F151" s="249" t="s">
        <v>960</v>
      </c>
      <c r="G151" s="246"/>
      <c r="H151" s="248" t="s">
        <v>1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5" t="s">
        <v>176</v>
      </c>
      <c r="AU151" s="255" t="s">
        <v>89</v>
      </c>
      <c r="AV151" s="13" t="s">
        <v>87</v>
      </c>
      <c r="AW151" s="13" t="s">
        <v>35</v>
      </c>
      <c r="AX151" s="13" t="s">
        <v>79</v>
      </c>
      <c r="AY151" s="255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961</v>
      </c>
      <c r="G152" s="257"/>
      <c r="H152" s="260">
        <v>-43.718000000000004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3" customFormat="1">
      <c r="A153" s="13"/>
      <c r="B153" s="245"/>
      <c r="C153" s="246"/>
      <c r="D153" s="247" t="s">
        <v>176</v>
      </c>
      <c r="E153" s="248" t="s">
        <v>1</v>
      </c>
      <c r="F153" s="249" t="s">
        <v>380</v>
      </c>
      <c r="G153" s="246"/>
      <c r="H153" s="248" t="s">
        <v>1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5" t="s">
        <v>176</v>
      </c>
      <c r="AU153" s="255" t="s">
        <v>89</v>
      </c>
      <c r="AV153" s="13" t="s">
        <v>87</v>
      </c>
      <c r="AW153" s="13" t="s">
        <v>35</v>
      </c>
      <c r="AX153" s="13" t="s">
        <v>79</v>
      </c>
      <c r="AY153" s="255" t="s">
        <v>165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962</v>
      </c>
      <c r="G154" s="257"/>
      <c r="H154" s="260">
        <v>1.8899999999999999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963</v>
      </c>
      <c r="G155" s="257"/>
      <c r="H155" s="260">
        <v>3.5099999999999998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964</v>
      </c>
      <c r="G156" s="257"/>
      <c r="H156" s="260">
        <v>0.94499999999999995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4" customFormat="1">
      <c r="A157" s="14"/>
      <c r="B157" s="256"/>
      <c r="C157" s="257"/>
      <c r="D157" s="247" t="s">
        <v>176</v>
      </c>
      <c r="E157" s="258" t="s">
        <v>1</v>
      </c>
      <c r="F157" s="259" t="s">
        <v>965</v>
      </c>
      <c r="G157" s="257"/>
      <c r="H157" s="260">
        <v>0.94499999999999995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176</v>
      </c>
      <c r="AU157" s="266" t="s">
        <v>89</v>
      </c>
      <c r="AV157" s="14" t="s">
        <v>89</v>
      </c>
      <c r="AW157" s="14" t="s">
        <v>35</v>
      </c>
      <c r="AX157" s="14" t="s">
        <v>79</v>
      </c>
      <c r="AY157" s="266" t="s">
        <v>165</v>
      </c>
    </row>
    <row r="158" s="14" customFormat="1">
      <c r="A158" s="14"/>
      <c r="B158" s="256"/>
      <c r="C158" s="257"/>
      <c r="D158" s="247" t="s">
        <v>176</v>
      </c>
      <c r="E158" s="258" t="s">
        <v>1</v>
      </c>
      <c r="F158" s="259" t="s">
        <v>966</v>
      </c>
      <c r="G158" s="257"/>
      <c r="H158" s="260">
        <v>1.2150000000000001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176</v>
      </c>
      <c r="AU158" s="266" t="s">
        <v>89</v>
      </c>
      <c r="AV158" s="14" t="s">
        <v>89</v>
      </c>
      <c r="AW158" s="14" t="s">
        <v>35</v>
      </c>
      <c r="AX158" s="14" t="s">
        <v>79</v>
      </c>
      <c r="AY158" s="266" t="s">
        <v>165</v>
      </c>
    </row>
    <row r="159" s="14" customFormat="1">
      <c r="A159" s="14"/>
      <c r="B159" s="256"/>
      <c r="C159" s="257"/>
      <c r="D159" s="247" t="s">
        <v>176</v>
      </c>
      <c r="E159" s="258" t="s">
        <v>1</v>
      </c>
      <c r="F159" s="259" t="s">
        <v>967</v>
      </c>
      <c r="G159" s="257"/>
      <c r="H159" s="260">
        <v>5.04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6" t="s">
        <v>176</v>
      </c>
      <c r="AU159" s="266" t="s">
        <v>89</v>
      </c>
      <c r="AV159" s="14" t="s">
        <v>89</v>
      </c>
      <c r="AW159" s="14" t="s">
        <v>35</v>
      </c>
      <c r="AX159" s="14" t="s">
        <v>79</v>
      </c>
      <c r="AY159" s="266" t="s">
        <v>165</v>
      </c>
    </row>
    <row r="160" s="13" customFormat="1">
      <c r="A160" s="13"/>
      <c r="B160" s="245"/>
      <c r="C160" s="246"/>
      <c r="D160" s="247" t="s">
        <v>176</v>
      </c>
      <c r="E160" s="248" t="s">
        <v>1</v>
      </c>
      <c r="F160" s="249" t="s">
        <v>968</v>
      </c>
      <c r="G160" s="246"/>
      <c r="H160" s="248" t="s">
        <v>1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5" t="s">
        <v>176</v>
      </c>
      <c r="AU160" s="255" t="s">
        <v>89</v>
      </c>
      <c r="AV160" s="13" t="s">
        <v>87</v>
      </c>
      <c r="AW160" s="13" t="s">
        <v>35</v>
      </c>
      <c r="AX160" s="13" t="s">
        <v>79</v>
      </c>
      <c r="AY160" s="255" t="s">
        <v>165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969</v>
      </c>
      <c r="G161" s="257"/>
      <c r="H161" s="260">
        <v>2.3999999999999999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3" customFormat="1">
      <c r="A162" s="13"/>
      <c r="B162" s="245"/>
      <c r="C162" s="246"/>
      <c r="D162" s="247" t="s">
        <v>176</v>
      </c>
      <c r="E162" s="248" t="s">
        <v>1</v>
      </c>
      <c r="F162" s="249" t="s">
        <v>970</v>
      </c>
      <c r="G162" s="246"/>
      <c r="H162" s="248" t="s">
        <v>1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5" t="s">
        <v>176</v>
      </c>
      <c r="AU162" s="255" t="s">
        <v>89</v>
      </c>
      <c r="AV162" s="13" t="s">
        <v>87</v>
      </c>
      <c r="AW162" s="13" t="s">
        <v>35</v>
      </c>
      <c r="AX162" s="13" t="s">
        <v>79</v>
      </c>
      <c r="AY162" s="255" t="s">
        <v>165</v>
      </c>
    </row>
    <row r="163" s="13" customFormat="1">
      <c r="A163" s="13"/>
      <c r="B163" s="245"/>
      <c r="C163" s="246"/>
      <c r="D163" s="247" t="s">
        <v>176</v>
      </c>
      <c r="E163" s="248" t="s">
        <v>1</v>
      </c>
      <c r="F163" s="249" t="s">
        <v>971</v>
      </c>
      <c r="G163" s="246"/>
      <c r="H163" s="248" t="s">
        <v>1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5" t="s">
        <v>176</v>
      </c>
      <c r="AU163" s="255" t="s">
        <v>89</v>
      </c>
      <c r="AV163" s="13" t="s">
        <v>87</v>
      </c>
      <c r="AW163" s="13" t="s">
        <v>35</v>
      </c>
      <c r="AX163" s="13" t="s">
        <v>79</v>
      </c>
      <c r="AY163" s="255" t="s">
        <v>165</v>
      </c>
    </row>
    <row r="164" s="14" customFormat="1">
      <c r="A164" s="14"/>
      <c r="B164" s="256"/>
      <c r="C164" s="257"/>
      <c r="D164" s="247" t="s">
        <v>176</v>
      </c>
      <c r="E164" s="258" t="s">
        <v>1</v>
      </c>
      <c r="F164" s="259" t="s">
        <v>972</v>
      </c>
      <c r="G164" s="257"/>
      <c r="H164" s="260">
        <v>1.645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176</v>
      </c>
      <c r="AU164" s="266" t="s">
        <v>89</v>
      </c>
      <c r="AV164" s="14" t="s">
        <v>89</v>
      </c>
      <c r="AW164" s="14" t="s">
        <v>35</v>
      </c>
      <c r="AX164" s="14" t="s">
        <v>79</v>
      </c>
      <c r="AY164" s="266" t="s">
        <v>165</v>
      </c>
    </row>
    <row r="165" s="15" customFormat="1">
      <c r="A165" s="15"/>
      <c r="B165" s="267"/>
      <c r="C165" s="268"/>
      <c r="D165" s="247" t="s">
        <v>176</v>
      </c>
      <c r="E165" s="269" t="s">
        <v>1</v>
      </c>
      <c r="F165" s="270" t="s">
        <v>179</v>
      </c>
      <c r="G165" s="268"/>
      <c r="H165" s="271">
        <v>331.01999999999987</v>
      </c>
      <c r="I165" s="272"/>
      <c r="J165" s="268"/>
      <c r="K165" s="268"/>
      <c r="L165" s="273"/>
      <c r="M165" s="274"/>
      <c r="N165" s="275"/>
      <c r="O165" s="275"/>
      <c r="P165" s="275"/>
      <c r="Q165" s="275"/>
      <c r="R165" s="275"/>
      <c r="S165" s="275"/>
      <c r="T165" s="27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7" t="s">
        <v>176</v>
      </c>
      <c r="AU165" s="277" t="s">
        <v>89</v>
      </c>
      <c r="AV165" s="15" t="s">
        <v>172</v>
      </c>
      <c r="AW165" s="15" t="s">
        <v>35</v>
      </c>
      <c r="AX165" s="15" t="s">
        <v>87</v>
      </c>
      <c r="AY165" s="277" t="s">
        <v>165</v>
      </c>
    </row>
    <row r="166" s="2" customFormat="1" ht="33" customHeight="1">
      <c r="A166" s="39"/>
      <c r="B166" s="40"/>
      <c r="C166" s="227" t="s">
        <v>172</v>
      </c>
      <c r="D166" s="227" t="s">
        <v>167</v>
      </c>
      <c r="E166" s="228" t="s">
        <v>211</v>
      </c>
      <c r="F166" s="229" t="s">
        <v>212</v>
      </c>
      <c r="G166" s="230" t="s">
        <v>183</v>
      </c>
      <c r="H166" s="231">
        <v>36.935000000000002</v>
      </c>
      <c r="I166" s="232"/>
      <c r="J166" s="233">
        <f>ROUND(I166*H166,2)</f>
        <v>0</v>
      </c>
      <c r="K166" s="229" t="s">
        <v>171</v>
      </c>
      <c r="L166" s="45"/>
      <c r="M166" s="234" t="s">
        <v>1</v>
      </c>
      <c r="N166" s="235" t="s">
        <v>44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172</v>
      </c>
      <c r="AT166" s="238" t="s">
        <v>167</v>
      </c>
      <c r="AU166" s="238" t="s">
        <v>89</v>
      </c>
      <c r="AY166" s="18" t="s">
        <v>165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87</v>
      </c>
      <c r="BK166" s="239">
        <f>ROUND(I166*H166,2)</f>
        <v>0</v>
      </c>
      <c r="BL166" s="18" t="s">
        <v>172</v>
      </c>
      <c r="BM166" s="238" t="s">
        <v>973</v>
      </c>
    </row>
    <row r="167" s="2" customFormat="1">
      <c r="A167" s="39"/>
      <c r="B167" s="40"/>
      <c r="C167" s="41"/>
      <c r="D167" s="240" t="s">
        <v>174</v>
      </c>
      <c r="E167" s="41"/>
      <c r="F167" s="241" t="s">
        <v>214</v>
      </c>
      <c r="G167" s="41"/>
      <c r="H167" s="41"/>
      <c r="I167" s="242"/>
      <c r="J167" s="41"/>
      <c r="K167" s="41"/>
      <c r="L167" s="45"/>
      <c r="M167" s="243"/>
      <c r="N167" s="244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174</v>
      </c>
      <c r="AU167" s="18" t="s">
        <v>89</v>
      </c>
    </row>
    <row r="168" s="13" customFormat="1">
      <c r="A168" s="13"/>
      <c r="B168" s="245"/>
      <c r="C168" s="246"/>
      <c r="D168" s="247" t="s">
        <v>176</v>
      </c>
      <c r="E168" s="248" t="s">
        <v>1</v>
      </c>
      <c r="F168" s="249" t="s">
        <v>215</v>
      </c>
      <c r="G168" s="246"/>
      <c r="H168" s="248" t="s">
        <v>1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5" t="s">
        <v>176</v>
      </c>
      <c r="AU168" s="255" t="s">
        <v>89</v>
      </c>
      <c r="AV168" s="13" t="s">
        <v>87</v>
      </c>
      <c r="AW168" s="13" t="s">
        <v>35</v>
      </c>
      <c r="AX168" s="13" t="s">
        <v>79</v>
      </c>
      <c r="AY168" s="255" t="s">
        <v>165</v>
      </c>
    </row>
    <row r="169" s="13" customFormat="1">
      <c r="A169" s="13"/>
      <c r="B169" s="245"/>
      <c r="C169" s="246"/>
      <c r="D169" s="247" t="s">
        <v>176</v>
      </c>
      <c r="E169" s="248" t="s">
        <v>1</v>
      </c>
      <c r="F169" s="249" t="s">
        <v>534</v>
      </c>
      <c r="G169" s="246"/>
      <c r="H169" s="248" t="s">
        <v>1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5" t="s">
        <v>176</v>
      </c>
      <c r="AU169" s="255" t="s">
        <v>89</v>
      </c>
      <c r="AV169" s="13" t="s">
        <v>87</v>
      </c>
      <c r="AW169" s="13" t="s">
        <v>35</v>
      </c>
      <c r="AX169" s="13" t="s">
        <v>79</v>
      </c>
      <c r="AY169" s="255" t="s">
        <v>165</v>
      </c>
    </row>
    <row r="170" s="14" customFormat="1">
      <c r="A170" s="14"/>
      <c r="B170" s="256"/>
      <c r="C170" s="257"/>
      <c r="D170" s="247" t="s">
        <v>176</v>
      </c>
      <c r="E170" s="258" t="s">
        <v>1</v>
      </c>
      <c r="F170" s="259" t="s">
        <v>974</v>
      </c>
      <c r="G170" s="257"/>
      <c r="H170" s="260">
        <v>27.559999999999999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176</v>
      </c>
      <c r="AU170" s="266" t="s">
        <v>89</v>
      </c>
      <c r="AV170" s="14" t="s">
        <v>89</v>
      </c>
      <c r="AW170" s="14" t="s">
        <v>35</v>
      </c>
      <c r="AX170" s="14" t="s">
        <v>79</v>
      </c>
      <c r="AY170" s="266" t="s">
        <v>165</v>
      </c>
    </row>
    <row r="171" s="13" customFormat="1">
      <c r="A171" s="13"/>
      <c r="B171" s="245"/>
      <c r="C171" s="246"/>
      <c r="D171" s="247" t="s">
        <v>176</v>
      </c>
      <c r="E171" s="248" t="s">
        <v>1</v>
      </c>
      <c r="F171" s="249" t="s">
        <v>747</v>
      </c>
      <c r="G171" s="246"/>
      <c r="H171" s="248" t="s">
        <v>1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5" t="s">
        <v>176</v>
      </c>
      <c r="AU171" s="255" t="s">
        <v>89</v>
      </c>
      <c r="AV171" s="13" t="s">
        <v>87</v>
      </c>
      <c r="AW171" s="13" t="s">
        <v>35</v>
      </c>
      <c r="AX171" s="13" t="s">
        <v>79</v>
      </c>
      <c r="AY171" s="255" t="s">
        <v>165</v>
      </c>
    </row>
    <row r="172" s="13" customFormat="1">
      <c r="A172" s="13"/>
      <c r="B172" s="245"/>
      <c r="C172" s="246"/>
      <c r="D172" s="247" t="s">
        <v>176</v>
      </c>
      <c r="E172" s="248" t="s">
        <v>1</v>
      </c>
      <c r="F172" s="249" t="s">
        <v>534</v>
      </c>
      <c r="G172" s="246"/>
      <c r="H172" s="248" t="s">
        <v>1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5" t="s">
        <v>176</v>
      </c>
      <c r="AU172" s="255" t="s">
        <v>89</v>
      </c>
      <c r="AV172" s="13" t="s">
        <v>87</v>
      </c>
      <c r="AW172" s="13" t="s">
        <v>35</v>
      </c>
      <c r="AX172" s="13" t="s">
        <v>79</v>
      </c>
      <c r="AY172" s="255" t="s">
        <v>165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975</v>
      </c>
      <c r="G173" s="257"/>
      <c r="H173" s="260">
        <v>9.375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5" customFormat="1">
      <c r="A174" s="15"/>
      <c r="B174" s="267"/>
      <c r="C174" s="268"/>
      <c r="D174" s="247" t="s">
        <v>176</v>
      </c>
      <c r="E174" s="269" t="s">
        <v>1</v>
      </c>
      <c r="F174" s="270" t="s">
        <v>179</v>
      </c>
      <c r="G174" s="268"/>
      <c r="H174" s="271">
        <v>36.935000000000002</v>
      </c>
      <c r="I174" s="272"/>
      <c r="J174" s="268"/>
      <c r="K174" s="268"/>
      <c r="L174" s="273"/>
      <c r="M174" s="274"/>
      <c r="N174" s="275"/>
      <c r="O174" s="275"/>
      <c r="P174" s="275"/>
      <c r="Q174" s="275"/>
      <c r="R174" s="275"/>
      <c r="S174" s="275"/>
      <c r="T174" s="27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7" t="s">
        <v>176</v>
      </c>
      <c r="AU174" s="277" t="s">
        <v>89</v>
      </c>
      <c r="AV174" s="15" t="s">
        <v>172</v>
      </c>
      <c r="AW174" s="15" t="s">
        <v>35</v>
      </c>
      <c r="AX174" s="15" t="s">
        <v>87</v>
      </c>
      <c r="AY174" s="277" t="s">
        <v>165</v>
      </c>
    </row>
    <row r="175" s="2" customFormat="1" ht="24.15" customHeight="1">
      <c r="A175" s="39"/>
      <c r="B175" s="40"/>
      <c r="C175" s="227" t="s">
        <v>229</v>
      </c>
      <c r="D175" s="227" t="s">
        <v>167</v>
      </c>
      <c r="E175" s="228" t="s">
        <v>585</v>
      </c>
      <c r="F175" s="229" t="s">
        <v>586</v>
      </c>
      <c r="G175" s="230" t="s">
        <v>183</v>
      </c>
      <c r="H175" s="231">
        <v>7.7999999999999998</v>
      </c>
      <c r="I175" s="232"/>
      <c r="J175" s="233">
        <f>ROUND(I175*H175,2)</f>
        <v>0</v>
      </c>
      <c r="K175" s="229" t="s">
        <v>171</v>
      </c>
      <c r="L175" s="45"/>
      <c r="M175" s="234" t="s">
        <v>1</v>
      </c>
      <c r="N175" s="235" t="s">
        <v>44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172</v>
      </c>
      <c r="AT175" s="238" t="s">
        <v>167</v>
      </c>
      <c r="AU175" s="238" t="s">
        <v>89</v>
      </c>
      <c r="AY175" s="18" t="s">
        <v>165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87</v>
      </c>
      <c r="BK175" s="239">
        <f>ROUND(I175*H175,2)</f>
        <v>0</v>
      </c>
      <c r="BL175" s="18" t="s">
        <v>172</v>
      </c>
      <c r="BM175" s="238" t="s">
        <v>976</v>
      </c>
    </row>
    <row r="176" s="2" customFormat="1">
      <c r="A176" s="39"/>
      <c r="B176" s="40"/>
      <c r="C176" s="41"/>
      <c r="D176" s="240" t="s">
        <v>174</v>
      </c>
      <c r="E176" s="41"/>
      <c r="F176" s="241" t="s">
        <v>588</v>
      </c>
      <c r="G176" s="41"/>
      <c r="H176" s="41"/>
      <c r="I176" s="242"/>
      <c r="J176" s="41"/>
      <c r="K176" s="41"/>
      <c r="L176" s="45"/>
      <c r="M176" s="243"/>
      <c r="N176" s="244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174</v>
      </c>
      <c r="AU176" s="18" t="s">
        <v>89</v>
      </c>
    </row>
    <row r="177" s="13" customFormat="1">
      <c r="A177" s="13"/>
      <c r="B177" s="245"/>
      <c r="C177" s="246"/>
      <c r="D177" s="247" t="s">
        <v>176</v>
      </c>
      <c r="E177" s="248" t="s">
        <v>1</v>
      </c>
      <c r="F177" s="249" t="s">
        <v>977</v>
      </c>
      <c r="G177" s="246"/>
      <c r="H177" s="248" t="s">
        <v>1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5" t="s">
        <v>176</v>
      </c>
      <c r="AU177" s="255" t="s">
        <v>89</v>
      </c>
      <c r="AV177" s="13" t="s">
        <v>87</v>
      </c>
      <c r="AW177" s="13" t="s">
        <v>35</v>
      </c>
      <c r="AX177" s="13" t="s">
        <v>79</v>
      </c>
      <c r="AY177" s="255" t="s">
        <v>165</v>
      </c>
    </row>
    <row r="178" s="14" customFormat="1">
      <c r="A178" s="14"/>
      <c r="B178" s="256"/>
      <c r="C178" s="257"/>
      <c r="D178" s="247" t="s">
        <v>176</v>
      </c>
      <c r="E178" s="258" t="s">
        <v>1</v>
      </c>
      <c r="F178" s="259" t="s">
        <v>978</v>
      </c>
      <c r="G178" s="257"/>
      <c r="H178" s="260">
        <v>3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176</v>
      </c>
      <c r="AU178" s="266" t="s">
        <v>89</v>
      </c>
      <c r="AV178" s="14" t="s">
        <v>89</v>
      </c>
      <c r="AW178" s="14" t="s">
        <v>35</v>
      </c>
      <c r="AX178" s="14" t="s">
        <v>79</v>
      </c>
      <c r="AY178" s="266" t="s">
        <v>165</v>
      </c>
    </row>
    <row r="179" s="14" customFormat="1">
      <c r="A179" s="14"/>
      <c r="B179" s="256"/>
      <c r="C179" s="257"/>
      <c r="D179" s="247" t="s">
        <v>176</v>
      </c>
      <c r="E179" s="258" t="s">
        <v>1</v>
      </c>
      <c r="F179" s="259" t="s">
        <v>979</v>
      </c>
      <c r="G179" s="257"/>
      <c r="H179" s="260">
        <v>0.47999999999999998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176</v>
      </c>
      <c r="AU179" s="266" t="s">
        <v>89</v>
      </c>
      <c r="AV179" s="14" t="s">
        <v>89</v>
      </c>
      <c r="AW179" s="14" t="s">
        <v>35</v>
      </c>
      <c r="AX179" s="14" t="s">
        <v>79</v>
      </c>
      <c r="AY179" s="266" t="s">
        <v>165</v>
      </c>
    </row>
    <row r="180" s="13" customFormat="1">
      <c r="A180" s="13"/>
      <c r="B180" s="245"/>
      <c r="C180" s="246"/>
      <c r="D180" s="247" t="s">
        <v>176</v>
      </c>
      <c r="E180" s="248" t="s">
        <v>1</v>
      </c>
      <c r="F180" s="249" t="s">
        <v>566</v>
      </c>
      <c r="G180" s="246"/>
      <c r="H180" s="248" t="s">
        <v>1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5" t="s">
        <v>176</v>
      </c>
      <c r="AU180" s="255" t="s">
        <v>89</v>
      </c>
      <c r="AV180" s="13" t="s">
        <v>87</v>
      </c>
      <c r="AW180" s="13" t="s">
        <v>35</v>
      </c>
      <c r="AX180" s="13" t="s">
        <v>79</v>
      </c>
      <c r="AY180" s="255" t="s">
        <v>165</v>
      </c>
    </row>
    <row r="181" s="14" customFormat="1">
      <c r="A181" s="14"/>
      <c r="B181" s="256"/>
      <c r="C181" s="257"/>
      <c r="D181" s="247" t="s">
        <v>176</v>
      </c>
      <c r="E181" s="258" t="s">
        <v>1</v>
      </c>
      <c r="F181" s="259" t="s">
        <v>980</v>
      </c>
      <c r="G181" s="257"/>
      <c r="H181" s="260">
        <v>4.3200000000000003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6" t="s">
        <v>176</v>
      </c>
      <c r="AU181" s="266" t="s">
        <v>89</v>
      </c>
      <c r="AV181" s="14" t="s">
        <v>89</v>
      </c>
      <c r="AW181" s="14" t="s">
        <v>35</v>
      </c>
      <c r="AX181" s="14" t="s">
        <v>79</v>
      </c>
      <c r="AY181" s="266" t="s">
        <v>165</v>
      </c>
    </row>
    <row r="182" s="15" customFormat="1">
      <c r="A182" s="15"/>
      <c r="B182" s="267"/>
      <c r="C182" s="268"/>
      <c r="D182" s="247" t="s">
        <v>176</v>
      </c>
      <c r="E182" s="269" t="s">
        <v>1</v>
      </c>
      <c r="F182" s="270" t="s">
        <v>179</v>
      </c>
      <c r="G182" s="268"/>
      <c r="H182" s="271">
        <v>7.8000000000000007</v>
      </c>
      <c r="I182" s="272"/>
      <c r="J182" s="268"/>
      <c r="K182" s="268"/>
      <c r="L182" s="273"/>
      <c r="M182" s="274"/>
      <c r="N182" s="275"/>
      <c r="O182" s="275"/>
      <c r="P182" s="275"/>
      <c r="Q182" s="275"/>
      <c r="R182" s="275"/>
      <c r="S182" s="275"/>
      <c r="T182" s="27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7" t="s">
        <v>176</v>
      </c>
      <c r="AU182" s="277" t="s">
        <v>89</v>
      </c>
      <c r="AV182" s="15" t="s">
        <v>172</v>
      </c>
      <c r="AW182" s="15" t="s">
        <v>35</v>
      </c>
      <c r="AX182" s="15" t="s">
        <v>87</v>
      </c>
      <c r="AY182" s="277" t="s">
        <v>165</v>
      </c>
    </row>
    <row r="183" s="2" customFormat="1" ht="37.8" customHeight="1">
      <c r="A183" s="39"/>
      <c r="B183" s="40"/>
      <c r="C183" s="227" t="s">
        <v>235</v>
      </c>
      <c r="D183" s="227" t="s">
        <v>167</v>
      </c>
      <c r="E183" s="228" t="s">
        <v>220</v>
      </c>
      <c r="F183" s="229" t="s">
        <v>221</v>
      </c>
      <c r="G183" s="230" t="s">
        <v>183</v>
      </c>
      <c r="H183" s="231">
        <v>322.91899999999998</v>
      </c>
      <c r="I183" s="232"/>
      <c r="J183" s="233">
        <f>ROUND(I183*H183,2)</f>
        <v>0</v>
      </c>
      <c r="K183" s="229" t="s">
        <v>171</v>
      </c>
      <c r="L183" s="45"/>
      <c r="M183" s="234" t="s">
        <v>1</v>
      </c>
      <c r="N183" s="235" t="s">
        <v>44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172</v>
      </c>
      <c r="AT183" s="238" t="s">
        <v>167</v>
      </c>
      <c r="AU183" s="238" t="s">
        <v>89</v>
      </c>
      <c r="AY183" s="18" t="s">
        <v>165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87</v>
      </c>
      <c r="BK183" s="239">
        <f>ROUND(I183*H183,2)</f>
        <v>0</v>
      </c>
      <c r="BL183" s="18" t="s">
        <v>172</v>
      </c>
      <c r="BM183" s="238" t="s">
        <v>981</v>
      </c>
    </row>
    <row r="184" s="2" customFormat="1">
      <c r="A184" s="39"/>
      <c r="B184" s="40"/>
      <c r="C184" s="41"/>
      <c r="D184" s="240" t="s">
        <v>174</v>
      </c>
      <c r="E184" s="41"/>
      <c r="F184" s="241" t="s">
        <v>223</v>
      </c>
      <c r="G184" s="41"/>
      <c r="H184" s="41"/>
      <c r="I184" s="242"/>
      <c r="J184" s="41"/>
      <c r="K184" s="41"/>
      <c r="L184" s="45"/>
      <c r="M184" s="243"/>
      <c r="N184" s="244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174</v>
      </c>
      <c r="AU184" s="18" t="s">
        <v>89</v>
      </c>
    </row>
    <row r="185" s="14" customFormat="1">
      <c r="A185" s="14"/>
      <c r="B185" s="256"/>
      <c r="C185" s="257"/>
      <c r="D185" s="247" t="s">
        <v>176</v>
      </c>
      <c r="E185" s="258" t="s">
        <v>1</v>
      </c>
      <c r="F185" s="259" t="s">
        <v>982</v>
      </c>
      <c r="G185" s="257"/>
      <c r="H185" s="260">
        <v>331.01999999999998</v>
      </c>
      <c r="I185" s="261"/>
      <c r="J185" s="257"/>
      <c r="K185" s="257"/>
      <c r="L185" s="262"/>
      <c r="M185" s="263"/>
      <c r="N185" s="264"/>
      <c r="O185" s="264"/>
      <c r="P185" s="264"/>
      <c r="Q185" s="264"/>
      <c r="R185" s="264"/>
      <c r="S185" s="264"/>
      <c r="T185" s="26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6" t="s">
        <v>176</v>
      </c>
      <c r="AU185" s="266" t="s">
        <v>89</v>
      </c>
      <c r="AV185" s="14" t="s">
        <v>89</v>
      </c>
      <c r="AW185" s="14" t="s">
        <v>35</v>
      </c>
      <c r="AX185" s="14" t="s">
        <v>79</v>
      </c>
      <c r="AY185" s="266" t="s">
        <v>165</v>
      </c>
    </row>
    <row r="186" s="14" customFormat="1">
      <c r="A186" s="14"/>
      <c r="B186" s="256"/>
      <c r="C186" s="257"/>
      <c r="D186" s="247" t="s">
        <v>176</v>
      </c>
      <c r="E186" s="258" t="s">
        <v>1</v>
      </c>
      <c r="F186" s="259" t="s">
        <v>983</v>
      </c>
      <c r="G186" s="257"/>
      <c r="H186" s="260">
        <v>36.935000000000002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6" t="s">
        <v>176</v>
      </c>
      <c r="AU186" s="266" t="s">
        <v>89</v>
      </c>
      <c r="AV186" s="14" t="s">
        <v>89</v>
      </c>
      <c r="AW186" s="14" t="s">
        <v>35</v>
      </c>
      <c r="AX186" s="14" t="s">
        <v>79</v>
      </c>
      <c r="AY186" s="266" t="s">
        <v>165</v>
      </c>
    </row>
    <row r="187" s="14" customFormat="1">
      <c r="A187" s="14"/>
      <c r="B187" s="256"/>
      <c r="C187" s="257"/>
      <c r="D187" s="247" t="s">
        <v>176</v>
      </c>
      <c r="E187" s="258" t="s">
        <v>1</v>
      </c>
      <c r="F187" s="259" t="s">
        <v>984</v>
      </c>
      <c r="G187" s="257"/>
      <c r="H187" s="260">
        <v>-45.036000000000001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176</v>
      </c>
      <c r="AU187" s="266" t="s">
        <v>89</v>
      </c>
      <c r="AV187" s="14" t="s">
        <v>89</v>
      </c>
      <c r="AW187" s="14" t="s">
        <v>35</v>
      </c>
      <c r="AX187" s="14" t="s">
        <v>79</v>
      </c>
      <c r="AY187" s="266" t="s">
        <v>165</v>
      </c>
    </row>
    <row r="188" s="15" customFormat="1">
      <c r="A188" s="15"/>
      <c r="B188" s="267"/>
      <c r="C188" s="268"/>
      <c r="D188" s="247" t="s">
        <v>176</v>
      </c>
      <c r="E188" s="269" t="s">
        <v>1</v>
      </c>
      <c r="F188" s="270" t="s">
        <v>179</v>
      </c>
      <c r="G188" s="268"/>
      <c r="H188" s="271">
        <v>322.91899999999998</v>
      </c>
      <c r="I188" s="272"/>
      <c r="J188" s="268"/>
      <c r="K188" s="268"/>
      <c r="L188" s="273"/>
      <c r="M188" s="274"/>
      <c r="N188" s="275"/>
      <c r="O188" s="275"/>
      <c r="P188" s="275"/>
      <c r="Q188" s="275"/>
      <c r="R188" s="275"/>
      <c r="S188" s="275"/>
      <c r="T188" s="27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7" t="s">
        <v>176</v>
      </c>
      <c r="AU188" s="277" t="s">
        <v>89</v>
      </c>
      <c r="AV188" s="15" t="s">
        <v>172</v>
      </c>
      <c r="AW188" s="15" t="s">
        <v>35</v>
      </c>
      <c r="AX188" s="15" t="s">
        <v>87</v>
      </c>
      <c r="AY188" s="277" t="s">
        <v>165</v>
      </c>
    </row>
    <row r="189" s="2" customFormat="1" ht="37.8" customHeight="1">
      <c r="A189" s="39"/>
      <c r="B189" s="40"/>
      <c r="C189" s="227" t="s">
        <v>242</v>
      </c>
      <c r="D189" s="227" t="s">
        <v>167</v>
      </c>
      <c r="E189" s="228" t="s">
        <v>230</v>
      </c>
      <c r="F189" s="229" t="s">
        <v>231</v>
      </c>
      <c r="G189" s="230" t="s">
        <v>183</v>
      </c>
      <c r="H189" s="231">
        <v>7427.1369999999997</v>
      </c>
      <c r="I189" s="232"/>
      <c r="J189" s="233">
        <f>ROUND(I189*H189,2)</f>
        <v>0</v>
      </c>
      <c r="K189" s="229" t="s">
        <v>171</v>
      </c>
      <c r="L189" s="45"/>
      <c r="M189" s="234" t="s">
        <v>1</v>
      </c>
      <c r="N189" s="235" t="s">
        <v>44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172</v>
      </c>
      <c r="AT189" s="238" t="s">
        <v>167</v>
      </c>
      <c r="AU189" s="238" t="s">
        <v>89</v>
      </c>
      <c r="AY189" s="18" t="s">
        <v>165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87</v>
      </c>
      <c r="BK189" s="239">
        <f>ROUND(I189*H189,2)</f>
        <v>0</v>
      </c>
      <c r="BL189" s="18" t="s">
        <v>172</v>
      </c>
      <c r="BM189" s="238" t="s">
        <v>985</v>
      </c>
    </row>
    <row r="190" s="2" customFormat="1">
      <c r="A190" s="39"/>
      <c r="B190" s="40"/>
      <c r="C190" s="41"/>
      <c r="D190" s="240" t="s">
        <v>174</v>
      </c>
      <c r="E190" s="41"/>
      <c r="F190" s="241" t="s">
        <v>233</v>
      </c>
      <c r="G190" s="41"/>
      <c r="H190" s="41"/>
      <c r="I190" s="242"/>
      <c r="J190" s="41"/>
      <c r="K190" s="41"/>
      <c r="L190" s="45"/>
      <c r="M190" s="243"/>
      <c r="N190" s="244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174</v>
      </c>
      <c r="AU190" s="18" t="s">
        <v>89</v>
      </c>
    </row>
    <row r="191" s="14" customFormat="1">
      <c r="A191" s="14"/>
      <c r="B191" s="256"/>
      <c r="C191" s="257"/>
      <c r="D191" s="247" t="s">
        <v>176</v>
      </c>
      <c r="E191" s="258" t="s">
        <v>1</v>
      </c>
      <c r="F191" s="259" t="s">
        <v>986</v>
      </c>
      <c r="G191" s="257"/>
      <c r="H191" s="260">
        <v>7427.1369999999997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176</v>
      </c>
      <c r="AU191" s="266" t="s">
        <v>89</v>
      </c>
      <c r="AV191" s="14" t="s">
        <v>89</v>
      </c>
      <c r="AW191" s="14" t="s">
        <v>35</v>
      </c>
      <c r="AX191" s="14" t="s">
        <v>79</v>
      </c>
      <c r="AY191" s="266" t="s">
        <v>165</v>
      </c>
    </row>
    <row r="192" s="15" customFormat="1">
      <c r="A192" s="15"/>
      <c r="B192" s="267"/>
      <c r="C192" s="268"/>
      <c r="D192" s="247" t="s">
        <v>176</v>
      </c>
      <c r="E192" s="269" t="s">
        <v>1</v>
      </c>
      <c r="F192" s="270" t="s">
        <v>179</v>
      </c>
      <c r="G192" s="268"/>
      <c r="H192" s="271">
        <v>7427.1369999999997</v>
      </c>
      <c r="I192" s="272"/>
      <c r="J192" s="268"/>
      <c r="K192" s="268"/>
      <c r="L192" s="273"/>
      <c r="M192" s="274"/>
      <c r="N192" s="275"/>
      <c r="O192" s="275"/>
      <c r="P192" s="275"/>
      <c r="Q192" s="275"/>
      <c r="R192" s="275"/>
      <c r="S192" s="275"/>
      <c r="T192" s="27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7" t="s">
        <v>176</v>
      </c>
      <c r="AU192" s="277" t="s">
        <v>89</v>
      </c>
      <c r="AV192" s="15" t="s">
        <v>172</v>
      </c>
      <c r="AW192" s="15" t="s">
        <v>35</v>
      </c>
      <c r="AX192" s="15" t="s">
        <v>87</v>
      </c>
      <c r="AY192" s="277" t="s">
        <v>165</v>
      </c>
    </row>
    <row r="193" s="2" customFormat="1" ht="24.15" customHeight="1">
      <c r="A193" s="39"/>
      <c r="B193" s="40"/>
      <c r="C193" s="227" t="s">
        <v>195</v>
      </c>
      <c r="D193" s="227" t="s">
        <v>167</v>
      </c>
      <c r="E193" s="228" t="s">
        <v>236</v>
      </c>
      <c r="F193" s="229" t="s">
        <v>237</v>
      </c>
      <c r="G193" s="230" t="s">
        <v>183</v>
      </c>
      <c r="H193" s="231">
        <v>84.879000000000005</v>
      </c>
      <c r="I193" s="232"/>
      <c r="J193" s="233">
        <f>ROUND(I193*H193,2)</f>
        <v>0</v>
      </c>
      <c r="K193" s="229" t="s">
        <v>171</v>
      </c>
      <c r="L193" s="45"/>
      <c r="M193" s="234" t="s">
        <v>1</v>
      </c>
      <c r="N193" s="235" t="s">
        <v>44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172</v>
      </c>
      <c r="AT193" s="238" t="s">
        <v>167</v>
      </c>
      <c r="AU193" s="238" t="s">
        <v>89</v>
      </c>
      <c r="AY193" s="18" t="s">
        <v>165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87</v>
      </c>
      <c r="BK193" s="239">
        <f>ROUND(I193*H193,2)</f>
        <v>0</v>
      </c>
      <c r="BL193" s="18" t="s">
        <v>172</v>
      </c>
      <c r="BM193" s="238" t="s">
        <v>987</v>
      </c>
    </row>
    <row r="194" s="2" customFormat="1">
      <c r="A194" s="39"/>
      <c r="B194" s="40"/>
      <c r="C194" s="41"/>
      <c r="D194" s="240" t="s">
        <v>174</v>
      </c>
      <c r="E194" s="41"/>
      <c r="F194" s="241" t="s">
        <v>239</v>
      </c>
      <c r="G194" s="41"/>
      <c r="H194" s="41"/>
      <c r="I194" s="242"/>
      <c r="J194" s="41"/>
      <c r="K194" s="41"/>
      <c r="L194" s="45"/>
      <c r="M194" s="243"/>
      <c r="N194" s="244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174</v>
      </c>
      <c r="AU194" s="18" t="s">
        <v>89</v>
      </c>
    </row>
    <row r="195" s="13" customFormat="1">
      <c r="A195" s="13"/>
      <c r="B195" s="245"/>
      <c r="C195" s="246"/>
      <c r="D195" s="247" t="s">
        <v>176</v>
      </c>
      <c r="E195" s="248" t="s">
        <v>1</v>
      </c>
      <c r="F195" s="249" t="s">
        <v>240</v>
      </c>
      <c r="G195" s="246"/>
      <c r="H195" s="248" t="s">
        <v>1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5" t="s">
        <v>176</v>
      </c>
      <c r="AU195" s="255" t="s">
        <v>89</v>
      </c>
      <c r="AV195" s="13" t="s">
        <v>87</v>
      </c>
      <c r="AW195" s="13" t="s">
        <v>35</v>
      </c>
      <c r="AX195" s="13" t="s">
        <v>79</v>
      </c>
      <c r="AY195" s="255" t="s">
        <v>165</v>
      </c>
    </row>
    <row r="196" s="14" customFormat="1">
      <c r="A196" s="14"/>
      <c r="B196" s="256"/>
      <c r="C196" s="257"/>
      <c r="D196" s="247" t="s">
        <v>176</v>
      </c>
      <c r="E196" s="258" t="s">
        <v>1</v>
      </c>
      <c r="F196" s="259" t="s">
        <v>988</v>
      </c>
      <c r="G196" s="257"/>
      <c r="H196" s="260">
        <v>45.036000000000001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6" t="s">
        <v>176</v>
      </c>
      <c r="AU196" s="266" t="s">
        <v>89</v>
      </c>
      <c r="AV196" s="14" t="s">
        <v>89</v>
      </c>
      <c r="AW196" s="14" t="s">
        <v>35</v>
      </c>
      <c r="AX196" s="14" t="s">
        <v>79</v>
      </c>
      <c r="AY196" s="266" t="s">
        <v>165</v>
      </c>
    </row>
    <row r="197" s="13" customFormat="1">
      <c r="A197" s="13"/>
      <c r="B197" s="245"/>
      <c r="C197" s="246"/>
      <c r="D197" s="247" t="s">
        <v>176</v>
      </c>
      <c r="E197" s="248" t="s">
        <v>1</v>
      </c>
      <c r="F197" s="249" t="s">
        <v>600</v>
      </c>
      <c r="G197" s="246"/>
      <c r="H197" s="248" t="s">
        <v>1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5" t="s">
        <v>176</v>
      </c>
      <c r="AU197" s="255" t="s">
        <v>89</v>
      </c>
      <c r="AV197" s="13" t="s">
        <v>87</v>
      </c>
      <c r="AW197" s="13" t="s">
        <v>35</v>
      </c>
      <c r="AX197" s="13" t="s">
        <v>79</v>
      </c>
      <c r="AY197" s="255" t="s">
        <v>165</v>
      </c>
    </row>
    <row r="198" s="14" customFormat="1">
      <c r="A198" s="14"/>
      <c r="B198" s="256"/>
      <c r="C198" s="257"/>
      <c r="D198" s="247" t="s">
        <v>176</v>
      </c>
      <c r="E198" s="258" t="s">
        <v>1</v>
      </c>
      <c r="F198" s="259" t="s">
        <v>989</v>
      </c>
      <c r="G198" s="257"/>
      <c r="H198" s="260">
        <v>39.843000000000004</v>
      </c>
      <c r="I198" s="261"/>
      <c r="J198" s="257"/>
      <c r="K198" s="257"/>
      <c r="L198" s="262"/>
      <c r="M198" s="263"/>
      <c r="N198" s="264"/>
      <c r="O198" s="264"/>
      <c r="P198" s="264"/>
      <c r="Q198" s="264"/>
      <c r="R198" s="264"/>
      <c r="S198" s="264"/>
      <c r="T198" s="26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6" t="s">
        <v>176</v>
      </c>
      <c r="AU198" s="266" t="s">
        <v>89</v>
      </c>
      <c r="AV198" s="14" t="s">
        <v>89</v>
      </c>
      <c r="AW198" s="14" t="s">
        <v>35</v>
      </c>
      <c r="AX198" s="14" t="s">
        <v>79</v>
      </c>
      <c r="AY198" s="266" t="s">
        <v>165</v>
      </c>
    </row>
    <row r="199" s="15" customFormat="1">
      <c r="A199" s="15"/>
      <c r="B199" s="267"/>
      <c r="C199" s="268"/>
      <c r="D199" s="247" t="s">
        <v>176</v>
      </c>
      <c r="E199" s="269" t="s">
        <v>1</v>
      </c>
      <c r="F199" s="270" t="s">
        <v>179</v>
      </c>
      <c r="G199" s="268"/>
      <c r="H199" s="271">
        <v>84.879000000000005</v>
      </c>
      <c r="I199" s="272"/>
      <c r="J199" s="268"/>
      <c r="K199" s="268"/>
      <c r="L199" s="273"/>
      <c r="M199" s="274"/>
      <c r="N199" s="275"/>
      <c r="O199" s="275"/>
      <c r="P199" s="275"/>
      <c r="Q199" s="275"/>
      <c r="R199" s="275"/>
      <c r="S199" s="275"/>
      <c r="T199" s="27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7" t="s">
        <v>176</v>
      </c>
      <c r="AU199" s="277" t="s">
        <v>89</v>
      </c>
      <c r="AV199" s="15" t="s">
        <v>172</v>
      </c>
      <c r="AW199" s="15" t="s">
        <v>35</v>
      </c>
      <c r="AX199" s="15" t="s">
        <v>87</v>
      </c>
      <c r="AY199" s="277" t="s">
        <v>165</v>
      </c>
    </row>
    <row r="200" s="2" customFormat="1" ht="24.15" customHeight="1">
      <c r="A200" s="39"/>
      <c r="B200" s="40"/>
      <c r="C200" s="227" t="s">
        <v>252</v>
      </c>
      <c r="D200" s="227" t="s">
        <v>167</v>
      </c>
      <c r="E200" s="228" t="s">
        <v>990</v>
      </c>
      <c r="F200" s="229" t="s">
        <v>991</v>
      </c>
      <c r="G200" s="230" t="s">
        <v>183</v>
      </c>
      <c r="H200" s="231">
        <v>1.0800000000000001</v>
      </c>
      <c r="I200" s="232"/>
      <c r="J200" s="233">
        <f>ROUND(I200*H200,2)</f>
        <v>0</v>
      </c>
      <c r="K200" s="229" t="s">
        <v>171</v>
      </c>
      <c r="L200" s="45"/>
      <c r="M200" s="234" t="s">
        <v>1</v>
      </c>
      <c r="N200" s="235" t="s">
        <v>44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172</v>
      </c>
      <c r="AT200" s="238" t="s">
        <v>167</v>
      </c>
      <c r="AU200" s="238" t="s">
        <v>89</v>
      </c>
      <c r="AY200" s="18" t="s">
        <v>165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87</v>
      </c>
      <c r="BK200" s="239">
        <f>ROUND(I200*H200,2)</f>
        <v>0</v>
      </c>
      <c r="BL200" s="18" t="s">
        <v>172</v>
      </c>
      <c r="BM200" s="238" t="s">
        <v>992</v>
      </c>
    </row>
    <row r="201" s="2" customFormat="1">
      <c r="A201" s="39"/>
      <c r="B201" s="40"/>
      <c r="C201" s="41"/>
      <c r="D201" s="240" t="s">
        <v>174</v>
      </c>
      <c r="E201" s="41"/>
      <c r="F201" s="241" t="s">
        <v>993</v>
      </c>
      <c r="G201" s="41"/>
      <c r="H201" s="41"/>
      <c r="I201" s="242"/>
      <c r="J201" s="41"/>
      <c r="K201" s="41"/>
      <c r="L201" s="45"/>
      <c r="M201" s="243"/>
      <c r="N201" s="244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174</v>
      </c>
      <c r="AU201" s="18" t="s">
        <v>89</v>
      </c>
    </row>
    <row r="202" s="13" customFormat="1">
      <c r="A202" s="13"/>
      <c r="B202" s="245"/>
      <c r="C202" s="246"/>
      <c r="D202" s="247" t="s">
        <v>176</v>
      </c>
      <c r="E202" s="248" t="s">
        <v>1</v>
      </c>
      <c r="F202" s="249" t="s">
        <v>994</v>
      </c>
      <c r="G202" s="246"/>
      <c r="H202" s="248" t="s">
        <v>1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5" t="s">
        <v>176</v>
      </c>
      <c r="AU202" s="255" t="s">
        <v>89</v>
      </c>
      <c r="AV202" s="13" t="s">
        <v>87</v>
      </c>
      <c r="AW202" s="13" t="s">
        <v>35</v>
      </c>
      <c r="AX202" s="13" t="s">
        <v>79</v>
      </c>
      <c r="AY202" s="255" t="s">
        <v>165</v>
      </c>
    </row>
    <row r="203" s="13" customFormat="1">
      <c r="A203" s="13"/>
      <c r="B203" s="245"/>
      <c r="C203" s="246"/>
      <c r="D203" s="247" t="s">
        <v>176</v>
      </c>
      <c r="E203" s="248" t="s">
        <v>1</v>
      </c>
      <c r="F203" s="249" t="s">
        <v>995</v>
      </c>
      <c r="G203" s="246"/>
      <c r="H203" s="248" t="s">
        <v>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5" t="s">
        <v>176</v>
      </c>
      <c r="AU203" s="255" t="s">
        <v>89</v>
      </c>
      <c r="AV203" s="13" t="s">
        <v>87</v>
      </c>
      <c r="AW203" s="13" t="s">
        <v>35</v>
      </c>
      <c r="AX203" s="13" t="s">
        <v>79</v>
      </c>
      <c r="AY203" s="255" t="s">
        <v>165</v>
      </c>
    </row>
    <row r="204" s="14" customFormat="1">
      <c r="A204" s="14"/>
      <c r="B204" s="256"/>
      <c r="C204" s="257"/>
      <c r="D204" s="247" t="s">
        <v>176</v>
      </c>
      <c r="E204" s="258" t="s">
        <v>1</v>
      </c>
      <c r="F204" s="259" t="s">
        <v>996</v>
      </c>
      <c r="G204" s="257"/>
      <c r="H204" s="260">
        <v>1.0800000000000001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6" t="s">
        <v>176</v>
      </c>
      <c r="AU204" s="266" t="s">
        <v>89</v>
      </c>
      <c r="AV204" s="14" t="s">
        <v>89</v>
      </c>
      <c r="AW204" s="14" t="s">
        <v>35</v>
      </c>
      <c r="AX204" s="14" t="s">
        <v>79</v>
      </c>
      <c r="AY204" s="266" t="s">
        <v>165</v>
      </c>
    </row>
    <row r="205" s="15" customFormat="1">
      <c r="A205" s="15"/>
      <c r="B205" s="267"/>
      <c r="C205" s="268"/>
      <c r="D205" s="247" t="s">
        <v>176</v>
      </c>
      <c r="E205" s="269" t="s">
        <v>1</v>
      </c>
      <c r="F205" s="270" t="s">
        <v>179</v>
      </c>
      <c r="G205" s="268"/>
      <c r="H205" s="271">
        <v>1.0800000000000001</v>
      </c>
      <c r="I205" s="272"/>
      <c r="J205" s="268"/>
      <c r="K205" s="268"/>
      <c r="L205" s="273"/>
      <c r="M205" s="274"/>
      <c r="N205" s="275"/>
      <c r="O205" s="275"/>
      <c r="P205" s="275"/>
      <c r="Q205" s="275"/>
      <c r="R205" s="275"/>
      <c r="S205" s="275"/>
      <c r="T205" s="27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7" t="s">
        <v>176</v>
      </c>
      <c r="AU205" s="277" t="s">
        <v>89</v>
      </c>
      <c r="AV205" s="15" t="s">
        <v>172</v>
      </c>
      <c r="AW205" s="15" t="s">
        <v>35</v>
      </c>
      <c r="AX205" s="15" t="s">
        <v>87</v>
      </c>
      <c r="AY205" s="277" t="s">
        <v>165</v>
      </c>
    </row>
    <row r="206" s="2" customFormat="1" ht="16.5" customHeight="1">
      <c r="A206" s="39"/>
      <c r="B206" s="40"/>
      <c r="C206" s="278" t="s">
        <v>259</v>
      </c>
      <c r="D206" s="278" t="s">
        <v>191</v>
      </c>
      <c r="E206" s="279" t="s">
        <v>997</v>
      </c>
      <c r="F206" s="280" t="s">
        <v>998</v>
      </c>
      <c r="G206" s="281" t="s">
        <v>194</v>
      </c>
      <c r="H206" s="282">
        <v>2.1600000000000001</v>
      </c>
      <c r="I206" s="283"/>
      <c r="J206" s="284">
        <f>ROUND(I206*H206,2)</f>
        <v>0</v>
      </c>
      <c r="K206" s="280" t="s">
        <v>171</v>
      </c>
      <c r="L206" s="285"/>
      <c r="M206" s="286" t="s">
        <v>1</v>
      </c>
      <c r="N206" s="287" t="s">
        <v>44</v>
      </c>
      <c r="O206" s="92"/>
      <c r="P206" s="236">
        <f>O206*H206</f>
        <v>0</v>
      </c>
      <c r="Q206" s="236">
        <v>1</v>
      </c>
      <c r="R206" s="236">
        <f>Q206*H206</f>
        <v>2.1600000000000001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195</v>
      </c>
      <c r="AT206" s="238" t="s">
        <v>191</v>
      </c>
      <c r="AU206" s="238" t="s">
        <v>89</v>
      </c>
      <c r="AY206" s="18" t="s">
        <v>165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87</v>
      </c>
      <c r="BK206" s="239">
        <f>ROUND(I206*H206,2)</f>
        <v>0</v>
      </c>
      <c r="BL206" s="18" t="s">
        <v>172</v>
      </c>
      <c r="BM206" s="238" t="s">
        <v>999</v>
      </c>
    </row>
    <row r="207" s="14" customFormat="1">
      <c r="A207" s="14"/>
      <c r="B207" s="256"/>
      <c r="C207" s="257"/>
      <c r="D207" s="247" t="s">
        <v>176</v>
      </c>
      <c r="E207" s="258" t="s">
        <v>1</v>
      </c>
      <c r="F207" s="259" t="s">
        <v>1000</v>
      </c>
      <c r="G207" s="257"/>
      <c r="H207" s="260">
        <v>2.1600000000000001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6" t="s">
        <v>176</v>
      </c>
      <c r="AU207" s="266" t="s">
        <v>89</v>
      </c>
      <c r="AV207" s="14" t="s">
        <v>89</v>
      </c>
      <c r="AW207" s="14" t="s">
        <v>35</v>
      </c>
      <c r="AX207" s="14" t="s">
        <v>79</v>
      </c>
      <c r="AY207" s="266" t="s">
        <v>165</v>
      </c>
    </row>
    <row r="208" s="15" customFormat="1">
      <c r="A208" s="15"/>
      <c r="B208" s="267"/>
      <c r="C208" s="268"/>
      <c r="D208" s="247" t="s">
        <v>176</v>
      </c>
      <c r="E208" s="269" t="s">
        <v>1</v>
      </c>
      <c r="F208" s="270" t="s">
        <v>179</v>
      </c>
      <c r="G208" s="268"/>
      <c r="H208" s="271">
        <v>2.1600000000000001</v>
      </c>
      <c r="I208" s="272"/>
      <c r="J208" s="268"/>
      <c r="K208" s="268"/>
      <c r="L208" s="273"/>
      <c r="M208" s="274"/>
      <c r="N208" s="275"/>
      <c r="O208" s="275"/>
      <c r="P208" s="275"/>
      <c r="Q208" s="275"/>
      <c r="R208" s="275"/>
      <c r="S208" s="275"/>
      <c r="T208" s="276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7" t="s">
        <v>176</v>
      </c>
      <c r="AU208" s="277" t="s">
        <v>89</v>
      </c>
      <c r="AV208" s="15" t="s">
        <v>172</v>
      </c>
      <c r="AW208" s="15" t="s">
        <v>35</v>
      </c>
      <c r="AX208" s="15" t="s">
        <v>87</v>
      </c>
      <c r="AY208" s="277" t="s">
        <v>165</v>
      </c>
    </row>
    <row r="209" s="2" customFormat="1" ht="33" customHeight="1">
      <c r="A209" s="39"/>
      <c r="B209" s="40"/>
      <c r="C209" s="227" t="s">
        <v>264</v>
      </c>
      <c r="D209" s="227" t="s">
        <v>167</v>
      </c>
      <c r="E209" s="228" t="s">
        <v>243</v>
      </c>
      <c r="F209" s="229" t="s">
        <v>244</v>
      </c>
      <c r="G209" s="230" t="s">
        <v>194</v>
      </c>
      <c r="H209" s="231">
        <v>597.39999999999998</v>
      </c>
      <c r="I209" s="232"/>
      <c r="J209" s="233">
        <f>ROUND(I209*H209,2)</f>
        <v>0</v>
      </c>
      <c r="K209" s="229" t="s">
        <v>171</v>
      </c>
      <c r="L209" s="45"/>
      <c r="M209" s="234" t="s">
        <v>1</v>
      </c>
      <c r="N209" s="235" t="s">
        <v>44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172</v>
      </c>
      <c r="AT209" s="238" t="s">
        <v>167</v>
      </c>
      <c r="AU209" s="238" t="s">
        <v>89</v>
      </c>
      <c r="AY209" s="18" t="s">
        <v>165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87</v>
      </c>
      <c r="BK209" s="239">
        <f>ROUND(I209*H209,2)</f>
        <v>0</v>
      </c>
      <c r="BL209" s="18" t="s">
        <v>172</v>
      </c>
      <c r="BM209" s="238" t="s">
        <v>1001</v>
      </c>
    </row>
    <row r="210" s="2" customFormat="1">
      <c r="A210" s="39"/>
      <c r="B210" s="40"/>
      <c r="C210" s="41"/>
      <c r="D210" s="240" t="s">
        <v>174</v>
      </c>
      <c r="E210" s="41"/>
      <c r="F210" s="241" t="s">
        <v>246</v>
      </c>
      <c r="G210" s="41"/>
      <c r="H210" s="41"/>
      <c r="I210" s="242"/>
      <c r="J210" s="41"/>
      <c r="K210" s="41"/>
      <c r="L210" s="45"/>
      <c r="M210" s="243"/>
      <c r="N210" s="244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174</v>
      </c>
      <c r="AU210" s="18" t="s">
        <v>89</v>
      </c>
    </row>
    <row r="211" s="14" customFormat="1">
      <c r="A211" s="14"/>
      <c r="B211" s="256"/>
      <c r="C211" s="257"/>
      <c r="D211" s="247" t="s">
        <v>176</v>
      </c>
      <c r="E211" s="258" t="s">
        <v>1</v>
      </c>
      <c r="F211" s="259" t="s">
        <v>1002</v>
      </c>
      <c r="G211" s="257"/>
      <c r="H211" s="260">
        <v>597.39999999999998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176</v>
      </c>
      <c r="AU211" s="266" t="s">
        <v>89</v>
      </c>
      <c r="AV211" s="14" t="s">
        <v>89</v>
      </c>
      <c r="AW211" s="14" t="s">
        <v>35</v>
      </c>
      <c r="AX211" s="14" t="s">
        <v>79</v>
      </c>
      <c r="AY211" s="266" t="s">
        <v>165</v>
      </c>
    </row>
    <row r="212" s="15" customFormat="1">
      <c r="A212" s="15"/>
      <c r="B212" s="267"/>
      <c r="C212" s="268"/>
      <c r="D212" s="247" t="s">
        <v>176</v>
      </c>
      <c r="E212" s="269" t="s">
        <v>1</v>
      </c>
      <c r="F212" s="270" t="s">
        <v>179</v>
      </c>
      <c r="G212" s="268"/>
      <c r="H212" s="271">
        <v>597.39999999999998</v>
      </c>
      <c r="I212" s="272"/>
      <c r="J212" s="268"/>
      <c r="K212" s="268"/>
      <c r="L212" s="273"/>
      <c r="M212" s="274"/>
      <c r="N212" s="275"/>
      <c r="O212" s="275"/>
      <c r="P212" s="275"/>
      <c r="Q212" s="275"/>
      <c r="R212" s="275"/>
      <c r="S212" s="275"/>
      <c r="T212" s="27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7" t="s">
        <v>176</v>
      </c>
      <c r="AU212" s="277" t="s">
        <v>89</v>
      </c>
      <c r="AV212" s="15" t="s">
        <v>172</v>
      </c>
      <c r="AW212" s="15" t="s">
        <v>35</v>
      </c>
      <c r="AX212" s="15" t="s">
        <v>87</v>
      </c>
      <c r="AY212" s="277" t="s">
        <v>165</v>
      </c>
    </row>
    <row r="213" s="2" customFormat="1" ht="16.5" customHeight="1">
      <c r="A213" s="39"/>
      <c r="B213" s="40"/>
      <c r="C213" s="227" t="s">
        <v>8</v>
      </c>
      <c r="D213" s="227" t="s">
        <v>167</v>
      </c>
      <c r="E213" s="228" t="s">
        <v>248</v>
      </c>
      <c r="F213" s="229" t="s">
        <v>249</v>
      </c>
      <c r="G213" s="230" t="s">
        <v>183</v>
      </c>
      <c r="H213" s="231">
        <v>322.91899999999998</v>
      </c>
      <c r="I213" s="232"/>
      <c r="J213" s="233">
        <f>ROUND(I213*H213,2)</f>
        <v>0</v>
      </c>
      <c r="K213" s="229" t="s">
        <v>171</v>
      </c>
      <c r="L213" s="45"/>
      <c r="M213" s="234" t="s">
        <v>1</v>
      </c>
      <c r="N213" s="235" t="s">
        <v>44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172</v>
      </c>
      <c r="AT213" s="238" t="s">
        <v>167</v>
      </c>
      <c r="AU213" s="238" t="s">
        <v>89</v>
      </c>
      <c r="AY213" s="18" t="s">
        <v>165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87</v>
      </c>
      <c r="BK213" s="239">
        <f>ROUND(I213*H213,2)</f>
        <v>0</v>
      </c>
      <c r="BL213" s="18" t="s">
        <v>172</v>
      </c>
      <c r="BM213" s="238" t="s">
        <v>1003</v>
      </c>
    </row>
    <row r="214" s="2" customFormat="1">
      <c r="A214" s="39"/>
      <c r="B214" s="40"/>
      <c r="C214" s="41"/>
      <c r="D214" s="240" t="s">
        <v>174</v>
      </c>
      <c r="E214" s="41"/>
      <c r="F214" s="241" t="s">
        <v>251</v>
      </c>
      <c r="G214" s="41"/>
      <c r="H214" s="41"/>
      <c r="I214" s="242"/>
      <c r="J214" s="41"/>
      <c r="K214" s="41"/>
      <c r="L214" s="45"/>
      <c r="M214" s="243"/>
      <c r="N214" s="244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174</v>
      </c>
      <c r="AU214" s="18" t="s">
        <v>89</v>
      </c>
    </row>
    <row r="215" s="2" customFormat="1" ht="33" customHeight="1">
      <c r="A215" s="39"/>
      <c r="B215" s="40"/>
      <c r="C215" s="227" t="s">
        <v>279</v>
      </c>
      <c r="D215" s="227" t="s">
        <v>167</v>
      </c>
      <c r="E215" s="228" t="s">
        <v>265</v>
      </c>
      <c r="F215" s="229" t="s">
        <v>266</v>
      </c>
      <c r="G215" s="230" t="s">
        <v>183</v>
      </c>
      <c r="H215" s="231">
        <v>45.036000000000001</v>
      </c>
      <c r="I215" s="232"/>
      <c r="J215" s="233">
        <f>ROUND(I215*H215,2)</f>
        <v>0</v>
      </c>
      <c r="K215" s="229" t="s">
        <v>171</v>
      </c>
      <c r="L215" s="45"/>
      <c r="M215" s="234" t="s">
        <v>1</v>
      </c>
      <c r="N215" s="235" t="s">
        <v>44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172</v>
      </c>
      <c r="AT215" s="238" t="s">
        <v>167</v>
      </c>
      <c r="AU215" s="238" t="s">
        <v>89</v>
      </c>
      <c r="AY215" s="18" t="s">
        <v>165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87</v>
      </c>
      <c r="BK215" s="239">
        <f>ROUND(I215*H215,2)</f>
        <v>0</v>
      </c>
      <c r="BL215" s="18" t="s">
        <v>172</v>
      </c>
      <c r="BM215" s="238" t="s">
        <v>1004</v>
      </c>
    </row>
    <row r="216" s="2" customFormat="1">
      <c r="A216" s="39"/>
      <c r="B216" s="40"/>
      <c r="C216" s="41"/>
      <c r="D216" s="240" t="s">
        <v>174</v>
      </c>
      <c r="E216" s="41"/>
      <c r="F216" s="241" t="s">
        <v>268</v>
      </c>
      <c r="G216" s="41"/>
      <c r="H216" s="41"/>
      <c r="I216" s="242"/>
      <c r="J216" s="41"/>
      <c r="K216" s="41"/>
      <c r="L216" s="45"/>
      <c r="M216" s="243"/>
      <c r="N216" s="244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174</v>
      </c>
      <c r="AU216" s="18" t="s">
        <v>89</v>
      </c>
    </row>
    <row r="217" s="13" customFormat="1">
      <c r="A217" s="13"/>
      <c r="B217" s="245"/>
      <c r="C217" s="246"/>
      <c r="D217" s="247" t="s">
        <v>176</v>
      </c>
      <c r="E217" s="248" t="s">
        <v>1</v>
      </c>
      <c r="F217" s="249" t="s">
        <v>269</v>
      </c>
      <c r="G217" s="246"/>
      <c r="H217" s="248" t="s">
        <v>1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5" t="s">
        <v>176</v>
      </c>
      <c r="AU217" s="255" t="s">
        <v>89</v>
      </c>
      <c r="AV217" s="13" t="s">
        <v>87</v>
      </c>
      <c r="AW217" s="13" t="s">
        <v>35</v>
      </c>
      <c r="AX217" s="13" t="s">
        <v>79</v>
      </c>
      <c r="AY217" s="255" t="s">
        <v>165</v>
      </c>
    </row>
    <row r="218" s="13" customFormat="1">
      <c r="A218" s="13"/>
      <c r="B218" s="245"/>
      <c r="C218" s="246"/>
      <c r="D218" s="247" t="s">
        <v>176</v>
      </c>
      <c r="E218" s="248" t="s">
        <v>1</v>
      </c>
      <c r="F218" s="249" t="s">
        <v>534</v>
      </c>
      <c r="G218" s="246"/>
      <c r="H218" s="248" t="s">
        <v>1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5" t="s">
        <v>176</v>
      </c>
      <c r="AU218" s="255" t="s">
        <v>89</v>
      </c>
      <c r="AV218" s="13" t="s">
        <v>87</v>
      </c>
      <c r="AW218" s="13" t="s">
        <v>35</v>
      </c>
      <c r="AX218" s="13" t="s">
        <v>79</v>
      </c>
      <c r="AY218" s="255" t="s">
        <v>165</v>
      </c>
    </row>
    <row r="219" s="13" customFormat="1">
      <c r="A219" s="13"/>
      <c r="B219" s="245"/>
      <c r="C219" s="246"/>
      <c r="D219" s="247" t="s">
        <v>176</v>
      </c>
      <c r="E219" s="248" t="s">
        <v>1</v>
      </c>
      <c r="F219" s="249" t="s">
        <v>1005</v>
      </c>
      <c r="G219" s="246"/>
      <c r="H219" s="248" t="s">
        <v>1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5" t="s">
        <v>176</v>
      </c>
      <c r="AU219" s="255" t="s">
        <v>89</v>
      </c>
      <c r="AV219" s="13" t="s">
        <v>87</v>
      </c>
      <c r="AW219" s="13" t="s">
        <v>35</v>
      </c>
      <c r="AX219" s="13" t="s">
        <v>79</v>
      </c>
      <c r="AY219" s="255" t="s">
        <v>165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1006</v>
      </c>
      <c r="G220" s="257"/>
      <c r="H220" s="260">
        <v>11.315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4" customFormat="1">
      <c r="A221" s="14"/>
      <c r="B221" s="256"/>
      <c r="C221" s="257"/>
      <c r="D221" s="247" t="s">
        <v>176</v>
      </c>
      <c r="E221" s="258" t="s">
        <v>1</v>
      </c>
      <c r="F221" s="259" t="s">
        <v>1007</v>
      </c>
      <c r="G221" s="257"/>
      <c r="H221" s="260">
        <v>11.315</v>
      </c>
      <c r="I221" s="261"/>
      <c r="J221" s="257"/>
      <c r="K221" s="257"/>
      <c r="L221" s="262"/>
      <c r="M221" s="263"/>
      <c r="N221" s="264"/>
      <c r="O221" s="264"/>
      <c r="P221" s="264"/>
      <c r="Q221" s="264"/>
      <c r="R221" s="264"/>
      <c r="S221" s="264"/>
      <c r="T221" s="26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6" t="s">
        <v>176</v>
      </c>
      <c r="AU221" s="266" t="s">
        <v>89</v>
      </c>
      <c r="AV221" s="14" t="s">
        <v>89</v>
      </c>
      <c r="AW221" s="14" t="s">
        <v>35</v>
      </c>
      <c r="AX221" s="14" t="s">
        <v>79</v>
      </c>
      <c r="AY221" s="266" t="s">
        <v>165</v>
      </c>
    </row>
    <row r="222" s="14" customFormat="1">
      <c r="A222" s="14"/>
      <c r="B222" s="256"/>
      <c r="C222" s="257"/>
      <c r="D222" s="247" t="s">
        <v>176</v>
      </c>
      <c r="E222" s="258" t="s">
        <v>1</v>
      </c>
      <c r="F222" s="259" t="s">
        <v>1008</v>
      </c>
      <c r="G222" s="257"/>
      <c r="H222" s="260">
        <v>3.0859999999999999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6" t="s">
        <v>176</v>
      </c>
      <c r="AU222" s="266" t="s">
        <v>89</v>
      </c>
      <c r="AV222" s="14" t="s">
        <v>89</v>
      </c>
      <c r="AW222" s="14" t="s">
        <v>35</v>
      </c>
      <c r="AX222" s="14" t="s">
        <v>79</v>
      </c>
      <c r="AY222" s="266" t="s">
        <v>165</v>
      </c>
    </row>
    <row r="223" s="13" customFormat="1">
      <c r="A223" s="13"/>
      <c r="B223" s="245"/>
      <c r="C223" s="246"/>
      <c r="D223" s="247" t="s">
        <v>176</v>
      </c>
      <c r="E223" s="248" t="s">
        <v>1</v>
      </c>
      <c r="F223" s="249" t="s">
        <v>1009</v>
      </c>
      <c r="G223" s="246"/>
      <c r="H223" s="248" t="s">
        <v>1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5" t="s">
        <v>176</v>
      </c>
      <c r="AU223" s="255" t="s">
        <v>89</v>
      </c>
      <c r="AV223" s="13" t="s">
        <v>87</v>
      </c>
      <c r="AW223" s="13" t="s">
        <v>35</v>
      </c>
      <c r="AX223" s="13" t="s">
        <v>79</v>
      </c>
      <c r="AY223" s="255" t="s">
        <v>165</v>
      </c>
    </row>
    <row r="224" s="14" customFormat="1">
      <c r="A224" s="14"/>
      <c r="B224" s="256"/>
      <c r="C224" s="257"/>
      <c r="D224" s="247" t="s">
        <v>176</v>
      </c>
      <c r="E224" s="258" t="s">
        <v>1</v>
      </c>
      <c r="F224" s="259" t="s">
        <v>1010</v>
      </c>
      <c r="G224" s="257"/>
      <c r="H224" s="260">
        <v>19.32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6" t="s">
        <v>176</v>
      </c>
      <c r="AU224" s="266" t="s">
        <v>89</v>
      </c>
      <c r="AV224" s="14" t="s">
        <v>89</v>
      </c>
      <c r="AW224" s="14" t="s">
        <v>35</v>
      </c>
      <c r="AX224" s="14" t="s">
        <v>79</v>
      </c>
      <c r="AY224" s="266" t="s">
        <v>165</v>
      </c>
    </row>
    <row r="225" s="15" customFormat="1">
      <c r="A225" s="15"/>
      <c r="B225" s="267"/>
      <c r="C225" s="268"/>
      <c r="D225" s="247" t="s">
        <v>176</v>
      </c>
      <c r="E225" s="269" t="s">
        <v>1</v>
      </c>
      <c r="F225" s="270" t="s">
        <v>179</v>
      </c>
      <c r="G225" s="268"/>
      <c r="H225" s="271">
        <v>45.036000000000001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7" t="s">
        <v>176</v>
      </c>
      <c r="AU225" s="277" t="s">
        <v>89</v>
      </c>
      <c r="AV225" s="15" t="s">
        <v>172</v>
      </c>
      <c r="AW225" s="15" t="s">
        <v>35</v>
      </c>
      <c r="AX225" s="15" t="s">
        <v>87</v>
      </c>
      <c r="AY225" s="277" t="s">
        <v>165</v>
      </c>
    </row>
    <row r="226" s="2" customFormat="1" ht="33" customHeight="1">
      <c r="A226" s="39"/>
      <c r="B226" s="40"/>
      <c r="C226" s="227" t="s">
        <v>284</v>
      </c>
      <c r="D226" s="227" t="s">
        <v>167</v>
      </c>
      <c r="E226" s="228" t="s">
        <v>273</v>
      </c>
      <c r="F226" s="229" t="s">
        <v>274</v>
      </c>
      <c r="G226" s="230" t="s">
        <v>170</v>
      </c>
      <c r="H226" s="231">
        <v>398.42599999999999</v>
      </c>
      <c r="I226" s="232"/>
      <c r="J226" s="233">
        <f>ROUND(I226*H226,2)</f>
        <v>0</v>
      </c>
      <c r="K226" s="229" t="s">
        <v>171</v>
      </c>
      <c r="L226" s="45"/>
      <c r="M226" s="234" t="s">
        <v>1</v>
      </c>
      <c r="N226" s="235" t="s">
        <v>44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172</v>
      </c>
      <c r="AT226" s="238" t="s">
        <v>167</v>
      </c>
      <c r="AU226" s="238" t="s">
        <v>89</v>
      </c>
      <c r="AY226" s="18" t="s">
        <v>165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87</v>
      </c>
      <c r="BK226" s="239">
        <f>ROUND(I226*H226,2)</f>
        <v>0</v>
      </c>
      <c r="BL226" s="18" t="s">
        <v>172</v>
      </c>
      <c r="BM226" s="238" t="s">
        <v>1011</v>
      </c>
    </row>
    <row r="227" s="2" customFormat="1">
      <c r="A227" s="39"/>
      <c r="B227" s="40"/>
      <c r="C227" s="41"/>
      <c r="D227" s="240" t="s">
        <v>174</v>
      </c>
      <c r="E227" s="41"/>
      <c r="F227" s="241" t="s">
        <v>276</v>
      </c>
      <c r="G227" s="41"/>
      <c r="H227" s="41"/>
      <c r="I227" s="242"/>
      <c r="J227" s="41"/>
      <c r="K227" s="41"/>
      <c r="L227" s="45"/>
      <c r="M227" s="243"/>
      <c r="N227" s="244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174</v>
      </c>
      <c r="AU227" s="18" t="s">
        <v>89</v>
      </c>
    </row>
    <row r="228" s="13" customFormat="1">
      <c r="A228" s="13"/>
      <c r="B228" s="245"/>
      <c r="C228" s="246"/>
      <c r="D228" s="247" t="s">
        <v>176</v>
      </c>
      <c r="E228" s="248" t="s">
        <v>1</v>
      </c>
      <c r="F228" s="249" t="s">
        <v>574</v>
      </c>
      <c r="G228" s="246"/>
      <c r="H228" s="248" t="s">
        <v>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5" t="s">
        <v>176</v>
      </c>
      <c r="AU228" s="255" t="s">
        <v>89</v>
      </c>
      <c r="AV228" s="13" t="s">
        <v>87</v>
      </c>
      <c r="AW228" s="13" t="s">
        <v>35</v>
      </c>
      <c r="AX228" s="13" t="s">
        <v>79</v>
      </c>
      <c r="AY228" s="255" t="s">
        <v>165</v>
      </c>
    </row>
    <row r="229" s="13" customFormat="1">
      <c r="A229" s="13"/>
      <c r="B229" s="245"/>
      <c r="C229" s="246"/>
      <c r="D229" s="247" t="s">
        <v>176</v>
      </c>
      <c r="E229" s="248" t="s">
        <v>1</v>
      </c>
      <c r="F229" s="249" t="s">
        <v>534</v>
      </c>
      <c r="G229" s="246"/>
      <c r="H229" s="248" t="s">
        <v>1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5" t="s">
        <v>176</v>
      </c>
      <c r="AU229" s="255" t="s">
        <v>89</v>
      </c>
      <c r="AV229" s="13" t="s">
        <v>87</v>
      </c>
      <c r="AW229" s="13" t="s">
        <v>35</v>
      </c>
      <c r="AX229" s="13" t="s">
        <v>79</v>
      </c>
      <c r="AY229" s="255" t="s">
        <v>165</v>
      </c>
    </row>
    <row r="230" s="13" customFormat="1">
      <c r="A230" s="13"/>
      <c r="B230" s="245"/>
      <c r="C230" s="246"/>
      <c r="D230" s="247" t="s">
        <v>176</v>
      </c>
      <c r="E230" s="248" t="s">
        <v>1</v>
      </c>
      <c r="F230" s="249" t="s">
        <v>1005</v>
      </c>
      <c r="G230" s="246"/>
      <c r="H230" s="248" t="s">
        <v>1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5" t="s">
        <v>176</v>
      </c>
      <c r="AU230" s="255" t="s">
        <v>89</v>
      </c>
      <c r="AV230" s="13" t="s">
        <v>87</v>
      </c>
      <c r="AW230" s="13" t="s">
        <v>35</v>
      </c>
      <c r="AX230" s="13" t="s">
        <v>79</v>
      </c>
      <c r="AY230" s="255" t="s">
        <v>165</v>
      </c>
    </row>
    <row r="231" s="14" customFormat="1">
      <c r="A231" s="14"/>
      <c r="B231" s="256"/>
      <c r="C231" s="257"/>
      <c r="D231" s="247" t="s">
        <v>176</v>
      </c>
      <c r="E231" s="258" t="s">
        <v>1</v>
      </c>
      <c r="F231" s="259" t="s">
        <v>1012</v>
      </c>
      <c r="G231" s="257"/>
      <c r="H231" s="260">
        <v>206.696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6" t="s">
        <v>176</v>
      </c>
      <c r="AU231" s="266" t="s">
        <v>89</v>
      </c>
      <c r="AV231" s="14" t="s">
        <v>89</v>
      </c>
      <c r="AW231" s="14" t="s">
        <v>35</v>
      </c>
      <c r="AX231" s="14" t="s">
        <v>79</v>
      </c>
      <c r="AY231" s="266" t="s">
        <v>165</v>
      </c>
    </row>
    <row r="232" s="13" customFormat="1">
      <c r="A232" s="13"/>
      <c r="B232" s="245"/>
      <c r="C232" s="246"/>
      <c r="D232" s="247" t="s">
        <v>176</v>
      </c>
      <c r="E232" s="248" t="s">
        <v>1</v>
      </c>
      <c r="F232" s="249" t="s">
        <v>1009</v>
      </c>
      <c r="G232" s="246"/>
      <c r="H232" s="248" t="s">
        <v>1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5" t="s">
        <v>176</v>
      </c>
      <c r="AU232" s="255" t="s">
        <v>89</v>
      </c>
      <c r="AV232" s="13" t="s">
        <v>87</v>
      </c>
      <c r="AW232" s="13" t="s">
        <v>35</v>
      </c>
      <c r="AX232" s="13" t="s">
        <v>79</v>
      </c>
      <c r="AY232" s="255" t="s">
        <v>165</v>
      </c>
    </row>
    <row r="233" s="14" customFormat="1">
      <c r="A233" s="14"/>
      <c r="B233" s="256"/>
      <c r="C233" s="257"/>
      <c r="D233" s="247" t="s">
        <v>176</v>
      </c>
      <c r="E233" s="258" t="s">
        <v>1</v>
      </c>
      <c r="F233" s="259" t="s">
        <v>1013</v>
      </c>
      <c r="G233" s="257"/>
      <c r="H233" s="260">
        <v>199.72999999999999</v>
      </c>
      <c r="I233" s="261"/>
      <c r="J233" s="257"/>
      <c r="K233" s="257"/>
      <c r="L233" s="262"/>
      <c r="M233" s="263"/>
      <c r="N233" s="264"/>
      <c r="O233" s="264"/>
      <c r="P233" s="264"/>
      <c r="Q233" s="264"/>
      <c r="R233" s="264"/>
      <c r="S233" s="264"/>
      <c r="T233" s="26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6" t="s">
        <v>176</v>
      </c>
      <c r="AU233" s="266" t="s">
        <v>89</v>
      </c>
      <c r="AV233" s="14" t="s">
        <v>89</v>
      </c>
      <c r="AW233" s="14" t="s">
        <v>35</v>
      </c>
      <c r="AX233" s="14" t="s">
        <v>79</v>
      </c>
      <c r="AY233" s="266" t="s">
        <v>165</v>
      </c>
    </row>
    <row r="234" s="14" customFormat="1">
      <c r="A234" s="14"/>
      <c r="B234" s="256"/>
      <c r="C234" s="257"/>
      <c r="D234" s="247" t="s">
        <v>176</v>
      </c>
      <c r="E234" s="258" t="s">
        <v>1</v>
      </c>
      <c r="F234" s="259" t="s">
        <v>1014</v>
      </c>
      <c r="G234" s="257"/>
      <c r="H234" s="260">
        <v>-8</v>
      </c>
      <c r="I234" s="261"/>
      <c r="J234" s="257"/>
      <c r="K234" s="257"/>
      <c r="L234" s="262"/>
      <c r="M234" s="263"/>
      <c r="N234" s="264"/>
      <c r="O234" s="264"/>
      <c r="P234" s="264"/>
      <c r="Q234" s="264"/>
      <c r="R234" s="264"/>
      <c r="S234" s="264"/>
      <c r="T234" s="26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6" t="s">
        <v>176</v>
      </c>
      <c r="AU234" s="266" t="s">
        <v>89</v>
      </c>
      <c r="AV234" s="14" t="s">
        <v>89</v>
      </c>
      <c r="AW234" s="14" t="s">
        <v>35</v>
      </c>
      <c r="AX234" s="14" t="s">
        <v>79</v>
      </c>
      <c r="AY234" s="266" t="s">
        <v>165</v>
      </c>
    </row>
    <row r="235" s="15" customFormat="1">
      <c r="A235" s="15"/>
      <c r="B235" s="267"/>
      <c r="C235" s="268"/>
      <c r="D235" s="247" t="s">
        <v>176</v>
      </c>
      <c r="E235" s="269" t="s">
        <v>1</v>
      </c>
      <c r="F235" s="270" t="s">
        <v>179</v>
      </c>
      <c r="G235" s="268"/>
      <c r="H235" s="271">
        <v>398.42599999999999</v>
      </c>
      <c r="I235" s="272"/>
      <c r="J235" s="268"/>
      <c r="K235" s="268"/>
      <c r="L235" s="273"/>
      <c r="M235" s="274"/>
      <c r="N235" s="275"/>
      <c r="O235" s="275"/>
      <c r="P235" s="275"/>
      <c r="Q235" s="275"/>
      <c r="R235" s="275"/>
      <c r="S235" s="275"/>
      <c r="T235" s="27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7" t="s">
        <v>176</v>
      </c>
      <c r="AU235" s="277" t="s">
        <v>89</v>
      </c>
      <c r="AV235" s="15" t="s">
        <v>172</v>
      </c>
      <c r="AW235" s="15" t="s">
        <v>35</v>
      </c>
      <c r="AX235" s="15" t="s">
        <v>87</v>
      </c>
      <c r="AY235" s="277" t="s">
        <v>165</v>
      </c>
    </row>
    <row r="236" s="2" customFormat="1" ht="24.15" customHeight="1">
      <c r="A236" s="39"/>
      <c r="B236" s="40"/>
      <c r="C236" s="227" t="s">
        <v>290</v>
      </c>
      <c r="D236" s="227" t="s">
        <v>167</v>
      </c>
      <c r="E236" s="228" t="s">
        <v>280</v>
      </c>
      <c r="F236" s="229" t="s">
        <v>281</v>
      </c>
      <c r="G236" s="230" t="s">
        <v>170</v>
      </c>
      <c r="H236" s="231">
        <v>398.42599999999999</v>
      </c>
      <c r="I236" s="232"/>
      <c r="J236" s="233">
        <f>ROUND(I236*H236,2)</f>
        <v>0</v>
      </c>
      <c r="K236" s="229" t="s">
        <v>171</v>
      </c>
      <c r="L236" s="45"/>
      <c r="M236" s="234" t="s">
        <v>1</v>
      </c>
      <c r="N236" s="235" t="s">
        <v>44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172</v>
      </c>
      <c r="AT236" s="238" t="s">
        <v>167</v>
      </c>
      <c r="AU236" s="238" t="s">
        <v>89</v>
      </c>
      <c r="AY236" s="18" t="s">
        <v>165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87</v>
      </c>
      <c r="BK236" s="239">
        <f>ROUND(I236*H236,2)</f>
        <v>0</v>
      </c>
      <c r="BL236" s="18" t="s">
        <v>172</v>
      </c>
      <c r="BM236" s="238" t="s">
        <v>1015</v>
      </c>
    </row>
    <row r="237" s="2" customFormat="1">
      <c r="A237" s="39"/>
      <c r="B237" s="40"/>
      <c r="C237" s="41"/>
      <c r="D237" s="240" t="s">
        <v>174</v>
      </c>
      <c r="E237" s="41"/>
      <c r="F237" s="241" t="s">
        <v>283</v>
      </c>
      <c r="G237" s="41"/>
      <c r="H237" s="41"/>
      <c r="I237" s="242"/>
      <c r="J237" s="41"/>
      <c r="K237" s="41"/>
      <c r="L237" s="45"/>
      <c r="M237" s="243"/>
      <c r="N237" s="244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174</v>
      </c>
      <c r="AU237" s="18" t="s">
        <v>89</v>
      </c>
    </row>
    <row r="238" s="13" customFormat="1">
      <c r="A238" s="13"/>
      <c r="B238" s="245"/>
      <c r="C238" s="246"/>
      <c r="D238" s="247" t="s">
        <v>176</v>
      </c>
      <c r="E238" s="248" t="s">
        <v>1</v>
      </c>
      <c r="F238" s="249" t="s">
        <v>534</v>
      </c>
      <c r="G238" s="246"/>
      <c r="H238" s="248" t="s">
        <v>1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5" t="s">
        <v>176</v>
      </c>
      <c r="AU238" s="255" t="s">
        <v>89</v>
      </c>
      <c r="AV238" s="13" t="s">
        <v>87</v>
      </c>
      <c r="AW238" s="13" t="s">
        <v>35</v>
      </c>
      <c r="AX238" s="13" t="s">
        <v>79</v>
      </c>
      <c r="AY238" s="255" t="s">
        <v>165</v>
      </c>
    </row>
    <row r="239" s="13" customFormat="1">
      <c r="A239" s="13"/>
      <c r="B239" s="245"/>
      <c r="C239" s="246"/>
      <c r="D239" s="247" t="s">
        <v>176</v>
      </c>
      <c r="E239" s="248" t="s">
        <v>1</v>
      </c>
      <c r="F239" s="249" t="s">
        <v>1005</v>
      </c>
      <c r="G239" s="246"/>
      <c r="H239" s="248" t="s">
        <v>1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5" t="s">
        <v>176</v>
      </c>
      <c r="AU239" s="255" t="s">
        <v>89</v>
      </c>
      <c r="AV239" s="13" t="s">
        <v>87</v>
      </c>
      <c r="AW239" s="13" t="s">
        <v>35</v>
      </c>
      <c r="AX239" s="13" t="s">
        <v>79</v>
      </c>
      <c r="AY239" s="255" t="s">
        <v>165</v>
      </c>
    </row>
    <row r="240" s="14" customFormat="1">
      <c r="A240" s="14"/>
      <c r="B240" s="256"/>
      <c r="C240" s="257"/>
      <c r="D240" s="247" t="s">
        <v>176</v>
      </c>
      <c r="E240" s="258" t="s">
        <v>1</v>
      </c>
      <c r="F240" s="259" t="s">
        <v>1012</v>
      </c>
      <c r="G240" s="257"/>
      <c r="H240" s="260">
        <v>206.696</v>
      </c>
      <c r="I240" s="261"/>
      <c r="J240" s="257"/>
      <c r="K240" s="257"/>
      <c r="L240" s="262"/>
      <c r="M240" s="263"/>
      <c r="N240" s="264"/>
      <c r="O240" s="264"/>
      <c r="P240" s="264"/>
      <c r="Q240" s="264"/>
      <c r="R240" s="264"/>
      <c r="S240" s="264"/>
      <c r="T240" s="26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6" t="s">
        <v>176</v>
      </c>
      <c r="AU240" s="266" t="s">
        <v>89</v>
      </c>
      <c r="AV240" s="14" t="s">
        <v>89</v>
      </c>
      <c r="AW240" s="14" t="s">
        <v>35</v>
      </c>
      <c r="AX240" s="14" t="s">
        <v>79</v>
      </c>
      <c r="AY240" s="266" t="s">
        <v>165</v>
      </c>
    </row>
    <row r="241" s="13" customFormat="1">
      <c r="A241" s="13"/>
      <c r="B241" s="245"/>
      <c r="C241" s="246"/>
      <c r="D241" s="247" t="s">
        <v>176</v>
      </c>
      <c r="E241" s="248" t="s">
        <v>1</v>
      </c>
      <c r="F241" s="249" t="s">
        <v>1009</v>
      </c>
      <c r="G241" s="246"/>
      <c r="H241" s="248" t="s">
        <v>1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5" t="s">
        <v>176</v>
      </c>
      <c r="AU241" s="255" t="s">
        <v>89</v>
      </c>
      <c r="AV241" s="13" t="s">
        <v>87</v>
      </c>
      <c r="AW241" s="13" t="s">
        <v>35</v>
      </c>
      <c r="AX241" s="13" t="s">
        <v>79</v>
      </c>
      <c r="AY241" s="255" t="s">
        <v>165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1013</v>
      </c>
      <c r="G242" s="257"/>
      <c r="H242" s="260">
        <v>199.72999999999999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4" customFormat="1">
      <c r="A243" s="14"/>
      <c r="B243" s="256"/>
      <c r="C243" s="257"/>
      <c r="D243" s="247" t="s">
        <v>176</v>
      </c>
      <c r="E243" s="258" t="s">
        <v>1</v>
      </c>
      <c r="F243" s="259" t="s">
        <v>1014</v>
      </c>
      <c r="G243" s="257"/>
      <c r="H243" s="260">
        <v>-8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6" t="s">
        <v>176</v>
      </c>
      <c r="AU243" s="266" t="s">
        <v>89</v>
      </c>
      <c r="AV243" s="14" t="s">
        <v>89</v>
      </c>
      <c r="AW243" s="14" t="s">
        <v>35</v>
      </c>
      <c r="AX243" s="14" t="s">
        <v>79</v>
      </c>
      <c r="AY243" s="266" t="s">
        <v>165</v>
      </c>
    </row>
    <row r="244" s="15" customFormat="1">
      <c r="A244" s="15"/>
      <c r="B244" s="267"/>
      <c r="C244" s="268"/>
      <c r="D244" s="247" t="s">
        <v>176</v>
      </c>
      <c r="E244" s="269" t="s">
        <v>1</v>
      </c>
      <c r="F244" s="270" t="s">
        <v>179</v>
      </c>
      <c r="G244" s="268"/>
      <c r="H244" s="271">
        <v>398.42599999999999</v>
      </c>
      <c r="I244" s="272"/>
      <c r="J244" s="268"/>
      <c r="K244" s="268"/>
      <c r="L244" s="273"/>
      <c r="M244" s="274"/>
      <c r="N244" s="275"/>
      <c r="O244" s="275"/>
      <c r="P244" s="275"/>
      <c r="Q244" s="275"/>
      <c r="R244" s="275"/>
      <c r="S244" s="275"/>
      <c r="T244" s="27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7" t="s">
        <v>176</v>
      </c>
      <c r="AU244" s="277" t="s">
        <v>89</v>
      </c>
      <c r="AV244" s="15" t="s">
        <v>172</v>
      </c>
      <c r="AW244" s="15" t="s">
        <v>35</v>
      </c>
      <c r="AX244" s="15" t="s">
        <v>87</v>
      </c>
      <c r="AY244" s="277" t="s">
        <v>165</v>
      </c>
    </row>
    <row r="245" s="2" customFormat="1" ht="16.5" customHeight="1">
      <c r="A245" s="39"/>
      <c r="B245" s="40"/>
      <c r="C245" s="278" t="s">
        <v>308</v>
      </c>
      <c r="D245" s="278" t="s">
        <v>191</v>
      </c>
      <c r="E245" s="279" t="s">
        <v>285</v>
      </c>
      <c r="F245" s="280" t="s">
        <v>286</v>
      </c>
      <c r="G245" s="281" t="s">
        <v>287</v>
      </c>
      <c r="H245" s="282">
        <v>7.9690000000000003</v>
      </c>
      <c r="I245" s="283"/>
      <c r="J245" s="284">
        <f>ROUND(I245*H245,2)</f>
        <v>0</v>
      </c>
      <c r="K245" s="280" t="s">
        <v>171</v>
      </c>
      <c r="L245" s="285"/>
      <c r="M245" s="286" t="s">
        <v>1</v>
      </c>
      <c r="N245" s="287" t="s">
        <v>44</v>
      </c>
      <c r="O245" s="92"/>
      <c r="P245" s="236">
        <f>O245*H245</f>
        <v>0</v>
      </c>
      <c r="Q245" s="236">
        <v>0.001</v>
      </c>
      <c r="R245" s="236">
        <f>Q245*H245</f>
        <v>0.0079690000000000004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195</v>
      </c>
      <c r="AT245" s="238" t="s">
        <v>191</v>
      </c>
      <c r="AU245" s="238" t="s">
        <v>89</v>
      </c>
      <c r="AY245" s="18" t="s">
        <v>165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87</v>
      </c>
      <c r="BK245" s="239">
        <f>ROUND(I245*H245,2)</f>
        <v>0</v>
      </c>
      <c r="BL245" s="18" t="s">
        <v>172</v>
      </c>
      <c r="BM245" s="238" t="s">
        <v>1016</v>
      </c>
    </row>
    <row r="246" s="14" customFormat="1">
      <c r="A246" s="14"/>
      <c r="B246" s="256"/>
      <c r="C246" s="257"/>
      <c r="D246" s="247" t="s">
        <v>176</v>
      </c>
      <c r="E246" s="258" t="s">
        <v>1</v>
      </c>
      <c r="F246" s="259" t="s">
        <v>1017</v>
      </c>
      <c r="G246" s="257"/>
      <c r="H246" s="260">
        <v>7.9690000000000003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6" t="s">
        <v>176</v>
      </c>
      <c r="AU246" s="266" t="s">
        <v>89</v>
      </c>
      <c r="AV246" s="14" t="s">
        <v>89</v>
      </c>
      <c r="AW246" s="14" t="s">
        <v>35</v>
      </c>
      <c r="AX246" s="14" t="s">
        <v>79</v>
      </c>
      <c r="AY246" s="266" t="s">
        <v>165</v>
      </c>
    </row>
    <row r="247" s="15" customFormat="1">
      <c r="A247" s="15"/>
      <c r="B247" s="267"/>
      <c r="C247" s="268"/>
      <c r="D247" s="247" t="s">
        <v>176</v>
      </c>
      <c r="E247" s="269" t="s">
        <v>1</v>
      </c>
      <c r="F247" s="270" t="s">
        <v>179</v>
      </c>
      <c r="G247" s="268"/>
      <c r="H247" s="271">
        <v>7.9690000000000003</v>
      </c>
      <c r="I247" s="272"/>
      <c r="J247" s="268"/>
      <c r="K247" s="268"/>
      <c r="L247" s="273"/>
      <c r="M247" s="274"/>
      <c r="N247" s="275"/>
      <c r="O247" s="275"/>
      <c r="P247" s="275"/>
      <c r="Q247" s="275"/>
      <c r="R247" s="275"/>
      <c r="S247" s="275"/>
      <c r="T247" s="27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7" t="s">
        <v>176</v>
      </c>
      <c r="AU247" s="277" t="s">
        <v>89</v>
      </c>
      <c r="AV247" s="15" t="s">
        <v>172</v>
      </c>
      <c r="AW247" s="15" t="s">
        <v>35</v>
      </c>
      <c r="AX247" s="15" t="s">
        <v>87</v>
      </c>
      <c r="AY247" s="277" t="s">
        <v>165</v>
      </c>
    </row>
    <row r="248" s="2" customFormat="1" ht="24.15" customHeight="1">
      <c r="A248" s="39"/>
      <c r="B248" s="40"/>
      <c r="C248" s="227" t="s">
        <v>314</v>
      </c>
      <c r="D248" s="227" t="s">
        <v>167</v>
      </c>
      <c r="E248" s="228" t="s">
        <v>291</v>
      </c>
      <c r="F248" s="229" t="s">
        <v>292</v>
      </c>
      <c r="G248" s="230" t="s">
        <v>170</v>
      </c>
      <c r="H248" s="231">
        <v>372.382</v>
      </c>
      <c r="I248" s="232"/>
      <c r="J248" s="233">
        <f>ROUND(I248*H248,2)</f>
        <v>0</v>
      </c>
      <c r="K248" s="229" t="s">
        <v>171</v>
      </c>
      <c r="L248" s="45"/>
      <c r="M248" s="234" t="s">
        <v>1</v>
      </c>
      <c r="N248" s="235" t="s">
        <v>44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172</v>
      </c>
      <c r="AT248" s="238" t="s">
        <v>167</v>
      </c>
      <c r="AU248" s="238" t="s">
        <v>89</v>
      </c>
      <c r="AY248" s="18" t="s">
        <v>165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87</v>
      </c>
      <c r="BK248" s="239">
        <f>ROUND(I248*H248,2)</f>
        <v>0</v>
      </c>
      <c r="BL248" s="18" t="s">
        <v>172</v>
      </c>
      <c r="BM248" s="238" t="s">
        <v>1018</v>
      </c>
    </row>
    <row r="249" s="2" customFormat="1">
      <c r="A249" s="39"/>
      <c r="B249" s="40"/>
      <c r="C249" s="41"/>
      <c r="D249" s="240" t="s">
        <v>174</v>
      </c>
      <c r="E249" s="41"/>
      <c r="F249" s="241" t="s">
        <v>294</v>
      </c>
      <c r="G249" s="41"/>
      <c r="H249" s="41"/>
      <c r="I249" s="242"/>
      <c r="J249" s="41"/>
      <c r="K249" s="41"/>
      <c r="L249" s="45"/>
      <c r="M249" s="243"/>
      <c r="N249" s="244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174</v>
      </c>
      <c r="AU249" s="18" t="s">
        <v>89</v>
      </c>
    </row>
    <row r="250" s="13" customFormat="1">
      <c r="A250" s="13"/>
      <c r="B250" s="245"/>
      <c r="C250" s="246"/>
      <c r="D250" s="247" t="s">
        <v>176</v>
      </c>
      <c r="E250" s="248" t="s">
        <v>1</v>
      </c>
      <c r="F250" s="249" t="s">
        <v>534</v>
      </c>
      <c r="G250" s="246"/>
      <c r="H250" s="248" t="s">
        <v>1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5" t="s">
        <v>176</v>
      </c>
      <c r="AU250" s="255" t="s">
        <v>89</v>
      </c>
      <c r="AV250" s="13" t="s">
        <v>87</v>
      </c>
      <c r="AW250" s="13" t="s">
        <v>35</v>
      </c>
      <c r="AX250" s="13" t="s">
        <v>79</v>
      </c>
      <c r="AY250" s="255" t="s">
        <v>165</v>
      </c>
    </row>
    <row r="251" s="14" customFormat="1">
      <c r="A251" s="14"/>
      <c r="B251" s="256"/>
      <c r="C251" s="257"/>
      <c r="D251" s="247" t="s">
        <v>176</v>
      </c>
      <c r="E251" s="258" t="s">
        <v>1</v>
      </c>
      <c r="F251" s="259" t="s">
        <v>1019</v>
      </c>
      <c r="G251" s="257"/>
      <c r="H251" s="260">
        <v>11.984999999999999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6" t="s">
        <v>176</v>
      </c>
      <c r="AU251" s="266" t="s">
        <v>89</v>
      </c>
      <c r="AV251" s="14" t="s">
        <v>89</v>
      </c>
      <c r="AW251" s="14" t="s">
        <v>35</v>
      </c>
      <c r="AX251" s="14" t="s">
        <v>79</v>
      </c>
      <c r="AY251" s="266" t="s">
        <v>165</v>
      </c>
    </row>
    <row r="252" s="14" customFormat="1">
      <c r="A252" s="14"/>
      <c r="B252" s="256"/>
      <c r="C252" s="257"/>
      <c r="D252" s="247" t="s">
        <v>176</v>
      </c>
      <c r="E252" s="258" t="s">
        <v>1</v>
      </c>
      <c r="F252" s="259" t="s">
        <v>1020</v>
      </c>
      <c r="G252" s="257"/>
      <c r="H252" s="260">
        <v>47.939999999999998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6" t="s">
        <v>176</v>
      </c>
      <c r="AU252" s="266" t="s">
        <v>89</v>
      </c>
      <c r="AV252" s="14" t="s">
        <v>89</v>
      </c>
      <c r="AW252" s="14" t="s">
        <v>35</v>
      </c>
      <c r="AX252" s="14" t="s">
        <v>79</v>
      </c>
      <c r="AY252" s="266" t="s">
        <v>165</v>
      </c>
    </row>
    <row r="253" s="14" customFormat="1">
      <c r="A253" s="14"/>
      <c r="B253" s="256"/>
      <c r="C253" s="257"/>
      <c r="D253" s="247" t="s">
        <v>176</v>
      </c>
      <c r="E253" s="258" t="s">
        <v>1</v>
      </c>
      <c r="F253" s="259" t="s">
        <v>1021</v>
      </c>
      <c r="G253" s="257"/>
      <c r="H253" s="260">
        <v>59.670000000000002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176</v>
      </c>
      <c r="AU253" s="266" t="s">
        <v>89</v>
      </c>
      <c r="AV253" s="14" t="s">
        <v>89</v>
      </c>
      <c r="AW253" s="14" t="s">
        <v>35</v>
      </c>
      <c r="AX253" s="14" t="s">
        <v>79</v>
      </c>
      <c r="AY253" s="266" t="s">
        <v>165</v>
      </c>
    </row>
    <row r="254" s="14" customFormat="1">
      <c r="A254" s="14"/>
      <c r="B254" s="256"/>
      <c r="C254" s="257"/>
      <c r="D254" s="247" t="s">
        <v>176</v>
      </c>
      <c r="E254" s="258" t="s">
        <v>1</v>
      </c>
      <c r="F254" s="259" t="s">
        <v>1022</v>
      </c>
      <c r="G254" s="257"/>
      <c r="H254" s="260">
        <v>29.07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6" t="s">
        <v>176</v>
      </c>
      <c r="AU254" s="266" t="s">
        <v>89</v>
      </c>
      <c r="AV254" s="14" t="s">
        <v>89</v>
      </c>
      <c r="AW254" s="14" t="s">
        <v>35</v>
      </c>
      <c r="AX254" s="14" t="s">
        <v>79</v>
      </c>
      <c r="AY254" s="266" t="s">
        <v>165</v>
      </c>
    </row>
    <row r="255" s="14" customFormat="1">
      <c r="A255" s="14"/>
      <c r="B255" s="256"/>
      <c r="C255" s="257"/>
      <c r="D255" s="247" t="s">
        <v>176</v>
      </c>
      <c r="E255" s="258" t="s">
        <v>1</v>
      </c>
      <c r="F255" s="259" t="s">
        <v>1023</v>
      </c>
      <c r="G255" s="257"/>
      <c r="H255" s="260">
        <v>52.020000000000003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6" t="s">
        <v>176</v>
      </c>
      <c r="AU255" s="266" t="s">
        <v>89</v>
      </c>
      <c r="AV255" s="14" t="s">
        <v>89</v>
      </c>
      <c r="AW255" s="14" t="s">
        <v>35</v>
      </c>
      <c r="AX255" s="14" t="s">
        <v>79</v>
      </c>
      <c r="AY255" s="266" t="s">
        <v>165</v>
      </c>
    </row>
    <row r="256" s="14" customFormat="1">
      <c r="A256" s="14"/>
      <c r="B256" s="256"/>
      <c r="C256" s="257"/>
      <c r="D256" s="247" t="s">
        <v>176</v>
      </c>
      <c r="E256" s="258" t="s">
        <v>1</v>
      </c>
      <c r="F256" s="259" t="s">
        <v>1024</v>
      </c>
      <c r="G256" s="257"/>
      <c r="H256" s="260">
        <v>116.612</v>
      </c>
      <c r="I256" s="261"/>
      <c r="J256" s="257"/>
      <c r="K256" s="257"/>
      <c r="L256" s="262"/>
      <c r="M256" s="263"/>
      <c r="N256" s="264"/>
      <c r="O256" s="264"/>
      <c r="P256" s="264"/>
      <c r="Q256" s="264"/>
      <c r="R256" s="264"/>
      <c r="S256" s="264"/>
      <c r="T256" s="26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6" t="s">
        <v>176</v>
      </c>
      <c r="AU256" s="266" t="s">
        <v>89</v>
      </c>
      <c r="AV256" s="14" t="s">
        <v>89</v>
      </c>
      <c r="AW256" s="14" t="s">
        <v>35</v>
      </c>
      <c r="AX256" s="14" t="s">
        <v>79</v>
      </c>
      <c r="AY256" s="266" t="s">
        <v>165</v>
      </c>
    </row>
    <row r="257" s="13" customFormat="1">
      <c r="A257" s="13"/>
      <c r="B257" s="245"/>
      <c r="C257" s="246"/>
      <c r="D257" s="247" t="s">
        <v>176</v>
      </c>
      <c r="E257" s="248" t="s">
        <v>1</v>
      </c>
      <c r="F257" s="249" t="s">
        <v>380</v>
      </c>
      <c r="G257" s="246"/>
      <c r="H257" s="248" t="s">
        <v>1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5" t="s">
        <v>176</v>
      </c>
      <c r="AU257" s="255" t="s">
        <v>89</v>
      </c>
      <c r="AV257" s="13" t="s">
        <v>87</v>
      </c>
      <c r="AW257" s="13" t="s">
        <v>35</v>
      </c>
      <c r="AX257" s="13" t="s">
        <v>79</v>
      </c>
      <c r="AY257" s="255" t="s">
        <v>165</v>
      </c>
    </row>
    <row r="258" s="14" customFormat="1">
      <c r="A258" s="14"/>
      <c r="B258" s="256"/>
      <c r="C258" s="257"/>
      <c r="D258" s="247" t="s">
        <v>176</v>
      </c>
      <c r="E258" s="258" t="s">
        <v>1</v>
      </c>
      <c r="F258" s="259" t="s">
        <v>1025</v>
      </c>
      <c r="G258" s="257"/>
      <c r="H258" s="260">
        <v>6.2999999999999998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6" t="s">
        <v>176</v>
      </c>
      <c r="AU258" s="266" t="s">
        <v>89</v>
      </c>
      <c r="AV258" s="14" t="s">
        <v>89</v>
      </c>
      <c r="AW258" s="14" t="s">
        <v>35</v>
      </c>
      <c r="AX258" s="14" t="s">
        <v>79</v>
      </c>
      <c r="AY258" s="266" t="s">
        <v>165</v>
      </c>
    </row>
    <row r="259" s="14" customFormat="1">
      <c r="A259" s="14"/>
      <c r="B259" s="256"/>
      <c r="C259" s="257"/>
      <c r="D259" s="247" t="s">
        <v>176</v>
      </c>
      <c r="E259" s="258" t="s">
        <v>1</v>
      </c>
      <c r="F259" s="259" t="s">
        <v>1026</v>
      </c>
      <c r="G259" s="257"/>
      <c r="H259" s="260">
        <v>11.699999999999999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176</v>
      </c>
      <c r="AU259" s="266" t="s">
        <v>89</v>
      </c>
      <c r="AV259" s="14" t="s">
        <v>89</v>
      </c>
      <c r="AW259" s="14" t="s">
        <v>35</v>
      </c>
      <c r="AX259" s="14" t="s">
        <v>79</v>
      </c>
      <c r="AY259" s="266" t="s">
        <v>165</v>
      </c>
    </row>
    <row r="260" s="14" customFormat="1">
      <c r="A260" s="14"/>
      <c r="B260" s="256"/>
      <c r="C260" s="257"/>
      <c r="D260" s="247" t="s">
        <v>176</v>
      </c>
      <c r="E260" s="258" t="s">
        <v>1</v>
      </c>
      <c r="F260" s="259" t="s">
        <v>1027</v>
      </c>
      <c r="G260" s="257"/>
      <c r="H260" s="260">
        <v>3.1499999999999999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176</v>
      </c>
      <c r="AU260" s="266" t="s">
        <v>89</v>
      </c>
      <c r="AV260" s="14" t="s">
        <v>89</v>
      </c>
      <c r="AW260" s="14" t="s">
        <v>35</v>
      </c>
      <c r="AX260" s="14" t="s">
        <v>79</v>
      </c>
      <c r="AY260" s="266" t="s">
        <v>165</v>
      </c>
    </row>
    <row r="261" s="14" customFormat="1">
      <c r="A261" s="14"/>
      <c r="B261" s="256"/>
      <c r="C261" s="257"/>
      <c r="D261" s="247" t="s">
        <v>176</v>
      </c>
      <c r="E261" s="258" t="s">
        <v>1</v>
      </c>
      <c r="F261" s="259" t="s">
        <v>1028</v>
      </c>
      <c r="G261" s="257"/>
      <c r="H261" s="260">
        <v>3.1499999999999999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176</v>
      </c>
      <c r="AU261" s="266" t="s">
        <v>89</v>
      </c>
      <c r="AV261" s="14" t="s">
        <v>89</v>
      </c>
      <c r="AW261" s="14" t="s">
        <v>35</v>
      </c>
      <c r="AX261" s="14" t="s">
        <v>79</v>
      </c>
      <c r="AY261" s="266" t="s">
        <v>165</v>
      </c>
    </row>
    <row r="262" s="14" customFormat="1">
      <c r="A262" s="14"/>
      <c r="B262" s="256"/>
      <c r="C262" s="257"/>
      <c r="D262" s="247" t="s">
        <v>176</v>
      </c>
      <c r="E262" s="258" t="s">
        <v>1</v>
      </c>
      <c r="F262" s="259" t="s">
        <v>1029</v>
      </c>
      <c r="G262" s="257"/>
      <c r="H262" s="260">
        <v>4.0499999999999998</v>
      </c>
      <c r="I262" s="261"/>
      <c r="J262" s="257"/>
      <c r="K262" s="257"/>
      <c r="L262" s="262"/>
      <c r="M262" s="263"/>
      <c r="N262" s="264"/>
      <c r="O262" s="264"/>
      <c r="P262" s="264"/>
      <c r="Q262" s="264"/>
      <c r="R262" s="264"/>
      <c r="S262" s="264"/>
      <c r="T262" s="26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6" t="s">
        <v>176</v>
      </c>
      <c r="AU262" s="266" t="s">
        <v>89</v>
      </c>
      <c r="AV262" s="14" t="s">
        <v>89</v>
      </c>
      <c r="AW262" s="14" t="s">
        <v>35</v>
      </c>
      <c r="AX262" s="14" t="s">
        <v>79</v>
      </c>
      <c r="AY262" s="266" t="s">
        <v>165</v>
      </c>
    </row>
    <row r="263" s="14" customFormat="1">
      <c r="A263" s="14"/>
      <c r="B263" s="256"/>
      <c r="C263" s="257"/>
      <c r="D263" s="247" t="s">
        <v>176</v>
      </c>
      <c r="E263" s="258" t="s">
        <v>1</v>
      </c>
      <c r="F263" s="259" t="s">
        <v>1030</v>
      </c>
      <c r="G263" s="257"/>
      <c r="H263" s="260">
        <v>16.800000000000001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6" t="s">
        <v>176</v>
      </c>
      <c r="AU263" s="266" t="s">
        <v>89</v>
      </c>
      <c r="AV263" s="14" t="s">
        <v>89</v>
      </c>
      <c r="AW263" s="14" t="s">
        <v>35</v>
      </c>
      <c r="AX263" s="14" t="s">
        <v>79</v>
      </c>
      <c r="AY263" s="266" t="s">
        <v>165</v>
      </c>
    </row>
    <row r="264" s="13" customFormat="1">
      <c r="A264" s="13"/>
      <c r="B264" s="245"/>
      <c r="C264" s="246"/>
      <c r="D264" s="247" t="s">
        <v>176</v>
      </c>
      <c r="E264" s="248" t="s">
        <v>1</v>
      </c>
      <c r="F264" s="249" t="s">
        <v>968</v>
      </c>
      <c r="G264" s="246"/>
      <c r="H264" s="248" t="s">
        <v>1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5" t="s">
        <v>176</v>
      </c>
      <c r="AU264" s="255" t="s">
        <v>89</v>
      </c>
      <c r="AV264" s="13" t="s">
        <v>87</v>
      </c>
      <c r="AW264" s="13" t="s">
        <v>35</v>
      </c>
      <c r="AX264" s="13" t="s">
        <v>79</v>
      </c>
      <c r="AY264" s="255" t="s">
        <v>165</v>
      </c>
    </row>
    <row r="265" s="14" customFormat="1">
      <c r="A265" s="14"/>
      <c r="B265" s="256"/>
      <c r="C265" s="257"/>
      <c r="D265" s="247" t="s">
        <v>176</v>
      </c>
      <c r="E265" s="258" t="s">
        <v>1</v>
      </c>
      <c r="F265" s="259" t="s">
        <v>1031</v>
      </c>
      <c r="G265" s="257"/>
      <c r="H265" s="260">
        <v>8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176</v>
      </c>
      <c r="AU265" s="266" t="s">
        <v>89</v>
      </c>
      <c r="AV265" s="14" t="s">
        <v>89</v>
      </c>
      <c r="AW265" s="14" t="s">
        <v>35</v>
      </c>
      <c r="AX265" s="14" t="s">
        <v>79</v>
      </c>
      <c r="AY265" s="266" t="s">
        <v>165</v>
      </c>
    </row>
    <row r="266" s="13" customFormat="1">
      <c r="A266" s="13"/>
      <c r="B266" s="245"/>
      <c r="C266" s="246"/>
      <c r="D266" s="247" t="s">
        <v>176</v>
      </c>
      <c r="E266" s="248" t="s">
        <v>1</v>
      </c>
      <c r="F266" s="249" t="s">
        <v>970</v>
      </c>
      <c r="G266" s="246"/>
      <c r="H266" s="248" t="s">
        <v>1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5" t="s">
        <v>176</v>
      </c>
      <c r="AU266" s="255" t="s">
        <v>89</v>
      </c>
      <c r="AV266" s="13" t="s">
        <v>87</v>
      </c>
      <c r="AW266" s="13" t="s">
        <v>35</v>
      </c>
      <c r="AX266" s="13" t="s">
        <v>79</v>
      </c>
      <c r="AY266" s="255" t="s">
        <v>165</v>
      </c>
    </row>
    <row r="267" s="13" customFormat="1">
      <c r="A267" s="13"/>
      <c r="B267" s="245"/>
      <c r="C267" s="246"/>
      <c r="D267" s="247" t="s">
        <v>176</v>
      </c>
      <c r="E267" s="248" t="s">
        <v>1</v>
      </c>
      <c r="F267" s="249" t="s">
        <v>971</v>
      </c>
      <c r="G267" s="246"/>
      <c r="H267" s="248" t="s">
        <v>1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5" t="s">
        <v>176</v>
      </c>
      <c r="AU267" s="255" t="s">
        <v>89</v>
      </c>
      <c r="AV267" s="13" t="s">
        <v>87</v>
      </c>
      <c r="AW267" s="13" t="s">
        <v>35</v>
      </c>
      <c r="AX267" s="13" t="s">
        <v>79</v>
      </c>
      <c r="AY267" s="255" t="s">
        <v>165</v>
      </c>
    </row>
    <row r="268" s="14" customFormat="1">
      <c r="A268" s="14"/>
      <c r="B268" s="256"/>
      <c r="C268" s="257"/>
      <c r="D268" s="247" t="s">
        <v>176</v>
      </c>
      <c r="E268" s="258" t="s">
        <v>1</v>
      </c>
      <c r="F268" s="259" t="s">
        <v>1032</v>
      </c>
      <c r="G268" s="257"/>
      <c r="H268" s="260">
        <v>1.9350000000000001</v>
      </c>
      <c r="I268" s="261"/>
      <c r="J268" s="257"/>
      <c r="K268" s="257"/>
      <c r="L268" s="262"/>
      <c r="M268" s="263"/>
      <c r="N268" s="264"/>
      <c r="O268" s="264"/>
      <c r="P268" s="264"/>
      <c r="Q268" s="264"/>
      <c r="R268" s="264"/>
      <c r="S268" s="264"/>
      <c r="T268" s="26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6" t="s">
        <v>176</v>
      </c>
      <c r="AU268" s="266" t="s">
        <v>89</v>
      </c>
      <c r="AV268" s="14" t="s">
        <v>89</v>
      </c>
      <c r="AW268" s="14" t="s">
        <v>35</v>
      </c>
      <c r="AX268" s="14" t="s">
        <v>79</v>
      </c>
      <c r="AY268" s="266" t="s">
        <v>165</v>
      </c>
    </row>
    <row r="269" s="15" customFormat="1">
      <c r="A269" s="15"/>
      <c r="B269" s="267"/>
      <c r="C269" s="268"/>
      <c r="D269" s="247" t="s">
        <v>176</v>
      </c>
      <c r="E269" s="269" t="s">
        <v>1</v>
      </c>
      <c r="F269" s="270" t="s">
        <v>179</v>
      </c>
      <c r="G269" s="268"/>
      <c r="H269" s="271">
        <v>372.382</v>
      </c>
      <c r="I269" s="272"/>
      <c r="J269" s="268"/>
      <c r="K269" s="268"/>
      <c r="L269" s="273"/>
      <c r="M269" s="274"/>
      <c r="N269" s="275"/>
      <c r="O269" s="275"/>
      <c r="P269" s="275"/>
      <c r="Q269" s="275"/>
      <c r="R269" s="275"/>
      <c r="S269" s="275"/>
      <c r="T269" s="27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7" t="s">
        <v>176</v>
      </c>
      <c r="AU269" s="277" t="s">
        <v>89</v>
      </c>
      <c r="AV269" s="15" t="s">
        <v>172</v>
      </c>
      <c r="AW269" s="15" t="s">
        <v>35</v>
      </c>
      <c r="AX269" s="15" t="s">
        <v>87</v>
      </c>
      <c r="AY269" s="277" t="s">
        <v>165</v>
      </c>
    </row>
    <row r="270" s="2" customFormat="1" ht="24.15" customHeight="1">
      <c r="A270" s="39"/>
      <c r="B270" s="40"/>
      <c r="C270" s="227" t="s">
        <v>320</v>
      </c>
      <c r="D270" s="227" t="s">
        <v>167</v>
      </c>
      <c r="E270" s="228" t="s">
        <v>303</v>
      </c>
      <c r="F270" s="229" t="s">
        <v>304</v>
      </c>
      <c r="G270" s="230" t="s">
        <v>170</v>
      </c>
      <c r="H270" s="231">
        <v>183.72999999999999</v>
      </c>
      <c r="I270" s="232"/>
      <c r="J270" s="233">
        <f>ROUND(I270*H270,2)</f>
        <v>0</v>
      </c>
      <c r="K270" s="229" t="s">
        <v>171</v>
      </c>
      <c r="L270" s="45"/>
      <c r="M270" s="234" t="s">
        <v>1</v>
      </c>
      <c r="N270" s="235" t="s">
        <v>44</v>
      </c>
      <c r="O270" s="92"/>
      <c r="P270" s="236">
        <f>O270*H270</f>
        <v>0</v>
      </c>
      <c r="Q270" s="236">
        <v>0</v>
      </c>
      <c r="R270" s="236">
        <f>Q270*H270</f>
        <v>0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172</v>
      </c>
      <c r="AT270" s="238" t="s">
        <v>167</v>
      </c>
      <c r="AU270" s="238" t="s">
        <v>89</v>
      </c>
      <c r="AY270" s="18" t="s">
        <v>165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87</v>
      </c>
      <c r="BK270" s="239">
        <f>ROUND(I270*H270,2)</f>
        <v>0</v>
      </c>
      <c r="BL270" s="18" t="s">
        <v>172</v>
      </c>
      <c r="BM270" s="238" t="s">
        <v>1033</v>
      </c>
    </row>
    <row r="271" s="2" customFormat="1">
      <c r="A271" s="39"/>
      <c r="B271" s="40"/>
      <c r="C271" s="41"/>
      <c r="D271" s="240" t="s">
        <v>174</v>
      </c>
      <c r="E271" s="41"/>
      <c r="F271" s="241" t="s">
        <v>306</v>
      </c>
      <c r="G271" s="41"/>
      <c r="H271" s="41"/>
      <c r="I271" s="242"/>
      <c r="J271" s="41"/>
      <c r="K271" s="41"/>
      <c r="L271" s="45"/>
      <c r="M271" s="243"/>
      <c r="N271" s="244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174</v>
      </c>
      <c r="AU271" s="18" t="s">
        <v>89</v>
      </c>
    </row>
    <row r="272" s="13" customFormat="1">
      <c r="A272" s="13"/>
      <c r="B272" s="245"/>
      <c r="C272" s="246"/>
      <c r="D272" s="247" t="s">
        <v>176</v>
      </c>
      <c r="E272" s="248" t="s">
        <v>1</v>
      </c>
      <c r="F272" s="249" t="s">
        <v>801</v>
      </c>
      <c r="G272" s="246"/>
      <c r="H272" s="248" t="s">
        <v>1</v>
      </c>
      <c r="I272" s="250"/>
      <c r="J272" s="246"/>
      <c r="K272" s="246"/>
      <c r="L272" s="251"/>
      <c r="M272" s="252"/>
      <c r="N272" s="253"/>
      <c r="O272" s="253"/>
      <c r="P272" s="253"/>
      <c r="Q272" s="253"/>
      <c r="R272" s="253"/>
      <c r="S272" s="253"/>
      <c r="T272" s="25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5" t="s">
        <v>176</v>
      </c>
      <c r="AU272" s="255" t="s">
        <v>89</v>
      </c>
      <c r="AV272" s="13" t="s">
        <v>87</v>
      </c>
      <c r="AW272" s="13" t="s">
        <v>35</v>
      </c>
      <c r="AX272" s="13" t="s">
        <v>79</v>
      </c>
      <c r="AY272" s="255" t="s">
        <v>165</v>
      </c>
    </row>
    <row r="273" s="13" customFormat="1">
      <c r="A273" s="13"/>
      <c r="B273" s="245"/>
      <c r="C273" s="246"/>
      <c r="D273" s="247" t="s">
        <v>176</v>
      </c>
      <c r="E273" s="248" t="s">
        <v>1</v>
      </c>
      <c r="F273" s="249" t="s">
        <v>534</v>
      </c>
      <c r="G273" s="246"/>
      <c r="H273" s="248" t="s">
        <v>1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5" t="s">
        <v>176</v>
      </c>
      <c r="AU273" s="255" t="s">
        <v>89</v>
      </c>
      <c r="AV273" s="13" t="s">
        <v>87</v>
      </c>
      <c r="AW273" s="13" t="s">
        <v>35</v>
      </c>
      <c r="AX273" s="13" t="s">
        <v>79</v>
      </c>
      <c r="AY273" s="255" t="s">
        <v>165</v>
      </c>
    </row>
    <row r="274" s="14" customFormat="1">
      <c r="A274" s="14"/>
      <c r="B274" s="256"/>
      <c r="C274" s="257"/>
      <c r="D274" s="247" t="s">
        <v>176</v>
      </c>
      <c r="E274" s="258" t="s">
        <v>1</v>
      </c>
      <c r="F274" s="259" t="s">
        <v>1034</v>
      </c>
      <c r="G274" s="257"/>
      <c r="H274" s="260">
        <v>183.72999999999999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6" t="s">
        <v>176</v>
      </c>
      <c r="AU274" s="266" t="s">
        <v>89</v>
      </c>
      <c r="AV274" s="14" t="s">
        <v>89</v>
      </c>
      <c r="AW274" s="14" t="s">
        <v>35</v>
      </c>
      <c r="AX274" s="14" t="s">
        <v>79</v>
      </c>
      <c r="AY274" s="266" t="s">
        <v>165</v>
      </c>
    </row>
    <row r="275" s="15" customFormat="1">
      <c r="A275" s="15"/>
      <c r="B275" s="267"/>
      <c r="C275" s="268"/>
      <c r="D275" s="247" t="s">
        <v>176</v>
      </c>
      <c r="E275" s="269" t="s">
        <v>1</v>
      </c>
      <c r="F275" s="270" t="s">
        <v>179</v>
      </c>
      <c r="G275" s="268"/>
      <c r="H275" s="271">
        <v>183.72999999999999</v>
      </c>
      <c r="I275" s="272"/>
      <c r="J275" s="268"/>
      <c r="K275" s="268"/>
      <c r="L275" s="273"/>
      <c r="M275" s="274"/>
      <c r="N275" s="275"/>
      <c r="O275" s="275"/>
      <c r="P275" s="275"/>
      <c r="Q275" s="275"/>
      <c r="R275" s="275"/>
      <c r="S275" s="275"/>
      <c r="T275" s="276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7" t="s">
        <v>176</v>
      </c>
      <c r="AU275" s="277" t="s">
        <v>89</v>
      </c>
      <c r="AV275" s="15" t="s">
        <v>172</v>
      </c>
      <c r="AW275" s="15" t="s">
        <v>35</v>
      </c>
      <c r="AX275" s="15" t="s">
        <v>87</v>
      </c>
      <c r="AY275" s="277" t="s">
        <v>165</v>
      </c>
    </row>
    <row r="276" s="12" customFormat="1" ht="22.8" customHeight="1">
      <c r="A276" s="12"/>
      <c r="B276" s="211"/>
      <c r="C276" s="212"/>
      <c r="D276" s="213" t="s">
        <v>78</v>
      </c>
      <c r="E276" s="225" t="s">
        <v>89</v>
      </c>
      <c r="F276" s="225" t="s">
        <v>307</v>
      </c>
      <c r="G276" s="212"/>
      <c r="H276" s="212"/>
      <c r="I276" s="215"/>
      <c r="J276" s="226">
        <f>BK276</f>
        <v>0</v>
      </c>
      <c r="K276" s="212"/>
      <c r="L276" s="217"/>
      <c r="M276" s="218"/>
      <c r="N276" s="219"/>
      <c r="O276" s="219"/>
      <c r="P276" s="220">
        <f>SUM(P277:P316)</f>
        <v>0</v>
      </c>
      <c r="Q276" s="219"/>
      <c r="R276" s="220">
        <f>SUM(R277:R316)</f>
        <v>53.654860360000001</v>
      </c>
      <c r="S276" s="219"/>
      <c r="T276" s="221">
        <f>SUM(T277:T316)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2" t="s">
        <v>87</v>
      </c>
      <c r="AT276" s="223" t="s">
        <v>78</v>
      </c>
      <c r="AU276" s="223" t="s">
        <v>87</v>
      </c>
      <c r="AY276" s="222" t="s">
        <v>165</v>
      </c>
      <c r="BK276" s="224">
        <f>SUM(BK277:BK316)</f>
        <v>0</v>
      </c>
    </row>
    <row r="277" s="2" customFormat="1" ht="33" customHeight="1">
      <c r="A277" s="39"/>
      <c r="B277" s="40"/>
      <c r="C277" s="227" t="s">
        <v>325</v>
      </c>
      <c r="D277" s="227" t="s">
        <v>167</v>
      </c>
      <c r="E277" s="228" t="s">
        <v>309</v>
      </c>
      <c r="F277" s="229" t="s">
        <v>310</v>
      </c>
      <c r="G277" s="230" t="s">
        <v>183</v>
      </c>
      <c r="H277" s="231">
        <v>27.466000000000001</v>
      </c>
      <c r="I277" s="232"/>
      <c r="J277" s="233">
        <f>ROUND(I277*H277,2)</f>
        <v>0</v>
      </c>
      <c r="K277" s="229" t="s">
        <v>171</v>
      </c>
      <c r="L277" s="45"/>
      <c r="M277" s="234" t="s">
        <v>1</v>
      </c>
      <c r="N277" s="235" t="s">
        <v>44</v>
      </c>
      <c r="O277" s="92"/>
      <c r="P277" s="236">
        <f>O277*H277</f>
        <v>0</v>
      </c>
      <c r="Q277" s="236">
        <v>1.6299999999999999</v>
      </c>
      <c r="R277" s="236">
        <f>Q277*H277</f>
        <v>44.769579999999998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172</v>
      </c>
      <c r="AT277" s="238" t="s">
        <v>167</v>
      </c>
      <c r="AU277" s="238" t="s">
        <v>89</v>
      </c>
      <c r="AY277" s="18" t="s">
        <v>165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87</v>
      </c>
      <c r="BK277" s="239">
        <f>ROUND(I277*H277,2)</f>
        <v>0</v>
      </c>
      <c r="BL277" s="18" t="s">
        <v>172</v>
      </c>
      <c r="BM277" s="238" t="s">
        <v>1035</v>
      </c>
    </row>
    <row r="278" s="2" customFormat="1">
      <c r="A278" s="39"/>
      <c r="B278" s="40"/>
      <c r="C278" s="41"/>
      <c r="D278" s="240" t="s">
        <v>174</v>
      </c>
      <c r="E278" s="41"/>
      <c r="F278" s="241" t="s">
        <v>312</v>
      </c>
      <c r="G278" s="41"/>
      <c r="H278" s="41"/>
      <c r="I278" s="242"/>
      <c r="J278" s="41"/>
      <c r="K278" s="41"/>
      <c r="L278" s="45"/>
      <c r="M278" s="243"/>
      <c r="N278" s="244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174</v>
      </c>
      <c r="AU278" s="18" t="s">
        <v>89</v>
      </c>
    </row>
    <row r="279" s="13" customFormat="1">
      <c r="A279" s="13"/>
      <c r="B279" s="245"/>
      <c r="C279" s="246"/>
      <c r="D279" s="247" t="s">
        <v>176</v>
      </c>
      <c r="E279" s="248" t="s">
        <v>1</v>
      </c>
      <c r="F279" s="249" t="s">
        <v>215</v>
      </c>
      <c r="G279" s="246"/>
      <c r="H279" s="248" t="s">
        <v>1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5" t="s">
        <v>176</v>
      </c>
      <c r="AU279" s="255" t="s">
        <v>89</v>
      </c>
      <c r="AV279" s="13" t="s">
        <v>87</v>
      </c>
      <c r="AW279" s="13" t="s">
        <v>35</v>
      </c>
      <c r="AX279" s="13" t="s">
        <v>79</v>
      </c>
      <c r="AY279" s="255" t="s">
        <v>165</v>
      </c>
    </row>
    <row r="280" s="13" customFormat="1">
      <c r="A280" s="13"/>
      <c r="B280" s="245"/>
      <c r="C280" s="246"/>
      <c r="D280" s="247" t="s">
        <v>176</v>
      </c>
      <c r="E280" s="248" t="s">
        <v>1</v>
      </c>
      <c r="F280" s="249" t="s">
        <v>534</v>
      </c>
      <c r="G280" s="246"/>
      <c r="H280" s="248" t="s">
        <v>1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5" t="s">
        <v>176</v>
      </c>
      <c r="AU280" s="255" t="s">
        <v>89</v>
      </c>
      <c r="AV280" s="13" t="s">
        <v>87</v>
      </c>
      <c r="AW280" s="13" t="s">
        <v>35</v>
      </c>
      <c r="AX280" s="13" t="s">
        <v>79</v>
      </c>
      <c r="AY280" s="255" t="s">
        <v>165</v>
      </c>
    </row>
    <row r="281" s="14" customFormat="1">
      <c r="A281" s="14"/>
      <c r="B281" s="256"/>
      <c r="C281" s="257"/>
      <c r="D281" s="247" t="s">
        <v>176</v>
      </c>
      <c r="E281" s="258" t="s">
        <v>1</v>
      </c>
      <c r="F281" s="259" t="s">
        <v>1036</v>
      </c>
      <c r="G281" s="257"/>
      <c r="H281" s="260">
        <v>22.966000000000001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176</v>
      </c>
      <c r="AU281" s="266" t="s">
        <v>89</v>
      </c>
      <c r="AV281" s="14" t="s">
        <v>89</v>
      </c>
      <c r="AW281" s="14" t="s">
        <v>35</v>
      </c>
      <c r="AX281" s="14" t="s">
        <v>79</v>
      </c>
      <c r="AY281" s="266" t="s">
        <v>165</v>
      </c>
    </row>
    <row r="282" s="13" customFormat="1">
      <c r="A282" s="13"/>
      <c r="B282" s="245"/>
      <c r="C282" s="246"/>
      <c r="D282" s="247" t="s">
        <v>176</v>
      </c>
      <c r="E282" s="248" t="s">
        <v>1</v>
      </c>
      <c r="F282" s="249" t="s">
        <v>747</v>
      </c>
      <c r="G282" s="246"/>
      <c r="H282" s="248" t="s">
        <v>1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5" t="s">
        <v>176</v>
      </c>
      <c r="AU282" s="255" t="s">
        <v>89</v>
      </c>
      <c r="AV282" s="13" t="s">
        <v>87</v>
      </c>
      <c r="AW282" s="13" t="s">
        <v>35</v>
      </c>
      <c r="AX282" s="13" t="s">
        <v>79</v>
      </c>
      <c r="AY282" s="255" t="s">
        <v>165</v>
      </c>
    </row>
    <row r="283" s="13" customFormat="1">
      <c r="A283" s="13"/>
      <c r="B283" s="245"/>
      <c r="C283" s="246"/>
      <c r="D283" s="247" t="s">
        <v>176</v>
      </c>
      <c r="E283" s="248" t="s">
        <v>1</v>
      </c>
      <c r="F283" s="249" t="s">
        <v>534</v>
      </c>
      <c r="G283" s="246"/>
      <c r="H283" s="248" t="s">
        <v>1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5" t="s">
        <v>176</v>
      </c>
      <c r="AU283" s="255" t="s">
        <v>89</v>
      </c>
      <c r="AV283" s="13" t="s">
        <v>87</v>
      </c>
      <c r="AW283" s="13" t="s">
        <v>35</v>
      </c>
      <c r="AX283" s="13" t="s">
        <v>79</v>
      </c>
      <c r="AY283" s="255" t="s">
        <v>165</v>
      </c>
    </row>
    <row r="284" s="14" customFormat="1">
      <c r="A284" s="14"/>
      <c r="B284" s="256"/>
      <c r="C284" s="257"/>
      <c r="D284" s="247" t="s">
        <v>176</v>
      </c>
      <c r="E284" s="258" t="s">
        <v>1</v>
      </c>
      <c r="F284" s="259" t="s">
        <v>1037</v>
      </c>
      <c r="G284" s="257"/>
      <c r="H284" s="260">
        <v>4.5</v>
      </c>
      <c r="I284" s="261"/>
      <c r="J284" s="257"/>
      <c r="K284" s="257"/>
      <c r="L284" s="262"/>
      <c r="M284" s="263"/>
      <c r="N284" s="264"/>
      <c r="O284" s="264"/>
      <c r="P284" s="264"/>
      <c r="Q284" s="264"/>
      <c r="R284" s="264"/>
      <c r="S284" s="264"/>
      <c r="T284" s="26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6" t="s">
        <v>176</v>
      </c>
      <c r="AU284" s="266" t="s">
        <v>89</v>
      </c>
      <c r="AV284" s="14" t="s">
        <v>89</v>
      </c>
      <c r="AW284" s="14" t="s">
        <v>35</v>
      </c>
      <c r="AX284" s="14" t="s">
        <v>79</v>
      </c>
      <c r="AY284" s="266" t="s">
        <v>165</v>
      </c>
    </row>
    <row r="285" s="15" customFormat="1">
      <c r="A285" s="15"/>
      <c r="B285" s="267"/>
      <c r="C285" s="268"/>
      <c r="D285" s="247" t="s">
        <v>176</v>
      </c>
      <c r="E285" s="269" t="s">
        <v>1</v>
      </c>
      <c r="F285" s="270" t="s">
        <v>179</v>
      </c>
      <c r="G285" s="268"/>
      <c r="H285" s="271">
        <v>27.466000000000001</v>
      </c>
      <c r="I285" s="272"/>
      <c r="J285" s="268"/>
      <c r="K285" s="268"/>
      <c r="L285" s="273"/>
      <c r="M285" s="274"/>
      <c r="N285" s="275"/>
      <c r="O285" s="275"/>
      <c r="P285" s="275"/>
      <c r="Q285" s="275"/>
      <c r="R285" s="275"/>
      <c r="S285" s="275"/>
      <c r="T285" s="276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7" t="s">
        <v>176</v>
      </c>
      <c r="AU285" s="277" t="s">
        <v>89</v>
      </c>
      <c r="AV285" s="15" t="s">
        <v>172</v>
      </c>
      <c r="AW285" s="15" t="s">
        <v>35</v>
      </c>
      <c r="AX285" s="15" t="s">
        <v>87</v>
      </c>
      <c r="AY285" s="277" t="s">
        <v>165</v>
      </c>
    </row>
    <row r="286" s="2" customFormat="1" ht="24.15" customHeight="1">
      <c r="A286" s="39"/>
      <c r="B286" s="40"/>
      <c r="C286" s="227" t="s">
        <v>332</v>
      </c>
      <c r="D286" s="227" t="s">
        <v>167</v>
      </c>
      <c r="E286" s="228" t="s">
        <v>315</v>
      </c>
      <c r="F286" s="229" t="s">
        <v>316</v>
      </c>
      <c r="G286" s="230" t="s">
        <v>170</v>
      </c>
      <c r="H286" s="231">
        <v>235.703</v>
      </c>
      <c r="I286" s="232"/>
      <c r="J286" s="233">
        <f>ROUND(I286*H286,2)</f>
        <v>0</v>
      </c>
      <c r="K286" s="229" t="s">
        <v>171</v>
      </c>
      <c r="L286" s="45"/>
      <c r="M286" s="234" t="s">
        <v>1</v>
      </c>
      <c r="N286" s="235" t="s">
        <v>44</v>
      </c>
      <c r="O286" s="92"/>
      <c r="P286" s="236">
        <f>O286*H286</f>
        <v>0</v>
      </c>
      <c r="Q286" s="236">
        <v>0.00017000000000000001</v>
      </c>
      <c r="R286" s="236">
        <f>Q286*H286</f>
        <v>0.040069510000000003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172</v>
      </c>
      <c r="AT286" s="238" t="s">
        <v>167</v>
      </c>
      <c r="AU286" s="238" t="s">
        <v>89</v>
      </c>
      <c r="AY286" s="18" t="s">
        <v>165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87</v>
      </c>
      <c r="BK286" s="239">
        <f>ROUND(I286*H286,2)</f>
        <v>0</v>
      </c>
      <c r="BL286" s="18" t="s">
        <v>172</v>
      </c>
      <c r="BM286" s="238" t="s">
        <v>1038</v>
      </c>
    </row>
    <row r="287" s="2" customFormat="1">
      <c r="A287" s="39"/>
      <c r="B287" s="40"/>
      <c r="C287" s="41"/>
      <c r="D287" s="240" t="s">
        <v>174</v>
      </c>
      <c r="E287" s="41"/>
      <c r="F287" s="241" t="s">
        <v>318</v>
      </c>
      <c r="G287" s="41"/>
      <c r="H287" s="41"/>
      <c r="I287" s="242"/>
      <c r="J287" s="41"/>
      <c r="K287" s="41"/>
      <c r="L287" s="45"/>
      <c r="M287" s="243"/>
      <c r="N287" s="244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174</v>
      </c>
      <c r="AU287" s="18" t="s">
        <v>89</v>
      </c>
    </row>
    <row r="288" s="13" customFormat="1">
      <c r="A288" s="13"/>
      <c r="B288" s="245"/>
      <c r="C288" s="246"/>
      <c r="D288" s="247" t="s">
        <v>176</v>
      </c>
      <c r="E288" s="248" t="s">
        <v>1</v>
      </c>
      <c r="F288" s="249" t="s">
        <v>215</v>
      </c>
      <c r="G288" s="246"/>
      <c r="H288" s="248" t="s">
        <v>1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5" t="s">
        <v>176</v>
      </c>
      <c r="AU288" s="255" t="s">
        <v>89</v>
      </c>
      <c r="AV288" s="13" t="s">
        <v>87</v>
      </c>
      <c r="AW288" s="13" t="s">
        <v>35</v>
      </c>
      <c r="AX288" s="13" t="s">
        <v>79</v>
      </c>
      <c r="AY288" s="255" t="s">
        <v>165</v>
      </c>
    </row>
    <row r="289" s="13" customFormat="1">
      <c r="A289" s="13"/>
      <c r="B289" s="245"/>
      <c r="C289" s="246"/>
      <c r="D289" s="247" t="s">
        <v>176</v>
      </c>
      <c r="E289" s="248" t="s">
        <v>1</v>
      </c>
      <c r="F289" s="249" t="s">
        <v>534</v>
      </c>
      <c r="G289" s="246"/>
      <c r="H289" s="248" t="s">
        <v>1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5" t="s">
        <v>176</v>
      </c>
      <c r="AU289" s="255" t="s">
        <v>89</v>
      </c>
      <c r="AV289" s="13" t="s">
        <v>87</v>
      </c>
      <c r="AW289" s="13" t="s">
        <v>35</v>
      </c>
      <c r="AX289" s="13" t="s">
        <v>79</v>
      </c>
      <c r="AY289" s="255" t="s">
        <v>165</v>
      </c>
    </row>
    <row r="290" s="14" customFormat="1">
      <c r="A290" s="14"/>
      <c r="B290" s="256"/>
      <c r="C290" s="257"/>
      <c r="D290" s="247" t="s">
        <v>176</v>
      </c>
      <c r="E290" s="258" t="s">
        <v>1</v>
      </c>
      <c r="F290" s="259" t="s">
        <v>1039</v>
      </c>
      <c r="G290" s="257"/>
      <c r="H290" s="260">
        <v>202.10300000000001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6" t="s">
        <v>176</v>
      </c>
      <c r="AU290" s="266" t="s">
        <v>89</v>
      </c>
      <c r="AV290" s="14" t="s">
        <v>89</v>
      </c>
      <c r="AW290" s="14" t="s">
        <v>35</v>
      </c>
      <c r="AX290" s="14" t="s">
        <v>79</v>
      </c>
      <c r="AY290" s="266" t="s">
        <v>165</v>
      </c>
    </row>
    <row r="291" s="14" customFormat="1">
      <c r="A291" s="14"/>
      <c r="B291" s="256"/>
      <c r="C291" s="257"/>
      <c r="D291" s="247" t="s">
        <v>176</v>
      </c>
      <c r="E291" s="258" t="s">
        <v>1</v>
      </c>
      <c r="F291" s="259" t="s">
        <v>624</v>
      </c>
      <c r="G291" s="257"/>
      <c r="H291" s="260">
        <v>0.59999999999999998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6" t="s">
        <v>176</v>
      </c>
      <c r="AU291" s="266" t="s">
        <v>89</v>
      </c>
      <c r="AV291" s="14" t="s">
        <v>89</v>
      </c>
      <c r="AW291" s="14" t="s">
        <v>35</v>
      </c>
      <c r="AX291" s="14" t="s">
        <v>79</v>
      </c>
      <c r="AY291" s="266" t="s">
        <v>165</v>
      </c>
    </row>
    <row r="292" s="13" customFormat="1">
      <c r="A292" s="13"/>
      <c r="B292" s="245"/>
      <c r="C292" s="246"/>
      <c r="D292" s="247" t="s">
        <v>176</v>
      </c>
      <c r="E292" s="248" t="s">
        <v>1</v>
      </c>
      <c r="F292" s="249" t="s">
        <v>747</v>
      </c>
      <c r="G292" s="246"/>
      <c r="H292" s="248" t="s">
        <v>1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5" t="s">
        <v>176</v>
      </c>
      <c r="AU292" s="255" t="s">
        <v>89</v>
      </c>
      <c r="AV292" s="13" t="s">
        <v>87</v>
      </c>
      <c r="AW292" s="13" t="s">
        <v>35</v>
      </c>
      <c r="AX292" s="13" t="s">
        <v>79</v>
      </c>
      <c r="AY292" s="255" t="s">
        <v>165</v>
      </c>
    </row>
    <row r="293" s="13" customFormat="1">
      <c r="A293" s="13"/>
      <c r="B293" s="245"/>
      <c r="C293" s="246"/>
      <c r="D293" s="247" t="s">
        <v>176</v>
      </c>
      <c r="E293" s="248" t="s">
        <v>1</v>
      </c>
      <c r="F293" s="249" t="s">
        <v>534</v>
      </c>
      <c r="G293" s="246"/>
      <c r="H293" s="248" t="s">
        <v>1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5" t="s">
        <v>176</v>
      </c>
      <c r="AU293" s="255" t="s">
        <v>89</v>
      </c>
      <c r="AV293" s="13" t="s">
        <v>87</v>
      </c>
      <c r="AW293" s="13" t="s">
        <v>35</v>
      </c>
      <c r="AX293" s="13" t="s">
        <v>79</v>
      </c>
      <c r="AY293" s="255" t="s">
        <v>165</v>
      </c>
    </row>
    <row r="294" s="14" customFormat="1">
      <c r="A294" s="14"/>
      <c r="B294" s="256"/>
      <c r="C294" s="257"/>
      <c r="D294" s="247" t="s">
        <v>176</v>
      </c>
      <c r="E294" s="258" t="s">
        <v>1</v>
      </c>
      <c r="F294" s="259" t="s">
        <v>1040</v>
      </c>
      <c r="G294" s="257"/>
      <c r="H294" s="260">
        <v>33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6" t="s">
        <v>176</v>
      </c>
      <c r="AU294" s="266" t="s">
        <v>89</v>
      </c>
      <c r="AV294" s="14" t="s">
        <v>89</v>
      </c>
      <c r="AW294" s="14" t="s">
        <v>35</v>
      </c>
      <c r="AX294" s="14" t="s">
        <v>79</v>
      </c>
      <c r="AY294" s="266" t="s">
        <v>165</v>
      </c>
    </row>
    <row r="295" s="15" customFormat="1">
      <c r="A295" s="15"/>
      <c r="B295" s="267"/>
      <c r="C295" s="268"/>
      <c r="D295" s="247" t="s">
        <v>176</v>
      </c>
      <c r="E295" s="269" t="s">
        <v>1</v>
      </c>
      <c r="F295" s="270" t="s">
        <v>179</v>
      </c>
      <c r="G295" s="268"/>
      <c r="H295" s="271">
        <v>235.703</v>
      </c>
      <c r="I295" s="272"/>
      <c r="J295" s="268"/>
      <c r="K295" s="268"/>
      <c r="L295" s="273"/>
      <c r="M295" s="274"/>
      <c r="N295" s="275"/>
      <c r="O295" s="275"/>
      <c r="P295" s="275"/>
      <c r="Q295" s="275"/>
      <c r="R295" s="275"/>
      <c r="S295" s="275"/>
      <c r="T295" s="27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7" t="s">
        <v>176</v>
      </c>
      <c r="AU295" s="277" t="s">
        <v>89</v>
      </c>
      <c r="AV295" s="15" t="s">
        <v>172</v>
      </c>
      <c r="AW295" s="15" t="s">
        <v>35</v>
      </c>
      <c r="AX295" s="15" t="s">
        <v>87</v>
      </c>
      <c r="AY295" s="277" t="s">
        <v>165</v>
      </c>
    </row>
    <row r="296" s="2" customFormat="1" ht="24.15" customHeight="1">
      <c r="A296" s="39"/>
      <c r="B296" s="40"/>
      <c r="C296" s="278" t="s">
        <v>7</v>
      </c>
      <c r="D296" s="278" t="s">
        <v>191</v>
      </c>
      <c r="E296" s="279" t="s">
        <v>321</v>
      </c>
      <c r="F296" s="280" t="s">
        <v>322</v>
      </c>
      <c r="G296" s="281" t="s">
        <v>170</v>
      </c>
      <c r="H296" s="282">
        <v>279.19</v>
      </c>
      <c r="I296" s="283"/>
      <c r="J296" s="284">
        <f>ROUND(I296*H296,2)</f>
        <v>0</v>
      </c>
      <c r="K296" s="280" t="s">
        <v>171</v>
      </c>
      <c r="L296" s="285"/>
      <c r="M296" s="286" t="s">
        <v>1</v>
      </c>
      <c r="N296" s="287" t="s">
        <v>44</v>
      </c>
      <c r="O296" s="92"/>
      <c r="P296" s="236">
        <f>O296*H296</f>
        <v>0</v>
      </c>
      <c r="Q296" s="236">
        <v>0.00029999999999999997</v>
      </c>
      <c r="R296" s="236">
        <f>Q296*H296</f>
        <v>0.083756999999999998</v>
      </c>
      <c r="S296" s="236">
        <v>0</v>
      </c>
      <c r="T296" s="23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195</v>
      </c>
      <c r="AT296" s="238" t="s">
        <v>191</v>
      </c>
      <c r="AU296" s="238" t="s">
        <v>89</v>
      </c>
      <c r="AY296" s="18" t="s">
        <v>165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87</v>
      </c>
      <c r="BK296" s="239">
        <f>ROUND(I296*H296,2)</f>
        <v>0</v>
      </c>
      <c r="BL296" s="18" t="s">
        <v>172</v>
      </c>
      <c r="BM296" s="238" t="s">
        <v>1041</v>
      </c>
    </row>
    <row r="297" s="14" customFormat="1">
      <c r="A297" s="14"/>
      <c r="B297" s="256"/>
      <c r="C297" s="257"/>
      <c r="D297" s="247" t="s">
        <v>176</v>
      </c>
      <c r="E297" s="258" t="s">
        <v>1</v>
      </c>
      <c r="F297" s="259" t="s">
        <v>1042</v>
      </c>
      <c r="G297" s="257"/>
      <c r="H297" s="260">
        <v>279.19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6" t="s">
        <v>176</v>
      </c>
      <c r="AU297" s="266" t="s">
        <v>89</v>
      </c>
      <c r="AV297" s="14" t="s">
        <v>89</v>
      </c>
      <c r="AW297" s="14" t="s">
        <v>35</v>
      </c>
      <c r="AX297" s="14" t="s">
        <v>79</v>
      </c>
      <c r="AY297" s="266" t="s">
        <v>165</v>
      </c>
    </row>
    <row r="298" s="15" customFormat="1">
      <c r="A298" s="15"/>
      <c r="B298" s="267"/>
      <c r="C298" s="268"/>
      <c r="D298" s="247" t="s">
        <v>176</v>
      </c>
      <c r="E298" s="269" t="s">
        <v>1</v>
      </c>
      <c r="F298" s="270" t="s">
        <v>179</v>
      </c>
      <c r="G298" s="268"/>
      <c r="H298" s="271">
        <v>279.19</v>
      </c>
      <c r="I298" s="272"/>
      <c r="J298" s="268"/>
      <c r="K298" s="268"/>
      <c r="L298" s="273"/>
      <c r="M298" s="274"/>
      <c r="N298" s="275"/>
      <c r="O298" s="275"/>
      <c r="P298" s="275"/>
      <c r="Q298" s="275"/>
      <c r="R298" s="275"/>
      <c r="S298" s="275"/>
      <c r="T298" s="276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7" t="s">
        <v>176</v>
      </c>
      <c r="AU298" s="277" t="s">
        <v>89</v>
      </c>
      <c r="AV298" s="15" t="s">
        <v>172</v>
      </c>
      <c r="AW298" s="15" t="s">
        <v>35</v>
      </c>
      <c r="AX298" s="15" t="s">
        <v>87</v>
      </c>
      <c r="AY298" s="277" t="s">
        <v>165</v>
      </c>
    </row>
    <row r="299" s="2" customFormat="1" ht="16.5" customHeight="1">
      <c r="A299" s="39"/>
      <c r="B299" s="40"/>
      <c r="C299" s="227" t="s">
        <v>346</v>
      </c>
      <c r="D299" s="227" t="s">
        <v>167</v>
      </c>
      <c r="E299" s="228" t="s">
        <v>326</v>
      </c>
      <c r="F299" s="229" t="s">
        <v>327</v>
      </c>
      <c r="G299" s="230" t="s">
        <v>183</v>
      </c>
      <c r="H299" s="231">
        <v>5.343</v>
      </c>
      <c r="I299" s="232"/>
      <c r="J299" s="233">
        <f>ROUND(I299*H299,2)</f>
        <v>0</v>
      </c>
      <c r="K299" s="229" t="s">
        <v>171</v>
      </c>
      <c r="L299" s="45"/>
      <c r="M299" s="234" t="s">
        <v>1</v>
      </c>
      <c r="N299" s="235" t="s">
        <v>44</v>
      </c>
      <c r="O299" s="92"/>
      <c r="P299" s="236">
        <f>O299*H299</f>
        <v>0</v>
      </c>
      <c r="Q299" s="236">
        <v>1.6299999999999999</v>
      </c>
      <c r="R299" s="236">
        <f>Q299*H299</f>
        <v>8.7090899999999998</v>
      </c>
      <c r="S299" s="236">
        <v>0</v>
      </c>
      <c r="T299" s="23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8" t="s">
        <v>172</v>
      </c>
      <c r="AT299" s="238" t="s">
        <v>167</v>
      </c>
      <c r="AU299" s="238" t="s">
        <v>89</v>
      </c>
      <c r="AY299" s="18" t="s">
        <v>165</v>
      </c>
      <c r="BE299" s="239">
        <f>IF(N299="základní",J299,0)</f>
        <v>0</v>
      </c>
      <c r="BF299" s="239">
        <f>IF(N299="snížená",J299,0)</f>
        <v>0</v>
      </c>
      <c r="BG299" s="239">
        <f>IF(N299="zákl. přenesená",J299,0)</f>
        <v>0</v>
      </c>
      <c r="BH299" s="239">
        <f>IF(N299="sníž. přenesená",J299,0)</f>
        <v>0</v>
      </c>
      <c r="BI299" s="239">
        <f>IF(N299="nulová",J299,0)</f>
        <v>0</v>
      </c>
      <c r="BJ299" s="18" t="s">
        <v>87</v>
      </c>
      <c r="BK299" s="239">
        <f>ROUND(I299*H299,2)</f>
        <v>0</v>
      </c>
      <c r="BL299" s="18" t="s">
        <v>172</v>
      </c>
      <c r="BM299" s="238" t="s">
        <v>1043</v>
      </c>
    </row>
    <row r="300" s="2" customFormat="1">
      <c r="A300" s="39"/>
      <c r="B300" s="40"/>
      <c r="C300" s="41"/>
      <c r="D300" s="240" t="s">
        <v>174</v>
      </c>
      <c r="E300" s="41"/>
      <c r="F300" s="241" t="s">
        <v>329</v>
      </c>
      <c r="G300" s="41"/>
      <c r="H300" s="41"/>
      <c r="I300" s="242"/>
      <c r="J300" s="41"/>
      <c r="K300" s="41"/>
      <c r="L300" s="45"/>
      <c r="M300" s="243"/>
      <c r="N300" s="244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174</v>
      </c>
      <c r="AU300" s="18" t="s">
        <v>89</v>
      </c>
    </row>
    <row r="301" s="13" customFormat="1">
      <c r="A301" s="13"/>
      <c r="B301" s="245"/>
      <c r="C301" s="246"/>
      <c r="D301" s="247" t="s">
        <v>176</v>
      </c>
      <c r="E301" s="248" t="s">
        <v>1</v>
      </c>
      <c r="F301" s="249" t="s">
        <v>330</v>
      </c>
      <c r="G301" s="246"/>
      <c r="H301" s="248" t="s">
        <v>1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5" t="s">
        <v>176</v>
      </c>
      <c r="AU301" s="255" t="s">
        <v>89</v>
      </c>
      <c r="AV301" s="13" t="s">
        <v>87</v>
      </c>
      <c r="AW301" s="13" t="s">
        <v>35</v>
      </c>
      <c r="AX301" s="13" t="s">
        <v>79</v>
      </c>
      <c r="AY301" s="255" t="s">
        <v>165</v>
      </c>
    </row>
    <row r="302" s="13" customFormat="1">
      <c r="A302" s="13"/>
      <c r="B302" s="245"/>
      <c r="C302" s="246"/>
      <c r="D302" s="247" t="s">
        <v>176</v>
      </c>
      <c r="E302" s="248" t="s">
        <v>1</v>
      </c>
      <c r="F302" s="249" t="s">
        <v>534</v>
      </c>
      <c r="G302" s="246"/>
      <c r="H302" s="248" t="s">
        <v>1</v>
      </c>
      <c r="I302" s="250"/>
      <c r="J302" s="246"/>
      <c r="K302" s="246"/>
      <c r="L302" s="251"/>
      <c r="M302" s="252"/>
      <c r="N302" s="253"/>
      <c r="O302" s="253"/>
      <c r="P302" s="253"/>
      <c r="Q302" s="253"/>
      <c r="R302" s="253"/>
      <c r="S302" s="253"/>
      <c r="T302" s="25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5" t="s">
        <v>176</v>
      </c>
      <c r="AU302" s="255" t="s">
        <v>89</v>
      </c>
      <c r="AV302" s="13" t="s">
        <v>87</v>
      </c>
      <c r="AW302" s="13" t="s">
        <v>35</v>
      </c>
      <c r="AX302" s="13" t="s">
        <v>79</v>
      </c>
      <c r="AY302" s="255" t="s">
        <v>165</v>
      </c>
    </row>
    <row r="303" s="14" customFormat="1">
      <c r="A303" s="14"/>
      <c r="B303" s="256"/>
      <c r="C303" s="257"/>
      <c r="D303" s="247" t="s">
        <v>176</v>
      </c>
      <c r="E303" s="258" t="s">
        <v>1</v>
      </c>
      <c r="F303" s="259" t="s">
        <v>1044</v>
      </c>
      <c r="G303" s="257"/>
      <c r="H303" s="260">
        <v>4.593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6" t="s">
        <v>176</v>
      </c>
      <c r="AU303" s="266" t="s">
        <v>89</v>
      </c>
      <c r="AV303" s="14" t="s">
        <v>89</v>
      </c>
      <c r="AW303" s="14" t="s">
        <v>35</v>
      </c>
      <c r="AX303" s="14" t="s">
        <v>79</v>
      </c>
      <c r="AY303" s="266" t="s">
        <v>165</v>
      </c>
    </row>
    <row r="304" s="13" customFormat="1">
      <c r="A304" s="13"/>
      <c r="B304" s="245"/>
      <c r="C304" s="246"/>
      <c r="D304" s="247" t="s">
        <v>176</v>
      </c>
      <c r="E304" s="248" t="s">
        <v>1</v>
      </c>
      <c r="F304" s="249" t="s">
        <v>747</v>
      </c>
      <c r="G304" s="246"/>
      <c r="H304" s="248" t="s">
        <v>1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5" t="s">
        <v>176</v>
      </c>
      <c r="AU304" s="255" t="s">
        <v>89</v>
      </c>
      <c r="AV304" s="13" t="s">
        <v>87</v>
      </c>
      <c r="AW304" s="13" t="s">
        <v>35</v>
      </c>
      <c r="AX304" s="13" t="s">
        <v>79</v>
      </c>
      <c r="AY304" s="255" t="s">
        <v>165</v>
      </c>
    </row>
    <row r="305" s="13" customFormat="1">
      <c r="A305" s="13"/>
      <c r="B305" s="245"/>
      <c r="C305" s="246"/>
      <c r="D305" s="247" t="s">
        <v>176</v>
      </c>
      <c r="E305" s="248" t="s">
        <v>1</v>
      </c>
      <c r="F305" s="249" t="s">
        <v>534</v>
      </c>
      <c r="G305" s="246"/>
      <c r="H305" s="248" t="s">
        <v>1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5" t="s">
        <v>176</v>
      </c>
      <c r="AU305" s="255" t="s">
        <v>89</v>
      </c>
      <c r="AV305" s="13" t="s">
        <v>87</v>
      </c>
      <c r="AW305" s="13" t="s">
        <v>35</v>
      </c>
      <c r="AX305" s="13" t="s">
        <v>79</v>
      </c>
      <c r="AY305" s="255" t="s">
        <v>165</v>
      </c>
    </row>
    <row r="306" s="14" customFormat="1">
      <c r="A306" s="14"/>
      <c r="B306" s="256"/>
      <c r="C306" s="257"/>
      <c r="D306" s="247" t="s">
        <v>176</v>
      </c>
      <c r="E306" s="258" t="s">
        <v>1</v>
      </c>
      <c r="F306" s="259" t="s">
        <v>1045</v>
      </c>
      <c r="G306" s="257"/>
      <c r="H306" s="260">
        <v>0.75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6" t="s">
        <v>176</v>
      </c>
      <c r="AU306" s="266" t="s">
        <v>89</v>
      </c>
      <c r="AV306" s="14" t="s">
        <v>89</v>
      </c>
      <c r="AW306" s="14" t="s">
        <v>35</v>
      </c>
      <c r="AX306" s="14" t="s">
        <v>79</v>
      </c>
      <c r="AY306" s="266" t="s">
        <v>165</v>
      </c>
    </row>
    <row r="307" s="15" customFormat="1">
      <c r="A307" s="15"/>
      <c r="B307" s="267"/>
      <c r="C307" s="268"/>
      <c r="D307" s="247" t="s">
        <v>176</v>
      </c>
      <c r="E307" s="269" t="s">
        <v>1</v>
      </c>
      <c r="F307" s="270" t="s">
        <v>179</v>
      </c>
      <c r="G307" s="268"/>
      <c r="H307" s="271">
        <v>5.343</v>
      </c>
      <c r="I307" s="272"/>
      <c r="J307" s="268"/>
      <c r="K307" s="268"/>
      <c r="L307" s="273"/>
      <c r="M307" s="274"/>
      <c r="N307" s="275"/>
      <c r="O307" s="275"/>
      <c r="P307" s="275"/>
      <c r="Q307" s="275"/>
      <c r="R307" s="275"/>
      <c r="S307" s="275"/>
      <c r="T307" s="27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7" t="s">
        <v>176</v>
      </c>
      <c r="AU307" s="277" t="s">
        <v>89</v>
      </c>
      <c r="AV307" s="15" t="s">
        <v>172</v>
      </c>
      <c r="AW307" s="15" t="s">
        <v>35</v>
      </c>
      <c r="AX307" s="15" t="s">
        <v>87</v>
      </c>
      <c r="AY307" s="277" t="s">
        <v>165</v>
      </c>
    </row>
    <row r="308" s="2" customFormat="1" ht="24.15" customHeight="1">
      <c r="A308" s="39"/>
      <c r="B308" s="40"/>
      <c r="C308" s="227" t="s">
        <v>352</v>
      </c>
      <c r="D308" s="227" t="s">
        <v>167</v>
      </c>
      <c r="E308" s="228" t="s">
        <v>333</v>
      </c>
      <c r="F308" s="229" t="s">
        <v>334</v>
      </c>
      <c r="G308" s="230" t="s">
        <v>335</v>
      </c>
      <c r="H308" s="231">
        <v>106.865</v>
      </c>
      <c r="I308" s="232"/>
      <c r="J308" s="233">
        <f>ROUND(I308*H308,2)</f>
        <v>0</v>
      </c>
      <c r="K308" s="229" t="s">
        <v>171</v>
      </c>
      <c r="L308" s="45"/>
      <c r="M308" s="234" t="s">
        <v>1</v>
      </c>
      <c r="N308" s="235" t="s">
        <v>44</v>
      </c>
      <c r="O308" s="92"/>
      <c r="P308" s="236">
        <f>O308*H308</f>
        <v>0</v>
      </c>
      <c r="Q308" s="236">
        <v>0.00048999999999999998</v>
      </c>
      <c r="R308" s="236">
        <f>Q308*H308</f>
        <v>0.052363849999999997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172</v>
      </c>
      <c r="AT308" s="238" t="s">
        <v>167</v>
      </c>
      <c r="AU308" s="238" t="s">
        <v>89</v>
      </c>
      <c r="AY308" s="18" t="s">
        <v>165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87</v>
      </c>
      <c r="BK308" s="239">
        <f>ROUND(I308*H308,2)</f>
        <v>0</v>
      </c>
      <c r="BL308" s="18" t="s">
        <v>172</v>
      </c>
      <c r="BM308" s="238" t="s">
        <v>1046</v>
      </c>
    </row>
    <row r="309" s="2" customFormat="1">
      <c r="A309" s="39"/>
      <c r="B309" s="40"/>
      <c r="C309" s="41"/>
      <c r="D309" s="240" t="s">
        <v>174</v>
      </c>
      <c r="E309" s="41"/>
      <c r="F309" s="241" t="s">
        <v>337</v>
      </c>
      <c r="G309" s="41"/>
      <c r="H309" s="41"/>
      <c r="I309" s="242"/>
      <c r="J309" s="41"/>
      <c r="K309" s="41"/>
      <c r="L309" s="45"/>
      <c r="M309" s="243"/>
      <c r="N309" s="244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174</v>
      </c>
      <c r="AU309" s="18" t="s">
        <v>89</v>
      </c>
    </row>
    <row r="310" s="13" customFormat="1">
      <c r="A310" s="13"/>
      <c r="B310" s="245"/>
      <c r="C310" s="246"/>
      <c r="D310" s="247" t="s">
        <v>176</v>
      </c>
      <c r="E310" s="248" t="s">
        <v>1</v>
      </c>
      <c r="F310" s="249" t="s">
        <v>330</v>
      </c>
      <c r="G310" s="246"/>
      <c r="H310" s="248" t="s">
        <v>1</v>
      </c>
      <c r="I310" s="250"/>
      <c r="J310" s="246"/>
      <c r="K310" s="246"/>
      <c r="L310" s="251"/>
      <c r="M310" s="252"/>
      <c r="N310" s="253"/>
      <c r="O310" s="253"/>
      <c r="P310" s="253"/>
      <c r="Q310" s="253"/>
      <c r="R310" s="253"/>
      <c r="S310" s="253"/>
      <c r="T310" s="25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5" t="s">
        <v>176</v>
      </c>
      <c r="AU310" s="255" t="s">
        <v>89</v>
      </c>
      <c r="AV310" s="13" t="s">
        <v>87</v>
      </c>
      <c r="AW310" s="13" t="s">
        <v>35</v>
      </c>
      <c r="AX310" s="13" t="s">
        <v>79</v>
      </c>
      <c r="AY310" s="255" t="s">
        <v>165</v>
      </c>
    </row>
    <row r="311" s="13" customFormat="1">
      <c r="A311" s="13"/>
      <c r="B311" s="245"/>
      <c r="C311" s="246"/>
      <c r="D311" s="247" t="s">
        <v>176</v>
      </c>
      <c r="E311" s="248" t="s">
        <v>1</v>
      </c>
      <c r="F311" s="249" t="s">
        <v>534</v>
      </c>
      <c r="G311" s="246"/>
      <c r="H311" s="248" t="s">
        <v>1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5" t="s">
        <v>176</v>
      </c>
      <c r="AU311" s="255" t="s">
        <v>89</v>
      </c>
      <c r="AV311" s="13" t="s">
        <v>87</v>
      </c>
      <c r="AW311" s="13" t="s">
        <v>35</v>
      </c>
      <c r="AX311" s="13" t="s">
        <v>79</v>
      </c>
      <c r="AY311" s="255" t="s">
        <v>165</v>
      </c>
    </row>
    <row r="312" s="14" customFormat="1">
      <c r="A312" s="14"/>
      <c r="B312" s="256"/>
      <c r="C312" s="257"/>
      <c r="D312" s="247" t="s">
        <v>176</v>
      </c>
      <c r="E312" s="258" t="s">
        <v>1</v>
      </c>
      <c r="F312" s="259" t="s">
        <v>1047</v>
      </c>
      <c r="G312" s="257"/>
      <c r="H312" s="260">
        <v>91.864999999999995</v>
      </c>
      <c r="I312" s="261"/>
      <c r="J312" s="257"/>
      <c r="K312" s="257"/>
      <c r="L312" s="262"/>
      <c r="M312" s="263"/>
      <c r="N312" s="264"/>
      <c r="O312" s="264"/>
      <c r="P312" s="264"/>
      <c r="Q312" s="264"/>
      <c r="R312" s="264"/>
      <c r="S312" s="264"/>
      <c r="T312" s="26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6" t="s">
        <v>176</v>
      </c>
      <c r="AU312" s="266" t="s">
        <v>89</v>
      </c>
      <c r="AV312" s="14" t="s">
        <v>89</v>
      </c>
      <c r="AW312" s="14" t="s">
        <v>35</v>
      </c>
      <c r="AX312" s="14" t="s">
        <v>79</v>
      </c>
      <c r="AY312" s="266" t="s">
        <v>165</v>
      </c>
    </row>
    <row r="313" s="13" customFormat="1">
      <c r="A313" s="13"/>
      <c r="B313" s="245"/>
      <c r="C313" s="246"/>
      <c r="D313" s="247" t="s">
        <v>176</v>
      </c>
      <c r="E313" s="248" t="s">
        <v>1</v>
      </c>
      <c r="F313" s="249" t="s">
        <v>747</v>
      </c>
      <c r="G313" s="246"/>
      <c r="H313" s="248" t="s">
        <v>1</v>
      </c>
      <c r="I313" s="250"/>
      <c r="J313" s="246"/>
      <c r="K313" s="246"/>
      <c r="L313" s="251"/>
      <c r="M313" s="252"/>
      <c r="N313" s="253"/>
      <c r="O313" s="253"/>
      <c r="P313" s="253"/>
      <c r="Q313" s="253"/>
      <c r="R313" s="253"/>
      <c r="S313" s="253"/>
      <c r="T313" s="25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5" t="s">
        <v>176</v>
      </c>
      <c r="AU313" s="255" t="s">
        <v>89</v>
      </c>
      <c r="AV313" s="13" t="s">
        <v>87</v>
      </c>
      <c r="AW313" s="13" t="s">
        <v>35</v>
      </c>
      <c r="AX313" s="13" t="s">
        <v>79</v>
      </c>
      <c r="AY313" s="255" t="s">
        <v>165</v>
      </c>
    </row>
    <row r="314" s="13" customFormat="1">
      <c r="A314" s="13"/>
      <c r="B314" s="245"/>
      <c r="C314" s="246"/>
      <c r="D314" s="247" t="s">
        <v>176</v>
      </c>
      <c r="E314" s="248" t="s">
        <v>1</v>
      </c>
      <c r="F314" s="249" t="s">
        <v>534</v>
      </c>
      <c r="G314" s="246"/>
      <c r="H314" s="248" t="s">
        <v>1</v>
      </c>
      <c r="I314" s="250"/>
      <c r="J314" s="246"/>
      <c r="K314" s="246"/>
      <c r="L314" s="251"/>
      <c r="M314" s="252"/>
      <c r="N314" s="253"/>
      <c r="O314" s="253"/>
      <c r="P314" s="253"/>
      <c r="Q314" s="253"/>
      <c r="R314" s="253"/>
      <c r="S314" s="253"/>
      <c r="T314" s="25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5" t="s">
        <v>176</v>
      </c>
      <c r="AU314" s="255" t="s">
        <v>89</v>
      </c>
      <c r="AV314" s="13" t="s">
        <v>87</v>
      </c>
      <c r="AW314" s="13" t="s">
        <v>35</v>
      </c>
      <c r="AX314" s="13" t="s">
        <v>79</v>
      </c>
      <c r="AY314" s="255" t="s">
        <v>165</v>
      </c>
    </row>
    <row r="315" s="14" customFormat="1">
      <c r="A315" s="14"/>
      <c r="B315" s="256"/>
      <c r="C315" s="257"/>
      <c r="D315" s="247" t="s">
        <v>176</v>
      </c>
      <c r="E315" s="258" t="s">
        <v>1</v>
      </c>
      <c r="F315" s="259" t="s">
        <v>1048</v>
      </c>
      <c r="G315" s="257"/>
      <c r="H315" s="260">
        <v>15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6" t="s">
        <v>176</v>
      </c>
      <c r="AU315" s="266" t="s">
        <v>89</v>
      </c>
      <c r="AV315" s="14" t="s">
        <v>89</v>
      </c>
      <c r="AW315" s="14" t="s">
        <v>35</v>
      </c>
      <c r="AX315" s="14" t="s">
        <v>79</v>
      </c>
      <c r="AY315" s="266" t="s">
        <v>165</v>
      </c>
    </row>
    <row r="316" s="15" customFormat="1">
      <c r="A316" s="15"/>
      <c r="B316" s="267"/>
      <c r="C316" s="268"/>
      <c r="D316" s="247" t="s">
        <v>176</v>
      </c>
      <c r="E316" s="269" t="s">
        <v>1</v>
      </c>
      <c r="F316" s="270" t="s">
        <v>179</v>
      </c>
      <c r="G316" s="268"/>
      <c r="H316" s="271">
        <v>106.865</v>
      </c>
      <c r="I316" s="272"/>
      <c r="J316" s="268"/>
      <c r="K316" s="268"/>
      <c r="L316" s="273"/>
      <c r="M316" s="274"/>
      <c r="N316" s="275"/>
      <c r="O316" s="275"/>
      <c r="P316" s="275"/>
      <c r="Q316" s="275"/>
      <c r="R316" s="275"/>
      <c r="S316" s="275"/>
      <c r="T316" s="27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7" t="s">
        <v>176</v>
      </c>
      <c r="AU316" s="277" t="s">
        <v>89</v>
      </c>
      <c r="AV316" s="15" t="s">
        <v>172</v>
      </c>
      <c r="AW316" s="15" t="s">
        <v>35</v>
      </c>
      <c r="AX316" s="15" t="s">
        <v>87</v>
      </c>
      <c r="AY316" s="277" t="s">
        <v>165</v>
      </c>
    </row>
    <row r="317" s="12" customFormat="1" ht="22.8" customHeight="1">
      <c r="A317" s="12"/>
      <c r="B317" s="211"/>
      <c r="C317" s="212"/>
      <c r="D317" s="213" t="s">
        <v>78</v>
      </c>
      <c r="E317" s="225" t="s">
        <v>229</v>
      </c>
      <c r="F317" s="225" t="s">
        <v>345</v>
      </c>
      <c r="G317" s="212"/>
      <c r="H317" s="212"/>
      <c r="I317" s="215"/>
      <c r="J317" s="226">
        <f>BK317</f>
        <v>0</v>
      </c>
      <c r="K317" s="212"/>
      <c r="L317" s="217"/>
      <c r="M317" s="218"/>
      <c r="N317" s="219"/>
      <c r="O317" s="219"/>
      <c r="P317" s="220">
        <f>SUM(P318:P447)</f>
        <v>0</v>
      </c>
      <c r="Q317" s="219"/>
      <c r="R317" s="220">
        <f>SUM(R318:R447)</f>
        <v>143.36623495000001</v>
      </c>
      <c r="S317" s="219"/>
      <c r="T317" s="221">
        <f>SUM(T318:T447)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22" t="s">
        <v>87</v>
      </c>
      <c r="AT317" s="223" t="s">
        <v>78</v>
      </c>
      <c r="AU317" s="223" t="s">
        <v>87</v>
      </c>
      <c r="AY317" s="222" t="s">
        <v>165</v>
      </c>
      <c r="BK317" s="224">
        <f>SUM(BK318:BK447)</f>
        <v>0</v>
      </c>
    </row>
    <row r="318" s="2" customFormat="1" ht="24.15" customHeight="1">
      <c r="A318" s="39"/>
      <c r="B318" s="40"/>
      <c r="C318" s="227" t="s">
        <v>361</v>
      </c>
      <c r="D318" s="227" t="s">
        <v>167</v>
      </c>
      <c r="E318" s="228" t="s">
        <v>347</v>
      </c>
      <c r="F318" s="229" t="s">
        <v>348</v>
      </c>
      <c r="G318" s="230" t="s">
        <v>170</v>
      </c>
      <c r="H318" s="231">
        <v>579.697</v>
      </c>
      <c r="I318" s="232"/>
      <c r="J318" s="233">
        <f>ROUND(I318*H318,2)</f>
        <v>0</v>
      </c>
      <c r="K318" s="229" t="s">
        <v>171</v>
      </c>
      <c r="L318" s="45"/>
      <c r="M318" s="234" t="s">
        <v>1</v>
      </c>
      <c r="N318" s="235" t="s">
        <v>44</v>
      </c>
      <c r="O318" s="92"/>
      <c r="P318" s="236">
        <f>O318*H318</f>
        <v>0</v>
      </c>
      <c r="Q318" s="236">
        <v>0</v>
      </c>
      <c r="R318" s="236">
        <f>Q318*H318</f>
        <v>0</v>
      </c>
      <c r="S318" s="236">
        <v>0</v>
      </c>
      <c r="T318" s="237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8" t="s">
        <v>172</v>
      </c>
      <c r="AT318" s="238" t="s">
        <v>167</v>
      </c>
      <c r="AU318" s="238" t="s">
        <v>89</v>
      </c>
      <c r="AY318" s="18" t="s">
        <v>165</v>
      </c>
      <c r="BE318" s="239">
        <f>IF(N318="základní",J318,0)</f>
        <v>0</v>
      </c>
      <c r="BF318" s="239">
        <f>IF(N318="snížená",J318,0)</f>
        <v>0</v>
      </c>
      <c r="BG318" s="239">
        <f>IF(N318="zákl. přenesená",J318,0)</f>
        <v>0</v>
      </c>
      <c r="BH318" s="239">
        <f>IF(N318="sníž. přenesená",J318,0)</f>
        <v>0</v>
      </c>
      <c r="BI318" s="239">
        <f>IF(N318="nulová",J318,0)</f>
        <v>0</v>
      </c>
      <c r="BJ318" s="18" t="s">
        <v>87</v>
      </c>
      <c r="BK318" s="239">
        <f>ROUND(I318*H318,2)</f>
        <v>0</v>
      </c>
      <c r="BL318" s="18" t="s">
        <v>172</v>
      </c>
      <c r="BM318" s="238" t="s">
        <v>1049</v>
      </c>
    </row>
    <row r="319" s="2" customFormat="1">
      <c r="A319" s="39"/>
      <c r="B319" s="40"/>
      <c r="C319" s="41"/>
      <c r="D319" s="240" t="s">
        <v>174</v>
      </c>
      <c r="E319" s="41"/>
      <c r="F319" s="241" t="s">
        <v>350</v>
      </c>
      <c r="G319" s="41"/>
      <c r="H319" s="41"/>
      <c r="I319" s="242"/>
      <c r="J319" s="41"/>
      <c r="K319" s="41"/>
      <c r="L319" s="45"/>
      <c r="M319" s="243"/>
      <c r="N319" s="244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174</v>
      </c>
      <c r="AU319" s="18" t="s">
        <v>89</v>
      </c>
    </row>
    <row r="320" s="13" customFormat="1">
      <c r="A320" s="13"/>
      <c r="B320" s="245"/>
      <c r="C320" s="246"/>
      <c r="D320" s="247" t="s">
        <v>176</v>
      </c>
      <c r="E320" s="248" t="s">
        <v>1</v>
      </c>
      <c r="F320" s="249" t="s">
        <v>534</v>
      </c>
      <c r="G320" s="246"/>
      <c r="H320" s="248" t="s">
        <v>1</v>
      </c>
      <c r="I320" s="250"/>
      <c r="J320" s="246"/>
      <c r="K320" s="246"/>
      <c r="L320" s="251"/>
      <c r="M320" s="252"/>
      <c r="N320" s="253"/>
      <c r="O320" s="253"/>
      <c r="P320" s="253"/>
      <c r="Q320" s="253"/>
      <c r="R320" s="253"/>
      <c r="S320" s="253"/>
      <c r="T320" s="25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5" t="s">
        <v>176</v>
      </c>
      <c r="AU320" s="255" t="s">
        <v>89</v>
      </c>
      <c r="AV320" s="13" t="s">
        <v>87</v>
      </c>
      <c r="AW320" s="13" t="s">
        <v>35</v>
      </c>
      <c r="AX320" s="13" t="s">
        <v>79</v>
      </c>
      <c r="AY320" s="255" t="s">
        <v>165</v>
      </c>
    </row>
    <row r="321" s="14" customFormat="1">
      <c r="A321" s="14"/>
      <c r="B321" s="256"/>
      <c r="C321" s="257"/>
      <c r="D321" s="247" t="s">
        <v>176</v>
      </c>
      <c r="E321" s="258" t="s">
        <v>1</v>
      </c>
      <c r="F321" s="259" t="s">
        <v>1019</v>
      </c>
      <c r="G321" s="257"/>
      <c r="H321" s="260">
        <v>11.984999999999999</v>
      </c>
      <c r="I321" s="261"/>
      <c r="J321" s="257"/>
      <c r="K321" s="257"/>
      <c r="L321" s="262"/>
      <c r="M321" s="263"/>
      <c r="N321" s="264"/>
      <c r="O321" s="264"/>
      <c r="P321" s="264"/>
      <c r="Q321" s="264"/>
      <c r="R321" s="264"/>
      <c r="S321" s="264"/>
      <c r="T321" s="26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6" t="s">
        <v>176</v>
      </c>
      <c r="AU321" s="266" t="s">
        <v>89</v>
      </c>
      <c r="AV321" s="14" t="s">
        <v>89</v>
      </c>
      <c r="AW321" s="14" t="s">
        <v>35</v>
      </c>
      <c r="AX321" s="14" t="s">
        <v>79</v>
      </c>
      <c r="AY321" s="266" t="s">
        <v>165</v>
      </c>
    </row>
    <row r="322" s="14" customFormat="1">
      <c r="A322" s="14"/>
      <c r="B322" s="256"/>
      <c r="C322" s="257"/>
      <c r="D322" s="247" t="s">
        <v>176</v>
      </c>
      <c r="E322" s="258" t="s">
        <v>1</v>
      </c>
      <c r="F322" s="259" t="s">
        <v>1050</v>
      </c>
      <c r="G322" s="257"/>
      <c r="H322" s="260">
        <v>207.315</v>
      </c>
      <c r="I322" s="261"/>
      <c r="J322" s="257"/>
      <c r="K322" s="257"/>
      <c r="L322" s="262"/>
      <c r="M322" s="263"/>
      <c r="N322" s="264"/>
      <c r="O322" s="264"/>
      <c r="P322" s="264"/>
      <c r="Q322" s="264"/>
      <c r="R322" s="264"/>
      <c r="S322" s="264"/>
      <c r="T322" s="26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6" t="s">
        <v>176</v>
      </c>
      <c r="AU322" s="266" t="s">
        <v>89</v>
      </c>
      <c r="AV322" s="14" t="s">
        <v>89</v>
      </c>
      <c r="AW322" s="14" t="s">
        <v>35</v>
      </c>
      <c r="AX322" s="14" t="s">
        <v>79</v>
      </c>
      <c r="AY322" s="266" t="s">
        <v>165</v>
      </c>
    </row>
    <row r="323" s="14" customFormat="1">
      <c r="A323" s="14"/>
      <c r="B323" s="256"/>
      <c r="C323" s="257"/>
      <c r="D323" s="247" t="s">
        <v>176</v>
      </c>
      <c r="E323" s="258" t="s">
        <v>1</v>
      </c>
      <c r="F323" s="259" t="s">
        <v>1020</v>
      </c>
      <c r="G323" s="257"/>
      <c r="H323" s="260">
        <v>47.939999999999998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176</v>
      </c>
      <c r="AU323" s="266" t="s">
        <v>89</v>
      </c>
      <c r="AV323" s="14" t="s">
        <v>89</v>
      </c>
      <c r="AW323" s="14" t="s">
        <v>35</v>
      </c>
      <c r="AX323" s="14" t="s">
        <v>79</v>
      </c>
      <c r="AY323" s="266" t="s">
        <v>165</v>
      </c>
    </row>
    <row r="324" s="14" customFormat="1">
      <c r="A324" s="14"/>
      <c r="B324" s="256"/>
      <c r="C324" s="257"/>
      <c r="D324" s="247" t="s">
        <v>176</v>
      </c>
      <c r="E324" s="258" t="s">
        <v>1</v>
      </c>
      <c r="F324" s="259" t="s">
        <v>1021</v>
      </c>
      <c r="G324" s="257"/>
      <c r="H324" s="260">
        <v>59.670000000000002</v>
      </c>
      <c r="I324" s="261"/>
      <c r="J324" s="257"/>
      <c r="K324" s="257"/>
      <c r="L324" s="262"/>
      <c r="M324" s="263"/>
      <c r="N324" s="264"/>
      <c r="O324" s="264"/>
      <c r="P324" s="264"/>
      <c r="Q324" s="264"/>
      <c r="R324" s="264"/>
      <c r="S324" s="264"/>
      <c r="T324" s="26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6" t="s">
        <v>176</v>
      </c>
      <c r="AU324" s="266" t="s">
        <v>89</v>
      </c>
      <c r="AV324" s="14" t="s">
        <v>89</v>
      </c>
      <c r="AW324" s="14" t="s">
        <v>35</v>
      </c>
      <c r="AX324" s="14" t="s">
        <v>79</v>
      </c>
      <c r="AY324" s="266" t="s">
        <v>165</v>
      </c>
    </row>
    <row r="325" s="14" customFormat="1">
      <c r="A325" s="14"/>
      <c r="B325" s="256"/>
      <c r="C325" s="257"/>
      <c r="D325" s="247" t="s">
        <v>176</v>
      </c>
      <c r="E325" s="258" t="s">
        <v>1</v>
      </c>
      <c r="F325" s="259" t="s">
        <v>1022</v>
      </c>
      <c r="G325" s="257"/>
      <c r="H325" s="260">
        <v>29.07</v>
      </c>
      <c r="I325" s="261"/>
      <c r="J325" s="257"/>
      <c r="K325" s="257"/>
      <c r="L325" s="262"/>
      <c r="M325" s="263"/>
      <c r="N325" s="264"/>
      <c r="O325" s="264"/>
      <c r="P325" s="264"/>
      <c r="Q325" s="264"/>
      <c r="R325" s="264"/>
      <c r="S325" s="264"/>
      <c r="T325" s="26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6" t="s">
        <v>176</v>
      </c>
      <c r="AU325" s="266" t="s">
        <v>89</v>
      </c>
      <c r="AV325" s="14" t="s">
        <v>89</v>
      </c>
      <c r="AW325" s="14" t="s">
        <v>35</v>
      </c>
      <c r="AX325" s="14" t="s">
        <v>79</v>
      </c>
      <c r="AY325" s="266" t="s">
        <v>165</v>
      </c>
    </row>
    <row r="326" s="14" customFormat="1">
      <c r="A326" s="14"/>
      <c r="B326" s="256"/>
      <c r="C326" s="257"/>
      <c r="D326" s="247" t="s">
        <v>176</v>
      </c>
      <c r="E326" s="258" t="s">
        <v>1</v>
      </c>
      <c r="F326" s="259" t="s">
        <v>1023</v>
      </c>
      <c r="G326" s="257"/>
      <c r="H326" s="260">
        <v>52.020000000000003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6" t="s">
        <v>176</v>
      </c>
      <c r="AU326" s="266" t="s">
        <v>89</v>
      </c>
      <c r="AV326" s="14" t="s">
        <v>89</v>
      </c>
      <c r="AW326" s="14" t="s">
        <v>35</v>
      </c>
      <c r="AX326" s="14" t="s">
        <v>79</v>
      </c>
      <c r="AY326" s="266" t="s">
        <v>165</v>
      </c>
    </row>
    <row r="327" s="14" customFormat="1">
      <c r="A327" s="14"/>
      <c r="B327" s="256"/>
      <c r="C327" s="257"/>
      <c r="D327" s="247" t="s">
        <v>176</v>
      </c>
      <c r="E327" s="258" t="s">
        <v>1</v>
      </c>
      <c r="F327" s="259" t="s">
        <v>1024</v>
      </c>
      <c r="G327" s="257"/>
      <c r="H327" s="260">
        <v>116.612</v>
      </c>
      <c r="I327" s="261"/>
      <c r="J327" s="257"/>
      <c r="K327" s="257"/>
      <c r="L327" s="262"/>
      <c r="M327" s="263"/>
      <c r="N327" s="264"/>
      <c r="O327" s="264"/>
      <c r="P327" s="264"/>
      <c r="Q327" s="264"/>
      <c r="R327" s="264"/>
      <c r="S327" s="264"/>
      <c r="T327" s="26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6" t="s">
        <v>176</v>
      </c>
      <c r="AU327" s="266" t="s">
        <v>89</v>
      </c>
      <c r="AV327" s="14" t="s">
        <v>89</v>
      </c>
      <c r="AW327" s="14" t="s">
        <v>35</v>
      </c>
      <c r="AX327" s="14" t="s">
        <v>79</v>
      </c>
      <c r="AY327" s="266" t="s">
        <v>165</v>
      </c>
    </row>
    <row r="328" s="13" customFormat="1">
      <c r="A328" s="13"/>
      <c r="B328" s="245"/>
      <c r="C328" s="246"/>
      <c r="D328" s="247" t="s">
        <v>176</v>
      </c>
      <c r="E328" s="248" t="s">
        <v>1</v>
      </c>
      <c r="F328" s="249" t="s">
        <v>380</v>
      </c>
      <c r="G328" s="246"/>
      <c r="H328" s="248" t="s">
        <v>1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5" t="s">
        <v>176</v>
      </c>
      <c r="AU328" s="255" t="s">
        <v>89</v>
      </c>
      <c r="AV328" s="13" t="s">
        <v>87</v>
      </c>
      <c r="AW328" s="13" t="s">
        <v>35</v>
      </c>
      <c r="AX328" s="13" t="s">
        <v>79</v>
      </c>
      <c r="AY328" s="255" t="s">
        <v>165</v>
      </c>
    </row>
    <row r="329" s="14" customFormat="1">
      <c r="A329" s="14"/>
      <c r="B329" s="256"/>
      <c r="C329" s="257"/>
      <c r="D329" s="247" t="s">
        <v>176</v>
      </c>
      <c r="E329" s="258" t="s">
        <v>1</v>
      </c>
      <c r="F329" s="259" t="s">
        <v>1025</v>
      </c>
      <c r="G329" s="257"/>
      <c r="H329" s="260">
        <v>6.2999999999999998</v>
      </c>
      <c r="I329" s="261"/>
      <c r="J329" s="257"/>
      <c r="K329" s="257"/>
      <c r="L329" s="262"/>
      <c r="M329" s="263"/>
      <c r="N329" s="264"/>
      <c r="O329" s="264"/>
      <c r="P329" s="264"/>
      <c r="Q329" s="264"/>
      <c r="R329" s="264"/>
      <c r="S329" s="264"/>
      <c r="T329" s="26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6" t="s">
        <v>176</v>
      </c>
      <c r="AU329" s="266" t="s">
        <v>89</v>
      </c>
      <c r="AV329" s="14" t="s">
        <v>89</v>
      </c>
      <c r="AW329" s="14" t="s">
        <v>35</v>
      </c>
      <c r="AX329" s="14" t="s">
        <v>79</v>
      </c>
      <c r="AY329" s="266" t="s">
        <v>165</v>
      </c>
    </row>
    <row r="330" s="14" customFormat="1">
      <c r="A330" s="14"/>
      <c r="B330" s="256"/>
      <c r="C330" s="257"/>
      <c r="D330" s="247" t="s">
        <v>176</v>
      </c>
      <c r="E330" s="258" t="s">
        <v>1</v>
      </c>
      <c r="F330" s="259" t="s">
        <v>1026</v>
      </c>
      <c r="G330" s="257"/>
      <c r="H330" s="260">
        <v>11.699999999999999</v>
      </c>
      <c r="I330" s="261"/>
      <c r="J330" s="257"/>
      <c r="K330" s="257"/>
      <c r="L330" s="262"/>
      <c r="M330" s="263"/>
      <c r="N330" s="264"/>
      <c r="O330" s="264"/>
      <c r="P330" s="264"/>
      <c r="Q330" s="264"/>
      <c r="R330" s="264"/>
      <c r="S330" s="264"/>
      <c r="T330" s="26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6" t="s">
        <v>176</v>
      </c>
      <c r="AU330" s="266" t="s">
        <v>89</v>
      </c>
      <c r="AV330" s="14" t="s">
        <v>89</v>
      </c>
      <c r="AW330" s="14" t="s">
        <v>35</v>
      </c>
      <c r="AX330" s="14" t="s">
        <v>79</v>
      </c>
      <c r="AY330" s="266" t="s">
        <v>165</v>
      </c>
    </row>
    <row r="331" s="14" customFormat="1">
      <c r="A331" s="14"/>
      <c r="B331" s="256"/>
      <c r="C331" s="257"/>
      <c r="D331" s="247" t="s">
        <v>176</v>
      </c>
      <c r="E331" s="258" t="s">
        <v>1</v>
      </c>
      <c r="F331" s="259" t="s">
        <v>1027</v>
      </c>
      <c r="G331" s="257"/>
      <c r="H331" s="260">
        <v>3.1499999999999999</v>
      </c>
      <c r="I331" s="261"/>
      <c r="J331" s="257"/>
      <c r="K331" s="257"/>
      <c r="L331" s="262"/>
      <c r="M331" s="263"/>
      <c r="N331" s="264"/>
      <c r="O331" s="264"/>
      <c r="P331" s="264"/>
      <c r="Q331" s="264"/>
      <c r="R331" s="264"/>
      <c r="S331" s="264"/>
      <c r="T331" s="26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6" t="s">
        <v>176</v>
      </c>
      <c r="AU331" s="266" t="s">
        <v>89</v>
      </c>
      <c r="AV331" s="14" t="s">
        <v>89</v>
      </c>
      <c r="AW331" s="14" t="s">
        <v>35</v>
      </c>
      <c r="AX331" s="14" t="s">
        <v>79</v>
      </c>
      <c r="AY331" s="266" t="s">
        <v>165</v>
      </c>
    </row>
    <row r="332" s="14" customFormat="1">
      <c r="A332" s="14"/>
      <c r="B332" s="256"/>
      <c r="C332" s="257"/>
      <c r="D332" s="247" t="s">
        <v>176</v>
      </c>
      <c r="E332" s="258" t="s">
        <v>1</v>
      </c>
      <c r="F332" s="259" t="s">
        <v>1028</v>
      </c>
      <c r="G332" s="257"/>
      <c r="H332" s="260">
        <v>3.1499999999999999</v>
      </c>
      <c r="I332" s="261"/>
      <c r="J332" s="257"/>
      <c r="K332" s="257"/>
      <c r="L332" s="262"/>
      <c r="M332" s="263"/>
      <c r="N332" s="264"/>
      <c r="O332" s="264"/>
      <c r="P332" s="264"/>
      <c r="Q332" s="264"/>
      <c r="R332" s="264"/>
      <c r="S332" s="264"/>
      <c r="T332" s="26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6" t="s">
        <v>176</v>
      </c>
      <c r="AU332" s="266" t="s">
        <v>89</v>
      </c>
      <c r="AV332" s="14" t="s">
        <v>89</v>
      </c>
      <c r="AW332" s="14" t="s">
        <v>35</v>
      </c>
      <c r="AX332" s="14" t="s">
        <v>79</v>
      </c>
      <c r="AY332" s="266" t="s">
        <v>165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1029</v>
      </c>
      <c r="G333" s="257"/>
      <c r="H333" s="260">
        <v>4.0499999999999998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4" customFormat="1">
      <c r="A334" s="14"/>
      <c r="B334" s="256"/>
      <c r="C334" s="257"/>
      <c r="D334" s="247" t="s">
        <v>176</v>
      </c>
      <c r="E334" s="258" t="s">
        <v>1</v>
      </c>
      <c r="F334" s="259" t="s">
        <v>1030</v>
      </c>
      <c r="G334" s="257"/>
      <c r="H334" s="260">
        <v>16.800000000000001</v>
      </c>
      <c r="I334" s="261"/>
      <c r="J334" s="257"/>
      <c r="K334" s="257"/>
      <c r="L334" s="262"/>
      <c r="M334" s="263"/>
      <c r="N334" s="264"/>
      <c r="O334" s="264"/>
      <c r="P334" s="264"/>
      <c r="Q334" s="264"/>
      <c r="R334" s="264"/>
      <c r="S334" s="264"/>
      <c r="T334" s="26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6" t="s">
        <v>176</v>
      </c>
      <c r="AU334" s="266" t="s">
        <v>89</v>
      </c>
      <c r="AV334" s="14" t="s">
        <v>89</v>
      </c>
      <c r="AW334" s="14" t="s">
        <v>35</v>
      </c>
      <c r="AX334" s="14" t="s">
        <v>79</v>
      </c>
      <c r="AY334" s="266" t="s">
        <v>165</v>
      </c>
    </row>
    <row r="335" s="13" customFormat="1">
      <c r="A335" s="13"/>
      <c r="B335" s="245"/>
      <c r="C335" s="246"/>
      <c r="D335" s="247" t="s">
        <v>176</v>
      </c>
      <c r="E335" s="248" t="s">
        <v>1</v>
      </c>
      <c r="F335" s="249" t="s">
        <v>968</v>
      </c>
      <c r="G335" s="246"/>
      <c r="H335" s="248" t="s">
        <v>1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5" t="s">
        <v>176</v>
      </c>
      <c r="AU335" s="255" t="s">
        <v>89</v>
      </c>
      <c r="AV335" s="13" t="s">
        <v>87</v>
      </c>
      <c r="AW335" s="13" t="s">
        <v>35</v>
      </c>
      <c r="AX335" s="13" t="s">
        <v>79</v>
      </c>
      <c r="AY335" s="255" t="s">
        <v>165</v>
      </c>
    </row>
    <row r="336" s="14" customFormat="1">
      <c r="A336" s="14"/>
      <c r="B336" s="256"/>
      <c r="C336" s="257"/>
      <c r="D336" s="247" t="s">
        <v>176</v>
      </c>
      <c r="E336" s="258" t="s">
        <v>1</v>
      </c>
      <c r="F336" s="259" t="s">
        <v>1031</v>
      </c>
      <c r="G336" s="257"/>
      <c r="H336" s="260">
        <v>8</v>
      </c>
      <c r="I336" s="261"/>
      <c r="J336" s="257"/>
      <c r="K336" s="257"/>
      <c r="L336" s="262"/>
      <c r="M336" s="263"/>
      <c r="N336" s="264"/>
      <c r="O336" s="264"/>
      <c r="P336" s="264"/>
      <c r="Q336" s="264"/>
      <c r="R336" s="264"/>
      <c r="S336" s="264"/>
      <c r="T336" s="26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6" t="s">
        <v>176</v>
      </c>
      <c r="AU336" s="266" t="s">
        <v>89</v>
      </c>
      <c r="AV336" s="14" t="s">
        <v>89</v>
      </c>
      <c r="AW336" s="14" t="s">
        <v>35</v>
      </c>
      <c r="AX336" s="14" t="s">
        <v>79</v>
      </c>
      <c r="AY336" s="266" t="s">
        <v>165</v>
      </c>
    </row>
    <row r="337" s="13" customFormat="1">
      <c r="A337" s="13"/>
      <c r="B337" s="245"/>
      <c r="C337" s="246"/>
      <c r="D337" s="247" t="s">
        <v>176</v>
      </c>
      <c r="E337" s="248" t="s">
        <v>1</v>
      </c>
      <c r="F337" s="249" t="s">
        <v>970</v>
      </c>
      <c r="G337" s="246"/>
      <c r="H337" s="248" t="s">
        <v>1</v>
      </c>
      <c r="I337" s="250"/>
      <c r="J337" s="246"/>
      <c r="K337" s="246"/>
      <c r="L337" s="251"/>
      <c r="M337" s="252"/>
      <c r="N337" s="253"/>
      <c r="O337" s="253"/>
      <c r="P337" s="253"/>
      <c r="Q337" s="253"/>
      <c r="R337" s="253"/>
      <c r="S337" s="253"/>
      <c r="T337" s="25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5" t="s">
        <v>176</v>
      </c>
      <c r="AU337" s="255" t="s">
        <v>89</v>
      </c>
      <c r="AV337" s="13" t="s">
        <v>87</v>
      </c>
      <c r="AW337" s="13" t="s">
        <v>35</v>
      </c>
      <c r="AX337" s="13" t="s">
        <v>79</v>
      </c>
      <c r="AY337" s="255" t="s">
        <v>165</v>
      </c>
    </row>
    <row r="338" s="13" customFormat="1">
      <c r="A338" s="13"/>
      <c r="B338" s="245"/>
      <c r="C338" s="246"/>
      <c r="D338" s="247" t="s">
        <v>176</v>
      </c>
      <c r="E338" s="248" t="s">
        <v>1</v>
      </c>
      <c r="F338" s="249" t="s">
        <v>971</v>
      </c>
      <c r="G338" s="246"/>
      <c r="H338" s="248" t="s">
        <v>1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5" t="s">
        <v>176</v>
      </c>
      <c r="AU338" s="255" t="s">
        <v>89</v>
      </c>
      <c r="AV338" s="13" t="s">
        <v>87</v>
      </c>
      <c r="AW338" s="13" t="s">
        <v>35</v>
      </c>
      <c r="AX338" s="13" t="s">
        <v>79</v>
      </c>
      <c r="AY338" s="255" t="s">
        <v>165</v>
      </c>
    </row>
    <row r="339" s="14" customFormat="1">
      <c r="A339" s="14"/>
      <c r="B339" s="256"/>
      <c r="C339" s="257"/>
      <c r="D339" s="247" t="s">
        <v>176</v>
      </c>
      <c r="E339" s="258" t="s">
        <v>1</v>
      </c>
      <c r="F339" s="259" t="s">
        <v>1032</v>
      </c>
      <c r="G339" s="257"/>
      <c r="H339" s="260">
        <v>1.9350000000000001</v>
      </c>
      <c r="I339" s="261"/>
      <c r="J339" s="257"/>
      <c r="K339" s="257"/>
      <c r="L339" s="262"/>
      <c r="M339" s="263"/>
      <c r="N339" s="264"/>
      <c r="O339" s="264"/>
      <c r="P339" s="264"/>
      <c r="Q339" s="264"/>
      <c r="R339" s="264"/>
      <c r="S339" s="264"/>
      <c r="T339" s="26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6" t="s">
        <v>176</v>
      </c>
      <c r="AU339" s="266" t="s">
        <v>89</v>
      </c>
      <c r="AV339" s="14" t="s">
        <v>89</v>
      </c>
      <c r="AW339" s="14" t="s">
        <v>35</v>
      </c>
      <c r="AX339" s="14" t="s">
        <v>79</v>
      </c>
      <c r="AY339" s="266" t="s">
        <v>165</v>
      </c>
    </row>
    <row r="340" s="15" customFormat="1">
      <c r="A340" s="15"/>
      <c r="B340" s="267"/>
      <c r="C340" s="268"/>
      <c r="D340" s="247" t="s">
        <v>176</v>
      </c>
      <c r="E340" s="269" t="s">
        <v>1</v>
      </c>
      <c r="F340" s="270" t="s">
        <v>179</v>
      </c>
      <c r="G340" s="268"/>
      <c r="H340" s="271">
        <v>579.69699999999978</v>
      </c>
      <c r="I340" s="272"/>
      <c r="J340" s="268"/>
      <c r="K340" s="268"/>
      <c r="L340" s="273"/>
      <c r="M340" s="274"/>
      <c r="N340" s="275"/>
      <c r="O340" s="275"/>
      <c r="P340" s="275"/>
      <c r="Q340" s="275"/>
      <c r="R340" s="275"/>
      <c r="S340" s="275"/>
      <c r="T340" s="27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7" t="s">
        <v>176</v>
      </c>
      <c r="AU340" s="277" t="s">
        <v>89</v>
      </c>
      <c r="AV340" s="15" t="s">
        <v>172</v>
      </c>
      <c r="AW340" s="15" t="s">
        <v>35</v>
      </c>
      <c r="AX340" s="15" t="s">
        <v>87</v>
      </c>
      <c r="AY340" s="277" t="s">
        <v>165</v>
      </c>
    </row>
    <row r="341" s="2" customFormat="1" ht="33" customHeight="1">
      <c r="A341" s="39"/>
      <c r="B341" s="40"/>
      <c r="C341" s="227" t="s">
        <v>369</v>
      </c>
      <c r="D341" s="227" t="s">
        <v>167</v>
      </c>
      <c r="E341" s="228" t="s">
        <v>353</v>
      </c>
      <c r="F341" s="229" t="s">
        <v>354</v>
      </c>
      <c r="G341" s="230" t="s">
        <v>170</v>
      </c>
      <c r="H341" s="231">
        <v>53.149999999999999</v>
      </c>
      <c r="I341" s="232"/>
      <c r="J341" s="233">
        <f>ROUND(I341*H341,2)</f>
        <v>0</v>
      </c>
      <c r="K341" s="229" t="s">
        <v>171</v>
      </c>
      <c r="L341" s="45"/>
      <c r="M341" s="234" t="s">
        <v>1</v>
      </c>
      <c r="N341" s="235" t="s">
        <v>44</v>
      </c>
      <c r="O341" s="92"/>
      <c r="P341" s="236">
        <f>O341*H341</f>
        <v>0</v>
      </c>
      <c r="Q341" s="236">
        <v>0</v>
      </c>
      <c r="R341" s="236">
        <f>Q341*H341</f>
        <v>0</v>
      </c>
      <c r="S341" s="236">
        <v>0</v>
      </c>
      <c r="T341" s="237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8" t="s">
        <v>172</v>
      </c>
      <c r="AT341" s="238" t="s">
        <v>167</v>
      </c>
      <c r="AU341" s="238" t="s">
        <v>89</v>
      </c>
      <c r="AY341" s="18" t="s">
        <v>165</v>
      </c>
      <c r="BE341" s="239">
        <f>IF(N341="základní",J341,0)</f>
        <v>0</v>
      </c>
      <c r="BF341" s="239">
        <f>IF(N341="snížená",J341,0)</f>
        <v>0</v>
      </c>
      <c r="BG341" s="239">
        <f>IF(N341="zákl. přenesená",J341,0)</f>
        <v>0</v>
      </c>
      <c r="BH341" s="239">
        <f>IF(N341="sníž. přenesená",J341,0)</f>
        <v>0</v>
      </c>
      <c r="BI341" s="239">
        <f>IF(N341="nulová",J341,0)</f>
        <v>0</v>
      </c>
      <c r="BJ341" s="18" t="s">
        <v>87</v>
      </c>
      <c r="BK341" s="239">
        <f>ROUND(I341*H341,2)</f>
        <v>0</v>
      </c>
      <c r="BL341" s="18" t="s">
        <v>172</v>
      </c>
      <c r="BM341" s="238" t="s">
        <v>1051</v>
      </c>
    </row>
    <row r="342" s="2" customFormat="1">
      <c r="A342" s="39"/>
      <c r="B342" s="40"/>
      <c r="C342" s="41"/>
      <c r="D342" s="240" t="s">
        <v>174</v>
      </c>
      <c r="E342" s="41"/>
      <c r="F342" s="241" t="s">
        <v>356</v>
      </c>
      <c r="G342" s="41"/>
      <c r="H342" s="41"/>
      <c r="I342" s="242"/>
      <c r="J342" s="41"/>
      <c r="K342" s="41"/>
      <c r="L342" s="45"/>
      <c r="M342" s="243"/>
      <c r="N342" s="244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174</v>
      </c>
      <c r="AU342" s="18" t="s">
        <v>89</v>
      </c>
    </row>
    <row r="343" s="13" customFormat="1">
      <c r="A343" s="13"/>
      <c r="B343" s="245"/>
      <c r="C343" s="246"/>
      <c r="D343" s="247" t="s">
        <v>176</v>
      </c>
      <c r="E343" s="248" t="s">
        <v>1</v>
      </c>
      <c r="F343" s="249" t="s">
        <v>380</v>
      </c>
      <c r="G343" s="246"/>
      <c r="H343" s="248" t="s">
        <v>1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5" t="s">
        <v>176</v>
      </c>
      <c r="AU343" s="255" t="s">
        <v>89</v>
      </c>
      <c r="AV343" s="13" t="s">
        <v>87</v>
      </c>
      <c r="AW343" s="13" t="s">
        <v>35</v>
      </c>
      <c r="AX343" s="13" t="s">
        <v>79</v>
      </c>
      <c r="AY343" s="255" t="s">
        <v>165</v>
      </c>
    </row>
    <row r="344" s="14" customFormat="1">
      <c r="A344" s="14"/>
      <c r="B344" s="256"/>
      <c r="C344" s="257"/>
      <c r="D344" s="247" t="s">
        <v>176</v>
      </c>
      <c r="E344" s="258" t="s">
        <v>1</v>
      </c>
      <c r="F344" s="259" t="s">
        <v>1025</v>
      </c>
      <c r="G344" s="257"/>
      <c r="H344" s="260">
        <v>6.2999999999999998</v>
      </c>
      <c r="I344" s="261"/>
      <c r="J344" s="257"/>
      <c r="K344" s="257"/>
      <c r="L344" s="262"/>
      <c r="M344" s="263"/>
      <c r="N344" s="264"/>
      <c r="O344" s="264"/>
      <c r="P344" s="264"/>
      <c r="Q344" s="264"/>
      <c r="R344" s="264"/>
      <c r="S344" s="264"/>
      <c r="T344" s="26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6" t="s">
        <v>176</v>
      </c>
      <c r="AU344" s="266" t="s">
        <v>89</v>
      </c>
      <c r="AV344" s="14" t="s">
        <v>89</v>
      </c>
      <c r="AW344" s="14" t="s">
        <v>35</v>
      </c>
      <c r="AX344" s="14" t="s">
        <v>79</v>
      </c>
      <c r="AY344" s="266" t="s">
        <v>165</v>
      </c>
    </row>
    <row r="345" s="14" customFormat="1">
      <c r="A345" s="14"/>
      <c r="B345" s="256"/>
      <c r="C345" s="257"/>
      <c r="D345" s="247" t="s">
        <v>176</v>
      </c>
      <c r="E345" s="258" t="s">
        <v>1</v>
      </c>
      <c r="F345" s="259" t="s">
        <v>1026</v>
      </c>
      <c r="G345" s="257"/>
      <c r="H345" s="260">
        <v>11.699999999999999</v>
      </c>
      <c r="I345" s="261"/>
      <c r="J345" s="257"/>
      <c r="K345" s="257"/>
      <c r="L345" s="262"/>
      <c r="M345" s="263"/>
      <c r="N345" s="264"/>
      <c r="O345" s="264"/>
      <c r="P345" s="264"/>
      <c r="Q345" s="264"/>
      <c r="R345" s="264"/>
      <c r="S345" s="264"/>
      <c r="T345" s="26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6" t="s">
        <v>176</v>
      </c>
      <c r="AU345" s="266" t="s">
        <v>89</v>
      </c>
      <c r="AV345" s="14" t="s">
        <v>89</v>
      </c>
      <c r="AW345" s="14" t="s">
        <v>35</v>
      </c>
      <c r="AX345" s="14" t="s">
        <v>79</v>
      </c>
      <c r="AY345" s="266" t="s">
        <v>165</v>
      </c>
    </row>
    <row r="346" s="14" customFormat="1">
      <c r="A346" s="14"/>
      <c r="B346" s="256"/>
      <c r="C346" s="257"/>
      <c r="D346" s="247" t="s">
        <v>176</v>
      </c>
      <c r="E346" s="258" t="s">
        <v>1</v>
      </c>
      <c r="F346" s="259" t="s">
        <v>1027</v>
      </c>
      <c r="G346" s="257"/>
      <c r="H346" s="260">
        <v>3.1499999999999999</v>
      </c>
      <c r="I346" s="261"/>
      <c r="J346" s="257"/>
      <c r="K346" s="257"/>
      <c r="L346" s="262"/>
      <c r="M346" s="263"/>
      <c r="N346" s="264"/>
      <c r="O346" s="264"/>
      <c r="P346" s="264"/>
      <c r="Q346" s="264"/>
      <c r="R346" s="264"/>
      <c r="S346" s="264"/>
      <c r="T346" s="26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6" t="s">
        <v>176</v>
      </c>
      <c r="AU346" s="266" t="s">
        <v>89</v>
      </c>
      <c r="AV346" s="14" t="s">
        <v>89</v>
      </c>
      <c r="AW346" s="14" t="s">
        <v>35</v>
      </c>
      <c r="AX346" s="14" t="s">
        <v>79</v>
      </c>
      <c r="AY346" s="266" t="s">
        <v>165</v>
      </c>
    </row>
    <row r="347" s="14" customFormat="1">
      <c r="A347" s="14"/>
      <c r="B347" s="256"/>
      <c r="C347" s="257"/>
      <c r="D347" s="247" t="s">
        <v>176</v>
      </c>
      <c r="E347" s="258" t="s">
        <v>1</v>
      </c>
      <c r="F347" s="259" t="s">
        <v>1028</v>
      </c>
      <c r="G347" s="257"/>
      <c r="H347" s="260">
        <v>3.1499999999999999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6" t="s">
        <v>176</v>
      </c>
      <c r="AU347" s="266" t="s">
        <v>89</v>
      </c>
      <c r="AV347" s="14" t="s">
        <v>89</v>
      </c>
      <c r="AW347" s="14" t="s">
        <v>35</v>
      </c>
      <c r="AX347" s="14" t="s">
        <v>79</v>
      </c>
      <c r="AY347" s="266" t="s">
        <v>165</v>
      </c>
    </row>
    <row r="348" s="14" customFormat="1">
      <c r="A348" s="14"/>
      <c r="B348" s="256"/>
      <c r="C348" s="257"/>
      <c r="D348" s="247" t="s">
        <v>176</v>
      </c>
      <c r="E348" s="258" t="s">
        <v>1</v>
      </c>
      <c r="F348" s="259" t="s">
        <v>1029</v>
      </c>
      <c r="G348" s="257"/>
      <c r="H348" s="260">
        <v>4.0499999999999998</v>
      </c>
      <c r="I348" s="261"/>
      <c r="J348" s="257"/>
      <c r="K348" s="257"/>
      <c r="L348" s="262"/>
      <c r="M348" s="263"/>
      <c r="N348" s="264"/>
      <c r="O348" s="264"/>
      <c r="P348" s="264"/>
      <c r="Q348" s="264"/>
      <c r="R348" s="264"/>
      <c r="S348" s="264"/>
      <c r="T348" s="26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6" t="s">
        <v>176</v>
      </c>
      <c r="AU348" s="266" t="s">
        <v>89</v>
      </c>
      <c r="AV348" s="14" t="s">
        <v>89</v>
      </c>
      <c r="AW348" s="14" t="s">
        <v>35</v>
      </c>
      <c r="AX348" s="14" t="s">
        <v>79</v>
      </c>
      <c r="AY348" s="266" t="s">
        <v>165</v>
      </c>
    </row>
    <row r="349" s="14" customFormat="1">
      <c r="A349" s="14"/>
      <c r="B349" s="256"/>
      <c r="C349" s="257"/>
      <c r="D349" s="247" t="s">
        <v>176</v>
      </c>
      <c r="E349" s="258" t="s">
        <v>1</v>
      </c>
      <c r="F349" s="259" t="s">
        <v>1030</v>
      </c>
      <c r="G349" s="257"/>
      <c r="H349" s="260">
        <v>16.800000000000001</v>
      </c>
      <c r="I349" s="261"/>
      <c r="J349" s="257"/>
      <c r="K349" s="257"/>
      <c r="L349" s="262"/>
      <c r="M349" s="263"/>
      <c r="N349" s="264"/>
      <c r="O349" s="264"/>
      <c r="P349" s="264"/>
      <c r="Q349" s="264"/>
      <c r="R349" s="264"/>
      <c r="S349" s="264"/>
      <c r="T349" s="26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6" t="s">
        <v>176</v>
      </c>
      <c r="AU349" s="266" t="s">
        <v>89</v>
      </c>
      <c r="AV349" s="14" t="s">
        <v>89</v>
      </c>
      <c r="AW349" s="14" t="s">
        <v>35</v>
      </c>
      <c r="AX349" s="14" t="s">
        <v>79</v>
      </c>
      <c r="AY349" s="266" t="s">
        <v>165</v>
      </c>
    </row>
    <row r="350" s="13" customFormat="1">
      <c r="A350" s="13"/>
      <c r="B350" s="245"/>
      <c r="C350" s="246"/>
      <c r="D350" s="247" t="s">
        <v>176</v>
      </c>
      <c r="E350" s="248" t="s">
        <v>1</v>
      </c>
      <c r="F350" s="249" t="s">
        <v>968</v>
      </c>
      <c r="G350" s="246"/>
      <c r="H350" s="248" t="s">
        <v>1</v>
      </c>
      <c r="I350" s="250"/>
      <c r="J350" s="246"/>
      <c r="K350" s="246"/>
      <c r="L350" s="251"/>
      <c r="M350" s="252"/>
      <c r="N350" s="253"/>
      <c r="O350" s="253"/>
      <c r="P350" s="253"/>
      <c r="Q350" s="253"/>
      <c r="R350" s="253"/>
      <c r="S350" s="253"/>
      <c r="T350" s="25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5" t="s">
        <v>176</v>
      </c>
      <c r="AU350" s="255" t="s">
        <v>89</v>
      </c>
      <c r="AV350" s="13" t="s">
        <v>87</v>
      </c>
      <c r="AW350" s="13" t="s">
        <v>35</v>
      </c>
      <c r="AX350" s="13" t="s">
        <v>79</v>
      </c>
      <c r="AY350" s="255" t="s">
        <v>165</v>
      </c>
    </row>
    <row r="351" s="14" customFormat="1">
      <c r="A351" s="14"/>
      <c r="B351" s="256"/>
      <c r="C351" s="257"/>
      <c r="D351" s="247" t="s">
        <v>176</v>
      </c>
      <c r="E351" s="258" t="s">
        <v>1</v>
      </c>
      <c r="F351" s="259" t="s">
        <v>1031</v>
      </c>
      <c r="G351" s="257"/>
      <c r="H351" s="260">
        <v>8</v>
      </c>
      <c r="I351" s="261"/>
      <c r="J351" s="257"/>
      <c r="K351" s="257"/>
      <c r="L351" s="262"/>
      <c r="M351" s="263"/>
      <c r="N351" s="264"/>
      <c r="O351" s="264"/>
      <c r="P351" s="264"/>
      <c r="Q351" s="264"/>
      <c r="R351" s="264"/>
      <c r="S351" s="264"/>
      <c r="T351" s="26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6" t="s">
        <v>176</v>
      </c>
      <c r="AU351" s="266" t="s">
        <v>89</v>
      </c>
      <c r="AV351" s="14" t="s">
        <v>89</v>
      </c>
      <c r="AW351" s="14" t="s">
        <v>35</v>
      </c>
      <c r="AX351" s="14" t="s">
        <v>79</v>
      </c>
      <c r="AY351" s="266" t="s">
        <v>165</v>
      </c>
    </row>
    <row r="352" s="15" customFormat="1">
      <c r="A352" s="15"/>
      <c r="B352" s="267"/>
      <c r="C352" s="268"/>
      <c r="D352" s="247" t="s">
        <v>176</v>
      </c>
      <c r="E352" s="269" t="s">
        <v>1</v>
      </c>
      <c r="F352" s="270" t="s">
        <v>179</v>
      </c>
      <c r="G352" s="268"/>
      <c r="H352" s="271">
        <v>53.149999999999999</v>
      </c>
      <c r="I352" s="272"/>
      <c r="J352" s="268"/>
      <c r="K352" s="268"/>
      <c r="L352" s="273"/>
      <c r="M352" s="274"/>
      <c r="N352" s="275"/>
      <c r="O352" s="275"/>
      <c r="P352" s="275"/>
      <c r="Q352" s="275"/>
      <c r="R352" s="275"/>
      <c r="S352" s="275"/>
      <c r="T352" s="276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7" t="s">
        <v>176</v>
      </c>
      <c r="AU352" s="277" t="s">
        <v>89</v>
      </c>
      <c r="AV352" s="15" t="s">
        <v>172</v>
      </c>
      <c r="AW352" s="15" t="s">
        <v>35</v>
      </c>
      <c r="AX352" s="15" t="s">
        <v>87</v>
      </c>
      <c r="AY352" s="277" t="s">
        <v>165</v>
      </c>
    </row>
    <row r="353" s="2" customFormat="1" ht="24.15" customHeight="1">
      <c r="A353" s="39"/>
      <c r="B353" s="40"/>
      <c r="C353" s="227" t="s">
        <v>375</v>
      </c>
      <c r="D353" s="227" t="s">
        <v>167</v>
      </c>
      <c r="E353" s="228" t="s">
        <v>1052</v>
      </c>
      <c r="F353" s="229" t="s">
        <v>1053</v>
      </c>
      <c r="G353" s="230" t="s">
        <v>170</v>
      </c>
      <c r="H353" s="231">
        <v>102.865</v>
      </c>
      <c r="I353" s="232"/>
      <c r="J353" s="233">
        <f>ROUND(I353*H353,2)</f>
        <v>0</v>
      </c>
      <c r="K353" s="229" t="s">
        <v>171</v>
      </c>
      <c r="L353" s="45"/>
      <c r="M353" s="234" t="s">
        <v>1</v>
      </c>
      <c r="N353" s="235" t="s">
        <v>44</v>
      </c>
      <c r="O353" s="92"/>
      <c r="P353" s="236">
        <f>O353*H353</f>
        <v>0</v>
      </c>
      <c r="Q353" s="236">
        <v>0</v>
      </c>
      <c r="R353" s="236">
        <f>Q353*H353</f>
        <v>0</v>
      </c>
      <c r="S353" s="236">
        <v>0</v>
      </c>
      <c r="T353" s="237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8" t="s">
        <v>172</v>
      </c>
      <c r="AT353" s="238" t="s">
        <v>167</v>
      </c>
      <c r="AU353" s="238" t="s">
        <v>89</v>
      </c>
      <c r="AY353" s="18" t="s">
        <v>165</v>
      </c>
      <c r="BE353" s="239">
        <f>IF(N353="základní",J353,0)</f>
        <v>0</v>
      </c>
      <c r="BF353" s="239">
        <f>IF(N353="snížená",J353,0)</f>
        <v>0</v>
      </c>
      <c r="BG353" s="239">
        <f>IF(N353="zákl. přenesená",J353,0)</f>
        <v>0</v>
      </c>
      <c r="BH353" s="239">
        <f>IF(N353="sníž. přenesená",J353,0)</f>
        <v>0</v>
      </c>
      <c r="BI353" s="239">
        <f>IF(N353="nulová",J353,0)</f>
        <v>0</v>
      </c>
      <c r="BJ353" s="18" t="s">
        <v>87</v>
      </c>
      <c r="BK353" s="239">
        <f>ROUND(I353*H353,2)</f>
        <v>0</v>
      </c>
      <c r="BL353" s="18" t="s">
        <v>172</v>
      </c>
      <c r="BM353" s="238" t="s">
        <v>1054</v>
      </c>
    </row>
    <row r="354" s="2" customFormat="1">
      <c r="A354" s="39"/>
      <c r="B354" s="40"/>
      <c r="C354" s="41"/>
      <c r="D354" s="240" t="s">
        <v>174</v>
      </c>
      <c r="E354" s="41"/>
      <c r="F354" s="241" t="s">
        <v>1055</v>
      </c>
      <c r="G354" s="41"/>
      <c r="H354" s="41"/>
      <c r="I354" s="242"/>
      <c r="J354" s="41"/>
      <c r="K354" s="41"/>
      <c r="L354" s="45"/>
      <c r="M354" s="243"/>
      <c r="N354" s="244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174</v>
      </c>
      <c r="AU354" s="18" t="s">
        <v>89</v>
      </c>
    </row>
    <row r="355" s="13" customFormat="1">
      <c r="A355" s="13"/>
      <c r="B355" s="245"/>
      <c r="C355" s="246"/>
      <c r="D355" s="247" t="s">
        <v>176</v>
      </c>
      <c r="E355" s="248" t="s">
        <v>1</v>
      </c>
      <c r="F355" s="249" t="s">
        <v>534</v>
      </c>
      <c r="G355" s="246"/>
      <c r="H355" s="248" t="s">
        <v>1</v>
      </c>
      <c r="I355" s="250"/>
      <c r="J355" s="246"/>
      <c r="K355" s="246"/>
      <c r="L355" s="251"/>
      <c r="M355" s="252"/>
      <c r="N355" s="253"/>
      <c r="O355" s="253"/>
      <c r="P355" s="253"/>
      <c r="Q355" s="253"/>
      <c r="R355" s="253"/>
      <c r="S355" s="253"/>
      <c r="T355" s="25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5" t="s">
        <v>176</v>
      </c>
      <c r="AU355" s="255" t="s">
        <v>89</v>
      </c>
      <c r="AV355" s="13" t="s">
        <v>87</v>
      </c>
      <c r="AW355" s="13" t="s">
        <v>35</v>
      </c>
      <c r="AX355" s="13" t="s">
        <v>79</v>
      </c>
      <c r="AY355" s="255" t="s">
        <v>165</v>
      </c>
    </row>
    <row r="356" s="14" customFormat="1">
      <c r="A356" s="14"/>
      <c r="B356" s="256"/>
      <c r="C356" s="257"/>
      <c r="D356" s="247" t="s">
        <v>176</v>
      </c>
      <c r="E356" s="258" t="s">
        <v>1</v>
      </c>
      <c r="F356" s="259" t="s">
        <v>1056</v>
      </c>
      <c r="G356" s="257"/>
      <c r="H356" s="260">
        <v>2.3500000000000001</v>
      </c>
      <c r="I356" s="261"/>
      <c r="J356" s="257"/>
      <c r="K356" s="257"/>
      <c r="L356" s="262"/>
      <c r="M356" s="263"/>
      <c r="N356" s="264"/>
      <c r="O356" s="264"/>
      <c r="P356" s="264"/>
      <c r="Q356" s="264"/>
      <c r="R356" s="264"/>
      <c r="S356" s="264"/>
      <c r="T356" s="26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6" t="s">
        <v>176</v>
      </c>
      <c r="AU356" s="266" t="s">
        <v>89</v>
      </c>
      <c r="AV356" s="14" t="s">
        <v>89</v>
      </c>
      <c r="AW356" s="14" t="s">
        <v>35</v>
      </c>
      <c r="AX356" s="14" t="s">
        <v>79</v>
      </c>
      <c r="AY356" s="266" t="s">
        <v>165</v>
      </c>
    </row>
    <row r="357" s="14" customFormat="1">
      <c r="A357" s="14"/>
      <c r="B357" s="256"/>
      <c r="C357" s="257"/>
      <c r="D357" s="247" t="s">
        <v>176</v>
      </c>
      <c r="E357" s="258" t="s">
        <v>1</v>
      </c>
      <c r="F357" s="259" t="s">
        <v>1057</v>
      </c>
      <c r="G357" s="257"/>
      <c r="H357" s="260">
        <v>40.649999999999999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6" t="s">
        <v>176</v>
      </c>
      <c r="AU357" s="266" t="s">
        <v>89</v>
      </c>
      <c r="AV357" s="14" t="s">
        <v>89</v>
      </c>
      <c r="AW357" s="14" t="s">
        <v>35</v>
      </c>
      <c r="AX357" s="14" t="s">
        <v>79</v>
      </c>
      <c r="AY357" s="266" t="s">
        <v>165</v>
      </c>
    </row>
    <row r="358" s="14" customFormat="1">
      <c r="A358" s="14"/>
      <c r="B358" s="256"/>
      <c r="C358" s="257"/>
      <c r="D358" s="247" t="s">
        <v>176</v>
      </c>
      <c r="E358" s="258" t="s">
        <v>1</v>
      </c>
      <c r="F358" s="259" t="s">
        <v>1058</v>
      </c>
      <c r="G358" s="257"/>
      <c r="H358" s="260">
        <v>9.4000000000000004</v>
      </c>
      <c r="I358" s="261"/>
      <c r="J358" s="257"/>
      <c r="K358" s="257"/>
      <c r="L358" s="262"/>
      <c r="M358" s="263"/>
      <c r="N358" s="264"/>
      <c r="O358" s="264"/>
      <c r="P358" s="264"/>
      <c r="Q358" s="264"/>
      <c r="R358" s="264"/>
      <c r="S358" s="264"/>
      <c r="T358" s="26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6" t="s">
        <v>176</v>
      </c>
      <c r="AU358" s="266" t="s">
        <v>89</v>
      </c>
      <c r="AV358" s="14" t="s">
        <v>89</v>
      </c>
      <c r="AW358" s="14" t="s">
        <v>35</v>
      </c>
      <c r="AX358" s="14" t="s">
        <v>79</v>
      </c>
      <c r="AY358" s="266" t="s">
        <v>165</v>
      </c>
    </row>
    <row r="359" s="14" customFormat="1">
      <c r="A359" s="14"/>
      <c r="B359" s="256"/>
      <c r="C359" s="257"/>
      <c r="D359" s="247" t="s">
        <v>176</v>
      </c>
      <c r="E359" s="258" t="s">
        <v>1</v>
      </c>
      <c r="F359" s="259" t="s">
        <v>1059</v>
      </c>
      <c r="G359" s="257"/>
      <c r="H359" s="260">
        <v>11.699999999999999</v>
      </c>
      <c r="I359" s="261"/>
      <c r="J359" s="257"/>
      <c r="K359" s="257"/>
      <c r="L359" s="262"/>
      <c r="M359" s="263"/>
      <c r="N359" s="264"/>
      <c r="O359" s="264"/>
      <c r="P359" s="264"/>
      <c r="Q359" s="264"/>
      <c r="R359" s="264"/>
      <c r="S359" s="264"/>
      <c r="T359" s="26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6" t="s">
        <v>176</v>
      </c>
      <c r="AU359" s="266" t="s">
        <v>89</v>
      </c>
      <c r="AV359" s="14" t="s">
        <v>89</v>
      </c>
      <c r="AW359" s="14" t="s">
        <v>35</v>
      </c>
      <c r="AX359" s="14" t="s">
        <v>79</v>
      </c>
      <c r="AY359" s="266" t="s">
        <v>165</v>
      </c>
    </row>
    <row r="360" s="14" customFormat="1">
      <c r="A360" s="14"/>
      <c r="B360" s="256"/>
      <c r="C360" s="257"/>
      <c r="D360" s="247" t="s">
        <v>176</v>
      </c>
      <c r="E360" s="258" t="s">
        <v>1</v>
      </c>
      <c r="F360" s="259" t="s">
        <v>1060</v>
      </c>
      <c r="G360" s="257"/>
      <c r="H360" s="260">
        <v>5.7000000000000002</v>
      </c>
      <c r="I360" s="261"/>
      <c r="J360" s="257"/>
      <c r="K360" s="257"/>
      <c r="L360" s="262"/>
      <c r="M360" s="263"/>
      <c r="N360" s="264"/>
      <c r="O360" s="264"/>
      <c r="P360" s="264"/>
      <c r="Q360" s="264"/>
      <c r="R360" s="264"/>
      <c r="S360" s="264"/>
      <c r="T360" s="26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6" t="s">
        <v>176</v>
      </c>
      <c r="AU360" s="266" t="s">
        <v>89</v>
      </c>
      <c r="AV360" s="14" t="s">
        <v>89</v>
      </c>
      <c r="AW360" s="14" t="s">
        <v>35</v>
      </c>
      <c r="AX360" s="14" t="s">
        <v>79</v>
      </c>
      <c r="AY360" s="266" t="s">
        <v>165</v>
      </c>
    </row>
    <row r="361" s="14" customFormat="1">
      <c r="A361" s="14"/>
      <c r="B361" s="256"/>
      <c r="C361" s="257"/>
      <c r="D361" s="247" t="s">
        <v>176</v>
      </c>
      <c r="E361" s="258" t="s">
        <v>1</v>
      </c>
      <c r="F361" s="259" t="s">
        <v>1061</v>
      </c>
      <c r="G361" s="257"/>
      <c r="H361" s="260">
        <v>10.199999999999999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176</v>
      </c>
      <c r="AU361" s="266" t="s">
        <v>89</v>
      </c>
      <c r="AV361" s="14" t="s">
        <v>89</v>
      </c>
      <c r="AW361" s="14" t="s">
        <v>35</v>
      </c>
      <c r="AX361" s="14" t="s">
        <v>79</v>
      </c>
      <c r="AY361" s="266" t="s">
        <v>165</v>
      </c>
    </row>
    <row r="362" s="14" customFormat="1">
      <c r="A362" s="14"/>
      <c r="B362" s="256"/>
      <c r="C362" s="257"/>
      <c r="D362" s="247" t="s">
        <v>176</v>
      </c>
      <c r="E362" s="258" t="s">
        <v>1</v>
      </c>
      <c r="F362" s="259" t="s">
        <v>1062</v>
      </c>
      <c r="G362" s="257"/>
      <c r="H362" s="260">
        <v>22.864999999999998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6" t="s">
        <v>176</v>
      </c>
      <c r="AU362" s="266" t="s">
        <v>89</v>
      </c>
      <c r="AV362" s="14" t="s">
        <v>89</v>
      </c>
      <c r="AW362" s="14" t="s">
        <v>35</v>
      </c>
      <c r="AX362" s="14" t="s">
        <v>79</v>
      </c>
      <c r="AY362" s="266" t="s">
        <v>165</v>
      </c>
    </row>
    <row r="363" s="15" customFormat="1">
      <c r="A363" s="15"/>
      <c r="B363" s="267"/>
      <c r="C363" s="268"/>
      <c r="D363" s="247" t="s">
        <v>176</v>
      </c>
      <c r="E363" s="269" t="s">
        <v>1</v>
      </c>
      <c r="F363" s="270" t="s">
        <v>179</v>
      </c>
      <c r="G363" s="268"/>
      <c r="H363" s="271">
        <v>102.865</v>
      </c>
      <c r="I363" s="272"/>
      <c r="J363" s="268"/>
      <c r="K363" s="268"/>
      <c r="L363" s="273"/>
      <c r="M363" s="274"/>
      <c r="N363" s="275"/>
      <c r="O363" s="275"/>
      <c r="P363" s="275"/>
      <c r="Q363" s="275"/>
      <c r="R363" s="275"/>
      <c r="S363" s="275"/>
      <c r="T363" s="27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7" t="s">
        <v>176</v>
      </c>
      <c r="AU363" s="277" t="s">
        <v>89</v>
      </c>
      <c r="AV363" s="15" t="s">
        <v>172</v>
      </c>
      <c r="AW363" s="15" t="s">
        <v>35</v>
      </c>
      <c r="AX363" s="15" t="s">
        <v>87</v>
      </c>
      <c r="AY363" s="277" t="s">
        <v>165</v>
      </c>
    </row>
    <row r="364" s="2" customFormat="1" ht="24.15" customHeight="1">
      <c r="A364" s="39"/>
      <c r="B364" s="40"/>
      <c r="C364" s="227" t="s">
        <v>387</v>
      </c>
      <c r="D364" s="227" t="s">
        <v>167</v>
      </c>
      <c r="E364" s="228" t="s">
        <v>634</v>
      </c>
      <c r="F364" s="229" t="s">
        <v>635</v>
      </c>
      <c r="G364" s="230" t="s">
        <v>170</v>
      </c>
      <c r="H364" s="231">
        <v>426.89100000000002</v>
      </c>
      <c r="I364" s="232"/>
      <c r="J364" s="233">
        <f>ROUND(I364*H364,2)</f>
        <v>0</v>
      </c>
      <c r="K364" s="229" t="s">
        <v>171</v>
      </c>
      <c r="L364" s="45"/>
      <c r="M364" s="234" t="s">
        <v>1</v>
      </c>
      <c r="N364" s="235" t="s">
        <v>44</v>
      </c>
      <c r="O364" s="92"/>
      <c r="P364" s="236">
        <f>O364*H364</f>
        <v>0</v>
      </c>
      <c r="Q364" s="236">
        <v>0</v>
      </c>
      <c r="R364" s="236">
        <f>Q364*H364</f>
        <v>0</v>
      </c>
      <c r="S364" s="236">
        <v>0</v>
      </c>
      <c r="T364" s="237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8" t="s">
        <v>172</v>
      </c>
      <c r="AT364" s="238" t="s">
        <v>167</v>
      </c>
      <c r="AU364" s="238" t="s">
        <v>89</v>
      </c>
      <c r="AY364" s="18" t="s">
        <v>165</v>
      </c>
      <c r="BE364" s="239">
        <f>IF(N364="základní",J364,0)</f>
        <v>0</v>
      </c>
      <c r="BF364" s="239">
        <f>IF(N364="snížená",J364,0)</f>
        <v>0</v>
      </c>
      <c r="BG364" s="239">
        <f>IF(N364="zákl. přenesená",J364,0)</f>
        <v>0</v>
      </c>
      <c r="BH364" s="239">
        <f>IF(N364="sníž. přenesená",J364,0)</f>
        <v>0</v>
      </c>
      <c r="BI364" s="239">
        <f>IF(N364="nulová",J364,0)</f>
        <v>0</v>
      </c>
      <c r="BJ364" s="18" t="s">
        <v>87</v>
      </c>
      <c r="BK364" s="239">
        <f>ROUND(I364*H364,2)</f>
        <v>0</v>
      </c>
      <c r="BL364" s="18" t="s">
        <v>172</v>
      </c>
      <c r="BM364" s="238" t="s">
        <v>1063</v>
      </c>
    </row>
    <row r="365" s="2" customFormat="1">
      <c r="A365" s="39"/>
      <c r="B365" s="40"/>
      <c r="C365" s="41"/>
      <c r="D365" s="240" t="s">
        <v>174</v>
      </c>
      <c r="E365" s="41"/>
      <c r="F365" s="241" t="s">
        <v>637</v>
      </c>
      <c r="G365" s="41"/>
      <c r="H365" s="41"/>
      <c r="I365" s="242"/>
      <c r="J365" s="41"/>
      <c r="K365" s="41"/>
      <c r="L365" s="45"/>
      <c r="M365" s="243"/>
      <c r="N365" s="244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174</v>
      </c>
      <c r="AU365" s="18" t="s">
        <v>89</v>
      </c>
    </row>
    <row r="366" s="13" customFormat="1">
      <c r="A366" s="13"/>
      <c r="B366" s="245"/>
      <c r="C366" s="246"/>
      <c r="D366" s="247" t="s">
        <v>176</v>
      </c>
      <c r="E366" s="248" t="s">
        <v>1</v>
      </c>
      <c r="F366" s="249" t="s">
        <v>534</v>
      </c>
      <c r="G366" s="246"/>
      <c r="H366" s="248" t="s">
        <v>1</v>
      </c>
      <c r="I366" s="250"/>
      <c r="J366" s="246"/>
      <c r="K366" s="246"/>
      <c r="L366" s="251"/>
      <c r="M366" s="252"/>
      <c r="N366" s="253"/>
      <c r="O366" s="253"/>
      <c r="P366" s="253"/>
      <c r="Q366" s="253"/>
      <c r="R366" s="253"/>
      <c r="S366" s="253"/>
      <c r="T366" s="25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5" t="s">
        <v>176</v>
      </c>
      <c r="AU366" s="255" t="s">
        <v>89</v>
      </c>
      <c r="AV366" s="13" t="s">
        <v>87</v>
      </c>
      <c r="AW366" s="13" t="s">
        <v>35</v>
      </c>
      <c r="AX366" s="13" t="s">
        <v>79</v>
      </c>
      <c r="AY366" s="255" t="s">
        <v>165</v>
      </c>
    </row>
    <row r="367" s="14" customFormat="1">
      <c r="A367" s="14"/>
      <c r="B367" s="256"/>
      <c r="C367" s="257"/>
      <c r="D367" s="247" t="s">
        <v>176</v>
      </c>
      <c r="E367" s="258" t="s">
        <v>1</v>
      </c>
      <c r="F367" s="259" t="s">
        <v>1064</v>
      </c>
      <c r="G367" s="257"/>
      <c r="H367" s="260">
        <v>9.7530000000000001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6" t="s">
        <v>176</v>
      </c>
      <c r="AU367" s="266" t="s">
        <v>89</v>
      </c>
      <c r="AV367" s="14" t="s">
        <v>89</v>
      </c>
      <c r="AW367" s="14" t="s">
        <v>35</v>
      </c>
      <c r="AX367" s="14" t="s">
        <v>79</v>
      </c>
      <c r="AY367" s="266" t="s">
        <v>165</v>
      </c>
    </row>
    <row r="368" s="14" customFormat="1">
      <c r="A368" s="14"/>
      <c r="B368" s="256"/>
      <c r="C368" s="257"/>
      <c r="D368" s="247" t="s">
        <v>176</v>
      </c>
      <c r="E368" s="258" t="s">
        <v>1</v>
      </c>
      <c r="F368" s="259" t="s">
        <v>1065</v>
      </c>
      <c r="G368" s="257"/>
      <c r="H368" s="260">
        <v>168.69800000000001</v>
      </c>
      <c r="I368" s="261"/>
      <c r="J368" s="257"/>
      <c r="K368" s="257"/>
      <c r="L368" s="262"/>
      <c r="M368" s="263"/>
      <c r="N368" s="264"/>
      <c r="O368" s="264"/>
      <c r="P368" s="264"/>
      <c r="Q368" s="264"/>
      <c r="R368" s="264"/>
      <c r="S368" s="264"/>
      <c r="T368" s="26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6" t="s">
        <v>176</v>
      </c>
      <c r="AU368" s="266" t="s">
        <v>89</v>
      </c>
      <c r="AV368" s="14" t="s">
        <v>89</v>
      </c>
      <c r="AW368" s="14" t="s">
        <v>35</v>
      </c>
      <c r="AX368" s="14" t="s">
        <v>79</v>
      </c>
      <c r="AY368" s="266" t="s">
        <v>165</v>
      </c>
    </row>
    <row r="369" s="14" customFormat="1">
      <c r="A369" s="14"/>
      <c r="B369" s="256"/>
      <c r="C369" s="257"/>
      <c r="D369" s="247" t="s">
        <v>176</v>
      </c>
      <c r="E369" s="258" t="s">
        <v>1</v>
      </c>
      <c r="F369" s="259" t="s">
        <v>1066</v>
      </c>
      <c r="G369" s="257"/>
      <c r="H369" s="260">
        <v>39.009999999999998</v>
      </c>
      <c r="I369" s="261"/>
      <c r="J369" s="257"/>
      <c r="K369" s="257"/>
      <c r="L369" s="262"/>
      <c r="M369" s="263"/>
      <c r="N369" s="264"/>
      <c r="O369" s="264"/>
      <c r="P369" s="264"/>
      <c r="Q369" s="264"/>
      <c r="R369" s="264"/>
      <c r="S369" s="264"/>
      <c r="T369" s="26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6" t="s">
        <v>176</v>
      </c>
      <c r="AU369" s="266" t="s">
        <v>89</v>
      </c>
      <c r="AV369" s="14" t="s">
        <v>89</v>
      </c>
      <c r="AW369" s="14" t="s">
        <v>35</v>
      </c>
      <c r="AX369" s="14" t="s">
        <v>79</v>
      </c>
      <c r="AY369" s="266" t="s">
        <v>165</v>
      </c>
    </row>
    <row r="370" s="14" customFormat="1">
      <c r="A370" s="14"/>
      <c r="B370" s="256"/>
      <c r="C370" s="257"/>
      <c r="D370" s="247" t="s">
        <v>176</v>
      </c>
      <c r="E370" s="258" t="s">
        <v>1</v>
      </c>
      <c r="F370" s="259" t="s">
        <v>1067</v>
      </c>
      <c r="G370" s="257"/>
      <c r="H370" s="260">
        <v>48.555</v>
      </c>
      <c r="I370" s="261"/>
      <c r="J370" s="257"/>
      <c r="K370" s="257"/>
      <c r="L370" s="262"/>
      <c r="M370" s="263"/>
      <c r="N370" s="264"/>
      <c r="O370" s="264"/>
      <c r="P370" s="264"/>
      <c r="Q370" s="264"/>
      <c r="R370" s="264"/>
      <c r="S370" s="264"/>
      <c r="T370" s="26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6" t="s">
        <v>176</v>
      </c>
      <c r="AU370" s="266" t="s">
        <v>89</v>
      </c>
      <c r="AV370" s="14" t="s">
        <v>89</v>
      </c>
      <c r="AW370" s="14" t="s">
        <v>35</v>
      </c>
      <c r="AX370" s="14" t="s">
        <v>79</v>
      </c>
      <c r="AY370" s="266" t="s">
        <v>165</v>
      </c>
    </row>
    <row r="371" s="14" customFormat="1">
      <c r="A371" s="14"/>
      <c r="B371" s="256"/>
      <c r="C371" s="257"/>
      <c r="D371" s="247" t="s">
        <v>176</v>
      </c>
      <c r="E371" s="258" t="s">
        <v>1</v>
      </c>
      <c r="F371" s="259" t="s">
        <v>1068</v>
      </c>
      <c r="G371" s="257"/>
      <c r="H371" s="260">
        <v>23.655000000000001</v>
      </c>
      <c r="I371" s="261"/>
      <c r="J371" s="257"/>
      <c r="K371" s="257"/>
      <c r="L371" s="262"/>
      <c r="M371" s="263"/>
      <c r="N371" s="264"/>
      <c r="O371" s="264"/>
      <c r="P371" s="264"/>
      <c r="Q371" s="264"/>
      <c r="R371" s="264"/>
      <c r="S371" s="264"/>
      <c r="T371" s="26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6" t="s">
        <v>176</v>
      </c>
      <c r="AU371" s="266" t="s">
        <v>89</v>
      </c>
      <c r="AV371" s="14" t="s">
        <v>89</v>
      </c>
      <c r="AW371" s="14" t="s">
        <v>35</v>
      </c>
      <c r="AX371" s="14" t="s">
        <v>79</v>
      </c>
      <c r="AY371" s="266" t="s">
        <v>165</v>
      </c>
    </row>
    <row r="372" s="14" customFormat="1">
      <c r="A372" s="14"/>
      <c r="B372" s="256"/>
      <c r="C372" s="257"/>
      <c r="D372" s="247" t="s">
        <v>176</v>
      </c>
      <c r="E372" s="258" t="s">
        <v>1</v>
      </c>
      <c r="F372" s="259" t="s">
        <v>1069</v>
      </c>
      <c r="G372" s="257"/>
      <c r="H372" s="260">
        <v>42.329999999999998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176</v>
      </c>
      <c r="AU372" s="266" t="s">
        <v>89</v>
      </c>
      <c r="AV372" s="14" t="s">
        <v>89</v>
      </c>
      <c r="AW372" s="14" t="s">
        <v>35</v>
      </c>
      <c r="AX372" s="14" t="s">
        <v>79</v>
      </c>
      <c r="AY372" s="266" t="s">
        <v>165</v>
      </c>
    </row>
    <row r="373" s="14" customFormat="1">
      <c r="A373" s="14"/>
      <c r="B373" s="256"/>
      <c r="C373" s="257"/>
      <c r="D373" s="247" t="s">
        <v>176</v>
      </c>
      <c r="E373" s="258" t="s">
        <v>1</v>
      </c>
      <c r="F373" s="259" t="s">
        <v>1070</v>
      </c>
      <c r="G373" s="257"/>
      <c r="H373" s="260">
        <v>94.890000000000001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6" t="s">
        <v>176</v>
      </c>
      <c r="AU373" s="266" t="s">
        <v>89</v>
      </c>
      <c r="AV373" s="14" t="s">
        <v>89</v>
      </c>
      <c r="AW373" s="14" t="s">
        <v>35</v>
      </c>
      <c r="AX373" s="14" t="s">
        <v>79</v>
      </c>
      <c r="AY373" s="266" t="s">
        <v>165</v>
      </c>
    </row>
    <row r="374" s="15" customFormat="1">
      <c r="A374" s="15"/>
      <c r="B374" s="267"/>
      <c r="C374" s="268"/>
      <c r="D374" s="247" t="s">
        <v>176</v>
      </c>
      <c r="E374" s="269" t="s">
        <v>1</v>
      </c>
      <c r="F374" s="270" t="s">
        <v>179</v>
      </c>
      <c r="G374" s="268"/>
      <c r="H374" s="271">
        <v>426.89100000000002</v>
      </c>
      <c r="I374" s="272"/>
      <c r="J374" s="268"/>
      <c r="K374" s="268"/>
      <c r="L374" s="273"/>
      <c r="M374" s="274"/>
      <c r="N374" s="275"/>
      <c r="O374" s="275"/>
      <c r="P374" s="275"/>
      <c r="Q374" s="275"/>
      <c r="R374" s="275"/>
      <c r="S374" s="275"/>
      <c r="T374" s="276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7" t="s">
        <v>176</v>
      </c>
      <c r="AU374" s="277" t="s">
        <v>89</v>
      </c>
      <c r="AV374" s="15" t="s">
        <v>172</v>
      </c>
      <c r="AW374" s="15" t="s">
        <v>35</v>
      </c>
      <c r="AX374" s="15" t="s">
        <v>87</v>
      </c>
      <c r="AY374" s="277" t="s">
        <v>165</v>
      </c>
    </row>
    <row r="375" s="2" customFormat="1" ht="24.15" customHeight="1">
      <c r="A375" s="39"/>
      <c r="B375" s="40"/>
      <c r="C375" s="227" t="s">
        <v>393</v>
      </c>
      <c r="D375" s="227" t="s">
        <v>167</v>
      </c>
      <c r="E375" s="228" t="s">
        <v>1071</v>
      </c>
      <c r="F375" s="229" t="s">
        <v>1072</v>
      </c>
      <c r="G375" s="230" t="s">
        <v>170</v>
      </c>
      <c r="H375" s="231">
        <v>1.9350000000000001</v>
      </c>
      <c r="I375" s="232"/>
      <c r="J375" s="233">
        <f>ROUND(I375*H375,2)</f>
        <v>0</v>
      </c>
      <c r="K375" s="229" t="s">
        <v>171</v>
      </c>
      <c r="L375" s="45"/>
      <c r="M375" s="234" t="s">
        <v>1</v>
      </c>
      <c r="N375" s="235" t="s">
        <v>44</v>
      </c>
      <c r="O375" s="92"/>
      <c r="P375" s="236">
        <f>O375*H375</f>
        <v>0</v>
      </c>
      <c r="Q375" s="236">
        <v>0</v>
      </c>
      <c r="R375" s="236">
        <f>Q375*H375</f>
        <v>0</v>
      </c>
      <c r="S375" s="236">
        <v>0</v>
      </c>
      <c r="T375" s="237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8" t="s">
        <v>172</v>
      </c>
      <c r="AT375" s="238" t="s">
        <v>167</v>
      </c>
      <c r="AU375" s="238" t="s">
        <v>89</v>
      </c>
      <c r="AY375" s="18" t="s">
        <v>165</v>
      </c>
      <c r="BE375" s="239">
        <f>IF(N375="základní",J375,0)</f>
        <v>0</v>
      </c>
      <c r="BF375" s="239">
        <f>IF(N375="snížená",J375,0)</f>
        <v>0</v>
      </c>
      <c r="BG375" s="239">
        <f>IF(N375="zákl. přenesená",J375,0)</f>
        <v>0</v>
      </c>
      <c r="BH375" s="239">
        <f>IF(N375="sníž. přenesená",J375,0)</f>
        <v>0</v>
      </c>
      <c r="BI375" s="239">
        <f>IF(N375="nulová",J375,0)</f>
        <v>0</v>
      </c>
      <c r="BJ375" s="18" t="s">
        <v>87</v>
      </c>
      <c r="BK375" s="239">
        <f>ROUND(I375*H375,2)</f>
        <v>0</v>
      </c>
      <c r="BL375" s="18" t="s">
        <v>172</v>
      </c>
      <c r="BM375" s="238" t="s">
        <v>1073</v>
      </c>
    </row>
    <row r="376" s="2" customFormat="1">
      <c r="A376" s="39"/>
      <c r="B376" s="40"/>
      <c r="C376" s="41"/>
      <c r="D376" s="240" t="s">
        <v>174</v>
      </c>
      <c r="E376" s="41"/>
      <c r="F376" s="241" t="s">
        <v>1074</v>
      </c>
      <c r="G376" s="41"/>
      <c r="H376" s="41"/>
      <c r="I376" s="242"/>
      <c r="J376" s="41"/>
      <c r="K376" s="41"/>
      <c r="L376" s="45"/>
      <c r="M376" s="243"/>
      <c r="N376" s="244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174</v>
      </c>
      <c r="AU376" s="18" t="s">
        <v>89</v>
      </c>
    </row>
    <row r="377" s="13" customFormat="1">
      <c r="A377" s="13"/>
      <c r="B377" s="245"/>
      <c r="C377" s="246"/>
      <c r="D377" s="247" t="s">
        <v>176</v>
      </c>
      <c r="E377" s="248" t="s">
        <v>1</v>
      </c>
      <c r="F377" s="249" t="s">
        <v>970</v>
      </c>
      <c r="G377" s="246"/>
      <c r="H377" s="248" t="s">
        <v>1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5" t="s">
        <v>176</v>
      </c>
      <c r="AU377" s="255" t="s">
        <v>89</v>
      </c>
      <c r="AV377" s="13" t="s">
        <v>87</v>
      </c>
      <c r="AW377" s="13" t="s">
        <v>35</v>
      </c>
      <c r="AX377" s="13" t="s">
        <v>79</v>
      </c>
      <c r="AY377" s="255" t="s">
        <v>165</v>
      </c>
    </row>
    <row r="378" s="13" customFormat="1">
      <c r="A378" s="13"/>
      <c r="B378" s="245"/>
      <c r="C378" s="246"/>
      <c r="D378" s="247" t="s">
        <v>176</v>
      </c>
      <c r="E378" s="248" t="s">
        <v>1</v>
      </c>
      <c r="F378" s="249" t="s">
        <v>971</v>
      </c>
      <c r="G378" s="246"/>
      <c r="H378" s="248" t="s">
        <v>1</v>
      </c>
      <c r="I378" s="250"/>
      <c r="J378" s="246"/>
      <c r="K378" s="246"/>
      <c r="L378" s="251"/>
      <c r="M378" s="252"/>
      <c r="N378" s="253"/>
      <c r="O378" s="253"/>
      <c r="P378" s="253"/>
      <c r="Q378" s="253"/>
      <c r="R378" s="253"/>
      <c r="S378" s="253"/>
      <c r="T378" s="25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5" t="s">
        <v>176</v>
      </c>
      <c r="AU378" s="255" t="s">
        <v>89</v>
      </c>
      <c r="AV378" s="13" t="s">
        <v>87</v>
      </c>
      <c r="AW378" s="13" t="s">
        <v>35</v>
      </c>
      <c r="AX378" s="13" t="s">
        <v>79</v>
      </c>
      <c r="AY378" s="255" t="s">
        <v>165</v>
      </c>
    </row>
    <row r="379" s="14" customFormat="1">
      <c r="A379" s="14"/>
      <c r="B379" s="256"/>
      <c r="C379" s="257"/>
      <c r="D379" s="247" t="s">
        <v>176</v>
      </c>
      <c r="E379" s="258" t="s">
        <v>1</v>
      </c>
      <c r="F379" s="259" t="s">
        <v>1032</v>
      </c>
      <c r="G379" s="257"/>
      <c r="H379" s="260">
        <v>1.9350000000000001</v>
      </c>
      <c r="I379" s="261"/>
      <c r="J379" s="257"/>
      <c r="K379" s="257"/>
      <c r="L379" s="262"/>
      <c r="M379" s="263"/>
      <c r="N379" s="264"/>
      <c r="O379" s="264"/>
      <c r="P379" s="264"/>
      <c r="Q379" s="264"/>
      <c r="R379" s="264"/>
      <c r="S379" s="264"/>
      <c r="T379" s="26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6" t="s">
        <v>176</v>
      </c>
      <c r="AU379" s="266" t="s">
        <v>89</v>
      </c>
      <c r="AV379" s="14" t="s">
        <v>89</v>
      </c>
      <c r="AW379" s="14" t="s">
        <v>35</v>
      </c>
      <c r="AX379" s="14" t="s">
        <v>79</v>
      </c>
      <c r="AY379" s="266" t="s">
        <v>165</v>
      </c>
    </row>
    <row r="380" s="15" customFormat="1">
      <c r="A380" s="15"/>
      <c r="B380" s="267"/>
      <c r="C380" s="268"/>
      <c r="D380" s="247" t="s">
        <v>176</v>
      </c>
      <c r="E380" s="269" t="s">
        <v>1</v>
      </c>
      <c r="F380" s="270" t="s">
        <v>179</v>
      </c>
      <c r="G380" s="268"/>
      <c r="H380" s="271">
        <v>1.9350000000000001</v>
      </c>
      <c r="I380" s="272"/>
      <c r="J380" s="268"/>
      <c r="K380" s="268"/>
      <c r="L380" s="273"/>
      <c r="M380" s="274"/>
      <c r="N380" s="275"/>
      <c r="O380" s="275"/>
      <c r="P380" s="275"/>
      <c r="Q380" s="275"/>
      <c r="R380" s="275"/>
      <c r="S380" s="275"/>
      <c r="T380" s="276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7" t="s">
        <v>176</v>
      </c>
      <c r="AU380" s="277" t="s">
        <v>89</v>
      </c>
      <c r="AV380" s="15" t="s">
        <v>172</v>
      </c>
      <c r="AW380" s="15" t="s">
        <v>35</v>
      </c>
      <c r="AX380" s="15" t="s">
        <v>87</v>
      </c>
      <c r="AY380" s="277" t="s">
        <v>165</v>
      </c>
    </row>
    <row r="381" s="2" customFormat="1" ht="24.15" customHeight="1">
      <c r="A381" s="39"/>
      <c r="B381" s="40"/>
      <c r="C381" s="227" t="s">
        <v>399</v>
      </c>
      <c r="D381" s="227" t="s">
        <v>167</v>
      </c>
      <c r="E381" s="228" t="s">
        <v>362</v>
      </c>
      <c r="F381" s="229" t="s">
        <v>363</v>
      </c>
      <c r="G381" s="230" t="s">
        <v>170</v>
      </c>
      <c r="H381" s="231">
        <v>360.02800000000002</v>
      </c>
      <c r="I381" s="232"/>
      <c r="J381" s="233">
        <f>ROUND(I381*H381,2)</f>
        <v>0</v>
      </c>
      <c r="K381" s="229" t="s">
        <v>171</v>
      </c>
      <c r="L381" s="45"/>
      <c r="M381" s="234" t="s">
        <v>1</v>
      </c>
      <c r="N381" s="235" t="s">
        <v>44</v>
      </c>
      <c r="O381" s="92"/>
      <c r="P381" s="236">
        <f>O381*H381</f>
        <v>0</v>
      </c>
      <c r="Q381" s="236">
        <v>0</v>
      </c>
      <c r="R381" s="236">
        <f>Q381*H381</f>
        <v>0</v>
      </c>
      <c r="S381" s="236">
        <v>0</v>
      </c>
      <c r="T381" s="237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8" t="s">
        <v>172</v>
      </c>
      <c r="AT381" s="238" t="s">
        <v>167</v>
      </c>
      <c r="AU381" s="238" t="s">
        <v>89</v>
      </c>
      <c r="AY381" s="18" t="s">
        <v>165</v>
      </c>
      <c r="BE381" s="239">
        <f>IF(N381="základní",J381,0)</f>
        <v>0</v>
      </c>
      <c r="BF381" s="239">
        <f>IF(N381="snížená",J381,0)</f>
        <v>0</v>
      </c>
      <c r="BG381" s="239">
        <f>IF(N381="zákl. přenesená",J381,0)</f>
        <v>0</v>
      </c>
      <c r="BH381" s="239">
        <f>IF(N381="sníž. přenesená",J381,0)</f>
        <v>0</v>
      </c>
      <c r="BI381" s="239">
        <f>IF(N381="nulová",J381,0)</f>
        <v>0</v>
      </c>
      <c r="BJ381" s="18" t="s">
        <v>87</v>
      </c>
      <c r="BK381" s="239">
        <f>ROUND(I381*H381,2)</f>
        <v>0</v>
      </c>
      <c r="BL381" s="18" t="s">
        <v>172</v>
      </c>
      <c r="BM381" s="238" t="s">
        <v>1075</v>
      </c>
    </row>
    <row r="382" s="2" customFormat="1">
      <c r="A382" s="39"/>
      <c r="B382" s="40"/>
      <c r="C382" s="41"/>
      <c r="D382" s="240" t="s">
        <v>174</v>
      </c>
      <c r="E382" s="41"/>
      <c r="F382" s="241" t="s">
        <v>365</v>
      </c>
      <c r="G382" s="41"/>
      <c r="H382" s="41"/>
      <c r="I382" s="242"/>
      <c r="J382" s="41"/>
      <c r="K382" s="41"/>
      <c r="L382" s="45"/>
      <c r="M382" s="243"/>
      <c r="N382" s="244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174</v>
      </c>
      <c r="AU382" s="18" t="s">
        <v>89</v>
      </c>
    </row>
    <row r="383" s="13" customFormat="1">
      <c r="A383" s="13"/>
      <c r="B383" s="245"/>
      <c r="C383" s="246"/>
      <c r="D383" s="247" t="s">
        <v>176</v>
      </c>
      <c r="E383" s="248" t="s">
        <v>1</v>
      </c>
      <c r="F383" s="249" t="s">
        <v>534</v>
      </c>
      <c r="G383" s="246"/>
      <c r="H383" s="248" t="s">
        <v>1</v>
      </c>
      <c r="I383" s="250"/>
      <c r="J383" s="246"/>
      <c r="K383" s="246"/>
      <c r="L383" s="251"/>
      <c r="M383" s="252"/>
      <c r="N383" s="253"/>
      <c r="O383" s="253"/>
      <c r="P383" s="253"/>
      <c r="Q383" s="253"/>
      <c r="R383" s="253"/>
      <c r="S383" s="253"/>
      <c r="T383" s="25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5" t="s">
        <v>176</v>
      </c>
      <c r="AU383" s="255" t="s">
        <v>89</v>
      </c>
      <c r="AV383" s="13" t="s">
        <v>87</v>
      </c>
      <c r="AW383" s="13" t="s">
        <v>35</v>
      </c>
      <c r="AX383" s="13" t="s">
        <v>79</v>
      </c>
      <c r="AY383" s="255" t="s">
        <v>165</v>
      </c>
    </row>
    <row r="384" s="14" customFormat="1">
      <c r="A384" s="14"/>
      <c r="B384" s="256"/>
      <c r="C384" s="257"/>
      <c r="D384" s="247" t="s">
        <v>176</v>
      </c>
      <c r="E384" s="258" t="s">
        <v>1</v>
      </c>
      <c r="F384" s="259" t="s">
        <v>1076</v>
      </c>
      <c r="G384" s="257"/>
      <c r="H384" s="260">
        <v>8.2249999999999996</v>
      </c>
      <c r="I384" s="261"/>
      <c r="J384" s="257"/>
      <c r="K384" s="257"/>
      <c r="L384" s="262"/>
      <c r="M384" s="263"/>
      <c r="N384" s="264"/>
      <c r="O384" s="264"/>
      <c r="P384" s="264"/>
      <c r="Q384" s="264"/>
      <c r="R384" s="264"/>
      <c r="S384" s="264"/>
      <c r="T384" s="26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6" t="s">
        <v>176</v>
      </c>
      <c r="AU384" s="266" t="s">
        <v>89</v>
      </c>
      <c r="AV384" s="14" t="s">
        <v>89</v>
      </c>
      <c r="AW384" s="14" t="s">
        <v>35</v>
      </c>
      <c r="AX384" s="14" t="s">
        <v>79</v>
      </c>
      <c r="AY384" s="266" t="s">
        <v>165</v>
      </c>
    </row>
    <row r="385" s="14" customFormat="1">
      <c r="A385" s="14"/>
      <c r="B385" s="256"/>
      <c r="C385" s="257"/>
      <c r="D385" s="247" t="s">
        <v>176</v>
      </c>
      <c r="E385" s="258" t="s">
        <v>1</v>
      </c>
      <c r="F385" s="259" t="s">
        <v>1077</v>
      </c>
      <c r="G385" s="257"/>
      <c r="H385" s="260">
        <v>142.27500000000001</v>
      </c>
      <c r="I385" s="261"/>
      <c r="J385" s="257"/>
      <c r="K385" s="257"/>
      <c r="L385" s="262"/>
      <c r="M385" s="263"/>
      <c r="N385" s="264"/>
      <c r="O385" s="264"/>
      <c r="P385" s="264"/>
      <c r="Q385" s="264"/>
      <c r="R385" s="264"/>
      <c r="S385" s="264"/>
      <c r="T385" s="26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6" t="s">
        <v>176</v>
      </c>
      <c r="AU385" s="266" t="s">
        <v>89</v>
      </c>
      <c r="AV385" s="14" t="s">
        <v>89</v>
      </c>
      <c r="AW385" s="14" t="s">
        <v>35</v>
      </c>
      <c r="AX385" s="14" t="s">
        <v>79</v>
      </c>
      <c r="AY385" s="266" t="s">
        <v>165</v>
      </c>
    </row>
    <row r="386" s="14" customFormat="1">
      <c r="A386" s="14"/>
      <c r="B386" s="256"/>
      <c r="C386" s="257"/>
      <c r="D386" s="247" t="s">
        <v>176</v>
      </c>
      <c r="E386" s="258" t="s">
        <v>1</v>
      </c>
      <c r="F386" s="259" t="s">
        <v>1078</v>
      </c>
      <c r="G386" s="257"/>
      <c r="H386" s="260">
        <v>32.899999999999999</v>
      </c>
      <c r="I386" s="261"/>
      <c r="J386" s="257"/>
      <c r="K386" s="257"/>
      <c r="L386" s="262"/>
      <c r="M386" s="263"/>
      <c r="N386" s="264"/>
      <c r="O386" s="264"/>
      <c r="P386" s="264"/>
      <c r="Q386" s="264"/>
      <c r="R386" s="264"/>
      <c r="S386" s="264"/>
      <c r="T386" s="26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6" t="s">
        <v>176</v>
      </c>
      <c r="AU386" s="266" t="s">
        <v>89</v>
      </c>
      <c r="AV386" s="14" t="s">
        <v>89</v>
      </c>
      <c r="AW386" s="14" t="s">
        <v>35</v>
      </c>
      <c r="AX386" s="14" t="s">
        <v>79</v>
      </c>
      <c r="AY386" s="266" t="s">
        <v>165</v>
      </c>
    </row>
    <row r="387" s="14" customFormat="1">
      <c r="A387" s="14"/>
      <c r="B387" s="256"/>
      <c r="C387" s="257"/>
      <c r="D387" s="247" t="s">
        <v>176</v>
      </c>
      <c r="E387" s="258" t="s">
        <v>1</v>
      </c>
      <c r="F387" s="259" t="s">
        <v>1079</v>
      </c>
      <c r="G387" s="257"/>
      <c r="H387" s="260">
        <v>40.950000000000003</v>
      </c>
      <c r="I387" s="261"/>
      <c r="J387" s="257"/>
      <c r="K387" s="257"/>
      <c r="L387" s="262"/>
      <c r="M387" s="263"/>
      <c r="N387" s="264"/>
      <c r="O387" s="264"/>
      <c r="P387" s="264"/>
      <c r="Q387" s="264"/>
      <c r="R387" s="264"/>
      <c r="S387" s="264"/>
      <c r="T387" s="26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6" t="s">
        <v>176</v>
      </c>
      <c r="AU387" s="266" t="s">
        <v>89</v>
      </c>
      <c r="AV387" s="14" t="s">
        <v>89</v>
      </c>
      <c r="AW387" s="14" t="s">
        <v>35</v>
      </c>
      <c r="AX387" s="14" t="s">
        <v>79</v>
      </c>
      <c r="AY387" s="266" t="s">
        <v>165</v>
      </c>
    </row>
    <row r="388" s="14" customFormat="1">
      <c r="A388" s="14"/>
      <c r="B388" s="256"/>
      <c r="C388" s="257"/>
      <c r="D388" s="247" t="s">
        <v>176</v>
      </c>
      <c r="E388" s="258" t="s">
        <v>1</v>
      </c>
      <c r="F388" s="259" t="s">
        <v>1080</v>
      </c>
      <c r="G388" s="257"/>
      <c r="H388" s="260">
        <v>19.949999999999999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6" t="s">
        <v>176</v>
      </c>
      <c r="AU388" s="266" t="s">
        <v>89</v>
      </c>
      <c r="AV388" s="14" t="s">
        <v>89</v>
      </c>
      <c r="AW388" s="14" t="s">
        <v>35</v>
      </c>
      <c r="AX388" s="14" t="s">
        <v>79</v>
      </c>
      <c r="AY388" s="266" t="s">
        <v>165</v>
      </c>
    </row>
    <row r="389" s="14" customFormat="1">
      <c r="A389" s="14"/>
      <c r="B389" s="256"/>
      <c r="C389" s="257"/>
      <c r="D389" s="247" t="s">
        <v>176</v>
      </c>
      <c r="E389" s="258" t="s">
        <v>1</v>
      </c>
      <c r="F389" s="259" t="s">
        <v>1081</v>
      </c>
      <c r="G389" s="257"/>
      <c r="H389" s="260">
        <v>35.700000000000003</v>
      </c>
      <c r="I389" s="261"/>
      <c r="J389" s="257"/>
      <c r="K389" s="257"/>
      <c r="L389" s="262"/>
      <c r="M389" s="263"/>
      <c r="N389" s="264"/>
      <c r="O389" s="264"/>
      <c r="P389" s="264"/>
      <c r="Q389" s="264"/>
      <c r="R389" s="264"/>
      <c r="S389" s="264"/>
      <c r="T389" s="26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6" t="s">
        <v>176</v>
      </c>
      <c r="AU389" s="266" t="s">
        <v>89</v>
      </c>
      <c r="AV389" s="14" t="s">
        <v>89</v>
      </c>
      <c r="AW389" s="14" t="s">
        <v>35</v>
      </c>
      <c r="AX389" s="14" t="s">
        <v>79</v>
      </c>
      <c r="AY389" s="266" t="s">
        <v>165</v>
      </c>
    </row>
    <row r="390" s="14" customFormat="1">
      <c r="A390" s="14"/>
      <c r="B390" s="256"/>
      <c r="C390" s="257"/>
      <c r="D390" s="247" t="s">
        <v>176</v>
      </c>
      <c r="E390" s="258" t="s">
        <v>1</v>
      </c>
      <c r="F390" s="259" t="s">
        <v>1082</v>
      </c>
      <c r="G390" s="257"/>
      <c r="H390" s="260">
        <v>80.028000000000006</v>
      </c>
      <c r="I390" s="261"/>
      <c r="J390" s="257"/>
      <c r="K390" s="257"/>
      <c r="L390" s="262"/>
      <c r="M390" s="263"/>
      <c r="N390" s="264"/>
      <c r="O390" s="264"/>
      <c r="P390" s="264"/>
      <c r="Q390" s="264"/>
      <c r="R390" s="264"/>
      <c r="S390" s="264"/>
      <c r="T390" s="26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6" t="s">
        <v>176</v>
      </c>
      <c r="AU390" s="266" t="s">
        <v>89</v>
      </c>
      <c r="AV390" s="14" t="s">
        <v>89</v>
      </c>
      <c r="AW390" s="14" t="s">
        <v>35</v>
      </c>
      <c r="AX390" s="14" t="s">
        <v>79</v>
      </c>
      <c r="AY390" s="266" t="s">
        <v>165</v>
      </c>
    </row>
    <row r="391" s="15" customFormat="1">
      <c r="A391" s="15"/>
      <c r="B391" s="267"/>
      <c r="C391" s="268"/>
      <c r="D391" s="247" t="s">
        <v>176</v>
      </c>
      <c r="E391" s="269" t="s">
        <v>1</v>
      </c>
      <c r="F391" s="270" t="s">
        <v>179</v>
      </c>
      <c r="G391" s="268"/>
      <c r="H391" s="271">
        <v>360.02800000000002</v>
      </c>
      <c r="I391" s="272"/>
      <c r="J391" s="268"/>
      <c r="K391" s="268"/>
      <c r="L391" s="273"/>
      <c r="M391" s="274"/>
      <c r="N391" s="275"/>
      <c r="O391" s="275"/>
      <c r="P391" s="275"/>
      <c r="Q391" s="275"/>
      <c r="R391" s="275"/>
      <c r="S391" s="275"/>
      <c r="T391" s="276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7" t="s">
        <v>176</v>
      </c>
      <c r="AU391" s="277" t="s">
        <v>89</v>
      </c>
      <c r="AV391" s="15" t="s">
        <v>172</v>
      </c>
      <c r="AW391" s="15" t="s">
        <v>35</v>
      </c>
      <c r="AX391" s="15" t="s">
        <v>87</v>
      </c>
      <c r="AY391" s="277" t="s">
        <v>165</v>
      </c>
    </row>
    <row r="392" s="2" customFormat="1" ht="24.15" customHeight="1">
      <c r="A392" s="39"/>
      <c r="B392" s="40"/>
      <c r="C392" s="227" t="s">
        <v>405</v>
      </c>
      <c r="D392" s="227" t="s">
        <v>167</v>
      </c>
      <c r="E392" s="228" t="s">
        <v>370</v>
      </c>
      <c r="F392" s="229" t="s">
        <v>371</v>
      </c>
      <c r="G392" s="230" t="s">
        <v>170</v>
      </c>
      <c r="H392" s="231">
        <v>1053.0940000000001</v>
      </c>
      <c r="I392" s="232"/>
      <c r="J392" s="233">
        <f>ROUND(I392*H392,2)</f>
        <v>0</v>
      </c>
      <c r="K392" s="229" t="s">
        <v>171</v>
      </c>
      <c r="L392" s="45"/>
      <c r="M392" s="234" t="s">
        <v>1</v>
      </c>
      <c r="N392" s="235" t="s">
        <v>44</v>
      </c>
      <c r="O392" s="92"/>
      <c r="P392" s="236">
        <f>O392*H392</f>
        <v>0</v>
      </c>
      <c r="Q392" s="236">
        <v>0</v>
      </c>
      <c r="R392" s="236">
        <f>Q392*H392</f>
        <v>0</v>
      </c>
      <c r="S392" s="236">
        <v>0</v>
      </c>
      <c r="T392" s="237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8" t="s">
        <v>172</v>
      </c>
      <c r="AT392" s="238" t="s">
        <v>167</v>
      </c>
      <c r="AU392" s="238" t="s">
        <v>89</v>
      </c>
      <c r="AY392" s="18" t="s">
        <v>165</v>
      </c>
      <c r="BE392" s="239">
        <f>IF(N392="základní",J392,0)</f>
        <v>0</v>
      </c>
      <c r="BF392" s="239">
        <f>IF(N392="snížená",J392,0)</f>
        <v>0</v>
      </c>
      <c r="BG392" s="239">
        <f>IF(N392="zákl. přenesená",J392,0)</f>
        <v>0</v>
      </c>
      <c r="BH392" s="239">
        <f>IF(N392="sníž. přenesená",J392,0)</f>
        <v>0</v>
      </c>
      <c r="BI392" s="239">
        <f>IF(N392="nulová",J392,0)</f>
        <v>0</v>
      </c>
      <c r="BJ392" s="18" t="s">
        <v>87</v>
      </c>
      <c r="BK392" s="239">
        <f>ROUND(I392*H392,2)</f>
        <v>0</v>
      </c>
      <c r="BL392" s="18" t="s">
        <v>172</v>
      </c>
      <c r="BM392" s="238" t="s">
        <v>1083</v>
      </c>
    </row>
    <row r="393" s="2" customFormat="1">
      <c r="A393" s="39"/>
      <c r="B393" s="40"/>
      <c r="C393" s="41"/>
      <c r="D393" s="240" t="s">
        <v>174</v>
      </c>
      <c r="E393" s="41"/>
      <c r="F393" s="241" t="s">
        <v>373</v>
      </c>
      <c r="G393" s="41"/>
      <c r="H393" s="41"/>
      <c r="I393" s="242"/>
      <c r="J393" s="41"/>
      <c r="K393" s="41"/>
      <c r="L393" s="45"/>
      <c r="M393" s="243"/>
      <c r="N393" s="244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174</v>
      </c>
      <c r="AU393" s="18" t="s">
        <v>89</v>
      </c>
    </row>
    <row r="394" s="13" customFormat="1">
      <c r="A394" s="13"/>
      <c r="B394" s="245"/>
      <c r="C394" s="246"/>
      <c r="D394" s="247" t="s">
        <v>176</v>
      </c>
      <c r="E394" s="248" t="s">
        <v>1</v>
      </c>
      <c r="F394" s="249" t="s">
        <v>374</v>
      </c>
      <c r="G394" s="246"/>
      <c r="H394" s="248" t="s">
        <v>1</v>
      </c>
      <c r="I394" s="250"/>
      <c r="J394" s="246"/>
      <c r="K394" s="246"/>
      <c r="L394" s="251"/>
      <c r="M394" s="252"/>
      <c r="N394" s="253"/>
      <c r="O394" s="253"/>
      <c r="P394" s="253"/>
      <c r="Q394" s="253"/>
      <c r="R394" s="253"/>
      <c r="S394" s="253"/>
      <c r="T394" s="25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5" t="s">
        <v>176</v>
      </c>
      <c r="AU394" s="255" t="s">
        <v>89</v>
      </c>
      <c r="AV394" s="13" t="s">
        <v>87</v>
      </c>
      <c r="AW394" s="13" t="s">
        <v>35</v>
      </c>
      <c r="AX394" s="13" t="s">
        <v>79</v>
      </c>
      <c r="AY394" s="255" t="s">
        <v>165</v>
      </c>
    </row>
    <row r="395" s="13" customFormat="1">
      <c r="A395" s="13"/>
      <c r="B395" s="245"/>
      <c r="C395" s="246"/>
      <c r="D395" s="247" t="s">
        <v>176</v>
      </c>
      <c r="E395" s="248" t="s">
        <v>1</v>
      </c>
      <c r="F395" s="249" t="s">
        <v>534</v>
      </c>
      <c r="G395" s="246"/>
      <c r="H395" s="248" t="s">
        <v>1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5" t="s">
        <v>176</v>
      </c>
      <c r="AU395" s="255" t="s">
        <v>89</v>
      </c>
      <c r="AV395" s="13" t="s">
        <v>87</v>
      </c>
      <c r="AW395" s="13" t="s">
        <v>35</v>
      </c>
      <c r="AX395" s="13" t="s">
        <v>79</v>
      </c>
      <c r="AY395" s="255" t="s">
        <v>165</v>
      </c>
    </row>
    <row r="396" s="14" customFormat="1">
      <c r="A396" s="14"/>
      <c r="B396" s="256"/>
      <c r="C396" s="257"/>
      <c r="D396" s="247" t="s">
        <v>176</v>
      </c>
      <c r="E396" s="258" t="s">
        <v>1</v>
      </c>
      <c r="F396" s="259" t="s">
        <v>1019</v>
      </c>
      <c r="G396" s="257"/>
      <c r="H396" s="260">
        <v>11.984999999999999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176</v>
      </c>
      <c r="AU396" s="266" t="s">
        <v>89</v>
      </c>
      <c r="AV396" s="14" t="s">
        <v>89</v>
      </c>
      <c r="AW396" s="14" t="s">
        <v>35</v>
      </c>
      <c r="AX396" s="14" t="s">
        <v>79</v>
      </c>
      <c r="AY396" s="266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1050</v>
      </c>
      <c r="G397" s="257"/>
      <c r="H397" s="260">
        <v>207.315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1020</v>
      </c>
      <c r="G398" s="257"/>
      <c r="H398" s="260">
        <v>47.939999999999998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4" customFormat="1">
      <c r="A399" s="14"/>
      <c r="B399" s="256"/>
      <c r="C399" s="257"/>
      <c r="D399" s="247" t="s">
        <v>176</v>
      </c>
      <c r="E399" s="258" t="s">
        <v>1</v>
      </c>
      <c r="F399" s="259" t="s">
        <v>1021</v>
      </c>
      <c r="G399" s="257"/>
      <c r="H399" s="260">
        <v>59.670000000000002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6" t="s">
        <v>176</v>
      </c>
      <c r="AU399" s="266" t="s">
        <v>89</v>
      </c>
      <c r="AV399" s="14" t="s">
        <v>89</v>
      </c>
      <c r="AW399" s="14" t="s">
        <v>35</v>
      </c>
      <c r="AX399" s="14" t="s">
        <v>79</v>
      </c>
      <c r="AY399" s="266" t="s">
        <v>165</v>
      </c>
    </row>
    <row r="400" s="14" customFormat="1">
      <c r="A400" s="14"/>
      <c r="B400" s="256"/>
      <c r="C400" s="257"/>
      <c r="D400" s="247" t="s">
        <v>176</v>
      </c>
      <c r="E400" s="258" t="s">
        <v>1</v>
      </c>
      <c r="F400" s="259" t="s">
        <v>1022</v>
      </c>
      <c r="G400" s="257"/>
      <c r="H400" s="260">
        <v>29.07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6" t="s">
        <v>176</v>
      </c>
      <c r="AU400" s="266" t="s">
        <v>89</v>
      </c>
      <c r="AV400" s="14" t="s">
        <v>89</v>
      </c>
      <c r="AW400" s="14" t="s">
        <v>35</v>
      </c>
      <c r="AX400" s="14" t="s">
        <v>79</v>
      </c>
      <c r="AY400" s="266" t="s">
        <v>165</v>
      </c>
    </row>
    <row r="401" s="14" customFormat="1">
      <c r="A401" s="14"/>
      <c r="B401" s="256"/>
      <c r="C401" s="257"/>
      <c r="D401" s="247" t="s">
        <v>176</v>
      </c>
      <c r="E401" s="258" t="s">
        <v>1</v>
      </c>
      <c r="F401" s="259" t="s">
        <v>1023</v>
      </c>
      <c r="G401" s="257"/>
      <c r="H401" s="260">
        <v>52.020000000000003</v>
      </c>
      <c r="I401" s="261"/>
      <c r="J401" s="257"/>
      <c r="K401" s="257"/>
      <c r="L401" s="262"/>
      <c r="M401" s="263"/>
      <c r="N401" s="264"/>
      <c r="O401" s="264"/>
      <c r="P401" s="264"/>
      <c r="Q401" s="264"/>
      <c r="R401" s="264"/>
      <c r="S401" s="264"/>
      <c r="T401" s="26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6" t="s">
        <v>176</v>
      </c>
      <c r="AU401" s="266" t="s">
        <v>89</v>
      </c>
      <c r="AV401" s="14" t="s">
        <v>89</v>
      </c>
      <c r="AW401" s="14" t="s">
        <v>35</v>
      </c>
      <c r="AX401" s="14" t="s">
        <v>79</v>
      </c>
      <c r="AY401" s="266" t="s">
        <v>165</v>
      </c>
    </row>
    <row r="402" s="14" customFormat="1">
      <c r="A402" s="14"/>
      <c r="B402" s="256"/>
      <c r="C402" s="257"/>
      <c r="D402" s="247" t="s">
        <v>176</v>
      </c>
      <c r="E402" s="258" t="s">
        <v>1</v>
      </c>
      <c r="F402" s="259" t="s">
        <v>1024</v>
      </c>
      <c r="G402" s="257"/>
      <c r="H402" s="260">
        <v>116.612</v>
      </c>
      <c r="I402" s="261"/>
      <c r="J402" s="257"/>
      <c r="K402" s="257"/>
      <c r="L402" s="262"/>
      <c r="M402" s="263"/>
      <c r="N402" s="264"/>
      <c r="O402" s="264"/>
      <c r="P402" s="264"/>
      <c r="Q402" s="264"/>
      <c r="R402" s="264"/>
      <c r="S402" s="264"/>
      <c r="T402" s="26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6" t="s">
        <v>176</v>
      </c>
      <c r="AU402" s="266" t="s">
        <v>89</v>
      </c>
      <c r="AV402" s="14" t="s">
        <v>89</v>
      </c>
      <c r="AW402" s="14" t="s">
        <v>35</v>
      </c>
      <c r="AX402" s="14" t="s">
        <v>79</v>
      </c>
      <c r="AY402" s="266" t="s">
        <v>165</v>
      </c>
    </row>
    <row r="403" s="13" customFormat="1">
      <c r="A403" s="13"/>
      <c r="B403" s="245"/>
      <c r="C403" s="246"/>
      <c r="D403" s="247" t="s">
        <v>176</v>
      </c>
      <c r="E403" s="248" t="s">
        <v>1</v>
      </c>
      <c r="F403" s="249" t="s">
        <v>970</v>
      </c>
      <c r="G403" s="246"/>
      <c r="H403" s="248" t="s">
        <v>1</v>
      </c>
      <c r="I403" s="250"/>
      <c r="J403" s="246"/>
      <c r="K403" s="246"/>
      <c r="L403" s="251"/>
      <c r="M403" s="252"/>
      <c r="N403" s="253"/>
      <c r="O403" s="253"/>
      <c r="P403" s="253"/>
      <c r="Q403" s="253"/>
      <c r="R403" s="253"/>
      <c r="S403" s="253"/>
      <c r="T403" s="25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5" t="s">
        <v>176</v>
      </c>
      <c r="AU403" s="255" t="s">
        <v>89</v>
      </c>
      <c r="AV403" s="13" t="s">
        <v>87</v>
      </c>
      <c r="AW403" s="13" t="s">
        <v>35</v>
      </c>
      <c r="AX403" s="13" t="s">
        <v>79</v>
      </c>
      <c r="AY403" s="255" t="s">
        <v>165</v>
      </c>
    </row>
    <row r="404" s="13" customFormat="1">
      <c r="A404" s="13"/>
      <c r="B404" s="245"/>
      <c r="C404" s="246"/>
      <c r="D404" s="247" t="s">
        <v>176</v>
      </c>
      <c r="E404" s="248" t="s">
        <v>1</v>
      </c>
      <c r="F404" s="249" t="s">
        <v>971</v>
      </c>
      <c r="G404" s="246"/>
      <c r="H404" s="248" t="s">
        <v>1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5" t="s">
        <v>176</v>
      </c>
      <c r="AU404" s="255" t="s">
        <v>89</v>
      </c>
      <c r="AV404" s="13" t="s">
        <v>87</v>
      </c>
      <c r="AW404" s="13" t="s">
        <v>35</v>
      </c>
      <c r="AX404" s="13" t="s">
        <v>79</v>
      </c>
      <c r="AY404" s="255" t="s">
        <v>165</v>
      </c>
    </row>
    <row r="405" s="14" customFormat="1">
      <c r="A405" s="14"/>
      <c r="B405" s="256"/>
      <c r="C405" s="257"/>
      <c r="D405" s="247" t="s">
        <v>176</v>
      </c>
      <c r="E405" s="258" t="s">
        <v>1</v>
      </c>
      <c r="F405" s="259" t="s">
        <v>1032</v>
      </c>
      <c r="G405" s="257"/>
      <c r="H405" s="260">
        <v>1.9350000000000001</v>
      </c>
      <c r="I405" s="261"/>
      <c r="J405" s="257"/>
      <c r="K405" s="257"/>
      <c r="L405" s="262"/>
      <c r="M405" s="263"/>
      <c r="N405" s="264"/>
      <c r="O405" s="264"/>
      <c r="P405" s="264"/>
      <c r="Q405" s="264"/>
      <c r="R405" s="264"/>
      <c r="S405" s="264"/>
      <c r="T405" s="26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6" t="s">
        <v>176</v>
      </c>
      <c r="AU405" s="266" t="s">
        <v>89</v>
      </c>
      <c r="AV405" s="14" t="s">
        <v>89</v>
      </c>
      <c r="AW405" s="14" t="s">
        <v>35</v>
      </c>
      <c r="AX405" s="14" t="s">
        <v>79</v>
      </c>
      <c r="AY405" s="266" t="s">
        <v>165</v>
      </c>
    </row>
    <row r="406" s="16" customFormat="1">
      <c r="A406" s="16"/>
      <c r="B406" s="288"/>
      <c r="C406" s="289"/>
      <c r="D406" s="247" t="s">
        <v>176</v>
      </c>
      <c r="E406" s="290" t="s">
        <v>1</v>
      </c>
      <c r="F406" s="291" t="s">
        <v>445</v>
      </c>
      <c r="G406" s="289"/>
      <c r="H406" s="292">
        <v>526.54699999999991</v>
      </c>
      <c r="I406" s="293"/>
      <c r="J406" s="289"/>
      <c r="K406" s="289"/>
      <c r="L406" s="294"/>
      <c r="M406" s="295"/>
      <c r="N406" s="296"/>
      <c r="O406" s="296"/>
      <c r="P406" s="296"/>
      <c r="Q406" s="296"/>
      <c r="R406" s="296"/>
      <c r="S406" s="296"/>
      <c r="T406" s="297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98" t="s">
        <v>176</v>
      </c>
      <c r="AU406" s="298" t="s">
        <v>89</v>
      </c>
      <c r="AV406" s="16" t="s">
        <v>210</v>
      </c>
      <c r="AW406" s="16" t="s">
        <v>35</v>
      </c>
      <c r="AX406" s="16" t="s">
        <v>79</v>
      </c>
      <c r="AY406" s="298" t="s">
        <v>165</v>
      </c>
    </row>
    <row r="407" s="14" customFormat="1">
      <c r="A407" s="14"/>
      <c r="B407" s="256"/>
      <c r="C407" s="257"/>
      <c r="D407" s="247" t="s">
        <v>176</v>
      </c>
      <c r="E407" s="258" t="s">
        <v>1</v>
      </c>
      <c r="F407" s="259" t="s">
        <v>1084</v>
      </c>
      <c r="G407" s="257"/>
      <c r="H407" s="260">
        <v>526.54700000000003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6" t="s">
        <v>176</v>
      </c>
      <c r="AU407" s="266" t="s">
        <v>89</v>
      </c>
      <c r="AV407" s="14" t="s">
        <v>89</v>
      </c>
      <c r="AW407" s="14" t="s">
        <v>35</v>
      </c>
      <c r="AX407" s="14" t="s">
        <v>79</v>
      </c>
      <c r="AY407" s="266" t="s">
        <v>165</v>
      </c>
    </row>
    <row r="408" s="15" customFormat="1">
      <c r="A408" s="15"/>
      <c r="B408" s="267"/>
      <c r="C408" s="268"/>
      <c r="D408" s="247" t="s">
        <v>176</v>
      </c>
      <c r="E408" s="269" t="s">
        <v>1</v>
      </c>
      <c r="F408" s="270" t="s">
        <v>179</v>
      </c>
      <c r="G408" s="268"/>
      <c r="H408" s="271">
        <v>1053.0940000000001</v>
      </c>
      <c r="I408" s="272"/>
      <c r="J408" s="268"/>
      <c r="K408" s="268"/>
      <c r="L408" s="273"/>
      <c r="M408" s="274"/>
      <c r="N408" s="275"/>
      <c r="O408" s="275"/>
      <c r="P408" s="275"/>
      <c r="Q408" s="275"/>
      <c r="R408" s="275"/>
      <c r="S408" s="275"/>
      <c r="T408" s="276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77" t="s">
        <v>176</v>
      </c>
      <c r="AU408" s="277" t="s">
        <v>89</v>
      </c>
      <c r="AV408" s="15" t="s">
        <v>172</v>
      </c>
      <c r="AW408" s="15" t="s">
        <v>35</v>
      </c>
      <c r="AX408" s="15" t="s">
        <v>87</v>
      </c>
      <c r="AY408" s="277" t="s">
        <v>165</v>
      </c>
    </row>
    <row r="409" s="2" customFormat="1" ht="24.15" customHeight="1">
      <c r="A409" s="39"/>
      <c r="B409" s="40"/>
      <c r="C409" s="227" t="s">
        <v>410</v>
      </c>
      <c r="D409" s="227" t="s">
        <v>167</v>
      </c>
      <c r="E409" s="228" t="s">
        <v>643</v>
      </c>
      <c r="F409" s="229" t="s">
        <v>644</v>
      </c>
      <c r="G409" s="230" t="s">
        <v>170</v>
      </c>
      <c r="H409" s="231">
        <v>308.59500000000003</v>
      </c>
      <c r="I409" s="232"/>
      <c r="J409" s="233">
        <f>ROUND(I409*H409,2)</f>
        <v>0</v>
      </c>
      <c r="K409" s="229" t="s">
        <v>171</v>
      </c>
      <c r="L409" s="45"/>
      <c r="M409" s="234" t="s">
        <v>1</v>
      </c>
      <c r="N409" s="235" t="s">
        <v>44</v>
      </c>
      <c r="O409" s="92"/>
      <c r="P409" s="236">
        <f>O409*H409</f>
        <v>0</v>
      </c>
      <c r="Q409" s="236">
        <v>0.1837</v>
      </c>
      <c r="R409" s="236">
        <f>Q409*H409</f>
        <v>56.688901500000007</v>
      </c>
      <c r="S409" s="236">
        <v>0</v>
      </c>
      <c r="T409" s="237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8" t="s">
        <v>172</v>
      </c>
      <c r="AT409" s="238" t="s">
        <v>167</v>
      </c>
      <c r="AU409" s="238" t="s">
        <v>89</v>
      </c>
      <c r="AY409" s="18" t="s">
        <v>165</v>
      </c>
      <c r="BE409" s="239">
        <f>IF(N409="základní",J409,0)</f>
        <v>0</v>
      </c>
      <c r="BF409" s="239">
        <f>IF(N409="snížená",J409,0)</f>
        <v>0</v>
      </c>
      <c r="BG409" s="239">
        <f>IF(N409="zákl. přenesená",J409,0)</f>
        <v>0</v>
      </c>
      <c r="BH409" s="239">
        <f>IF(N409="sníž. přenesená",J409,0)</f>
        <v>0</v>
      </c>
      <c r="BI409" s="239">
        <f>IF(N409="nulová",J409,0)</f>
        <v>0</v>
      </c>
      <c r="BJ409" s="18" t="s">
        <v>87</v>
      </c>
      <c r="BK409" s="239">
        <f>ROUND(I409*H409,2)</f>
        <v>0</v>
      </c>
      <c r="BL409" s="18" t="s">
        <v>172</v>
      </c>
      <c r="BM409" s="238" t="s">
        <v>1085</v>
      </c>
    </row>
    <row r="410" s="2" customFormat="1">
      <c r="A410" s="39"/>
      <c r="B410" s="40"/>
      <c r="C410" s="41"/>
      <c r="D410" s="240" t="s">
        <v>174</v>
      </c>
      <c r="E410" s="41"/>
      <c r="F410" s="241" t="s">
        <v>646</v>
      </c>
      <c r="G410" s="41"/>
      <c r="H410" s="41"/>
      <c r="I410" s="242"/>
      <c r="J410" s="41"/>
      <c r="K410" s="41"/>
      <c r="L410" s="45"/>
      <c r="M410" s="243"/>
      <c r="N410" s="244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174</v>
      </c>
      <c r="AU410" s="18" t="s">
        <v>89</v>
      </c>
    </row>
    <row r="411" s="13" customFormat="1">
      <c r="A411" s="13"/>
      <c r="B411" s="245"/>
      <c r="C411" s="246"/>
      <c r="D411" s="247" t="s">
        <v>176</v>
      </c>
      <c r="E411" s="248" t="s">
        <v>1</v>
      </c>
      <c r="F411" s="249" t="s">
        <v>534</v>
      </c>
      <c r="G411" s="246"/>
      <c r="H411" s="248" t="s">
        <v>1</v>
      </c>
      <c r="I411" s="250"/>
      <c r="J411" s="246"/>
      <c r="K411" s="246"/>
      <c r="L411" s="251"/>
      <c r="M411" s="252"/>
      <c r="N411" s="253"/>
      <c r="O411" s="253"/>
      <c r="P411" s="253"/>
      <c r="Q411" s="253"/>
      <c r="R411" s="253"/>
      <c r="S411" s="253"/>
      <c r="T411" s="25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5" t="s">
        <v>176</v>
      </c>
      <c r="AU411" s="255" t="s">
        <v>89</v>
      </c>
      <c r="AV411" s="13" t="s">
        <v>87</v>
      </c>
      <c r="AW411" s="13" t="s">
        <v>35</v>
      </c>
      <c r="AX411" s="13" t="s">
        <v>79</v>
      </c>
      <c r="AY411" s="255" t="s">
        <v>165</v>
      </c>
    </row>
    <row r="412" s="14" customFormat="1">
      <c r="A412" s="14"/>
      <c r="B412" s="256"/>
      <c r="C412" s="257"/>
      <c r="D412" s="247" t="s">
        <v>176</v>
      </c>
      <c r="E412" s="258" t="s">
        <v>1</v>
      </c>
      <c r="F412" s="259" t="s">
        <v>1086</v>
      </c>
      <c r="G412" s="257"/>
      <c r="H412" s="260">
        <v>7.0499999999999998</v>
      </c>
      <c r="I412" s="261"/>
      <c r="J412" s="257"/>
      <c r="K412" s="257"/>
      <c r="L412" s="262"/>
      <c r="M412" s="263"/>
      <c r="N412" s="264"/>
      <c r="O412" s="264"/>
      <c r="P412" s="264"/>
      <c r="Q412" s="264"/>
      <c r="R412" s="264"/>
      <c r="S412" s="264"/>
      <c r="T412" s="26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6" t="s">
        <v>176</v>
      </c>
      <c r="AU412" s="266" t="s">
        <v>89</v>
      </c>
      <c r="AV412" s="14" t="s">
        <v>89</v>
      </c>
      <c r="AW412" s="14" t="s">
        <v>35</v>
      </c>
      <c r="AX412" s="14" t="s">
        <v>79</v>
      </c>
      <c r="AY412" s="266" t="s">
        <v>165</v>
      </c>
    </row>
    <row r="413" s="14" customFormat="1">
      <c r="A413" s="14"/>
      <c r="B413" s="256"/>
      <c r="C413" s="257"/>
      <c r="D413" s="247" t="s">
        <v>176</v>
      </c>
      <c r="E413" s="258" t="s">
        <v>1</v>
      </c>
      <c r="F413" s="259" t="s">
        <v>1087</v>
      </c>
      <c r="G413" s="257"/>
      <c r="H413" s="260">
        <v>121.95</v>
      </c>
      <c r="I413" s="261"/>
      <c r="J413" s="257"/>
      <c r="K413" s="257"/>
      <c r="L413" s="262"/>
      <c r="M413" s="263"/>
      <c r="N413" s="264"/>
      <c r="O413" s="264"/>
      <c r="P413" s="264"/>
      <c r="Q413" s="264"/>
      <c r="R413" s="264"/>
      <c r="S413" s="264"/>
      <c r="T413" s="265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6" t="s">
        <v>176</v>
      </c>
      <c r="AU413" s="266" t="s">
        <v>89</v>
      </c>
      <c r="AV413" s="14" t="s">
        <v>89</v>
      </c>
      <c r="AW413" s="14" t="s">
        <v>35</v>
      </c>
      <c r="AX413" s="14" t="s">
        <v>79</v>
      </c>
      <c r="AY413" s="266" t="s">
        <v>165</v>
      </c>
    </row>
    <row r="414" s="14" customFormat="1">
      <c r="A414" s="14"/>
      <c r="B414" s="256"/>
      <c r="C414" s="257"/>
      <c r="D414" s="247" t="s">
        <v>176</v>
      </c>
      <c r="E414" s="258" t="s">
        <v>1</v>
      </c>
      <c r="F414" s="259" t="s">
        <v>1088</v>
      </c>
      <c r="G414" s="257"/>
      <c r="H414" s="260">
        <v>28.199999999999999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176</v>
      </c>
      <c r="AU414" s="266" t="s">
        <v>89</v>
      </c>
      <c r="AV414" s="14" t="s">
        <v>89</v>
      </c>
      <c r="AW414" s="14" t="s">
        <v>35</v>
      </c>
      <c r="AX414" s="14" t="s">
        <v>79</v>
      </c>
      <c r="AY414" s="266" t="s">
        <v>165</v>
      </c>
    </row>
    <row r="415" s="14" customFormat="1">
      <c r="A415" s="14"/>
      <c r="B415" s="256"/>
      <c r="C415" s="257"/>
      <c r="D415" s="247" t="s">
        <v>176</v>
      </c>
      <c r="E415" s="258" t="s">
        <v>1</v>
      </c>
      <c r="F415" s="259" t="s">
        <v>1089</v>
      </c>
      <c r="G415" s="257"/>
      <c r="H415" s="260">
        <v>35.100000000000001</v>
      </c>
      <c r="I415" s="261"/>
      <c r="J415" s="257"/>
      <c r="K415" s="257"/>
      <c r="L415" s="262"/>
      <c r="M415" s="263"/>
      <c r="N415" s="264"/>
      <c r="O415" s="264"/>
      <c r="P415" s="264"/>
      <c r="Q415" s="264"/>
      <c r="R415" s="264"/>
      <c r="S415" s="264"/>
      <c r="T415" s="26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6" t="s">
        <v>176</v>
      </c>
      <c r="AU415" s="266" t="s">
        <v>89</v>
      </c>
      <c r="AV415" s="14" t="s">
        <v>89</v>
      </c>
      <c r="AW415" s="14" t="s">
        <v>35</v>
      </c>
      <c r="AX415" s="14" t="s">
        <v>79</v>
      </c>
      <c r="AY415" s="266" t="s">
        <v>165</v>
      </c>
    </row>
    <row r="416" s="14" customFormat="1">
      <c r="A416" s="14"/>
      <c r="B416" s="256"/>
      <c r="C416" s="257"/>
      <c r="D416" s="247" t="s">
        <v>176</v>
      </c>
      <c r="E416" s="258" t="s">
        <v>1</v>
      </c>
      <c r="F416" s="259" t="s">
        <v>1090</v>
      </c>
      <c r="G416" s="257"/>
      <c r="H416" s="260">
        <v>17.100000000000001</v>
      </c>
      <c r="I416" s="261"/>
      <c r="J416" s="257"/>
      <c r="K416" s="257"/>
      <c r="L416" s="262"/>
      <c r="M416" s="263"/>
      <c r="N416" s="264"/>
      <c r="O416" s="264"/>
      <c r="P416" s="264"/>
      <c r="Q416" s="264"/>
      <c r="R416" s="264"/>
      <c r="S416" s="264"/>
      <c r="T416" s="26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6" t="s">
        <v>176</v>
      </c>
      <c r="AU416" s="266" t="s">
        <v>89</v>
      </c>
      <c r="AV416" s="14" t="s">
        <v>89</v>
      </c>
      <c r="AW416" s="14" t="s">
        <v>35</v>
      </c>
      <c r="AX416" s="14" t="s">
        <v>79</v>
      </c>
      <c r="AY416" s="266" t="s">
        <v>165</v>
      </c>
    </row>
    <row r="417" s="14" customFormat="1">
      <c r="A417" s="14"/>
      <c r="B417" s="256"/>
      <c r="C417" s="257"/>
      <c r="D417" s="247" t="s">
        <v>176</v>
      </c>
      <c r="E417" s="258" t="s">
        <v>1</v>
      </c>
      <c r="F417" s="259" t="s">
        <v>1091</v>
      </c>
      <c r="G417" s="257"/>
      <c r="H417" s="260">
        <v>30.600000000000001</v>
      </c>
      <c r="I417" s="261"/>
      <c r="J417" s="257"/>
      <c r="K417" s="257"/>
      <c r="L417" s="262"/>
      <c r="M417" s="263"/>
      <c r="N417" s="264"/>
      <c r="O417" s="264"/>
      <c r="P417" s="264"/>
      <c r="Q417" s="264"/>
      <c r="R417" s="264"/>
      <c r="S417" s="264"/>
      <c r="T417" s="26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6" t="s">
        <v>176</v>
      </c>
      <c r="AU417" s="266" t="s">
        <v>89</v>
      </c>
      <c r="AV417" s="14" t="s">
        <v>89</v>
      </c>
      <c r="AW417" s="14" t="s">
        <v>35</v>
      </c>
      <c r="AX417" s="14" t="s">
        <v>79</v>
      </c>
      <c r="AY417" s="266" t="s">
        <v>165</v>
      </c>
    </row>
    <row r="418" s="14" customFormat="1">
      <c r="A418" s="14"/>
      <c r="B418" s="256"/>
      <c r="C418" s="257"/>
      <c r="D418" s="247" t="s">
        <v>176</v>
      </c>
      <c r="E418" s="258" t="s">
        <v>1</v>
      </c>
      <c r="F418" s="259" t="s">
        <v>1092</v>
      </c>
      <c r="G418" s="257"/>
      <c r="H418" s="260">
        <v>68.594999999999999</v>
      </c>
      <c r="I418" s="261"/>
      <c r="J418" s="257"/>
      <c r="K418" s="257"/>
      <c r="L418" s="262"/>
      <c r="M418" s="263"/>
      <c r="N418" s="264"/>
      <c r="O418" s="264"/>
      <c r="P418" s="264"/>
      <c r="Q418" s="264"/>
      <c r="R418" s="264"/>
      <c r="S418" s="264"/>
      <c r="T418" s="265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6" t="s">
        <v>176</v>
      </c>
      <c r="AU418" s="266" t="s">
        <v>89</v>
      </c>
      <c r="AV418" s="14" t="s">
        <v>89</v>
      </c>
      <c r="AW418" s="14" t="s">
        <v>35</v>
      </c>
      <c r="AX418" s="14" t="s">
        <v>79</v>
      </c>
      <c r="AY418" s="266" t="s">
        <v>165</v>
      </c>
    </row>
    <row r="419" s="15" customFormat="1">
      <c r="A419" s="15"/>
      <c r="B419" s="267"/>
      <c r="C419" s="268"/>
      <c r="D419" s="247" t="s">
        <v>176</v>
      </c>
      <c r="E419" s="269" t="s">
        <v>1</v>
      </c>
      <c r="F419" s="270" t="s">
        <v>179</v>
      </c>
      <c r="G419" s="268"/>
      <c r="H419" s="271">
        <v>308.59499999999997</v>
      </c>
      <c r="I419" s="272"/>
      <c r="J419" s="268"/>
      <c r="K419" s="268"/>
      <c r="L419" s="273"/>
      <c r="M419" s="274"/>
      <c r="N419" s="275"/>
      <c r="O419" s="275"/>
      <c r="P419" s="275"/>
      <c r="Q419" s="275"/>
      <c r="R419" s="275"/>
      <c r="S419" s="275"/>
      <c r="T419" s="276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77" t="s">
        <v>176</v>
      </c>
      <c r="AU419" s="277" t="s">
        <v>89</v>
      </c>
      <c r="AV419" s="15" t="s">
        <v>172</v>
      </c>
      <c r="AW419" s="15" t="s">
        <v>35</v>
      </c>
      <c r="AX419" s="15" t="s">
        <v>87</v>
      </c>
      <c r="AY419" s="277" t="s">
        <v>165</v>
      </c>
    </row>
    <row r="420" s="2" customFormat="1" ht="16.5" customHeight="1">
      <c r="A420" s="39"/>
      <c r="B420" s="40"/>
      <c r="C420" s="278" t="s">
        <v>415</v>
      </c>
      <c r="D420" s="278" t="s">
        <v>191</v>
      </c>
      <c r="E420" s="279" t="s">
        <v>1093</v>
      </c>
      <c r="F420" s="280" t="s">
        <v>1094</v>
      </c>
      <c r="G420" s="281" t="s">
        <v>170</v>
      </c>
      <c r="H420" s="282">
        <v>311.68099999999998</v>
      </c>
      <c r="I420" s="283"/>
      <c r="J420" s="284">
        <f>ROUND(I420*H420,2)</f>
        <v>0</v>
      </c>
      <c r="K420" s="280" t="s">
        <v>1</v>
      </c>
      <c r="L420" s="285"/>
      <c r="M420" s="286" t="s">
        <v>1</v>
      </c>
      <c r="N420" s="287" t="s">
        <v>44</v>
      </c>
      <c r="O420" s="92"/>
      <c r="P420" s="236">
        <f>O420*H420</f>
        <v>0</v>
      </c>
      <c r="Q420" s="236">
        <v>0.222</v>
      </c>
      <c r="R420" s="236">
        <f>Q420*H420</f>
        <v>69.193181999999993</v>
      </c>
      <c r="S420" s="236">
        <v>0</v>
      </c>
      <c r="T420" s="237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8" t="s">
        <v>195</v>
      </c>
      <c r="AT420" s="238" t="s">
        <v>191</v>
      </c>
      <c r="AU420" s="238" t="s">
        <v>89</v>
      </c>
      <c r="AY420" s="18" t="s">
        <v>165</v>
      </c>
      <c r="BE420" s="239">
        <f>IF(N420="základní",J420,0)</f>
        <v>0</v>
      </c>
      <c r="BF420" s="239">
        <f>IF(N420="snížená",J420,0)</f>
        <v>0</v>
      </c>
      <c r="BG420" s="239">
        <f>IF(N420="zákl. přenesená",J420,0)</f>
        <v>0</v>
      </c>
      <c r="BH420" s="239">
        <f>IF(N420="sníž. přenesená",J420,0)</f>
        <v>0</v>
      </c>
      <c r="BI420" s="239">
        <f>IF(N420="nulová",J420,0)</f>
        <v>0</v>
      </c>
      <c r="BJ420" s="18" t="s">
        <v>87</v>
      </c>
      <c r="BK420" s="239">
        <f>ROUND(I420*H420,2)</f>
        <v>0</v>
      </c>
      <c r="BL420" s="18" t="s">
        <v>172</v>
      </c>
      <c r="BM420" s="238" t="s">
        <v>1095</v>
      </c>
    </row>
    <row r="421" s="14" customFormat="1">
      <c r="A421" s="14"/>
      <c r="B421" s="256"/>
      <c r="C421" s="257"/>
      <c r="D421" s="247" t="s">
        <v>176</v>
      </c>
      <c r="E421" s="258" t="s">
        <v>1</v>
      </c>
      <c r="F421" s="259" t="s">
        <v>1096</v>
      </c>
      <c r="G421" s="257"/>
      <c r="H421" s="260">
        <v>311.68099999999998</v>
      </c>
      <c r="I421" s="261"/>
      <c r="J421" s="257"/>
      <c r="K421" s="257"/>
      <c r="L421" s="262"/>
      <c r="M421" s="263"/>
      <c r="N421" s="264"/>
      <c r="O421" s="264"/>
      <c r="P421" s="264"/>
      <c r="Q421" s="264"/>
      <c r="R421" s="264"/>
      <c r="S421" s="264"/>
      <c r="T421" s="26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6" t="s">
        <v>176</v>
      </c>
      <c r="AU421" s="266" t="s">
        <v>89</v>
      </c>
      <c r="AV421" s="14" t="s">
        <v>89</v>
      </c>
      <c r="AW421" s="14" t="s">
        <v>35</v>
      </c>
      <c r="AX421" s="14" t="s">
        <v>79</v>
      </c>
      <c r="AY421" s="266" t="s">
        <v>165</v>
      </c>
    </row>
    <row r="422" s="15" customFormat="1">
      <c r="A422" s="15"/>
      <c r="B422" s="267"/>
      <c r="C422" s="268"/>
      <c r="D422" s="247" t="s">
        <v>176</v>
      </c>
      <c r="E422" s="269" t="s">
        <v>1</v>
      </c>
      <c r="F422" s="270" t="s">
        <v>179</v>
      </c>
      <c r="G422" s="268"/>
      <c r="H422" s="271">
        <v>311.68099999999998</v>
      </c>
      <c r="I422" s="272"/>
      <c r="J422" s="268"/>
      <c r="K422" s="268"/>
      <c r="L422" s="273"/>
      <c r="M422" s="274"/>
      <c r="N422" s="275"/>
      <c r="O422" s="275"/>
      <c r="P422" s="275"/>
      <c r="Q422" s="275"/>
      <c r="R422" s="275"/>
      <c r="S422" s="275"/>
      <c r="T422" s="276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77" t="s">
        <v>176</v>
      </c>
      <c r="AU422" s="277" t="s">
        <v>89</v>
      </c>
      <c r="AV422" s="15" t="s">
        <v>172</v>
      </c>
      <c r="AW422" s="15" t="s">
        <v>35</v>
      </c>
      <c r="AX422" s="15" t="s">
        <v>87</v>
      </c>
      <c r="AY422" s="277" t="s">
        <v>165</v>
      </c>
    </row>
    <row r="423" s="2" customFormat="1" ht="24.15" customHeight="1">
      <c r="A423" s="39"/>
      <c r="B423" s="40"/>
      <c r="C423" s="227" t="s">
        <v>422</v>
      </c>
      <c r="D423" s="227" t="s">
        <v>167</v>
      </c>
      <c r="E423" s="228" t="s">
        <v>1097</v>
      </c>
      <c r="F423" s="229" t="s">
        <v>1098</v>
      </c>
      <c r="G423" s="230" t="s">
        <v>170</v>
      </c>
      <c r="H423" s="231">
        <v>53.149999999999999</v>
      </c>
      <c r="I423" s="232"/>
      <c r="J423" s="233">
        <f>ROUND(I423*H423,2)</f>
        <v>0</v>
      </c>
      <c r="K423" s="229" t="s">
        <v>171</v>
      </c>
      <c r="L423" s="45"/>
      <c r="M423" s="234" t="s">
        <v>1</v>
      </c>
      <c r="N423" s="235" t="s">
        <v>44</v>
      </c>
      <c r="O423" s="92"/>
      <c r="P423" s="236">
        <f>O423*H423</f>
        <v>0</v>
      </c>
      <c r="Q423" s="236">
        <v>0.17449999999999999</v>
      </c>
      <c r="R423" s="236">
        <f>Q423*H423</f>
        <v>9.2746749999999984</v>
      </c>
      <c r="S423" s="236">
        <v>0</v>
      </c>
      <c r="T423" s="237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8" t="s">
        <v>172</v>
      </c>
      <c r="AT423" s="238" t="s">
        <v>167</v>
      </c>
      <c r="AU423" s="238" t="s">
        <v>89</v>
      </c>
      <c r="AY423" s="18" t="s">
        <v>165</v>
      </c>
      <c r="BE423" s="239">
        <f>IF(N423="základní",J423,0)</f>
        <v>0</v>
      </c>
      <c r="BF423" s="239">
        <f>IF(N423="snížená",J423,0)</f>
        <v>0</v>
      </c>
      <c r="BG423" s="239">
        <f>IF(N423="zákl. přenesená",J423,0)</f>
        <v>0</v>
      </c>
      <c r="BH423" s="239">
        <f>IF(N423="sníž. přenesená",J423,0)</f>
        <v>0</v>
      </c>
      <c r="BI423" s="239">
        <f>IF(N423="nulová",J423,0)</f>
        <v>0</v>
      </c>
      <c r="BJ423" s="18" t="s">
        <v>87</v>
      </c>
      <c r="BK423" s="239">
        <f>ROUND(I423*H423,2)</f>
        <v>0</v>
      </c>
      <c r="BL423" s="18" t="s">
        <v>172</v>
      </c>
      <c r="BM423" s="238" t="s">
        <v>1099</v>
      </c>
    </row>
    <row r="424" s="2" customFormat="1">
      <c r="A424" s="39"/>
      <c r="B424" s="40"/>
      <c r="C424" s="41"/>
      <c r="D424" s="240" t="s">
        <v>174</v>
      </c>
      <c r="E424" s="41"/>
      <c r="F424" s="241" t="s">
        <v>1100</v>
      </c>
      <c r="G424" s="41"/>
      <c r="H424" s="41"/>
      <c r="I424" s="242"/>
      <c r="J424" s="41"/>
      <c r="K424" s="41"/>
      <c r="L424" s="45"/>
      <c r="M424" s="243"/>
      <c r="N424" s="244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174</v>
      </c>
      <c r="AU424" s="18" t="s">
        <v>89</v>
      </c>
    </row>
    <row r="425" s="13" customFormat="1">
      <c r="A425" s="13"/>
      <c r="B425" s="245"/>
      <c r="C425" s="246"/>
      <c r="D425" s="247" t="s">
        <v>176</v>
      </c>
      <c r="E425" s="248" t="s">
        <v>1</v>
      </c>
      <c r="F425" s="249" t="s">
        <v>380</v>
      </c>
      <c r="G425" s="246"/>
      <c r="H425" s="248" t="s">
        <v>1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5" t="s">
        <v>176</v>
      </c>
      <c r="AU425" s="255" t="s">
        <v>89</v>
      </c>
      <c r="AV425" s="13" t="s">
        <v>87</v>
      </c>
      <c r="AW425" s="13" t="s">
        <v>35</v>
      </c>
      <c r="AX425" s="13" t="s">
        <v>79</v>
      </c>
      <c r="AY425" s="255" t="s">
        <v>165</v>
      </c>
    </row>
    <row r="426" s="14" customFormat="1">
      <c r="A426" s="14"/>
      <c r="B426" s="256"/>
      <c r="C426" s="257"/>
      <c r="D426" s="247" t="s">
        <v>176</v>
      </c>
      <c r="E426" s="258" t="s">
        <v>1</v>
      </c>
      <c r="F426" s="259" t="s">
        <v>1025</v>
      </c>
      <c r="G426" s="257"/>
      <c r="H426" s="260">
        <v>6.2999999999999998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6" t="s">
        <v>176</v>
      </c>
      <c r="AU426" s="266" t="s">
        <v>89</v>
      </c>
      <c r="AV426" s="14" t="s">
        <v>89</v>
      </c>
      <c r="AW426" s="14" t="s">
        <v>35</v>
      </c>
      <c r="AX426" s="14" t="s">
        <v>79</v>
      </c>
      <c r="AY426" s="266" t="s">
        <v>165</v>
      </c>
    </row>
    <row r="427" s="14" customFormat="1">
      <c r="A427" s="14"/>
      <c r="B427" s="256"/>
      <c r="C427" s="257"/>
      <c r="D427" s="247" t="s">
        <v>176</v>
      </c>
      <c r="E427" s="258" t="s">
        <v>1</v>
      </c>
      <c r="F427" s="259" t="s">
        <v>1026</v>
      </c>
      <c r="G427" s="257"/>
      <c r="H427" s="260">
        <v>11.699999999999999</v>
      </c>
      <c r="I427" s="261"/>
      <c r="J427" s="257"/>
      <c r="K427" s="257"/>
      <c r="L427" s="262"/>
      <c r="M427" s="263"/>
      <c r="N427" s="264"/>
      <c r="O427" s="264"/>
      <c r="P427" s="264"/>
      <c r="Q427" s="264"/>
      <c r="R427" s="264"/>
      <c r="S427" s="264"/>
      <c r="T427" s="26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6" t="s">
        <v>176</v>
      </c>
      <c r="AU427" s="266" t="s">
        <v>89</v>
      </c>
      <c r="AV427" s="14" t="s">
        <v>89</v>
      </c>
      <c r="AW427" s="14" t="s">
        <v>35</v>
      </c>
      <c r="AX427" s="14" t="s">
        <v>79</v>
      </c>
      <c r="AY427" s="266" t="s">
        <v>165</v>
      </c>
    </row>
    <row r="428" s="14" customFormat="1">
      <c r="A428" s="14"/>
      <c r="B428" s="256"/>
      <c r="C428" s="257"/>
      <c r="D428" s="247" t="s">
        <v>176</v>
      </c>
      <c r="E428" s="258" t="s">
        <v>1</v>
      </c>
      <c r="F428" s="259" t="s">
        <v>1027</v>
      </c>
      <c r="G428" s="257"/>
      <c r="H428" s="260">
        <v>3.1499999999999999</v>
      </c>
      <c r="I428" s="261"/>
      <c r="J428" s="257"/>
      <c r="K428" s="257"/>
      <c r="L428" s="262"/>
      <c r="M428" s="263"/>
      <c r="N428" s="264"/>
      <c r="O428" s="264"/>
      <c r="P428" s="264"/>
      <c r="Q428" s="264"/>
      <c r="R428" s="264"/>
      <c r="S428" s="264"/>
      <c r="T428" s="26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6" t="s">
        <v>176</v>
      </c>
      <c r="AU428" s="266" t="s">
        <v>89</v>
      </c>
      <c r="AV428" s="14" t="s">
        <v>89</v>
      </c>
      <c r="AW428" s="14" t="s">
        <v>35</v>
      </c>
      <c r="AX428" s="14" t="s">
        <v>79</v>
      </c>
      <c r="AY428" s="266" t="s">
        <v>165</v>
      </c>
    </row>
    <row r="429" s="14" customFormat="1">
      <c r="A429" s="14"/>
      <c r="B429" s="256"/>
      <c r="C429" s="257"/>
      <c r="D429" s="247" t="s">
        <v>176</v>
      </c>
      <c r="E429" s="258" t="s">
        <v>1</v>
      </c>
      <c r="F429" s="259" t="s">
        <v>1028</v>
      </c>
      <c r="G429" s="257"/>
      <c r="H429" s="260">
        <v>3.1499999999999999</v>
      </c>
      <c r="I429" s="261"/>
      <c r="J429" s="257"/>
      <c r="K429" s="257"/>
      <c r="L429" s="262"/>
      <c r="M429" s="263"/>
      <c r="N429" s="264"/>
      <c r="O429" s="264"/>
      <c r="P429" s="264"/>
      <c r="Q429" s="264"/>
      <c r="R429" s="264"/>
      <c r="S429" s="264"/>
      <c r="T429" s="26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6" t="s">
        <v>176</v>
      </c>
      <c r="AU429" s="266" t="s">
        <v>89</v>
      </c>
      <c r="AV429" s="14" t="s">
        <v>89</v>
      </c>
      <c r="AW429" s="14" t="s">
        <v>35</v>
      </c>
      <c r="AX429" s="14" t="s">
        <v>79</v>
      </c>
      <c r="AY429" s="266" t="s">
        <v>165</v>
      </c>
    </row>
    <row r="430" s="14" customFormat="1">
      <c r="A430" s="14"/>
      <c r="B430" s="256"/>
      <c r="C430" s="257"/>
      <c r="D430" s="247" t="s">
        <v>176</v>
      </c>
      <c r="E430" s="258" t="s">
        <v>1</v>
      </c>
      <c r="F430" s="259" t="s">
        <v>1029</v>
      </c>
      <c r="G430" s="257"/>
      <c r="H430" s="260">
        <v>4.0499999999999998</v>
      </c>
      <c r="I430" s="261"/>
      <c r="J430" s="257"/>
      <c r="K430" s="257"/>
      <c r="L430" s="262"/>
      <c r="M430" s="263"/>
      <c r="N430" s="264"/>
      <c r="O430" s="264"/>
      <c r="P430" s="264"/>
      <c r="Q430" s="264"/>
      <c r="R430" s="264"/>
      <c r="S430" s="264"/>
      <c r="T430" s="26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6" t="s">
        <v>176</v>
      </c>
      <c r="AU430" s="266" t="s">
        <v>89</v>
      </c>
      <c r="AV430" s="14" t="s">
        <v>89</v>
      </c>
      <c r="AW430" s="14" t="s">
        <v>35</v>
      </c>
      <c r="AX430" s="14" t="s">
        <v>79</v>
      </c>
      <c r="AY430" s="266" t="s">
        <v>165</v>
      </c>
    </row>
    <row r="431" s="14" customFormat="1">
      <c r="A431" s="14"/>
      <c r="B431" s="256"/>
      <c r="C431" s="257"/>
      <c r="D431" s="247" t="s">
        <v>176</v>
      </c>
      <c r="E431" s="258" t="s">
        <v>1</v>
      </c>
      <c r="F431" s="259" t="s">
        <v>1030</v>
      </c>
      <c r="G431" s="257"/>
      <c r="H431" s="260">
        <v>16.800000000000001</v>
      </c>
      <c r="I431" s="261"/>
      <c r="J431" s="257"/>
      <c r="K431" s="257"/>
      <c r="L431" s="262"/>
      <c r="M431" s="263"/>
      <c r="N431" s="264"/>
      <c r="O431" s="264"/>
      <c r="P431" s="264"/>
      <c r="Q431" s="264"/>
      <c r="R431" s="264"/>
      <c r="S431" s="264"/>
      <c r="T431" s="26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6" t="s">
        <v>176</v>
      </c>
      <c r="AU431" s="266" t="s">
        <v>89</v>
      </c>
      <c r="AV431" s="14" t="s">
        <v>89</v>
      </c>
      <c r="AW431" s="14" t="s">
        <v>35</v>
      </c>
      <c r="AX431" s="14" t="s">
        <v>79</v>
      </c>
      <c r="AY431" s="266" t="s">
        <v>165</v>
      </c>
    </row>
    <row r="432" s="13" customFormat="1">
      <c r="A432" s="13"/>
      <c r="B432" s="245"/>
      <c r="C432" s="246"/>
      <c r="D432" s="247" t="s">
        <v>176</v>
      </c>
      <c r="E432" s="248" t="s">
        <v>1</v>
      </c>
      <c r="F432" s="249" t="s">
        <v>968</v>
      </c>
      <c r="G432" s="246"/>
      <c r="H432" s="248" t="s">
        <v>1</v>
      </c>
      <c r="I432" s="250"/>
      <c r="J432" s="246"/>
      <c r="K432" s="246"/>
      <c r="L432" s="251"/>
      <c r="M432" s="252"/>
      <c r="N432" s="253"/>
      <c r="O432" s="253"/>
      <c r="P432" s="253"/>
      <c r="Q432" s="253"/>
      <c r="R432" s="253"/>
      <c r="S432" s="253"/>
      <c r="T432" s="25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5" t="s">
        <v>176</v>
      </c>
      <c r="AU432" s="255" t="s">
        <v>89</v>
      </c>
      <c r="AV432" s="13" t="s">
        <v>87</v>
      </c>
      <c r="AW432" s="13" t="s">
        <v>35</v>
      </c>
      <c r="AX432" s="13" t="s">
        <v>79</v>
      </c>
      <c r="AY432" s="255" t="s">
        <v>165</v>
      </c>
    </row>
    <row r="433" s="14" customFormat="1">
      <c r="A433" s="14"/>
      <c r="B433" s="256"/>
      <c r="C433" s="257"/>
      <c r="D433" s="247" t="s">
        <v>176</v>
      </c>
      <c r="E433" s="258" t="s">
        <v>1</v>
      </c>
      <c r="F433" s="259" t="s">
        <v>1031</v>
      </c>
      <c r="G433" s="257"/>
      <c r="H433" s="260">
        <v>8</v>
      </c>
      <c r="I433" s="261"/>
      <c r="J433" s="257"/>
      <c r="K433" s="257"/>
      <c r="L433" s="262"/>
      <c r="M433" s="263"/>
      <c r="N433" s="264"/>
      <c r="O433" s="264"/>
      <c r="P433" s="264"/>
      <c r="Q433" s="264"/>
      <c r="R433" s="264"/>
      <c r="S433" s="264"/>
      <c r="T433" s="26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6" t="s">
        <v>176</v>
      </c>
      <c r="AU433" s="266" t="s">
        <v>89</v>
      </c>
      <c r="AV433" s="14" t="s">
        <v>89</v>
      </c>
      <c r="AW433" s="14" t="s">
        <v>35</v>
      </c>
      <c r="AX433" s="14" t="s">
        <v>79</v>
      </c>
      <c r="AY433" s="266" t="s">
        <v>165</v>
      </c>
    </row>
    <row r="434" s="15" customFormat="1">
      <c r="A434" s="15"/>
      <c r="B434" s="267"/>
      <c r="C434" s="268"/>
      <c r="D434" s="247" t="s">
        <v>176</v>
      </c>
      <c r="E434" s="269" t="s">
        <v>1</v>
      </c>
      <c r="F434" s="270" t="s">
        <v>179</v>
      </c>
      <c r="G434" s="268"/>
      <c r="H434" s="271">
        <v>53.149999999999999</v>
      </c>
      <c r="I434" s="272"/>
      <c r="J434" s="268"/>
      <c r="K434" s="268"/>
      <c r="L434" s="273"/>
      <c r="M434" s="274"/>
      <c r="N434" s="275"/>
      <c r="O434" s="275"/>
      <c r="P434" s="275"/>
      <c r="Q434" s="275"/>
      <c r="R434" s="275"/>
      <c r="S434" s="275"/>
      <c r="T434" s="27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7" t="s">
        <v>176</v>
      </c>
      <c r="AU434" s="277" t="s">
        <v>89</v>
      </c>
      <c r="AV434" s="15" t="s">
        <v>172</v>
      </c>
      <c r="AW434" s="15" t="s">
        <v>35</v>
      </c>
      <c r="AX434" s="15" t="s">
        <v>87</v>
      </c>
      <c r="AY434" s="277" t="s">
        <v>165</v>
      </c>
    </row>
    <row r="435" s="2" customFormat="1" ht="16.5" customHeight="1">
      <c r="A435" s="39"/>
      <c r="B435" s="40"/>
      <c r="C435" s="278" t="s">
        <v>427</v>
      </c>
      <c r="D435" s="278" t="s">
        <v>191</v>
      </c>
      <c r="E435" s="279" t="s">
        <v>1101</v>
      </c>
      <c r="F435" s="280" t="s">
        <v>1102</v>
      </c>
      <c r="G435" s="281" t="s">
        <v>170</v>
      </c>
      <c r="H435" s="282">
        <v>54.213000000000001</v>
      </c>
      <c r="I435" s="283"/>
      <c r="J435" s="284">
        <f>ROUND(I435*H435,2)</f>
        <v>0</v>
      </c>
      <c r="K435" s="280" t="s">
        <v>1</v>
      </c>
      <c r="L435" s="285"/>
      <c r="M435" s="286" t="s">
        <v>1</v>
      </c>
      <c r="N435" s="287" t="s">
        <v>44</v>
      </c>
      <c r="O435" s="92"/>
      <c r="P435" s="236">
        <f>O435*H435</f>
        <v>0</v>
      </c>
      <c r="Q435" s="236">
        <v>0.11799999999999999</v>
      </c>
      <c r="R435" s="236">
        <f>Q435*H435</f>
        <v>6.3971339999999994</v>
      </c>
      <c r="S435" s="236">
        <v>0</v>
      </c>
      <c r="T435" s="237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8" t="s">
        <v>195</v>
      </c>
      <c r="AT435" s="238" t="s">
        <v>191</v>
      </c>
      <c r="AU435" s="238" t="s">
        <v>89</v>
      </c>
      <c r="AY435" s="18" t="s">
        <v>165</v>
      </c>
      <c r="BE435" s="239">
        <f>IF(N435="základní",J435,0)</f>
        <v>0</v>
      </c>
      <c r="BF435" s="239">
        <f>IF(N435="snížená",J435,0)</f>
        <v>0</v>
      </c>
      <c r="BG435" s="239">
        <f>IF(N435="zákl. přenesená",J435,0)</f>
        <v>0</v>
      </c>
      <c r="BH435" s="239">
        <f>IF(N435="sníž. přenesená",J435,0)</f>
        <v>0</v>
      </c>
      <c r="BI435" s="239">
        <f>IF(N435="nulová",J435,0)</f>
        <v>0</v>
      </c>
      <c r="BJ435" s="18" t="s">
        <v>87</v>
      </c>
      <c r="BK435" s="239">
        <f>ROUND(I435*H435,2)</f>
        <v>0</v>
      </c>
      <c r="BL435" s="18" t="s">
        <v>172</v>
      </c>
      <c r="BM435" s="238" t="s">
        <v>1103</v>
      </c>
    </row>
    <row r="436" s="14" customFormat="1">
      <c r="A436" s="14"/>
      <c r="B436" s="256"/>
      <c r="C436" s="257"/>
      <c r="D436" s="247" t="s">
        <v>176</v>
      </c>
      <c r="E436" s="258" t="s">
        <v>1</v>
      </c>
      <c r="F436" s="259" t="s">
        <v>1104</v>
      </c>
      <c r="G436" s="257"/>
      <c r="H436" s="260">
        <v>54.213000000000001</v>
      </c>
      <c r="I436" s="261"/>
      <c r="J436" s="257"/>
      <c r="K436" s="257"/>
      <c r="L436" s="262"/>
      <c r="M436" s="263"/>
      <c r="N436" s="264"/>
      <c r="O436" s="264"/>
      <c r="P436" s="264"/>
      <c r="Q436" s="264"/>
      <c r="R436" s="264"/>
      <c r="S436" s="264"/>
      <c r="T436" s="26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6" t="s">
        <v>176</v>
      </c>
      <c r="AU436" s="266" t="s">
        <v>89</v>
      </c>
      <c r="AV436" s="14" t="s">
        <v>89</v>
      </c>
      <c r="AW436" s="14" t="s">
        <v>35</v>
      </c>
      <c r="AX436" s="14" t="s">
        <v>79</v>
      </c>
      <c r="AY436" s="266" t="s">
        <v>165</v>
      </c>
    </row>
    <row r="437" s="15" customFormat="1">
      <c r="A437" s="15"/>
      <c r="B437" s="267"/>
      <c r="C437" s="268"/>
      <c r="D437" s="247" t="s">
        <v>176</v>
      </c>
      <c r="E437" s="269" t="s">
        <v>1</v>
      </c>
      <c r="F437" s="270" t="s">
        <v>179</v>
      </c>
      <c r="G437" s="268"/>
      <c r="H437" s="271">
        <v>54.213000000000001</v>
      </c>
      <c r="I437" s="272"/>
      <c r="J437" s="268"/>
      <c r="K437" s="268"/>
      <c r="L437" s="273"/>
      <c r="M437" s="274"/>
      <c r="N437" s="275"/>
      <c r="O437" s="275"/>
      <c r="P437" s="275"/>
      <c r="Q437" s="275"/>
      <c r="R437" s="275"/>
      <c r="S437" s="275"/>
      <c r="T437" s="276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77" t="s">
        <v>176</v>
      </c>
      <c r="AU437" s="277" t="s">
        <v>89</v>
      </c>
      <c r="AV437" s="15" t="s">
        <v>172</v>
      </c>
      <c r="AW437" s="15" t="s">
        <v>35</v>
      </c>
      <c r="AX437" s="15" t="s">
        <v>87</v>
      </c>
      <c r="AY437" s="277" t="s">
        <v>165</v>
      </c>
    </row>
    <row r="438" s="2" customFormat="1" ht="24.15" customHeight="1">
      <c r="A438" s="39"/>
      <c r="B438" s="40"/>
      <c r="C438" s="227" t="s">
        <v>432</v>
      </c>
      <c r="D438" s="227" t="s">
        <v>167</v>
      </c>
      <c r="E438" s="228" t="s">
        <v>394</v>
      </c>
      <c r="F438" s="229" t="s">
        <v>395</v>
      </c>
      <c r="G438" s="230" t="s">
        <v>170</v>
      </c>
      <c r="H438" s="231">
        <v>361.745</v>
      </c>
      <c r="I438" s="232"/>
      <c r="J438" s="233">
        <f>ROUND(I438*H438,2)</f>
        <v>0</v>
      </c>
      <c r="K438" s="229" t="s">
        <v>171</v>
      </c>
      <c r="L438" s="45"/>
      <c r="M438" s="234" t="s">
        <v>1</v>
      </c>
      <c r="N438" s="235" t="s">
        <v>44</v>
      </c>
      <c r="O438" s="92"/>
      <c r="P438" s="236">
        <f>O438*H438</f>
        <v>0</v>
      </c>
      <c r="Q438" s="236">
        <v>0.0050099999999999997</v>
      </c>
      <c r="R438" s="236">
        <f>Q438*H438</f>
        <v>1.8123424499999998</v>
      </c>
      <c r="S438" s="236">
        <v>0</v>
      </c>
      <c r="T438" s="237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8" t="s">
        <v>172</v>
      </c>
      <c r="AT438" s="238" t="s">
        <v>167</v>
      </c>
      <c r="AU438" s="238" t="s">
        <v>89</v>
      </c>
      <c r="AY438" s="18" t="s">
        <v>165</v>
      </c>
      <c r="BE438" s="239">
        <f>IF(N438="základní",J438,0)</f>
        <v>0</v>
      </c>
      <c r="BF438" s="239">
        <f>IF(N438="snížená",J438,0)</f>
        <v>0</v>
      </c>
      <c r="BG438" s="239">
        <f>IF(N438="zákl. přenesená",J438,0)</f>
        <v>0</v>
      </c>
      <c r="BH438" s="239">
        <f>IF(N438="sníž. přenesená",J438,0)</f>
        <v>0</v>
      </c>
      <c r="BI438" s="239">
        <f>IF(N438="nulová",J438,0)</f>
        <v>0</v>
      </c>
      <c r="BJ438" s="18" t="s">
        <v>87</v>
      </c>
      <c r="BK438" s="239">
        <f>ROUND(I438*H438,2)</f>
        <v>0</v>
      </c>
      <c r="BL438" s="18" t="s">
        <v>172</v>
      </c>
      <c r="BM438" s="238" t="s">
        <v>1105</v>
      </c>
    </row>
    <row r="439" s="2" customFormat="1">
      <c r="A439" s="39"/>
      <c r="B439" s="40"/>
      <c r="C439" s="41"/>
      <c r="D439" s="240" t="s">
        <v>174</v>
      </c>
      <c r="E439" s="41"/>
      <c r="F439" s="241" t="s">
        <v>397</v>
      </c>
      <c r="G439" s="41"/>
      <c r="H439" s="41"/>
      <c r="I439" s="242"/>
      <c r="J439" s="41"/>
      <c r="K439" s="41"/>
      <c r="L439" s="45"/>
      <c r="M439" s="243"/>
      <c r="N439" s="244"/>
      <c r="O439" s="92"/>
      <c r="P439" s="92"/>
      <c r="Q439" s="92"/>
      <c r="R439" s="92"/>
      <c r="S439" s="92"/>
      <c r="T439" s="93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174</v>
      </c>
      <c r="AU439" s="18" t="s">
        <v>89</v>
      </c>
    </row>
    <row r="440" s="14" customFormat="1">
      <c r="A440" s="14"/>
      <c r="B440" s="256"/>
      <c r="C440" s="257"/>
      <c r="D440" s="247" t="s">
        <v>176</v>
      </c>
      <c r="E440" s="258" t="s">
        <v>1</v>
      </c>
      <c r="F440" s="259" t="s">
        <v>1106</v>
      </c>
      <c r="G440" s="257"/>
      <c r="H440" s="260">
        <v>308.59500000000003</v>
      </c>
      <c r="I440" s="261"/>
      <c r="J440" s="257"/>
      <c r="K440" s="257"/>
      <c r="L440" s="262"/>
      <c r="M440" s="263"/>
      <c r="N440" s="264"/>
      <c r="O440" s="264"/>
      <c r="P440" s="264"/>
      <c r="Q440" s="264"/>
      <c r="R440" s="264"/>
      <c r="S440" s="264"/>
      <c r="T440" s="26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6" t="s">
        <v>176</v>
      </c>
      <c r="AU440" s="266" t="s">
        <v>89</v>
      </c>
      <c r="AV440" s="14" t="s">
        <v>89</v>
      </c>
      <c r="AW440" s="14" t="s">
        <v>35</v>
      </c>
      <c r="AX440" s="14" t="s">
        <v>79</v>
      </c>
      <c r="AY440" s="266" t="s">
        <v>165</v>
      </c>
    </row>
    <row r="441" s="14" customFormat="1">
      <c r="A441" s="14"/>
      <c r="B441" s="256"/>
      <c r="C441" s="257"/>
      <c r="D441" s="247" t="s">
        <v>176</v>
      </c>
      <c r="E441" s="258" t="s">
        <v>1</v>
      </c>
      <c r="F441" s="259" t="s">
        <v>1107</v>
      </c>
      <c r="G441" s="257"/>
      <c r="H441" s="260">
        <v>53.149999999999999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6" t="s">
        <v>176</v>
      </c>
      <c r="AU441" s="266" t="s">
        <v>89</v>
      </c>
      <c r="AV441" s="14" t="s">
        <v>89</v>
      </c>
      <c r="AW441" s="14" t="s">
        <v>35</v>
      </c>
      <c r="AX441" s="14" t="s">
        <v>79</v>
      </c>
      <c r="AY441" s="266" t="s">
        <v>165</v>
      </c>
    </row>
    <row r="442" s="15" customFormat="1">
      <c r="A442" s="15"/>
      <c r="B442" s="267"/>
      <c r="C442" s="268"/>
      <c r="D442" s="247" t="s">
        <v>176</v>
      </c>
      <c r="E442" s="269" t="s">
        <v>1</v>
      </c>
      <c r="F442" s="270" t="s">
        <v>179</v>
      </c>
      <c r="G442" s="268"/>
      <c r="H442" s="271">
        <v>361.745</v>
      </c>
      <c r="I442" s="272"/>
      <c r="J442" s="268"/>
      <c r="K442" s="268"/>
      <c r="L442" s="273"/>
      <c r="M442" s="274"/>
      <c r="N442" s="275"/>
      <c r="O442" s="275"/>
      <c r="P442" s="275"/>
      <c r="Q442" s="275"/>
      <c r="R442" s="275"/>
      <c r="S442" s="275"/>
      <c r="T442" s="276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77" t="s">
        <v>176</v>
      </c>
      <c r="AU442" s="277" t="s">
        <v>89</v>
      </c>
      <c r="AV442" s="15" t="s">
        <v>172</v>
      </c>
      <c r="AW442" s="15" t="s">
        <v>35</v>
      </c>
      <c r="AX442" s="15" t="s">
        <v>87</v>
      </c>
      <c r="AY442" s="277" t="s">
        <v>165</v>
      </c>
    </row>
    <row r="443" s="2" customFormat="1" ht="33" customHeight="1">
      <c r="A443" s="39"/>
      <c r="B443" s="40"/>
      <c r="C443" s="227" t="s">
        <v>438</v>
      </c>
      <c r="D443" s="227" t="s">
        <v>167</v>
      </c>
      <c r="E443" s="228" t="s">
        <v>1108</v>
      </c>
      <c r="F443" s="229" t="s">
        <v>1109</v>
      </c>
      <c r="G443" s="230" t="s">
        <v>170</v>
      </c>
      <c r="H443" s="231">
        <v>1.9350000000000001</v>
      </c>
      <c r="I443" s="232"/>
      <c r="J443" s="233">
        <f>ROUND(I443*H443,2)</f>
        <v>0</v>
      </c>
      <c r="K443" s="229" t="s">
        <v>1</v>
      </c>
      <c r="L443" s="45"/>
      <c r="M443" s="234" t="s">
        <v>1</v>
      </c>
      <c r="N443" s="235" t="s">
        <v>44</v>
      </c>
      <c r="O443" s="92"/>
      <c r="P443" s="236">
        <f>O443*H443</f>
        <v>0</v>
      </c>
      <c r="Q443" s="236">
        <v>0</v>
      </c>
      <c r="R443" s="236">
        <f>Q443*H443</f>
        <v>0</v>
      </c>
      <c r="S443" s="236">
        <v>0</v>
      </c>
      <c r="T443" s="237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8" t="s">
        <v>172</v>
      </c>
      <c r="AT443" s="238" t="s">
        <v>167</v>
      </c>
      <c r="AU443" s="238" t="s">
        <v>89</v>
      </c>
      <c r="AY443" s="18" t="s">
        <v>165</v>
      </c>
      <c r="BE443" s="239">
        <f>IF(N443="základní",J443,0)</f>
        <v>0</v>
      </c>
      <c r="BF443" s="239">
        <f>IF(N443="snížená",J443,0)</f>
        <v>0</v>
      </c>
      <c r="BG443" s="239">
        <f>IF(N443="zákl. přenesená",J443,0)</f>
        <v>0</v>
      </c>
      <c r="BH443" s="239">
        <f>IF(N443="sníž. přenesená",J443,0)</f>
        <v>0</v>
      </c>
      <c r="BI443" s="239">
        <f>IF(N443="nulová",J443,0)</f>
        <v>0</v>
      </c>
      <c r="BJ443" s="18" t="s">
        <v>87</v>
      </c>
      <c r="BK443" s="239">
        <f>ROUND(I443*H443,2)</f>
        <v>0</v>
      </c>
      <c r="BL443" s="18" t="s">
        <v>172</v>
      </c>
      <c r="BM443" s="238" t="s">
        <v>1110</v>
      </c>
    </row>
    <row r="444" s="13" customFormat="1">
      <c r="A444" s="13"/>
      <c r="B444" s="245"/>
      <c r="C444" s="246"/>
      <c r="D444" s="247" t="s">
        <v>176</v>
      </c>
      <c r="E444" s="248" t="s">
        <v>1</v>
      </c>
      <c r="F444" s="249" t="s">
        <v>1111</v>
      </c>
      <c r="G444" s="246"/>
      <c r="H444" s="248" t="s">
        <v>1</v>
      </c>
      <c r="I444" s="250"/>
      <c r="J444" s="246"/>
      <c r="K444" s="246"/>
      <c r="L444" s="251"/>
      <c r="M444" s="252"/>
      <c r="N444" s="253"/>
      <c r="O444" s="253"/>
      <c r="P444" s="253"/>
      <c r="Q444" s="253"/>
      <c r="R444" s="253"/>
      <c r="S444" s="253"/>
      <c r="T444" s="25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5" t="s">
        <v>176</v>
      </c>
      <c r="AU444" s="255" t="s">
        <v>89</v>
      </c>
      <c r="AV444" s="13" t="s">
        <v>87</v>
      </c>
      <c r="AW444" s="13" t="s">
        <v>35</v>
      </c>
      <c r="AX444" s="13" t="s">
        <v>79</v>
      </c>
      <c r="AY444" s="255" t="s">
        <v>165</v>
      </c>
    </row>
    <row r="445" s="14" customFormat="1">
      <c r="A445" s="14"/>
      <c r="B445" s="256"/>
      <c r="C445" s="257"/>
      <c r="D445" s="247" t="s">
        <v>176</v>
      </c>
      <c r="E445" s="258" t="s">
        <v>1</v>
      </c>
      <c r="F445" s="259" t="s">
        <v>1032</v>
      </c>
      <c r="G445" s="257"/>
      <c r="H445" s="260">
        <v>1.9350000000000001</v>
      </c>
      <c r="I445" s="261"/>
      <c r="J445" s="257"/>
      <c r="K445" s="257"/>
      <c r="L445" s="262"/>
      <c r="M445" s="263"/>
      <c r="N445" s="264"/>
      <c r="O445" s="264"/>
      <c r="P445" s="264"/>
      <c r="Q445" s="264"/>
      <c r="R445" s="264"/>
      <c r="S445" s="264"/>
      <c r="T445" s="26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6" t="s">
        <v>176</v>
      </c>
      <c r="AU445" s="266" t="s">
        <v>89</v>
      </c>
      <c r="AV445" s="14" t="s">
        <v>89</v>
      </c>
      <c r="AW445" s="14" t="s">
        <v>35</v>
      </c>
      <c r="AX445" s="14" t="s">
        <v>79</v>
      </c>
      <c r="AY445" s="266" t="s">
        <v>165</v>
      </c>
    </row>
    <row r="446" s="13" customFormat="1">
      <c r="A446" s="13"/>
      <c r="B446" s="245"/>
      <c r="C446" s="246"/>
      <c r="D446" s="247" t="s">
        <v>176</v>
      </c>
      <c r="E446" s="248" t="s">
        <v>1</v>
      </c>
      <c r="F446" s="249" t="s">
        <v>1112</v>
      </c>
      <c r="G446" s="246"/>
      <c r="H446" s="248" t="s">
        <v>1</v>
      </c>
      <c r="I446" s="250"/>
      <c r="J446" s="246"/>
      <c r="K446" s="246"/>
      <c r="L446" s="251"/>
      <c r="M446" s="252"/>
      <c r="N446" s="253"/>
      <c r="O446" s="253"/>
      <c r="P446" s="253"/>
      <c r="Q446" s="253"/>
      <c r="R446" s="253"/>
      <c r="S446" s="253"/>
      <c r="T446" s="25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5" t="s">
        <v>176</v>
      </c>
      <c r="AU446" s="255" t="s">
        <v>89</v>
      </c>
      <c r="AV446" s="13" t="s">
        <v>87</v>
      </c>
      <c r="AW446" s="13" t="s">
        <v>35</v>
      </c>
      <c r="AX446" s="13" t="s">
        <v>79</v>
      </c>
      <c r="AY446" s="255" t="s">
        <v>165</v>
      </c>
    </row>
    <row r="447" s="15" customFormat="1">
      <c r="A447" s="15"/>
      <c r="B447" s="267"/>
      <c r="C447" s="268"/>
      <c r="D447" s="247" t="s">
        <v>176</v>
      </c>
      <c r="E447" s="269" t="s">
        <v>1</v>
      </c>
      <c r="F447" s="270" t="s">
        <v>179</v>
      </c>
      <c r="G447" s="268"/>
      <c r="H447" s="271">
        <v>1.9350000000000001</v>
      </c>
      <c r="I447" s="272"/>
      <c r="J447" s="268"/>
      <c r="K447" s="268"/>
      <c r="L447" s="273"/>
      <c r="M447" s="274"/>
      <c r="N447" s="275"/>
      <c r="O447" s="275"/>
      <c r="P447" s="275"/>
      <c r="Q447" s="275"/>
      <c r="R447" s="275"/>
      <c r="S447" s="275"/>
      <c r="T447" s="27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7" t="s">
        <v>176</v>
      </c>
      <c r="AU447" s="277" t="s">
        <v>89</v>
      </c>
      <c r="AV447" s="15" t="s">
        <v>172</v>
      </c>
      <c r="AW447" s="15" t="s">
        <v>35</v>
      </c>
      <c r="AX447" s="15" t="s">
        <v>87</v>
      </c>
      <c r="AY447" s="277" t="s">
        <v>165</v>
      </c>
    </row>
    <row r="448" s="12" customFormat="1" ht="22.8" customHeight="1">
      <c r="A448" s="12"/>
      <c r="B448" s="211"/>
      <c r="C448" s="212"/>
      <c r="D448" s="213" t="s">
        <v>78</v>
      </c>
      <c r="E448" s="225" t="s">
        <v>252</v>
      </c>
      <c r="F448" s="225" t="s">
        <v>437</v>
      </c>
      <c r="G448" s="212"/>
      <c r="H448" s="212"/>
      <c r="I448" s="215"/>
      <c r="J448" s="226">
        <f>BK448</f>
        <v>0</v>
      </c>
      <c r="K448" s="212"/>
      <c r="L448" s="217"/>
      <c r="M448" s="218"/>
      <c r="N448" s="219"/>
      <c r="O448" s="219"/>
      <c r="P448" s="220">
        <f>SUM(P449:P473)</f>
        <v>0</v>
      </c>
      <c r="Q448" s="219"/>
      <c r="R448" s="220">
        <f>SUM(R449:R473)</f>
        <v>0</v>
      </c>
      <c r="S448" s="219"/>
      <c r="T448" s="221">
        <f>SUM(T449:T473)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222" t="s">
        <v>87</v>
      </c>
      <c r="AT448" s="223" t="s">
        <v>78</v>
      </c>
      <c r="AU448" s="223" t="s">
        <v>87</v>
      </c>
      <c r="AY448" s="222" t="s">
        <v>165</v>
      </c>
      <c r="BK448" s="224">
        <f>SUM(BK449:BK473)</f>
        <v>0</v>
      </c>
    </row>
    <row r="449" s="2" customFormat="1" ht="33" customHeight="1">
      <c r="A449" s="39"/>
      <c r="B449" s="40"/>
      <c r="C449" s="227" t="s">
        <v>448</v>
      </c>
      <c r="D449" s="227" t="s">
        <v>167</v>
      </c>
      <c r="E449" s="228" t="s">
        <v>465</v>
      </c>
      <c r="F449" s="229" t="s">
        <v>466</v>
      </c>
      <c r="G449" s="230" t="s">
        <v>170</v>
      </c>
      <c r="H449" s="231">
        <v>795.71400000000006</v>
      </c>
      <c r="I449" s="232"/>
      <c r="J449" s="233">
        <f>ROUND(I449*H449,2)</f>
        <v>0</v>
      </c>
      <c r="K449" s="229" t="s">
        <v>171</v>
      </c>
      <c r="L449" s="45"/>
      <c r="M449" s="234" t="s">
        <v>1</v>
      </c>
      <c r="N449" s="235" t="s">
        <v>44</v>
      </c>
      <c r="O449" s="92"/>
      <c r="P449" s="236">
        <f>O449*H449</f>
        <v>0</v>
      </c>
      <c r="Q449" s="236">
        <v>0.00036000000000000002</v>
      </c>
      <c r="R449" s="236">
        <f>Q449*H449</f>
        <v>0.28645704000000005</v>
      </c>
      <c r="S449" s="236">
        <v>0</v>
      </c>
      <c r="T449" s="237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8" t="s">
        <v>172</v>
      </c>
      <c r="AT449" s="238" t="s">
        <v>167</v>
      </c>
      <c r="AU449" s="238" t="s">
        <v>89</v>
      </c>
      <c r="AY449" s="18" t="s">
        <v>165</v>
      </c>
      <c r="BE449" s="239">
        <f>IF(N449="základní",J449,0)</f>
        <v>0</v>
      </c>
      <c r="BF449" s="239">
        <f>IF(N449="snížená",J449,0)</f>
        <v>0</v>
      </c>
      <c r="BG449" s="239">
        <f>IF(N449="zákl. přenesená",J449,0)</f>
        <v>0</v>
      </c>
      <c r="BH449" s="239">
        <f>IF(N449="sníž. přenesená",J449,0)</f>
        <v>0</v>
      </c>
      <c r="BI449" s="239">
        <f>IF(N449="nulová",J449,0)</f>
        <v>0</v>
      </c>
      <c r="BJ449" s="18" t="s">
        <v>87</v>
      </c>
      <c r="BK449" s="239">
        <f>ROUND(I449*H449,2)</f>
        <v>0</v>
      </c>
      <c r="BL449" s="18" t="s">
        <v>172</v>
      </c>
      <c r="BM449" s="238" t="s">
        <v>1113</v>
      </c>
    </row>
    <row r="450" s="2" customFormat="1">
      <c r="A450" s="39"/>
      <c r="B450" s="40"/>
      <c r="C450" s="41"/>
      <c r="D450" s="240" t="s">
        <v>174</v>
      </c>
      <c r="E450" s="41"/>
      <c r="F450" s="241" t="s">
        <v>468</v>
      </c>
      <c r="G450" s="41"/>
      <c r="H450" s="41"/>
      <c r="I450" s="242"/>
      <c r="J450" s="41"/>
      <c r="K450" s="41"/>
      <c r="L450" s="45"/>
      <c r="M450" s="243"/>
      <c r="N450" s="244"/>
      <c r="O450" s="92"/>
      <c r="P450" s="92"/>
      <c r="Q450" s="92"/>
      <c r="R450" s="92"/>
      <c r="S450" s="92"/>
      <c r="T450" s="93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174</v>
      </c>
      <c r="AU450" s="18" t="s">
        <v>89</v>
      </c>
    </row>
    <row r="451" s="13" customFormat="1">
      <c r="A451" s="13"/>
      <c r="B451" s="245"/>
      <c r="C451" s="246"/>
      <c r="D451" s="247" t="s">
        <v>176</v>
      </c>
      <c r="E451" s="248" t="s">
        <v>1</v>
      </c>
      <c r="F451" s="249" t="s">
        <v>534</v>
      </c>
      <c r="G451" s="246"/>
      <c r="H451" s="248" t="s">
        <v>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5" t="s">
        <v>176</v>
      </c>
      <c r="AU451" s="255" t="s">
        <v>89</v>
      </c>
      <c r="AV451" s="13" t="s">
        <v>87</v>
      </c>
      <c r="AW451" s="13" t="s">
        <v>35</v>
      </c>
      <c r="AX451" s="13" t="s">
        <v>79</v>
      </c>
      <c r="AY451" s="255" t="s">
        <v>165</v>
      </c>
    </row>
    <row r="452" s="14" customFormat="1">
      <c r="A452" s="14"/>
      <c r="B452" s="256"/>
      <c r="C452" s="257"/>
      <c r="D452" s="247" t="s">
        <v>176</v>
      </c>
      <c r="E452" s="258" t="s">
        <v>1</v>
      </c>
      <c r="F452" s="259" t="s">
        <v>1019</v>
      </c>
      <c r="G452" s="257"/>
      <c r="H452" s="260">
        <v>11.984999999999999</v>
      </c>
      <c r="I452" s="261"/>
      <c r="J452" s="257"/>
      <c r="K452" s="257"/>
      <c r="L452" s="262"/>
      <c r="M452" s="263"/>
      <c r="N452" s="264"/>
      <c r="O452" s="264"/>
      <c r="P452" s="264"/>
      <c r="Q452" s="264"/>
      <c r="R452" s="264"/>
      <c r="S452" s="264"/>
      <c r="T452" s="26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6" t="s">
        <v>176</v>
      </c>
      <c r="AU452" s="266" t="s">
        <v>89</v>
      </c>
      <c r="AV452" s="14" t="s">
        <v>89</v>
      </c>
      <c r="AW452" s="14" t="s">
        <v>35</v>
      </c>
      <c r="AX452" s="14" t="s">
        <v>79</v>
      </c>
      <c r="AY452" s="266" t="s">
        <v>165</v>
      </c>
    </row>
    <row r="453" s="14" customFormat="1">
      <c r="A453" s="14"/>
      <c r="B453" s="256"/>
      <c r="C453" s="257"/>
      <c r="D453" s="247" t="s">
        <v>176</v>
      </c>
      <c r="E453" s="258" t="s">
        <v>1</v>
      </c>
      <c r="F453" s="259" t="s">
        <v>1050</v>
      </c>
      <c r="G453" s="257"/>
      <c r="H453" s="260">
        <v>207.315</v>
      </c>
      <c r="I453" s="261"/>
      <c r="J453" s="257"/>
      <c r="K453" s="257"/>
      <c r="L453" s="262"/>
      <c r="M453" s="263"/>
      <c r="N453" s="264"/>
      <c r="O453" s="264"/>
      <c r="P453" s="264"/>
      <c r="Q453" s="264"/>
      <c r="R453" s="264"/>
      <c r="S453" s="264"/>
      <c r="T453" s="26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6" t="s">
        <v>176</v>
      </c>
      <c r="AU453" s="266" t="s">
        <v>89</v>
      </c>
      <c r="AV453" s="14" t="s">
        <v>89</v>
      </c>
      <c r="AW453" s="14" t="s">
        <v>35</v>
      </c>
      <c r="AX453" s="14" t="s">
        <v>79</v>
      </c>
      <c r="AY453" s="266" t="s">
        <v>165</v>
      </c>
    </row>
    <row r="454" s="14" customFormat="1">
      <c r="A454" s="14"/>
      <c r="B454" s="256"/>
      <c r="C454" s="257"/>
      <c r="D454" s="247" t="s">
        <v>176</v>
      </c>
      <c r="E454" s="258" t="s">
        <v>1</v>
      </c>
      <c r="F454" s="259" t="s">
        <v>1020</v>
      </c>
      <c r="G454" s="257"/>
      <c r="H454" s="260">
        <v>47.939999999999998</v>
      </c>
      <c r="I454" s="261"/>
      <c r="J454" s="257"/>
      <c r="K454" s="257"/>
      <c r="L454" s="262"/>
      <c r="M454" s="263"/>
      <c r="N454" s="264"/>
      <c r="O454" s="264"/>
      <c r="P454" s="264"/>
      <c r="Q454" s="264"/>
      <c r="R454" s="264"/>
      <c r="S454" s="264"/>
      <c r="T454" s="26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6" t="s">
        <v>176</v>
      </c>
      <c r="AU454" s="266" t="s">
        <v>89</v>
      </c>
      <c r="AV454" s="14" t="s">
        <v>89</v>
      </c>
      <c r="AW454" s="14" t="s">
        <v>35</v>
      </c>
      <c r="AX454" s="14" t="s">
        <v>79</v>
      </c>
      <c r="AY454" s="266" t="s">
        <v>165</v>
      </c>
    </row>
    <row r="455" s="14" customFormat="1">
      <c r="A455" s="14"/>
      <c r="B455" s="256"/>
      <c r="C455" s="257"/>
      <c r="D455" s="247" t="s">
        <v>176</v>
      </c>
      <c r="E455" s="258" t="s">
        <v>1</v>
      </c>
      <c r="F455" s="259" t="s">
        <v>1021</v>
      </c>
      <c r="G455" s="257"/>
      <c r="H455" s="260">
        <v>59.670000000000002</v>
      </c>
      <c r="I455" s="261"/>
      <c r="J455" s="257"/>
      <c r="K455" s="257"/>
      <c r="L455" s="262"/>
      <c r="M455" s="263"/>
      <c r="N455" s="264"/>
      <c r="O455" s="264"/>
      <c r="P455" s="264"/>
      <c r="Q455" s="264"/>
      <c r="R455" s="264"/>
      <c r="S455" s="264"/>
      <c r="T455" s="26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6" t="s">
        <v>176</v>
      </c>
      <c r="AU455" s="266" t="s">
        <v>89</v>
      </c>
      <c r="AV455" s="14" t="s">
        <v>89</v>
      </c>
      <c r="AW455" s="14" t="s">
        <v>35</v>
      </c>
      <c r="AX455" s="14" t="s">
        <v>79</v>
      </c>
      <c r="AY455" s="266" t="s">
        <v>165</v>
      </c>
    </row>
    <row r="456" s="14" customFormat="1">
      <c r="A456" s="14"/>
      <c r="B456" s="256"/>
      <c r="C456" s="257"/>
      <c r="D456" s="247" t="s">
        <v>176</v>
      </c>
      <c r="E456" s="258" t="s">
        <v>1</v>
      </c>
      <c r="F456" s="259" t="s">
        <v>1022</v>
      </c>
      <c r="G456" s="257"/>
      <c r="H456" s="260">
        <v>29.07</v>
      </c>
      <c r="I456" s="261"/>
      <c r="J456" s="257"/>
      <c r="K456" s="257"/>
      <c r="L456" s="262"/>
      <c r="M456" s="263"/>
      <c r="N456" s="264"/>
      <c r="O456" s="264"/>
      <c r="P456" s="264"/>
      <c r="Q456" s="264"/>
      <c r="R456" s="264"/>
      <c r="S456" s="264"/>
      <c r="T456" s="26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6" t="s">
        <v>176</v>
      </c>
      <c r="AU456" s="266" t="s">
        <v>89</v>
      </c>
      <c r="AV456" s="14" t="s">
        <v>89</v>
      </c>
      <c r="AW456" s="14" t="s">
        <v>35</v>
      </c>
      <c r="AX456" s="14" t="s">
        <v>79</v>
      </c>
      <c r="AY456" s="266" t="s">
        <v>165</v>
      </c>
    </row>
    <row r="457" s="14" customFormat="1">
      <c r="A457" s="14"/>
      <c r="B457" s="256"/>
      <c r="C457" s="257"/>
      <c r="D457" s="247" t="s">
        <v>176</v>
      </c>
      <c r="E457" s="258" t="s">
        <v>1</v>
      </c>
      <c r="F457" s="259" t="s">
        <v>1023</v>
      </c>
      <c r="G457" s="257"/>
      <c r="H457" s="260">
        <v>52.020000000000003</v>
      </c>
      <c r="I457" s="261"/>
      <c r="J457" s="257"/>
      <c r="K457" s="257"/>
      <c r="L457" s="262"/>
      <c r="M457" s="263"/>
      <c r="N457" s="264"/>
      <c r="O457" s="264"/>
      <c r="P457" s="264"/>
      <c r="Q457" s="264"/>
      <c r="R457" s="264"/>
      <c r="S457" s="264"/>
      <c r="T457" s="26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6" t="s">
        <v>176</v>
      </c>
      <c r="AU457" s="266" t="s">
        <v>89</v>
      </c>
      <c r="AV457" s="14" t="s">
        <v>89</v>
      </c>
      <c r="AW457" s="14" t="s">
        <v>35</v>
      </c>
      <c r="AX457" s="14" t="s">
        <v>79</v>
      </c>
      <c r="AY457" s="266" t="s">
        <v>165</v>
      </c>
    </row>
    <row r="458" s="14" customFormat="1">
      <c r="A458" s="14"/>
      <c r="B458" s="256"/>
      <c r="C458" s="257"/>
      <c r="D458" s="247" t="s">
        <v>176</v>
      </c>
      <c r="E458" s="258" t="s">
        <v>1</v>
      </c>
      <c r="F458" s="259" t="s">
        <v>1024</v>
      </c>
      <c r="G458" s="257"/>
      <c r="H458" s="260">
        <v>116.612</v>
      </c>
      <c r="I458" s="261"/>
      <c r="J458" s="257"/>
      <c r="K458" s="257"/>
      <c r="L458" s="262"/>
      <c r="M458" s="263"/>
      <c r="N458" s="264"/>
      <c r="O458" s="264"/>
      <c r="P458" s="264"/>
      <c r="Q458" s="264"/>
      <c r="R458" s="264"/>
      <c r="S458" s="264"/>
      <c r="T458" s="26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6" t="s">
        <v>176</v>
      </c>
      <c r="AU458" s="266" t="s">
        <v>89</v>
      </c>
      <c r="AV458" s="14" t="s">
        <v>89</v>
      </c>
      <c r="AW458" s="14" t="s">
        <v>35</v>
      </c>
      <c r="AX458" s="14" t="s">
        <v>79</v>
      </c>
      <c r="AY458" s="266" t="s">
        <v>165</v>
      </c>
    </row>
    <row r="459" s="13" customFormat="1">
      <c r="A459" s="13"/>
      <c r="B459" s="245"/>
      <c r="C459" s="246"/>
      <c r="D459" s="247" t="s">
        <v>176</v>
      </c>
      <c r="E459" s="248" t="s">
        <v>1</v>
      </c>
      <c r="F459" s="249" t="s">
        <v>900</v>
      </c>
      <c r="G459" s="246"/>
      <c r="H459" s="248" t="s">
        <v>1</v>
      </c>
      <c r="I459" s="250"/>
      <c r="J459" s="246"/>
      <c r="K459" s="246"/>
      <c r="L459" s="251"/>
      <c r="M459" s="252"/>
      <c r="N459" s="253"/>
      <c r="O459" s="253"/>
      <c r="P459" s="253"/>
      <c r="Q459" s="253"/>
      <c r="R459" s="253"/>
      <c r="S459" s="253"/>
      <c r="T459" s="25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5" t="s">
        <v>176</v>
      </c>
      <c r="AU459" s="255" t="s">
        <v>89</v>
      </c>
      <c r="AV459" s="13" t="s">
        <v>87</v>
      </c>
      <c r="AW459" s="13" t="s">
        <v>35</v>
      </c>
      <c r="AX459" s="13" t="s">
        <v>79</v>
      </c>
      <c r="AY459" s="255" t="s">
        <v>165</v>
      </c>
    </row>
    <row r="460" s="14" customFormat="1">
      <c r="A460" s="14"/>
      <c r="B460" s="256"/>
      <c r="C460" s="257"/>
      <c r="D460" s="247" t="s">
        <v>176</v>
      </c>
      <c r="E460" s="258" t="s">
        <v>1</v>
      </c>
      <c r="F460" s="259" t="s">
        <v>1114</v>
      </c>
      <c r="G460" s="257"/>
      <c r="H460" s="260">
        <v>216.017</v>
      </c>
      <c r="I460" s="261"/>
      <c r="J460" s="257"/>
      <c r="K460" s="257"/>
      <c r="L460" s="262"/>
      <c r="M460" s="263"/>
      <c r="N460" s="264"/>
      <c r="O460" s="264"/>
      <c r="P460" s="264"/>
      <c r="Q460" s="264"/>
      <c r="R460" s="264"/>
      <c r="S460" s="264"/>
      <c r="T460" s="26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6" t="s">
        <v>176</v>
      </c>
      <c r="AU460" s="266" t="s">
        <v>89</v>
      </c>
      <c r="AV460" s="14" t="s">
        <v>89</v>
      </c>
      <c r="AW460" s="14" t="s">
        <v>35</v>
      </c>
      <c r="AX460" s="14" t="s">
        <v>79</v>
      </c>
      <c r="AY460" s="266" t="s">
        <v>165</v>
      </c>
    </row>
    <row r="461" s="13" customFormat="1">
      <c r="A461" s="13"/>
      <c r="B461" s="245"/>
      <c r="C461" s="246"/>
      <c r="D461" s="247" t="s">
        <v>176</v>
      </c>
      <c r="E461" s="248" t="s">
        <v>1</v>
      </c>
      <c r="F461" s="249" t="s">
        <v>380</v>
      </c>
      <c r="G461" s="246"/>
      <c r="H461" s="248" t="s">
        <v>1</v>
      </c>
      <c r="I461" s="250"/>
      <c r="J461" s="246"/>
      <c r="K461" s="246"/>
      <c r="L461" s="251"/>
      <c r="M461" s="252"/>
      <c r="N461" s="253"/>
      <c r="O461" s="253"/>
      <c r="P461" s="253"/>
      <c r="Q461" s="253"/>
      <c r="R461" s="253"/>
      <c r="S461" s="253"/>
      <c r="T461" s="25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5" t="s">
        <v>176</v>
      </c>
      <c r="AU461" s="255" t="s">
        <v>89</v>
      </c>
      <c r="AV461" s="13" t="s">
        <v>87</v>
      </c>
      <c r="AW461" s="13" t="s">
        <v>35</v>
      </c>
      <c r="AX461" s="13" t="s">
        <v>79</v>
      </c>
      <c r="AY461" s="255" t="s">
        <v>165</v>
      </c>
    </row>
    <row r="462" s="14" customFormat="1">
      <c r="A462" s="14"/>
      <c r="B462" s="256"/>
      <c r="C462" s="257"/>
      <c r="D462" s="247" t="s">
        <v>176</v>
      </c>
      <c r="E462" s="258" t="s">
        <v>1</v>
      </c>
      <c r="F462" s="259" t="s">
        <v>1025</v>
      </c>
      <c r="G462" s="257"/>
      <c r="H462" s="260">
        <v>6.2999999999999998</v>
      </c>
      <c r="I462" s="261"/>
      <c r="J462" s="257"/>
      <c r="K462" s="257"/>
      <c r="L462" s="262"/>
      <c r="M462" s="263"/>
      <c r="N462" s="264"/>
      <c r="O462" s="264"/>
      <c r="P462" s="264"/>
      <c r="Q462" s="264"/>
      <c r="R462" s="264"/>
      <c r="S462" s="264"/>
      <c r="T462" s="26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6" t="s">
        <v>176</v>
      </c>
      <c r="AU462" s="266" t="s">
        <v>89</v>
      </c>
      <c r="AV462" s="14" t="s">
        <v>89</v>
      </c>
      <c r="AW462" s="14" t="s">
        <v>35</v>
      </c>
      <c r="AX462" s="14" t="s">
        <v>79</v>
      </c>
      <c r="AY462" s="266" t="s">
        <v>165</v>
      </c>
    </row>
    <row r="463" s="14" customFormat="1">
      <c r="A463" s="14"/>
      <c r="B463" s="256"/>
      <c r="C463" s="257"/>
      <c r="D463" s="247" t="s">
        <v>176</v>
      </c>
      <c r="E463" s="258" t="s">
        <v>1</v>
      </c>
      <c r="F463" s="259" t="s">
        <v>1026</v>
      </c>
      <c r="G463" s="257"/>
      <c r="H463" s="260">
        <v>11.699999999999999</v>
      </c>
      <c r="I463" s="261"/>
      <c r="J463" s="257"/>
      <c r="K463" s="257"/>
      <c r="L463" s="262"/>
      <c r="M463" s="263"/>
      <c r="N463" s="264"/>
      <c r="O463" s="264"/>
      <c r="P463" s="264"/>
      <c r="Q463" s="264"/>
      <c r="R463" s="264"/>
      <c r="S463" s="264"/>
      <c r="T463" s="26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6" t="s">
        <v>176</v>
      </c>
      <c r="AU463" s="266" t="s">
        <v>89</v>
      </c>
      <c r="AV463" s="14" t="s">
        <v>89</v>
      </c>
      <c r="AW463" s="14" t="s">
        <v>35</v>
      </c>
      <c r="AX463" s="14" t="s">
        <v>79</v>
      </c>
      <c r="AY463" s="266" t="s">
        <v>165</v>
      </c>
    </row>
    <row r="464" s="14" customFormat="1">
      <c r="A464" s="14"/>
      <c r="B464" s="256"/>
      <c r="C464" s="257"/>
      <c r="D464" s="247" t="s">
        <v>176</v>
      </c>
      <c r="E464" s="258" t="s">
        <v>1</v>
      </c>
      <c r="F464" s="259" t="s">
        <v>1027</v>
      </c>
      <c r="G464" s="257"/>
      <c r="H464" s="260">
        <v>3.1499999999999999</v>
      </c>
      <c r="I464" s="261"/>
      <c r="J464" s="257"/>
      <c r="K464" s="257"/>
      <c r="L464" s="262"/>
      <c r="M464" s="263"/>
      <c r="N464" s="264"/>
      <c r="O464" s="264"/>
      <c r="P464" s="264"/>
      <c r="Q464" s="264"/>
      <c r="R464" s="264"/>
      <c r="S464" s="264"/>
      <c r="T464" s="26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6" t="s">
        <v>176</v>
      </c>
      <c r="AU464" s="266" t="s">
        <v>89</v>
      </c>
      <c r="AV464" s="14" t="s">
        <v>89</v>
      </c>
      <c r="AW464" s="14" t="s">
        <v>35</v>
      </c>
      <c r="AX464" s="14" t="s">
        <v>79</v>
      </c>
      <c r="AY464" s="266" t="s">
        <v>165</v>
      </c>
    </row>
    <row r="465" s="14" customFormat="1">
      <c r="A465" s="14"/>
      <c r="B465" s="256"/>
      <c r="C465" s="257"/>
      <c r="D465" s="247" t="s">
        <v>176</v>
      </c>
      <c r="E465" s="258" t="s">
        <v>1</v>
      </c>
      <c r="F465" s="259" t="s">
        <v>1028</v>
      </c>
      <c r="G465" s="257"/>
      <c r="H465" s="260">
        <v>3.1499999999999999</v>
      </c>
      <c r="I465" s="261"/>
      <c r="J465" s="257"/>
      <c r="K465" s="257"/>
      <c r="L465" s="262"/>
      <c r="M465" s="263"/>
      <c r="N465" s="264"/>
      <c r="O465" s="264"/>
      <c r="P465" s="264"/>
      <c r="Q465" s="264"/>
      <c r="R465" s="264"/>
      <c r="S465" s="264"/>
      <c r="T465" s="26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6" t="s">
        <v>176</v>
      </c>
      <c r="AU465" s="266" t="s">
        <v>89</v>
      </c>
      <c r="AV465" s="14" t="s">
        <v>89</v>
      </c>
      <c r="AW465" s="14" t="s">
        <v>35</v>
      </c>
      <c r="AX465" s="14" t="s">
        <v>79</v>
      </c>
      <c r="AY465" s="266" t="s">
        <v>165</v>
      </c>
    </row>
    <row r="466" s="14" customFormat="1">
      <c r="A466" s="14"/>
      <c r="B466" s="256"/>
      <c r="C466" s="257"/>
      <c r="D466" s="247" t="s">
        <v>176</v>
      </c>
      <c r="E466" s="258" t="s">
        <v>1</v>
      </c>
      <c r="F466" s="259" t="s">
        <v>1029</v>
      </c>
      <c r="G466" s="257"/>
      <c r="H466" s="260">
        <v>4.0499999999999998</v>
      </c>
      <c r="I466" s="261"/>
      <c r="J466" s="257"/>
      <c r="K466" s="257"/>
      <c r="L466" s="262"/>
      <c r="M466" s="263"/>
      <c r="N466" s="264"/>
      <c r="O466" s="264"/>
      <c r="P466" s="264"/>
      <c r="Q466" s="264"/>
      <c r="R466" s="264"/>
      <c r="S466" s="264"/>
      <c r="T466" s="26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6" t="s">
        <v>176</v>
      </c>
      <c r="AU466" s="266" t="s">
        <v>89</v>
      </c>
      <c r="AV466" s="14" t="s">
        <v>89</v>
      </c>
      <c r="AW466" s="14" t="s">
        <v>35</v>
      </c>
      <c r="AX466" s="14" t="s">
        <v>79</v>
      </c>
      <c r="AY466" s="266" t="s">
        <v>165</v>
      </c>
    </row>
    <row r="467" s="14" customFormat="1">
      <c r="A467" s="14"/>
      <c r="B467" s="256"/>
      <c r="C467" s="257"/>
      <c r="D467" s="247" t="s">
        <v>176</v>
      </c>
      <c r="E467" s="258" t="s">
        <v>1</v>
      </c>
      <c r="F467" s="259" t="s">
        <v>1030</v>
      </c>
      <c r="G467" s="257"/>
      <c r="H467" s="260">
        <v>16.800000000000001</v>
      </c>
      <c r="I467" s="261"/>
      <c r="J467" s="257"/>
      <c r="K467" s="257"/>
      <c r="L467" s="262"/>
      <c r="M467" s="263"/>
      <c r="N467" s="264"/>
      <c r="O467" s="264"/>
      <c r="P467" s="264"/>
      <c r="Q467" s="264"/>
      <c r="R467" s="264"/>
      <c r="S467" s="264"/>
      <c r="T467" s="26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6" t="s">
        <v>176</v>
      </c>
      <c r="AU467" s="266" t="s">
        <v>89</v>
      </c>
      <c r="AV467" s="14" t="s">
        <v>89</v>
      </c>
      <c r="AW467" s="14" t="s">
        <v>35</v>
      </c>
      <c r="AX467" s="14" t="s">
        <v>79</v>
      </c>
      <c r="AY467" s="266" t="s">
        <v>165</v>
      </c>
    </row>
    <row r="468" s="13" customFormat="1">
      <c r="A468" s="13"/>
      <c r="B468" s="245"/>
      <c r="C468" s="246"/>
      <c r="D468" s="247" t="s">
        <v>176</v>
      </c>
      <c r="E468" s="248" t="s">
        <v>1</v>
      </c>
      <c r="F468" s="249" t="s">
        <v>968</v>
      </c>
      <c r="G468" s="246"/>
      <c r="H468" s="248" t="s">
        <v>1</v>
      </c>
      <c r="I468" s="250"/>
      <c r="J468" s="246"/>
      <c r="K468" s="246"/>
      <c r="L468" s="251"/>
      <c r="M468" s="252"/>
      <c r="N468" s="253"/>
      <c r="O468" s="253"/>
      <c r="P468" s="253"/>
      <c r="Q468" s="253"/>
      <c r="R468" s="253"/>
      <c r="S468" s="253"/>
      <c r="T468" s="25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5" t="s">
        <v>176</v>
      </c>
      <c r="AU468" s="255" t="s">
        <v>89</v>
      </c>
      <c r="AV468" s="13" t="s">
        <v>87</v>
      </c>
      <c r="AW468" s="13" t="s">
        <v>35</v>
      </c>
      <c r="AX468" s="13" t="s">
        <v>79</v>
      </c>
      <c r="AY468" s="255" t="s">
        <v>165</v>
      </c>
    </row>
    <row r="469" s="14" customFormat="1">
      <c r="A469" s="14"/>
      <c r="B469" s="256"/>
      <c r="C469" s="257"/>
      <c r="D469" s="247" t="s">
        <v>176</v>
      </c>
      <c r="E469" s="258" t="s">
        <v>1</v>
      </c>
      <c r="F469" s="259" t="s">
        <v>1031</v>
      </c>
      <c r="G469" s="257"/>
      <c r="H469" s="260">
        <v>8</v>
      </c>
      <c r="I469" s="261"/>
      <c r="J469" s="257"/>
      <c r="K469" s="257"/>
      <c r="L469" s="262"/>
      <c r="M469" s="263"/>
      <c r="N469" s="264"/>
      <c r="O469" s="264"/>
      <c r="P469" s="264"/>
      <c r="Q469" s="264"/>
      <c r="R469" s="264"/>
      <c r="S469" s="264"/>
      <c r="T469" s="265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6" t="s">
        <v>176</v>
      </c>
      <c r="AU469" s="266" t="s">
        <v>89</v>
      </c>
      <c r="AV469" s="14" t="s">
        <v>89</v>
      </c>
      <c r="AW469" s="14" t="s">
        <v>35</v>
      </c>
      <c r="AX469" s="14" t="s">
        <v>79</v>
      </c>
      <c r="AY469" s="266" t="s">
        <v>165</v>
      </c>
    </row>
    <row r="470" s="13" customFormat="1">
      <c r="A470" s="13"/>
      <c r="B470" s="245"/>
      <c r="C470" s="246"/>
      <c r="D470" s="247" t="s">
        <v>176</v>
      </c>
      <c r="E470" s="248" t="s">
        <v>1</v>
      </c>
      <c r="F470" s="249" t="s">
        <v>970</v>
      </c>
      <c r="G470" s="246"/>
      <c r="H470" s="248" t="s">
        <v>1</v>
      </c>
      <c r="I470" s="250"/>
      <c r="J470" s="246"/>
      <c r="K470" s="246"/>
      <c r="L470" s="251"/>
      <c r="M470" s="252"/>
      <c r="N470" s="253"/>
      <c r="O470" s="253"/>
      <c r="P470" s="253"/>
      <c r="Q470" s="253"/>
      <c r="R470" s="253"/>
      <c r="S470" s="253"/>
      <c r="T470" s="25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5" t="s">
        <v>176</v>
      </c>
      <c r="AU470" s="255" t="s">
        <v>89</v>
      </c>
      <c r="AV470" s="13" t="s">
        <v>87</v>
      </c>
      <c r="AW470" s="13" t="s">
        <v>35</v>
      </c>
      <c r="AX470" s="13" t="s">
        <v>79</v>
      </c>
      <c r="AY470" s="255" t="s">
        <v>165</v>
      </c>
    </row>
    <row r="471" s="13" customFormat="1">
      <c r="A471" s="13"/>
      <c r="B471" s="245"/>
      <c r="C471" s="246"/>
      <c r="D471" s="247" t="s">
        <v>176</v>
      </c>
      <c r="E471" s="248" t="s">
        <v>1</v>
      </c>
      <c r="F471" s="249" t="s">
        <v>971</v>
      </c>
      <c r="G471" s="246"/>
      <c r="H471" s="248" t="s">
        <v>1</v>
      </c>
      <c r="I471" s="250"/>
      <c r="J471" s="246"/>
      <c r="K471" s="246"/>
      <c r="L471" s="251"/>
      <c r="M471" s="252"/>
      <c r="N471" s="253"/>
      <c r="O471" s="253"/>
      <c r="P471" s="253"/>
      <c r="Q471" s="253"/>
      <c r="R471" s="253"/>
      <c r="S471" s="253"/>
      <c r="T471" s="25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5" t="s">
        <v>176</v>
      </c>
      <c r="AU471" s="255" t="s">
        <v>89</v>
      </c>
      <c r="AV471" s="13" t="s">
        <v>87</v>
      </c>
      <c r="AW471" s="13" t="s">
        <v>35</v>
      </c>
      <c r="AX471" s="13" t="s">
        <v>79</v>
      </c>
      <c r="AY471" s="255" t="s">
        <v>165</v>
      </c>
    </row>
    <row r="472" s="14" customFormat="1">
      <c r="A472" s="14"/>
      <c r="B472" s="256"/>
      <c r="C472" s="257"/>
      <c r="D472" s="247" t="s">
        <v>176</v>
      </c>
      <c r="E472" s="258" t="s">
        <v>1</v>
      </c>
      <c r="F472" s="259" t="s">
        <v>1032</v>
      </c>
      <c r="G472" s="257"/>
      <c r="H472" s="260">
        <v>1.9350000000000001</v>
      </c>
      <c r="I472" s="261"/>
      <c r="J472" s="257"/>
      <c r="K472" s="257"/>
      <c r="L472" s="262"/>
      <c r="M472" s="263"/>
      <c r="N472" s="264"/>
      <c r="O472" s="264"/>
      <c r="P472" s="264"/>
      <c r="Q472" s="264"/>
      <c r="R472" s="264"/>
      <c r="S472" s="264"/>
      <c r="T472" s="26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6" t="s">
        <v>176</v>
      </c>
      <c r="AU472" s="266" t="s">
        <v>89</v>
      </c>
      <c r="AV472" s="14" t="s">
        <v>89</v>
      </c>
      <c r="AW472" s="14" t="s">
        <v>35</v>
      </c>
      <c r="AX472" s="14" t="s">
        <v>79</v>
      </c>
      <c r="AY472" s="266" t="s">
        <v>165</v>
      </c>
    </row>
    <row r="473" s="15" customFormat="1">
      <c r="A473" s="15"/>
      <c r="B473" s="267"/>
      <c r="C473" s="268"/>
      <c r="D473" s="247" t="s">
        <v>176</v>
      </c>
      <c r="E473" s="269" t="s">
        <v>1</v>
      </c>
      <c r="F473" s="270" t="s">
        <v>179</v>
      </c>
      <c r="G473" s="268"/>
      <c r="H473" s="271">
        <v>795.71399999999971</v>
      </c>
      <c r="I473" s="272"/>
      <c r="J473" s="268"/>
      <c r="K473" s="268"/>
      <c r="L473" s="273"/>
      <c r="M473" s="274"/>
      <c r="N473" s="275"/>
      <c r="O473" s="275"/>
      <c r="P473" s="275"/>
      <c r="Q473" s="275"/>
      <c r="R473" s="275"/>
      <c r="S473" s="275"/>
      <c r="T473" s="27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7" t="s">
        <v>176</v>
      </c>
      <c r="AU473" s="277" t="s">
        <v>89</v>
      </c>
      <c r="AV473" s="15" t="s">
        <v>172</v>
      </c>
      <c r="AW473" s="15" t="s">
        <v>35</v>
      </c>
      <c r="AX473" s="15" t="s">
        <v>87</v>
      </c>
      <c r="AY473" s="277" t="s">
        <v>165</v>
      </c>
    </row>
    <row r="474" s="12" customFormat="1" ht="22.8" customHeight="1">
      <c r="A474" s="12"/>
      <c r="B474" s="211"/>
      <c r="C474" s="212"/>
      <c r="D474" s="213" t="s">
        <v>78</v>
      </c>
      <c r="E474" s="225" t="s">
        <v>498</v>
      </c>
      <c r="F474" s="225" t="s">
        <v>499</v>
      </c>
      <c r="G474" s="212"/>
      <c r="H474" s="212"/>
      <c r="I474" s="215"/>
      <c r="J474" s="226">
        <f>BK474</f>
        <v>0</v>
      </c>
      <c r="K474" s="212"/>
      <c r="L474" s="217"/>
      <c r="M474" s="218"/>
      <c r="N474" s="219"/>
      <c r="O474" s="219"/>
      <c r="P474" s="220">
        <f>SUM(P475:P476)</f>
        <v>0</v>
      </c>
      <c r="Q474" s="219"/>
      <c r="R474" s="220">
        <f>SUM(R475:R476)</f>
        <v>0</v>
      </c>
      <c r="S474" s="219"/>
      <c r="T474" s="221">
        <f>SUM(T475:T476)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22" t="s">
        <v>87</v>
      </c>
      <c r="AT474" s="223" t="s">
        <v>78</v>
      </c>
      <c r="AU474" s="223" t="s">
        <v>87</v>
      </c>
      <c r="AY474" s="222" t="s">
        <v>165</v>
      </c>
      <c r="BK474" s="224">
        <f>SUM(BK475:BK476)</f>
        <v>0</v>
      </c>
    </row>
    <row r="475" s="2" customFormat="1" ht="24.15" customHeight="1">
      <c r="A475" s="39"/>
      <c r="B475" s="40"/>
      <c r="C475" s="227" t="s">
        <v>454</v>
      </c>
      <c r="D475" s="227" t="s">
        <v>167</v>
      </c>
      <c r="E475" s="228" t="s">
        <v>501</v>
      </c>
      <c r="F475" s="229" t="s">
        <v>502</v>
      </c>
      <c r="G475" s="230" t="s">
        <v>194</v>
      </c>
      <c r="H475" s="231">
        <v>199.697</v>
      </c>
      <c r="I475" s="232"/>
      <c r="J475" s="233">
        <f>ROUND(I475*H475,2)</f>
        <v>0</v>
      </c>
      <c r="K475" s="229" t="s">
        <v>171</v>
      </c>
      <c r="L475" s="45"/>
      <c r="M475" s="234" t="s">
        <v>1</v>
      </c>
      <c r="N475" s="235" t="s">
        <v>44</v>
      </c>
      <c r="O475" s="92"/>
      <c r="P475" s="236">
        <f>O475*H475</f>
        <v>0</v>
      </c>
      <c r="Q475" s="236">
        <v>0</v>
      </c>
      <c r="R475" s="236">
        <f>Q475*H475</f>
        <v>0</v>
      </c>
      <c r="S475" s="236">
        <v>0</v>
      </c>
      <c r="T475" s="237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8" t="s">
        <v>172</v>
      </c>
      <c r="AT475" s="238" t="s">
        <v>167</v>
      </c>
      <c r="AU475" s="238" t="s">
        <v>89</v>
      </c>
      <c r="AY475" s="18" t="s">
        <v>165</v>
      </c>
      <c r="BE475" s="239">
        <f>IF(N475="základní",J475,0)</f>
        <v>0</v>
      </c>
      <c r="BF475" s="239">
        <f>IF(N475="snížená",J475,0)</f>
        <v>0</v>
      </c>
      <c r="BG475" s="239">
        <f>IF(N475="zákl. přenesená",J475,0)</f>
        <v>0</v>
      </c>
      <c r="BH475" s="239">
        <f>IF(N475="sníž. přenesená",J475,0)</f>
        <v>0</v>
      </c>
      <c r="BI475" s="239">
        <f>IF(N475="nulová",J475,0)</f>
        <v>0</v>
      </c>
      <c r="BJ475" s="18" t="s">
        <v>87</v>
      </c>
      <c r="BK475" s="239">
        <f>ROUND(I475*H475,2)</f>
        <v>0</v>
      </c>
      <c r="BL475" s="18" t="s">
        <v>172</v>
      </c>
      <c r="BM475" s="238" t="s">
        <v>1115</v>
      </c>
    </row>
    <row r="476" s="2" customFormat="1">
      <c r="A476" s="39"/>
      <c r="B476" s="40"/>
      <c r="C476" s="41"/>
      <c r="D476" s="240" t="s">
        <v>174</v>
      </c>
      <c r="E476" s="41"/>
      <c r="F476" s="241" t="s">
        <v>504</v>
      </c>
      <c r="G476" s="41"/>
      <c r="H476" s="41"/>
      <c r="I476" s="242"/>
      <c r="J476" s="41"/>
      <c r="K476" s="41"/>
      <c r="L476" s="45"/>
      <c r="M476" s="243"/>
      <c r="N476" s="244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174</v>
      </c>
      <c r="AU476" s="18" t="s">
        <v>89</v>
      </c>
    </row>
    <row r="477" s="12" customFormat="1" ht="25.92" customHeight="1">
      <c r="A477" s="12"/>
      <c r="B477" s="211"/>
      <c r="C477" s="212"/>
      <c r="D477" s="213" t="s">
        <v>78</v>
      </c>
      <c r="E477" s="214" t="s">
        <v>505</v>
      </c>
      <c r="F477" s="214" t="s">
        <v>506</v>
      </c>
      <c r="G477" s="212"/>
      <c r="H477" s="212"/>
      <c r="I477" s="215"/>
      <c r="J477" s="216">
        <f>BK477</f>
        <v>0</v>
      </c>
      <c r="K477" s="212"/>
      <c r="L477" s="217"/>
      <c r="M477" s="218"/>
      <c r="N477" s="219"/>
      <c r="O477" s="219"/>
      <c r="P477" s="220">
        <f>P478+P491</f>
        <v>0</v>
      </c>
      <c r="Q477" s="219"/>
      <c r="R477" s="220">
        <f>R478+R491</f>
        <v>2.3084240999999999</v>
      </c>
      <c r="S477" s="219"/>
      <c r="T477" s="221">
        <f>T478+T491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22" t="s">
        <v>89</v>
      </c>
      <c r="AT477" s="223" t="s">
        <v>78</v>
      </c>
      <c r="AU477" s="223" t="s">
        <v>79</v>
      </c>
      <c r="AY477" s="222" t="s">
        <v>165</v>
      </c>
      <c r="BK477" s="224">
        <f>BK478+BK491</f>
        <v>0</v>
      </c>
    </row>
    <row r="478" s="12" customFormat="1" ht="22.8" customHeight="1">
      <c r="A478" s="12"/>
      <c r="B478" s="211"/>
      <c r="C478" s="212"/>
      <c r="D478" s="213" t="s">
        <v>78</v>
      </c>
      <c r="E478" s="225" t="s">
        <v>507</v>
      </c>
      <c r="F478" s="225" t="s">
        <v>508</v>
      </c>
      <c r="G478" s="212"/>
      <c r="H478" s="212"/>
      <c r="I478" s="215"/>
      <c r="J478" s="226">
        <f>BK478</f>
        <v>0</v>
      </c>
      <c r="K478" s="212"/>
      <c r="L478" s="217"/>
      <c r="M478" s="218"/>
      <c r="N478" s="219"/>
      <c r="O478" s="219"/>
      <c r="P478" s="220">
        <f>SUM(P479:P490)</f>
        <v>0</v>
      </c>
      <c r="Q478" s="219"/>
      <c r="R478" s="220">
        <f>SUM(R479:R490)</f>
        <v>0.0074000000000000003</v>
      </c>
      <c r="S478" s="219"/>
      <c r="T478" s="221">
        <f>SUM(T479:T490)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22" t="s">
        <v>89</v>
      </c>
      <c r="AT478" s="223" t="s">
        <v>78</v>
      </c>
      <c r="AU478" s="223" t="s">
        <v>87</v>
      </c>
      <c r="AY478" s="222" t="s">
        <v>165</v>
      </c>
      <c r="BK478" s="224">
        <f>SUM(BK479:BK490)</f>
        <v>0</v>
      </c>
    </row>
    <row r="479" s="2" customFormat="1" ht="24.15" customHeight="1">
      <c r="A479" s="39"/>
      <c r="B479" s="40"/>
      <c r="C479" s="227" t="s">
        <v>457</v>
      </c>
      <c r="D479" s="227" t="s">
        <v>167</v>
      </c>
      <c r="E479" s="228" t="s">
        <v>510</v>
      </c>
      <c r="F479" s="229" t="s">
        <v>511</v>
      </c>
      <c r="G479" s="230" t="s">
        <v>170</v>
      </c>
      <c r="H479" s="231">
        <v>9.25</v>
      </c>
      <c r="I479" s="232"/>
      <c r="J479" s="233">
        <f>ROUND(I479*H479,2)</f>
        <v>0</v>
      </c>
      <c r="K479" s="229" t="s">
        <v>171</v>
      </c>
      <c r="L479" s="45"/>
      <c r="M479" s="234" t="s">
        <v>1</v>
      </c>
      <c r="N479" s="235" t="s">
        <v>44</v>
      </c>
      <c r="O479" s="92"/>
      <c r="P479" s="236">
        <f>O479*H479</f>
        <v>0</v>
      </c>
      <c r="Q479" s="236">
        <v>0.00080000000000000004</v>
      </c>
      <c r="R479" s="236">
        <f>Q479*H479</f>
        <v>0.0074000000000000003</v>
      </c>
      <c r="S479" s="236">
        <v>0</v>
      </c>
      <c r="T479" s="237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8" t="s">
        <v>308</v>
      </c>
      <c r="AT479" s="238" t="s">
        <v>167</v>
      </c>
      <c r="AU479" s="238" t="s">
        <v>89</v>
      </c>
      <c r="AY479" s="18" t="s">
        <v>165</v>
      </c>
      <c r="BE479" s="239">
        <f>IF(N479="základní",J479,0)</f>
        <v>0</v>
      </c>
      <c r="BF479" s="239">
        <f>IF(N479="snížená",J479,0)</f>
        <v>0</v>
      </c>
      <c r="BG479" s="239">
        <f>IF(N479="zákl. přenesená",J479,0)</f>
        <v>0</v>
      </c>
      <c r="BH479" s="239">
        <f>IF(N479="sníž. přenesená",J479,0)</f>
        <v>0</v>
      </c>
      <c r="BI479" s="239">
        <f>IF(N479="nulová",J479,0)</f>
        <v>0</v>
      </c>
      <c r="BJ479" s="18" t="s">
        <v>87</v>
      </c>
      <c r="BK479" s="239">
        <f>ROUND(I479*H479,2)</f>
        <v>0</v>
      </c>
      <c r="BL479" s="18" t="s">
        <v>308</v>
      </c>
      <c r="BM479" s="238" t="s">
        <v>1116</v>
      </c>
    </row>
    <row r="480" s="2" customFormat="1">
      <c r="A480" s="39"/>
      <c r="B480" s="40"/>
      <c r="C480" s="41"/>
      <c r="D480" s="240" t="s">
        <v>174</v>
      </c>
      <c r="E480" s="41"/>
      <c r="F480" s="241" t="s">
        <v>513</v>
      </c>
      <c r="G480" s="41"/>
      <c r="H480" s="41"/>
      <c r="I480" s="242"/>
      <c r="J480" s="41"/>
      <c r="K480" s="41"/>
      <c r="L480" s="45"/>
      <c r="M480" s="243"/>
      <c r="N480" s="244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174</v>
      </c>
      <c r="AU480" s="18" t="s">
        <v>89</v>
      </c>
    </row>
    <row r="481" s="13" customFormat="1">
      <c r="A481" s="13"/>
      <c r="B481" s="245"/>
      <c r="C481" s="246"/>
      <c r="D481" s="247" t="s">
        <v>176</v>
      </c>
      <c r="E481" s="248" t="s">
        <v>1</v>
      </c>
      <c r="F481" s="249" t="s">
        <v>1117</v>
      </c>
      <c r="G481" s="246"/>
      <c r="H481" s="248" t="s">
        <v>1</v>
      </c>
      <c r="I481" s="250"/>
      <c r="J481" s="246"/>
      <c r="K481" s="246"/>
      <c r="L481" s="251"/>
      <c r="M481" s="252"/>
      <c r="N481" s="253"/>
      <c r="O481" s="253"/>
      <c r="P481" s="253"/>
      <c r="Q481" s="253"/>
      <c r="R481" s="253"/>
      <c r="S481" s="253"/>
      <c r="T481" s="25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5" t="s">
        <v>176</v>
      </c>
      <c r="AU481" s="255" t="s">
        <v>89</v>
      </c>
      <c r="AV481" s="13" t="s">
        <v>87</v>
      </c>
      <c r="AW481" s="13" t="s">
        <v>35</v>
      </c>
      <c r="AX481" s="13" t="s">
        <v>79</v>
      </c>
      <c r="AY481" s="255" t="s">
        <v>165</v>
      </c>
    </row>
    <row r="482" s="14" customFormat="1">
      <c r="A482" s="14"/>
      <c r="B482" s="256"/>
      <c r="C482" s="257"/>
      <c r="D482" s="247" t="s">
        <v>176</v>
      </c>
      <c r="E482" s="258" t="s">
        <v>1</v>
      </c>
      <c r="F482" s="259" t="s">
        <v>1118</v>
      </c>
      <c r="G482" s="257"/>
      <c r="H482" s="260">
        <v>0.75</v>
      </c>
      <c r="I482" s="261"/>
      <c r="J482" s="257"/>
      <c r="K482" s="257"/>
      <c r="L482" s="262"/>
      <c r="M482" s="263"/>
      <c r="N482" s="264"/>
      <c r="O482" s="264"/>
      <c r="P482" s="264"/>
      <c r="Q482" s="264"/>
      <c r="R482" s="264"/>
      <c r="S482" s="264"/>
      <c r="T482" s="26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6" t="s">
        <v>176</v>
      </c>
      <c r="AU482" s="266" t="s">
        <v>89</v>
      </c>
      <c r="AV482" s="14" t="s">
        <v>89</v>
      </c>
      <c r="AW482" s="14" t="s">
        <v>35</v>
      </c>
      <c r="AX482" s="14" t="s">
        <v>79</v>
      </c>
      <c r="AY482" s="266" t="s">
        <v>165</v>
      </c>
    </row>
    <row r="483" s="14" customFormat="1">
      <c r="A483" s="14"/>
      <c r="B483" s="256"/>
      <c r="C483" s="257"/>
      <c r="D483" s="247" t="s">
        <v>176</v>
      </c>
      <c r="E483" s="258" t="s">
        <v>1</v>
      </c>
      <c r="F483" s="259" t="s">
        <v>1119</v>
      </c>
      <c r="G483" s="257"/>
      <c r="H483" s="260">
        <v>0.75</v>
      </c>
      <c r="I483" s="261"/>
      <c r="J483" s="257"/>
      <c r="K483" s="257"/>
      <c r="L483" s="262"/>
      <c r="M483" s="263"/>
      <c r="N483" s="264"/>
      <c r="O483" s="264"/>
      <c r="P483" s="264"/>
      <c r="Q483" s="264"/>
      <c r="R483" s="264"/>
      <c r="S483" s="264"/>
      <c r="T483" s="26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6" t="s">
        <v>176</v>
      </c>
      <c r="AU483" s="266" t="s">
        <v>89</v>
      </c>
      <c r="AV483" s="14" t="s">
        <v>89</v>
      </c>
      <c r="AW483" s="14" t="s">
        <v>35</v>
      </c>
      <c r="AX483" s="14" t="s">
        <v>79</v>
      </c>
      <c r="AY483" s="266" t="s">
        <v>165</v>
      </c>
    </row>
    <row r="484" s="14" customFormat="1">
      <c r="A484" s="14"/>
      <c r="B484" s="256"/>
      <c r="C484" s="257"/>
      <c r="D484" s="247" t="s">
        <v>176</v>
      </c>
      <c r="E484" s="258" t="s">
        <v>1</v>
      </c>
      <c r="F484" s="259" t="s">
        <v>1120</v>
      </c>
      <c r="G484" s="257"/>
      <c r="H484" s="260">
        <v>0.75</v>
      </c>
      <c r="I484" s="261"/>
      <c r="J484" s="257"/>
      <c r="K484" s="257"/>
      <c r="L484" s="262"/>
      <c r="M484" s="263"/>
      <c r="N484" s="264"/>
      <c r="O484" s="264"/>
      <c r="P484" s="264"/>
      <c r="Q484" s="264"/>
      <c r="R484" s="264"/>
      <c r="S484" s="264"/>
      <c r="T484" s="26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6" t="s">
        <v>176</v>
      </c>
      <c r="AU484" s="266" t="s">
        <v>89</v>
      </c>
      <c r="AV484" s="14" t="s">
        <v>89</v>
      </c>
      <c r="AW484" s="14" t="s">
        <v>35</v>
      </c>
      <c r="AX484" s="14" t="s">
        <v>79</v>
      </c>
      <c r="AY484" s="266" t="s">
        <v>165</v>
      </c>
    </row>
    <row r="485" s="14" customFormat="1">
      <c r="A485" s="14"/>
      <c r="B485" s="256"/>
      <c r="C485" s="257"/>
      <c r="D485" s="247" t="s">
        <v>176</v>
      </c>
      <c r="E485" s="258" t="s">
        <v>1</v>
      </c>
      <c r="F485" s="259" t="s">
        <v>1121</v>
      </c>
      <c r="G485" s="257"/>
      <c r="H485" s="260">
        <v>0.75</v>
      </c>
      <c r="I485" s="261"/>
      <c r="J485" s="257"/>
      <c r="K485" s="257"/>
      <c r="L485" s="262"/>
      <c r="M485" s="263"/>
      <c r="N485" s="264"/>
      <c r="O485" s="264"/>
      <c r="P485" s="264"/>
      <c r="Q485" s="264"/>
      <c r="R485" s="264"/>
      <c r="S485" s="264"/>
      <c r="T485" s="26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6" t="s">
        <v>176</v>
      </c>
      <c r="AU485" s="266" t="s">
        <v>89</v>
      </c>
      <c r="AV485" s="14" t="s">
        <v>89</v>
      </c>
      <c r="AW485" s="14" t="s">
        <v>35</v>
      </c>
      <c r="AX485" s="14" t="s">
        <v>79</v>
      </c>
      <c r="AY485" s="266" t="s">
        <v>165</v>
      </c>
    </row>
    <row r="486" s="14" customFormat="1">
      <c r="A486" s="14"/>
      <c r="B486" s="256"/>
      <c r="C486" s="257"/>
      <c r="D486" s="247" t="s">
        <v>176</v>
      </c>
      <c r="E486" s="258" t="s">
        <v>1</v>
      </c>
      <c r="F486" s="259" t="s">
        <v>1122</v>
      </c>
      <c r="G486" s="257"/>
      <c r="H486" s="260">
        <v>0.75</v>
      </c>
      <c r="I486" s="261"/>
      <c r="J486" s="257"/>
      <c r="K486" s="257"/>
      <c r="L486" s="262"/>
      <c r="M486" s="263"/>
      <c r="N486" s="264"/>
      <c r="O486" s="264"/>
      <c r="P486" s="264"/>
      <c r="Q486" s="264"/>
      <c r="R486" s="264"/>
      <c r="S486" s="264"/>
      <c r="T486" s="26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6" t="s">
        <v>176</v>
      </c>
      <c r="AU486" s="266" t="s">
        <v>89</v>
      </c>
      <c r="AV486" s="14" t="s">
        <v>89</v>
      </c>
      <c r="AW486" s="14" t="s">
        <v>35</v>
      </c>
      <c r="AX486" s="14" t="s">
        <v>79</v>
      </c>
      <c r="AY486" s="266" t="s">
        <v>165</v>
      </c>
    </row>
    <row r="487" s="14" customFormat="1">
      <c r="A487" s="14"/>
      <c r="B487" s="256"/>
      <c r="C487" s="257"/>
      <c r="D487" s="247" t="s">
        <v>176</v>
      </c>
      <c r="E487" s="258" t="s">
        <v>1</v>
      </c>
      <c r="F487" s="259" t="s">
        <v>1123</v>
      </c>
      <c r="G487" s="257"/>
      <c r="H487" s="260">
        <v>5.5</v>
      </c>
      <c r="I487" s="261"/>
      <c r="J487" s="257"/>
      <c r="K487" s="257"/>
      <c r="L487" s="262"/>
      <c r="M487" s="263"/>
      <c r="N487" s="264"/>
      <c r="O487" s="264"/>
      <c r="P487" s="264"/>
      <c r="Q487" s="264"/>
      <c r="R487" s="264"/>
      <c r="S487" s="264"/>
      <c r="T487" s="265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6" t="s">
        <v>176</v>
      </c>
      <c r="AU487" s="266" t="s">
        <v>89</v>
      </c>
      <c r="AV487" s="14" t="s">
        <v>89</v>
      </c>
      <c r="AW487" s="14" t="s">
        <v>35</v>
      </c>
      <c r="AX487" s="14" t="s">
        <v>79</v>
      </c>
      <c r="AY487" s="266" t="s">
        <v>165</v>
      </c>
    </row>
    <row r="488" s="15" customFormat="1">
      <c r="A488" s="15"/>
      <c r="B488" s="267"/>
      <c r="C488" s="268"/>
      <c r="D488" s="247" t="s">
        <v>176</v>
      </c>
      <c r="E488" s="269" t="s">
        <v>1</v>
      </c>
      <c r="F488" s="270" t="s">
        <v>179</v>
      </c>
      <c r="G488" s="268"/>
      <c r="H488" s="271">
        <v>9.25</v>
      </c>
      <c r="I488" s="272"/>
      <c r="J488" s="268"/>
      <c r="K488" s="268"/>
      <c r="L488" s="273"/>
      <c r="M488" s="274"/>
      <c r="N488" s="275"/>
      <c r="O488" s="275"/>
      <c r="P488" s="275"/>
      <c r="Q488" s="275"/>
      <c r="R488" s="275"/>
      <c r="S488" s="275"/>
      <c r="T488" s="276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77" t="s">
        <v>176</v>
      </c>
      <c r="AU488" s="277" t="s">
        <v>89</v>
      </c>
      <c r="AV488" s="15" t="s">
        <v>172</v>
      </c>
      <c r="AW488" s="15" t="s">
        <v>35</v>
      </c>
      <c r="AX488" s="15" t="s">
        <v>87</v>
      </c>
      <c r="AY488" s="277" t="s">
        <v>165</v>
      </c>
    </row>
    <row r="489" s="2" customFormat="1" ht="24.15" customHeight="1">
      <c r="A489" s="39"/>
      <c r="B489" s="40"/>
      <c r="C489" s="227" t="s">
        <v>464</v>
      </c>
      <c r="D489" s="227" t="s">
        <v>167</v>
      </c>
      <c r="E489" s="228" t="s">
        <v>517</v>
      </c>
      <c r="F489" s="229" t="s">
        <v>518</v>
      </c>
      <c r="G489" s="230" t="s">
        <v>519</v>
      </c>
      <c r="H489" s="299"/>
      <c r="I489" s="232"/>
      <c r="J489" s="233">
        <f>ROUND(I489*H489,2)</f>
        <v>0</v>
      </c>
      <c r="K489" s="229" t="s">
        <v>171</v>
      </c>
      <c r="L489" s="45"/>
      <c r="M489" s="234" t="s">
        <v>1</v>
      </c>
      <c r="N489" s="235" t="s">
        <v>44</v>
      </c>
      <c r="O489" s="92"/>
      <c r="P489" s="236">
        <f>O489*H489</f>
        <v>0</v>
      </c>
      <c r="Q489" s="236">
        <v>0</v>
      </c>
      <c r="R489" s="236">
        <f>Q489*H489</f>
        <v>0</v>
      </c>
      <c r="S489" s="236">
        <v>0</v>
      </c>
      <c r="T489" s="237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8" t="s">
        <v>308</v>
      </c>
      <c r="AT489" s="238" t="s">
        <v>167</v>
      </c>
      <c r="AU489" s="238" t="s">
        <v>89</v>
      </c>
      <c r="AY489" s="18" t="s">
        <v>165</v>
      </c>
      <c r="BE489" s="239">
        <f>IF(N489="základní",J489,0)</f>
        <v>0</v>
      </c>
      <c r="BF489" s="239">
        <f>IF(N489="snížená",J489,0)</f>
        <v>0</v>
      </c>
      <c r="BG489" s="239">
        <f>IF(N489="zákl. přenesená",J489,0)</f>
        <v>0</v>
      </c>
      <c r="BH489" s="239">
        <f>IF(N489="sníž. přenesená",J489,0)</f>
        <v>0</v>
      </c>
      <c r="BI489" s="239">
        <f>IF(N489="nulová",J489,0)</f>
        <v>0</v>
      </c>
      <c r="BJ489" s="18" t="s">
        <v>87</v>
      </c>
      <c r="BK489" s="239">
        <f>ROUND(I489*H489,2)</f>
        <v>0</v>
      </c>
      <c r="BL489" s="18" t="s">
        <v>308</v>
      </c>
      <c r="BM489" s="238" t="s">
        <v>1124</v>
      </c>
    </row>
    <row r="490" s="2" customFormat="1">
      <c r="A490" s="39"/>
      <c r="B490" s="40"/>
      <c r="C490" s="41"/>
      <c r="D490" s="240" t="s">
        <v>174</v>
      </c>
      <c r="E490" s="41"/>
      <c r="F490" s="241" t="s">
        <v>521</v>
      </c>
      <c r="G490" s="41"/>
      <c r="H490" s="41"/>
      <c r="I490" s="242"/>
      <c r="J490" s="41"/>
      <c r="K490" s="41"/>
      <c r="L490" s="45"/>
      <c r="M490" s="243"/>
      <c r="N490" s="244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174</v>
      </c>
      <c r="AU490" s="18" t="s">
        <v>89</v>
      </c>
    </row>
    <row r="491" s="12" customFormat="1" ht="22.8" customHeight="1">
      <c r="A491" s="12"/>
      <c r="B491" s="211"/>
      <c r="C491" s="212"/>
      <c r="D491" s="213" t="s">
        <v>78</v>
      </c>
      <c r="E491" s="225" t="s">
        <v>522</v>
      </c>
      <c r="F491" s="225" t="s">
        <v>523</v>
      </c>
      <c r="G491" s="212"/>
      <c r="H491" s="212"/>
      <c r="I491" s="215"/>
      <c r="J491" s="226">
        <f>BK491</f>
        <v>0</v>
      </c>
      <c r="K491" s="212"/>
      <c r="L491" s="217"/>
      <c r="M491" s="218"/>
      <c r="N491" s="219"/>
      <c r="O491" s="219"/>
      <c r="P491" s="220">
        <f>SUM(P492:P542)</f>
        <v>0</v>
      </c>
      <c r="Q491" s="219"/>
      <c r="R491" s="220">
        <f>SUM(R492:R542)</f>
        <v>2.3010240999999998</v>
      </c>
      <c r="S491" s="219"/>
      <c r="T491" s="221">
        <f>SUM(T492:T542)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22" t="s">
        <v>89</v>
      </c>
      <c r="AT491" s="223" t="s">
        <v>78</v>
      </c>
      <c r="AU491" s="223" t="s">
        <v>87</v>
      </c>
      <c r="AY491" s="222" t="s">
        <v>165</v>
      </c>
      <c r="BK491" s="224">
        <f>SUM(BK492:BK542)</f>
        <v>0</v>
      </c>
    </row>
    <row r="492" s="2" customFormat="1" ht="24.15" customHeight="1">
      <c r="A492" s="39"/>
      <c r="B492" s="40"/>
      <c r="C492" s="227" t="s">
        <v>470</v>
      </c>
      <c r="D492" s="227" t="s">
        <v>167</v>
      </c>
      <c r="E492" s="228" t="s">
        <v>525</v>
      </c>
      <c r="F492" s="229" t="s">
        <v>526</v>
      </c>
      <c r="G492" s="230" t="s">
        <v>287</v>
      </c>
      <c r="H492" s="231">
        <v>1983.7349999999999</v>
      </c>
      <c r="I492" s="232"/>
      <c r="J492" s="233">
        <f>ROUND(I492*H492,2)</f>
        <v>0</v>
      </c>
      <c r="K492" s="229" t="s">
        <v>171</v>
      </c>
      <c r="L492" s="45"/>
      <c r="M492" s="234" t="s">
        <v>1</v>
      </c>
      <c r="N492" s="235" t="s">
        <v>44</v>
      </c>
      <c r="O492" s="92"/>
      <c r="P492" s="236">
        <f>O492*H492</f>
        <v>0</v>
      </c>
      <c r="Q492" s="236">
        <v>6.0000000000000002E-05</v>
      </c>
      <c r="R492" s="236">
        <f>Q492*H492</f>
        <v>0.11902409999999999</v>
      </c>
      <c r="S492" s="236">
        <v>0</v>
      </c>
      <c r="T492" s="237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8" t="s">
        <v>308</v>
      </c>
      <c r="AT492" s="238" t="s">
        <v>167</v>
      </c>
      <c r="AU492" s="238" t="s">
        <v>89</v>
      </c>
      <c r="AY492" s="18" t="s">
        <v>165</v>
      </c>
      <c r="BE492" s="239">
        <f>IF(N492="základní",J492,0)</f>
        <v>0</v>
      </c>
      <c r="BF492" s="239">
        <f>IF(N492="snížená",J492,0)</f>
        <v>0</v>
      </c>
      <c r="BG492" s="239">
        <f>IF(N492="zákl. přenesená",J492,0)</f>
        <v>0</v>
      </c>
      <c r="BH492" s="239">
        <f>IF(N492="sníž. přenesená",J492,0)</f>
        <v>0</v>
      </c>
      <c r="BI492" s="239">
        <f>IF(N492="nulová",J492,0)</f>
        <v>0</v>
      </c>
      <c r="BJ492" s="18" t="s">
        <v>87</v>
      </c>
      <c r="BK492" s="239">
        <f>ROUND(I492*H492,2)</f>
        <v>0</v>
      </c>
      <c r="BL492" s="18" t="s">
        <v>308</v>
      </c>
      <c r="BM492" s="238" t="s">
        <v>1125</v>
      </c>
    </row>
    <row r="493" s="2" customFormat="1">
      <c r="A493" s="39"/>
      <c r="B493" s="40"/>
      <c r="C493" s="41"/>
      <c r="D493" s="240" t="s">
        <v>174</v>
      </c>
      <c r="E493" s="41"/>
      <c r="F493" s="241" t="s">
        <v>528</v>
      </c>
      <c r="G493" s="41"/>
      <c r="H493" s="41"/>
      <c r="I493" s="242"/>
      <c r="J493" s="41"/>
      <c r="K493" s="41"/>
      <c r="L493" s="45"/>
      <c r="M493" s="243"/>
      <c r="N493" s="244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174</v>
      </c>
      <c r="AU493" s="18" t="s">
        <v>89</v>
      </c>
    </row>
    <row r="494" s="13" customFormat="1">
      <c r="A494" s="13"/>
      <c r="B494" s="245"/>
      <c r="C494" s="246"/>
      <c r="D494" s="247" t="s">
        <v>176</v>
      </c>
      <c r="E494" s="248" t="s">
        <v>1</v>
      </c>
      <c r="F494" s="249" t="s">
        <v>529</v>
      </c>
      <c r="G494" s="246"/>
      <c r="H494" s="248" t="s">
        <v>1</v>
      </c>
      <c r="I494" s="250"/>
      <c r="J494" s="246"/>
      <c r="K494" s="246"/>
      <c r="L494" s="251"/>
      <c r="M494" s="252"/>
      <c r="N494" s="253"/>
      <c r="O494" s="253"/>
      <c r="P494" s="253"/>
      <c r="Q494" s="253"/>
      <c r="R494" s="253"/>
      <c r="S494" s="253"/>
      <c r="T494" s="25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5" t="s">
        <v>176</v>
      </c>
      <c r="AU494" s="255" t="s">
        <v>89</v>
      </c>
      <c r="AV494" s="13" t="s">
        <v>87</v>
      </c>
      <c r="AW494" s="13" t="s">
        <v>35</v>
      </c>
      <c r="AX494" s="13" t="s">
        <v>79</v>
      </c>
      <c r="AY494" s="255" t="s">
        <v>165</v>
      </c>
    </row>
    <row r="495" s="13" customFormat="1">
      <c r="A495" s="13"/>
      <c r="B495" s="245"/>
      <c r="C495" s="246"/>
      <c r="D495" s="247" t="s">
        <v>176</v>
      </c>
      <c r="E495" s="248" t="s">
        <v>1</v>
      </c>
      <c r="F495" s="249" t="s">
        <v>530</v>
      </c>
      <c r="G495" s="246"/>
      <c r="H495" s="248" t="s">
        <v>1</v>
      </c>
      <c r="I495" s="250"/>
      <c r="J495" s="246"/>
      <c r="K495" s="246"/>
      <c r="L495" s="251"/>
      <c r="M495" s="252"/>
      <c r="N495" s="253"/>
      <c r="O495" s="253"/>
      <c r="P495" s="253"/>
      <c r="Q495" s="253"/>
      <c r="R495" s="253"/>
      <c r="S495" s="253"/>
      <c r="T495" s="25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5" t="s">
        <v>176</v>
      </c>
      <c r="AU495" s="255" t="s">
        <v>89</v>
      </c>
      <c r="AV495" s="13" t="s">
        <v>87</v>
      </c>
      <c r="AW495" s="13" t="s">
        <v>35</v>
      </c>
      <c r="AX495" s="13" t="s">
        <v>79</v>
      </c>
      <c r="AY495" s="255" t="s">
        <v>165</v>
      </c>
    </row>
    <row r="496" s="13" customFormat="1">
      <c r="A496" s="13"/>
      <c r="B496" s="245"/>
      <c r="C496" s="246"/>
      <c r="D496" s="247" t="s">
        <v>176</v>
      </c>
      <c r="E496" s="248" t="s">
        <v>1</v>
      </c>
      <c r="F496" s="249" t="s">
        <v>534</v>
      </c>
      <c r="G496" s="246"/>
      <c r="H496" s="248" t="s">
        <v>1</v>
      </c>
      <c r="I496" s="250"/>
      <c r="J496" s="246"/>
      <c r="K496" s="246"/>
      <c r="L496" s="251"/>
      <c r="M496" s="252"/>
      <c r="N496" s="253"/>
      <c r="O496" s="253"/>
      <c r="P496" s="253"/>
      <c r="Q496" s="253"/>
      <c r="R496" s="253"/>
      <c r="S496" s="253"/>
      <c r="T496" s="25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5" t="s">
        <v>176</v>
      </c>
      <c r="AU496" s="255" t="s">
        <v>89</v>
      </c>
      <c r="AV496" s="13" t="s">
        <v>87</v>
      </c>
      <c r="AW496" s="13" t="s">
        <v>35</v>
      </c>
      <c r="AX496" s="13" t="s">
        <v>79</v>
      </c>
      <c r="AY496" s="255" t="s">
        <v>165</v>
      </c>
    </row>
    <row r="497" s="14" customFormat="1">
      <c r="A497" s="14"/>
      <c r="B497" s="256"/>
      <c r="C497" s="257"/>
      <c r="D497" s="247" t="s">
        <v>176</v>
      </c>
      <c r="E497" s="258" t="s">
        <v>1</v>
      </c>
      <c r="F497" s="259" t="s">
        <v>1126</v>
      </c>
      <c r="G497" s="257"/>
      <c r="H497" s="260">
        <v>1213.55</v>
      </c>
      <c r="I497" s="261"/>
      <c r="J497" s="257"/>
      <c r="K497" s="257"/>
      <c r="L497" s="262"/>
      <c r="M497" s="263"/>
      <c r="N497" s="264"/>
      <c r="O497" s="264"/>
      <c r="P497" s="264"/>
      <c r="Q497" s="264"/>
      <c r="R497" s="264"/>
      <c r="S497" s="264"/>
      <c r="T497" s="26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6" t="s">
        <v>176</v>
      </c>
      <c r="AU497" s="266" t="s">
        <v>89</v>
      </c>
      <c r="AV497" s="14" t="s">
        <v>89</v>
      </c>
      <c r="AW497" s="14" t="s">
        <v>35</v>
      </c>
      <c r="AX497" s="14" t="s">
        <v>79</v>
      </c>
      <c r="AY497" s="266" t="s">
        <v>165</v>
      </c>
    </row>
    <row r="498" s="13" customFormat="1">
      <c r="A498" s="13"/>
      <c r="B498" s="245"/>
      <c r="C498" s="246"/>
      <c r="D498" s="247" t="s">
        <v>176</v>
      </c>
      <c r="E498" s="248" t="s">
        <v>1</v>
      </c>
      <c r="F498" s="249" t="s">
        <v>380</v>
      </c>
      <c r="G498" s="246"/>
      <c r="H498" s="248" t="s">
        <v>1</v>
      </c>
      <c r="I498" s="250"/>
      <c r="J498" s="246"/>
      <c r="K498" s="246"/>
      <c r="L498" s="251"/>
      <c r="M498" s="252"/>
      <c r="N498" s="253"/>
      <c r="O498" s="253"/>
      <c r="P498" s="253"/>
      <c r="Q498" s="253"/>
      <c r="R498" s="253"/>
      <c r="S498" s="253"/>
      <c r="T498" s="25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5" t="s">
        <v>176</v>
      </c>
      <c r="AU498" s="255" t="s">
        <v>89</v>
      </c>
      <c r="AV498" s="13" t="s">
        <v>87</v>
      </c>
      <c r="AW498" s="13" t="s">
        <v>35</v>
      </c>
      <c r="AX498" s="13" t="s">
        <v>79</v>
      </c>
      <c r="AY498" s="255" t="s">
        <v>165</v>
      </c>
    </row>
    <row r="499" s="14" customFormat="1">
      <c r="A499" s="14"/>
      <c r="B499" s="256"/>
      <c r="C499" s="257"/>
      <c r="D499" s="247" t="s">
        <v>176</v>
      </c>
      <c r="E499" s="258" t="s">
        <v>1</v>
      </c>
      <c r="F499" s="259" t="s">
        <v>1127</v>
      </c>
      <c r="G499" s="257"/>
      <c r="H499" s="260">
        <v>49.549999999999997</v>
      </c>
      <c r="I499" s="261"/>
      <c r="J499" s="257"/>
      <c r="K499" s="257"/>
      <c r="L499" s="262"/>
      <c r="M499" s="263"/>
      <c r="N499" s="264"/>
      <c r="O499" s="264"/>
      <c r="P499" s="264"/>
      <c r="Q499" s="264"/>
      <c r="R499" s="264"/>
      <c r="S499" s="264"/>
      <c r="T499" s="26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6" t="s">
        <v>176</v>
      </c>
      <c r="AU499" s="266" t="s">
        <v>89</v>
      </c>
      <c r="AV499" s="14" t="s">
        <v>89</v>
      </c>
      <c r="AW499" s="14" t="s">
        <v>35</v>
      </c>
      <c r="AX499" s="14" t="s">
        <v>79</v>
      </c>
      <c r="AY499" s="266" t="s">
        <v>165</v>
      </c>
    </row>
    <row r="500" s="14" customFormat="1">
      <c r="A500" s="14"/>
      <c r="B500" s="256"/>
      <c r="C500" s="257"/>
      <c r="D500" s="247" t="s">
        <v>176</v>
      </c>
      <c r="E500" s="258" t="s">
        <v>1</v>
      </c>
      <c r="F500" s="259" t="s">
        <v>1128</v>
      </c>
      <c r="G500" s="257"/>
      <c r="H500" s="260">
        <v>92.021000000000001</v>
      </c>
      <c r="I500" s="261"/>
      <c r="J500" s="257"/>
      <c r="K500" s="257"/>
      <c r="L500" s="262"/>
      <c r="M500" s="263"/>
      <c r="N500" s="264"/>
      <c r="O500" s="264"/>
      <c r="P500" s="264"/>
      <c r="Q500" s="264"/>
      <c r="R500" s="264"/>
      <c r="S500" s="264"/>
      <c r="T500" s="26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6" t="s">
        <v>176</v>
      </c>
      <c r="AU500" s="266" t="s">
        <v>89</v>
      </c>
      <c r="AV500" s="14" t="s">
        <v>89</v>
      </c>
      <c r="AW500" s="14" t="s">
        <v>35</v>
      </c>
      <c r="AX500" s="14" t="s">
        <v>79</v>
      </c>
      <c r="AY500" s="266" t="s">
        <v>165</v>
      </c>
    </row>
    <row r="501" s="14" customFormat="1">
      <c r="A501" s="14"/>
      <c r="B501" s="256"/>
      <c r="C501" s="257"/>
      <c r="D501" s="247" t="s">
        <v>176</v>
      </c>
      <c r="E501" s="258" t="s">
        <v>1</v>
      </c>
      <c r="F501" s="259" t="s">
        <v>1129</v>
      </c>
      <c r="G501" s="257"/>
      <c r="H501" s="260">
        <v>24.774999999999999</v>
      </c>
      <c r="I501" s="261"/>
      <c r="J501" s="257"/>
      <c r="K501" s="257"/>
      <c r="L501" s="262"/>
      <c r="M501" s="263"/>
      <c r="N501" s="264"/>
      <c r="O501" s="264"/>
      <c r="P501" s="264"/>
      <c r="Q501" s="264"/>
      <c r="R501" s="264"/>
      <c r="S501" s="264"/>
      <c r="T501" s="26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6" t="s">
        <v>176</v>
      </c>
      <c r="AU501" s="266" t="s">
        <v>89</v>
      </c>
      <c r="AV501" s="14" t="s">
        <v>89</v>
      </c>
      <c r="AW501" s="14" t="s">
        <v>35</v>
      </c>
      <c r="AX501" s="14" t="s">
        <v>79</v>
      </c>
      <c r="AY501" s="266" t="s">
        <v>165</v>
      </c>
    </row>
    <row r="502" s="14" customFormat="1">
      <c r="A502" s="14"/>
      <c r="B502" s="256"/>
      <c r="C502" s="257"/>
      <c r="D502" s="247" t="s">
        <v>176</v>
      </c>
      <c r="E502" s="258" t="s">
        <v>1</v>
      </c>
      <c r="F502" s="259" t="s">
        <v>1130</v>
      </c>
      <c r="G502" s="257"/>
      <c r="H502" s="260">
        <v>24.774999999999999</v>
      </c>
      <c r="I502" s="261"/>
      <c r="J502" s="257"/>
      <c r="K502" s="257"/>
      <c r="L502" s="262"/>
      <c r="M502" s="263"/>
      <c r="N502" s="264"/>
      <c r="O502" s="264"/>
      <c r="P502" s="264"/>
      <c r="Q502" s="264"/>
      <c r="R502" s="264"/>
      <c r="S502" s="264"/>
      <c r="T502" s="26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6" t="s">
        <v>176</v>
      </c>
      <c r="AU502" s="266" t="s">
        <v>89</v>
      </c>
      <c r="AV502" s="14" t="s">
        <v>89</v>
      </c>
      <c r="AW502" s="14" t="s">
        <v>35</v>
      </c>
      <c r="AX502" s="14" t="s">
        <v>79</v>
      </c>
      <c r="AY502" s="266" t="s">
        <v>165</v>
      </c>
    </row>
    <row r="503" s="14" customFormat="1">
      <c r="A503" s="14"/>
      <c r="B503" s="256"/>
      <c r="C503" s="257"/>
      <c r="D503" s="247" t="s">
        <v>176</v>
      </c>
      <c r="E503" s="258" t="s">
        <v>1</v>
      </c>
      <c r="F503" s="259" t="s">
        <v>1131</v>
      </c>
      <c r="G503" s="257"/>
      <c r="H503" s="260">
        <v>31.853000000000002</v>
      </c>
      <c r="I503" s="261"/>
      <c r="J503" s="257"/>
      <c r="K503" s="257"/>
      <c r="L503" s="262"/>
      <c r="M503" s="263"/>
      <c r="N503" s="264"/>
      <c r="O503" s="264"/>
      <c r="P503" s="264"/>
      <c r="Q503" s="264"/>
      <c r="R503" s="264"/>
      <c r="S503" s="264"/>
      <c r="T503" s="26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6" t="s">
        <v>176</v>
      </c>
      <c r="AU503" s="266" t="s">
        <v>89</v>
      </c>
      <c r="AV503" s="14" t="s">
        <v>89</v>
      </c>
      <c r="AW503" s="14" t="s">
        <v>35</v>
      </c>
      <c r="AX503" s="14" t="s">
        <v>79</v>
      </c>
      <c r="AY503" s="266" t="s">
        <v>165</v>
      </c>
    </row>
    <row r="504" s="14" customFormat="1">
      <c r="A504" s="14"/>
      <c r="B504" s="256"/>
      <c r="C504" s="257"/>
      <c r="D504" s="247" t="s">
        <v>176</v>
      </c>
      <c r="E504" s="258" t="s">
        <v>1</v>
      </c>
      <c r="F504" s="259" t="s">
        <v>1132</v>
      </c>
      <c r="G504" s="257"/>
      <c r="H504" s="260">
        <v>78.453000000000003</v>
      </c>
      <c r="I504" s="261"/>
      <c r="J504" s="257"/>
      <c r="K504" s="257"/>
      <c r="L504" s="262"/>
      <c r="M504" s="263"/>
      <c r="N504" s="264"/>
      <c r="O504" s="264"/>
      <c r="P504" s="264"/>
      <c r="Q504" s="264"/>
      <c r="R504" s="264"/>
      <c r="S504" s="264"/>
      <c r="T504" s="26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6" t="s">
        <v>176</v>
      </c>
      <c r="AU504" s="266" t="s">
        <v>89</v>
      </c>
      <c r="AV504" s="14" t="s">
        <v>89</v>
      </c>
      <c r="AW504" s="14" t="s">
        <v>35</v>
      </c>
      <c r="AX504" s="14" t="s">
        <v>79</v>
      </c>
      <c r="AY504" s="266" t="s">
        <v>165</v>
      </c>
    </row>
    <row r="505" s="13" customFormat="1">
      <c r="A505" s="13"/>
      <c r="B505" s="245"/>
      <c r="C505" s="246"/>
      <c r="D505" s="247" t="s">
        <v>176</v>
      </c>
      <c r="E505" s="248" t="s">
        <v>1</v>
      </c>
      <c r="F505" s="249" t="s">
        <v>968</v>
      </c>
      <c r="G505" s="246"/>
      <c r="H505" s="248" t="s">
        <v>1</v>
      </c>
      <c r="I505" s="250"/>
      <c r="J505" s="246"/>
      <c r="K505" s="246"/>
      <c r="L505" s="251"/>
      <c r="M505" s="252"/>
      <c r="N505" s="253"/>
      <c r="O505" s="253"/>
      <c r="P505" s="253"/>
      <c r="Q505" s="253"/>
      <c r="R505" s="253"/>
      <c r="S505" s="253"/>
      <c r="T505" s="25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5" t="s">
        <v>176</v>
      </c>
      <c r="AU505" s="255" t="s">
        <v>89</v>
      </c>
      <c r="AV505" s="13" t="s">
        <v>87</v>
      </c>
      <c r="AW505" s="13" t="s">
        <v>35</v>
      </c>
      <c r="AX505" s="13" t="s">
        <v>79</v>
      </c>
      <c r="AY505" s="255" t="s">
        <v>165</v>
      </c>
    </row>
    <row r="506" s="14" customFormat="1">
      <c r="A506" s="14"/>
      <c r="B506" s="256"/>
      <c r="C506" s="257"/>
      <c r="D506" s="247" t="s">
        <v>176</v>
      </c>
      <c r="E506" s="258" t="s">
        <v>1</v>
      </c>
      <c r="F506" s="259" t="s">
        <v>1133</v>
      </c>
      <c r="G506" s="257"/>
      <c r="H506" s="260">
        <v>141.56999999999999</v>
      </c>
      <c r="I506" s="261"/>
      <c r="J506" s="257"/>
      <c r="K506" s="257"/>
      <c r="L506" s="262"/>
      <c r="M506" s="263"/>
      <c r="N506" s="264"/>
      <c r="O506" s="264"/>
      <c r="P506" s="264"/>
      <c r="Q506" s="264"/>
      <c r="R506" s="264"/>
      <c r="S506" s="264"/>
      <c r="T506" s="26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6" t="s">
        <v>176</v>
      </c>
      <c r="AU506" s="266" t="s">
        <v>89</v>
      </c>
      <c r="AV506" s="14" t="s">
        <v>89</v>
      </c>
      <c r="AW506" s="14" t="s">
        <v>35</v>
      </c>
      <c r="AX506" s="14" t="s">
        <v>79</v>
      </c>
      <c r="AY506" s="266" t="s">
        <v>165</v>
      </c>
    </row>
    <row r="507" s="13" customFormat="1">
      <c r="A507" s="13"/>
      <c r="B507" s="245"/>
      <c r="C507" s="246"/>
      <c r="D507" s="247" t="s">
        <v>176</v>
      </c>
      <c r="E507" s="248" t="s">
        <v>1</v>
      </c>
      <c r="F507" s="249" t="s">
        <v>970</v>
      </c>
      <c r="G507" s="246"/>
      <c r="H507" s="248" t="s">
        <v>1</v>
      </c>
      <c r="I507" s="250"/>
      <c r="J507" s="246"/>
      <c r="K507" s="246"/>
      <c r="L507" s="251"/>
      <c r="M507" s="252"/>
      <c r="N507" s="253"/>
      <c r="O507" s="253"/>
      <c r="P507" s="253"/>
      <c r="Q507" s="253"/>
      <c r="R507" s="253"/>
      <c r="S507" s="253"/>
      <c r="T507" s="25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5" t="s">
        <v>176</v>
      </c>
      <c r="AU507" s="255" t="s">
        <v>89</v>
      </c>
      <c r="AV507" s="13" t="s">
        <v>87</v>
      </c>
      <c r="AW507" s="13" t="s">
        <v>35</v>
      </c>
      <c r="AX507" s="13" t="s">
        <v>79</v>
      </c>
      <c r="AY507" s="255" t="s">
        <v>165</v>
      </c>
    </row>
    <row r="508" s="13" customFormat="1">
      <c r="A508" s="13"/>
      <c r="B508" s="245"/>
      <c r="C508" s="246"/>
      <c r="D508" s="247" t="s">
        <v>176</v>
      </c>
      <c r="E508" s="248" t="s">
        <v>1</v>
      </c>
      <c r="F508" s="249" t="s">
        <v>971</v>
      </c>
      <c r="G508" s="246"/>
      <c r="H508" s="248" t="s">
        <v>1</v>
      </c>
      <c r="I508" s="250"/>
      <c r="J508" s="246"/>
      <c r="K508" s="246"/>
      <c r="L508" s="251"/>
      <c r="M508" s="252"/>
      <c r="N508" s="253"/>
      <c r="O508" s="253"/>
      <c r="P508" s="253"/>
      <c r="Q508" s="253"/>
      <c r="R508" s="253"/>
      <c r="S508" s="253"/>
      <c r="T508" s="25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5" t="s">
        <v>176</v>
      </c>
      <c r="AU508" s="255" t="s">
        <v>89</v>
      </c>
      <c r="AV508" s="13" t="s">
        <v>87</v>
      </c>
      <c r="AW508" s="13" t="s">
        <v>35</v>
      </c>
      <c r="AX508" s="13" t="s">
        <v>79</v>
      </c>
      <c r="AY508" s="255" t="s">
        <v>165</v>
      </c>
    </row>
    <row r="509" s="14" customFormat="1">
      <c r="A509" s="14"/>
      <c r="B509" s="256"/>
      <c r="C509" s="257"/>
      <c r="D509" s="247" t="s">
        <v>176</v>
      </c>
      <c r="E509" s="258" t="s">
        <v>1</v>
      </c>
      <c r="F509" s="259" t="s">
        <v>1134</v>
      </c>
      <c r="G509" s="257"/>
      <c r="H509" s="260">
        <v>27.783000000000001</v>
      </c>
      <c r="I509" s="261"/>
      <c r="J509" s="257"/>
      <c r="K509" s="257"/>
      <c r="L509" s="262"/>
      <c r="M509" s="263"/>
      <c r="N509" s="264"/>
      <c r="O509" s="264"/>
      <c r="P509" s="264"/>
      <c r="Q509" s="264"/>
      <c r="R509" s="264"/>
      <c r="S509" s="264"/>
      <c r="T509" s="265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6" t="s">
        <v>176</v>
      </c>
      <c r="AU509" s="266" t="s">
        <v>89</v>
      </c>
      <c r="AV509" s="14" t="s">
        <v>89</v>
      </c>
      <c r="AW509" s="14" t="s">
        <v>35</v>
      </c>
      <c r="AX509" s="14" t="s">
        <v>79</v>
      </c>
      <c r="AY509" s="266" t="s">
        <v>165</v>
      </c>
    </row>
    <row r="510" s="16" customFormat="1">
      <c r="A510" s="16"/>
      <c r="B510" s="288"/>
      <c r="C510" s="289"/>
      <c r="D510" s="247" t="s">
        <v>176</v>
      </c>
      <c r="E510" s="290" t="s">
        <v>1</v>
      </c>
      <c r="F510" s="291" t="s">
        <v>445</v>
      </c>
      <c r="G510" s="289"/>
      <c r="H510" s="292">
        <v>1684.3299999999999</v>
      </c>
      <c r="I510" s="293"/>
      <c r="J510" s="289"/>
      <c r="K510" s="289"/>
      <c r="L510" s="294"/>
      <c r="M510" s="295"/>
      <c r="N510" s="296"/>
      <c r="O510" s="296"/>
      <c r="P510" s="296"/>
      <c r="Q510" s="296"/>
      <c r="R510" s="296"/>
      <c r="S510" s="296"/>
      <c r="T510" s="297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T510" s="298" t="s">
        <v>176</v>
      </c>
      <c r="AU510" s="298" t="s">
        <v>89</v>
      </c>
      <c r="AV510" s="16" t="s">
        <v>210</v>
      </c>
      <c r="AW510" s="16" t="s">
        <v>35</v>
      </c>
      <c r="AX510" s="16" t="s">
        <v>79</v>
      </c>
      <c r="AY510" s="298" t="s">
        <v>165</v>
      </c>
    </row>
    <row r="511" s="13" customFormat="1">
      <c r="A511" s="13"/>
      <c r="B511" s="245"/>
      <c r="C511" s="246"/>
      <c r="D511" s="247" t="s">
        <v>176</v>
      </c>
      <c r="E511" s="248" t="s">
        <v>1</v>
      </c>
      <c r="F511" s="249" t="s">
        <v>533</v>
      </c>
      <c r="G511" s="246"/>
      <c r="H511" s="248" t="s">
        <v>1</v>
      </c>
      <c r="I511" s="250"/>
      <c r="J511" s="246"/>
      <c r="K511" s="246"/>
      <c r="L511" s="251"/>
      <c r="M511" s="252"/>
      <c r="N511" s="253"/>
      <c r="O511" s="253"/>
      <c r="P511" s="253"/>
      <c r="Q511" s="253"/>
      <c r="R511" s="253"/>
      <c r="S511" s="253"/>
      <c r="T511" s="25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5" t="s">
        <v>176</v>
      </c>
      <c r="AU511" s="255" t="s">
        <v>89</v>
      </c>
      <c r="AV511" s="13" t="s">
        <v>87</v>
      </c>
      <c r="AW511" s="13" t="s">
        <v>35</v>
      </c>
      <c r="AX511" s="13" t="s">
        <v>79</v>
      </c>
      <c r="AY511" s="255" t="s">
        <v>165</v>
      </c>
    </row>
    <row r="512" s="13" customFormat="1">
      <c r="A512" s="13"/>
      <c r="B512" s="245"/>
      <c r="C512" s="246"/>
      <c r="D512" s="247" t="s">
        <v>176</v>
      </c>
      <c r="E512" s="248" t="s">
        <v>1</v>
      </c>
      <c r="F512" s="249" t="s">
        <v>534</v>
      </c>
      <c r="G512" s="246"/>
      <c r="H512" s="248" t="s">
        <v>1</v>
      </c>
      <c r="I512" s="250"/>
      <c r="J512" s="246"/>
      <c r="K512" s="246"/>
      <c r="L512" s="251"/>
      <c r="M512" s="252"/>
      <c r="N512" s="253"/>
      <c r="O512" s="253"/>
      <c r="P512" s="253"/>
      <c r="Q512" s="253"/>
      <c r="R512" s="253"/>
      <c r="S512" s="253"/>
      <c r="T512" s="25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5" t="s">
        <v>176</v>
      </c>
      <c r="AU512" s="255" t="s">
        <v>89</v>
      </c>
      <c r="AV512" s="13" t="s">
        <v>87</v>
      </c>
      <c r="AW512" s="13" t="s">
        <v>35</v>
      </c>
      <c r="AX512" s="13" t="s">
        <v>79</v>
      </c>
      <c r="AY512" s="255" t="s">
        <v>165</v>
      </c>
    </row>
    <row r="513" s="14" customFormat="1">
      <c r="A513" s="14"/>
      <c r="B513" s="256"/>
      <c r="C513" s="257"/>
      <c r="D513" s="247" t="s">
        <v>176</v>
      </c>
      <c r="E513" s="258" t="s">
        <v>1</v>
      </c>
      <c r="F513" s="259" t="s">
        <v>1135</v>
      </c>
      <c r="G513" s="257"/>
      <c r="H513" s="260">
        <v>133.63999999999999</v>
      </c>
      <c r="I513" s="261"/>
      <c r="J513" s="257"/>
      <c r="K513" s="257"/>
      <c r="L513" s="262"/>
      <c r="M513" s="263"/>
      <c r="N513" s="264"/>
      <c r="O513" s="264"/>
      <c r="P513" s="264"/>
      <c r="Q513" s="264"/>
      <c r="R513" s="264"/>
      <c r="S513" s="264"/>
      <c r="T513" s="26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6" t="s">
        <v>176</v>
      </c>
      <c r="AU513" s="266" t="s">
        <v>89</v>
      </c>
      <c r="AV513" s="14" t="s">
        <v>89</v>
      </c>
      <c r="AW513" s="14" t="s">
        <v>35</v>
      </c>
      <c r="AX513" s="14" t="s">
        <v>79</v>
      </c>
      <c r="AY513" s="266" t="s">
        <v>165</v>
      </c>
    </row>
    <row r="514" s="13" customFormat="1">
      <c r="A514" s="13"/>
      <c r="B514" s="245"/>
      <c r="C514" s="246"/>
      <c r="D514" s="247" t="s">
        <v>176</v>
      </c>
      <c r="E514" s="248" t="s">
        <v>1</v>
      </c>
      <c r="F514" s="249" t="s">
        <v>380</v>
      </c>
      <c r="G514" s="246"/>
      <c r="H514" s="248" t="s">
        <v>1</v>
      </c>
      <c r="I514" s="250"/>
      <c r="J514" s="246"/>
      <c r="K514" s="246"/>
      <c r="L514" s="251"/>
      <c r="M514" s="252"/>
      <c r="N514" s="253"/>
      <c r="O514" s="253"/>
      <c r="P514" s="253"/>
      <c r="Q514" s="253"/>
      <c r="R514" s="253"/>
      <c r="S514" s="253"/>
      <c r="T514" s="25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5" t="s">
        <v>176</v>
      </c>
      <c r="AU514" s="255" t="s">
        <v>89</v>
      </c>
      <c r="AV514" s="13" t="s">
        <v>87</v>
      </c>
      <c r="AW514" s="13" t="s">
        <v>35</v>
      </c>
      <c r="AX514" s="13" t="s">
        <v>79</v>
      </c>
      <c r="AY514" s="255" t="s">
        <v>165</v>
      </c>
    </row>
    <row r="515" s="14" customFormat="1">
      <c r="A515" s="14"/>
      <c r="B515" s="256"/>
      <c r="C515" s="257"/>
      <c r="D515" s="247" t="s">
        <v>176</v>
      </c>
      <c r="E515" s="258" t="s">
        <v>1</v>
      </c>
      <c r="F515" s="259" t="s">
        <v>1136</v>
      </c>
      <c r="G515" s="257"/>
      <c r="H515" s="260">
        <v>12.85</v>
      </c>
      <c r="I515" s="261"/>
      <c r="J515" s="257"/>
      <c r="K515" s="257"/>
      <c r="L515" s="262"/>
      <c r="M515" s="263"/>
      <c r="N515" s="264"/>
      <c r="O515" s="264"/>
      <c r="P515" s="264"/>
      <c r="Q515" s="264"/>
      <c r="R515" s="264"/>
      <c r="S515" s="264"/>
      <c r="T515" s="26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6" t="s">
        <v>176</v>
      </c>
      <c r="AU515" s="266" t="s">
        <v>89</v>
      </c>
      <c r="AV515" s="14" t="s">
        <v>89</v>
      </c>
      <c r="AW515" s="14" t="s">
        <v>35</v>
      </c>
      <c r="AX515" s="14" t="s">
        <v>79</v>
      </c>
      <c r="AY515" s="266" t="s">
        <v>165</v>
      </c>
    </row>
    <row r="516" s="14" customFormat="1">
      <c r="A516" s="14"/>
      <c r="B516" s="256"/>
      <c r="C516" s="257"/>
      <c r="D516" s="247" t="s">
        <v>176</v>
      </c>
      <c r="E516" s="258" t="s">
        <v>1</v>
      </c>
      <c r="F516" s="259" t="s">
        <v>1137</v>
      </c>
      <c r="G516" s="257"/>
      <c r="H516" s="260">
        <v>46.259999999999998</v>
      </c>
      <c r="I516" s="261"/>
      <c r="J516" s="257"/>
      <c r="K516" s="257"/>
      <c r="L516" s="262"/>
      <c r="M516" s="263"/>
      <c r="N516" s="264"/>
      <c r="O516" s="264"/>
      <c r="P516" s="264"/>
      <c r="Q516" s="264"/>
      <c r="R516" s="264"/>
      <c r="S516" s="264"/>
      <c r="T516" s="26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6" t="s">
        <v>176</v>
      </c>
      <c r="AU516" s="266" t="s">
        <v>89</v>
      </c>
      <c r="AV516" s="14" t="s">
        <v>89</v>
      </c>
      <c r="AW516" s="14" t="s">
        <v>35</v>
      </c>
      <c r="AX516" s="14" t="s">
        <v>79</v>
      </c>
      <c r="AY516" s="266" t="s">
        <v>165</v>
      </c>
    </row>
    <row r="517" s="14" customFormat="1">
      <c r="A517" s="14"/>
      <c r="B517" s="256"/>
      <c r="C517" s="257"/>
      <c r="D517" s="247" t="s">
        <v>176</v>
      </c>
      <c r="E517" s="258" t="s">
        <v>1</v>
      </c>
      <c r="F517" s="259" t="s">
        <v>1138</v>
      </c>
      <c r="G517" s="257"/>
      <c r="H517" s="260">
        <v>7.71</v>
      </c>
      <c r="I517" s="261"/>
      <c r="J517" s="257"/>
      <c r="K517" s="257"/>
      <c r="L517" s="262"/>
      <c r="M517" s="263"/>
      <c r="N517" s="264"/>
      <c r="O517" s="264"/>
      <c r="P517" s="264"/>
      <c r="Q517" s="264"/>
      <c r="R517" s="264"/>
      <c r="S517" s="264"/>
      <c r="T517" s="26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6" t="s">
        <v>176</v>
      </c>
      <c r="AU517" s="266" t="s">
        <v>89</v>
      </c>
      <c r="AV517" s="14" t="s">
        <v>89</v>
      </c>
      <c r="AW517" s="14" t="s">
        <v>35</v>
      </c>
      <c r="AX517" s="14" t="s">
        <v>79</v>
      </c>
      <c r="AY517" s="266" t="s">
        <v>165</v>
      </c>
    </row>
    <row r="518" s="14" customFormat="1">
      <c r="A518" s="14"/>
      <c r="B518" s="256"/>
      <c r="C518" s="257"/>
      <c r="D518" s="247" t="s">
        <v>176</v>
      </c>
      <c r="E518" s="258" t="s">
        <v>1</v>
      </c>
      <c r="F518" s="259" t="s">
        <v>1139</v>
      </c>
      <c r="G518" s="257"/>
      <c r="H518" s="260">
        <v>7.71</v>
      </c>
      <c r="I518" s="261"/>
      <c r="J518" s="257"/>
      <c r="K518" s="257"/>
      <c r="L518" s="262"/>
      <c r="M518" s="263"/>
      <c r="N518" s="264"/>
      <c r="O518" s="264"/>
      <c r="P518" s="264"/>
      <c r="Q518" s="264"/>
      <c r="R518" s="264"/>
      <c r="S518" s="264"/>
      <c r="T518" s="26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6" t="s">
        <v>176</v>
      </c>
      <c r="AU518" s="266" t="s">
        <v>89</v>
      </c>
      <c r="AV518" s="14" t="s">
        <v>89</v>
      </c>
      <c r="AW518" s="14" t="s">
        <v>35</v>
      </c>
      <c r="AX518" s="14" t="s">
        <v>79</v>
      </c>
      <c r="AY518" s="266" t="s">
        <v>165</v>
      </c>
    </row>
    <row r="519" s="14" customFormat="1">
      <c r="A519" s="14"/>
      <c r="B519" s="256"/>
      <c r="C519" s="257"/>
      <c r="D519" s="247" t="s">
        <v>176</v>
      </c>
      <c r="E519" s="258" t="s">
        <v>1</v>
      </c>
      <c r="F519" s="259" t="s">
        <v>1140</v>
      </c>
      <c r="G519" s="257"/>
      <c r="H519" s="260">
        <v>10.279999999999999</v>
      </c>
      <c r="I519" s="261"/>
      <c r="J519" s="257"/>
      <c r="K519" s="257"/>
      <c r="L519" s="262"/>
      <c r="M519" s="263"/>
      <c r="N519" s="264"/>
      <c r="O519" s="264"/>
      <c r="P519" s="264"/>
      <c r="Q519" s="264"/>
      <c r="R519" s="264"/>
      <c r="S519" s="264"/>
      <c r="T519" s="26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6" t="s">
        <v>176</v>
      </c>
      <c r="AU519" s="266" t="s">
        <v>89</v>
      </c>
      <c r="AV519" s="14" t="s">
        <v>89</v>
      </c>
      <c r="AW519" s="14" t="s">
        <v>35</v>
      </c>
      <c r="AX519" s="14" t="s">
        <v>79</v>
      </c>
      <c r="AY519" s="266" t="s">
        <v>165</v>
      </c>
    </row>
    <row r="520" s="14" customFormat="1">
      <c r="A520" s="14"/>
      <c r="B520" s="256"/>
      <c r="C520" s="257"/>
      <c r="D520" s="247" t="s">
        <v>176</v>
      </c>
      <c r="E520" s="258" t="s">
        <v>1</v>
      </c>
      <c r="F520" s="259" t="s">
        <v>1141</v>
      </c>
      <c r="G520" s="257"/>
      <c r="H520" s="260">
        <v>21.844999999999999</v>
      </c>
      <c r="I520" s="261"/>
      <c r="J520" s="257"/>
      <c r="K520" s="257"/>
      <c r="L520" s="262"/>
      <c r="M520" s="263"/>
      <c r="N520" s="264"/>
      <c r="O520" s="264"/>
      <c r="P520" s="264"/>
      <c r="Q520" s="264"/>
      <c r="R520" s="264"/>
      <c r="S520" s="264"/>
      <c r="T520" s="26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6" t="s">
        <v>176</v>
      </c>
      <c r="AU520" s="266" t="s">
        <v>89</v>
      </c>
      <c r="AV520" s="14" t="s">
        <v>89</v>
      </c>
      <c r="AW520" s="14" t="s">
        <v>35</v>
      </c>
      <c r="AX520" s="14" t="s">
        <v>79</v>
      </c>
      <c r="AY520" s="266" t="s">
        <v>165</v>
      </c>
    </row>
    <row r="521" s="13" customFormat="1">
      <c r="A521" s="13"/>
      <c r="B521" s="245"/>
      <c r="C521" s="246"/>
      <c r="D521" s="247" t="s">
        <v>176</v>
      </c>
      <c r="E521" s="248" t="s">
        <v>1</v>
      </c>
      <c r="F521" s="249" t="s">
        <v>968</v>
      </c>
      <c r="G521" s="246"/>
      <c r="H521" s="248" t="s">
        <v>1</v>
      </c>
      <c r="I521" s="250"/>
      <c r="J521" s="246"/>
      <c r="K521" s="246"/>
      <c r="L521" s="251"/>
      <c r="M521" s="252"/>
      <c r="N521" s="253"/>
      <c r="O521" s="253"/>
      <c r="P521" s="253"/>
      <c r="Q521" s="253"/>
      <c r="R521" s="253"/>
      <c r="S521" s="253"/>
      <c r="T521" s="25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5" t="s">
        <v>176</v>
      </c>
      <c r="AU521" s="255" t="s">
        <v>89</v>
      </c>
      <c r="AV521" s="13" t="s">
        <v>87</v>
      </c>
      <c r="AW521" s="13" t="s">
        <v>35</v>
      </c>
      <c r="AX521" s="13" t="s">
        <v>79</v>
      </c>
      <c r="AY521" s="255" t="s">
        <v>165</v>
      </c>
    </row>
    <row r="522" s="14" customFormat="1">
      <c r="A522" s="14"/>
      <c r="B522" s="256"/>
      <c r="C522" s="257"/>
      <c r="D522" s="247" t="s">
        <v>176</v>
      </c>
      <c r="E522" s="258" t="s">
        <v>1</v>
      </c>
      <c r="F522" s="259" t="s">
        <v>1142</v>
      </c>
      <c r="G522" s="257"/>
      <c r="H522" s="260">
        <v>51.399999999999999</v>
      </c>
      <c r="I522" s="261"/>
      <c r="J522" s="257"/>
      <c r="K522" s="257"/>
      <c r="L522" s="262"/>
      <c r="M522" s="263"/>
      <c r="N522" s="264"/>
      <c r="O522" s="264"/>
      <c r="P522" s="264"/>
      <c r="Q522" s="264"/>
      <c r="R522" s="264"/>
      <c r="S522" s="264"/>
      <c r="T522" s="26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6" t="s">
        <v>176</v>
      </c>
      <c r="AU522" s="266" t="s">
        <v>89</v>
      </c>
      <c r="AV522" s="14" t="s">
        <v>89</v>
      </c>
      <c r="AW522" s="14" t="s">
        <v>35</v>
      </c>
      <c r="AX522" s="14" t="s">
        <v>79</v>
      </c>
      <c r="AY522" s="266" t="s">
        <v>165</v>
      </c>
    </row>
    <row r="523" s="13" customFormat="1">
      <c r="A523" s="13"/>
      <c r="B523" s="245"/>
      <c r="C523" s="246"/>
      <c r="D523" s="247" t="s">
        <v>176</v>
      </c>
      <c r="E523" s="248" t="s">
        <v>1</v>
      </c>
      <c r="F523" s="249" t="s">
        <v>970</v>
      </c>
      <c r="G523" s="246"/>
      <c r="H523" s="248" t="s">
        <v>1</v>
      </c>
      <c r="I523" s="250"/>
      <c r="J523" s="246"/>
      <c r="K523" s="246"/>
      <c r="L523" s="251"/>
      <c r="M523" s="252"/>
      <c r="N523" s="253"/>
      <c r="O523" s="253"/>
      <c r="P523" s="253"/>
      <c r="Q523" s="253"/>
      <c r="R523" s="253"/>
      <c r="S523" s="253"/>
      <c r="T523" s="25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5" t="s">
        <v>176</v>
      </c>
      <c r="AU523" s="255" t="s">
        <v>89</v>
      </c>
      <c r="AV523" s="13" t="s">
        <v>87</v>
      </c>
      <c r="AW523" s="13" t="s">
        <v>35</v>
      </c>
      <c r="AX523" s="13" t="s">
        <v>79</v>
      </c>
      <c r="AY523" s="255" t="s">
        <v>165</v>
      </c>
    </row>
    <row r="524" s="13" customFormat="1">
      <c r="A524" s="13"/>
      <c r="B524" s="245"/>
      <c r="C524" s="246"/>
      <c r="D524" s="247" t="s">
        <v>176</v>
      </c>
      <c r="E524" s="248" t="s">
        <v>1</v>
      </c>
      <c r="F524" s="249" t="s">
        <v>971</v>
      </c>
      <c r="G524" s="246"/>
      <c r="H524" s="248" t="s">
        <v>1</v>
      </c>
      <c r="I524" s="250"/>
      <c r="J524" s="246"/>
      <c r="K524" s="246"/>
      <c r="L524" s="251"/>
      <c r="M524" s="252"/>
      <c r="N524" s="253"/>
      <c r="O524" s="253"/>
      <c r="P524" s="253"/>
      <c r="Q524" s="253"/>
      <c r="R524" s="253"/>
      <c r="S524" s="253"/>
      <c r="T524" s="25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5" t="s">
        <v>176</v>
      </c>
      <c r="AU524" s="255" t="s">
        <v>89</v>
      </c>
      <c r="AV524" s="13" t="s">
        <v>87</v>
      </c>
      <c r="AW524" s="13" t="s">
        <v>35</v>
      </c>
      <c r="AX524" s="13" t="s">
        <v>79</v>
      </c>
      <c r="AY524" s="255" t="s">
        <v>165</v>
      </c>
    </row>
    <row r="525" s="14" customFormat="1">
      <c r="A525" s="14"/>
      <c r="B525" s="256"/>
      <c r="C525" s="257"/>
      <c r="D525" s="247" t="s">
        <v>176</v>
      </c>
      <c r="E525" s="258" t="s">
        <v>1</v>
      </c>
      <c r="F525" s="259" t="s">
        <v>1143</v>
      </c>
      <c r="G525" s="257"/>
      <c r="H525" s="260">
        <v>7.71</v>
      </c>
      <c r="I525" s="261"/>
      <c r="J525" s="257"/>
      <c r="K525" s="257"/>
      <c r="L525" s="262"/>
      <c r="M525" s="263"/>
      <c r="N525" s="264"/>
      <c r="O525" s="264"/>
      <c r="P525" s="264"/>
      <c r="Q525" s="264"/>
      <c r="R525" s="264"/>
      <c r="S525" s="264"/>
      <c r="T525" s="26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6" t="s">
        <v>176</v>
      </c>
      <c r="AU525" s="266" t="s">
        <v>89</v>
      </c>
      <c r="AV525" s="14" t="s">
        <v>89</v>
      </c>
      <c r="AW525" s="14" t="s">
        <v>35</v>
      </c>
      <c r="AX525" s="14" t="s">
        <v>79</v>
      </c>
      <c r="AY525" s="266" t="s">
        <v>165</v>
      </c>
    </row>
    <row r="526" s="16" customFormat="1">
      <c r="A526" s="16"/>
      <c r="B526" s="288"/>
      <c r="C526" s="289"/>
      <c r="D526" s="247" t="s">
        <v>176</v>
      </c>
      <c r="E526" s="290" t="s">
        <v>1</v>
      </c>
      <c r="F526" s="291" t="s">
        <v>445</v>
      </c>
      <c r="G526" s="289"/>
      <c r="H526" s="292">
        <v>299.40499999999997</v>
      </c>
      <c r="I526" s="293"/>
      <c r="J526" s="289"/>
      <c r="K526" s="289"/>
      <c r="L526" s="294"/>
      <c r="M526" s="295"/>
      <c r="N526" s="296"/>
      <c r="O526" s="296"/>
      <c r="P526" s="296"/>
      <c r="Q526" s="296"/>
      <c r="R526" s="296"/>
      <c r="S526" s="296"/>
      <c r="T526" s="297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T526" s="298" t="s">
        <v>176</v>
      </c>
      <c r="AU526" s="298" t="s">
        <v>89</v>
      </c>
      <c r="AV526" s="16" t="s">
        <v>210</v>
      </c>
      <c r="AW526" s="16" t="s">
        <v>35</v>
      </c>
      <c r="AX526" s="16" t="s">
        <v>79</v>
      </c>
      <c r="AY526" s="298" t="s">
        <v>165</v>
      </c>
    </row>
    <row r="527" s="15" customFormat="1">
      <c r="A527" s="15"/>
      <c r="B527" s="267"/>
      <c r="C527" s="268"/>
      <c r="D527" s="247" t="s">
        <v>176</v>
      </c>
      <c r="E527" s="269" t="s">
        <v>1</v>
      </c>
      <c r="F527" s="270" t="s">
        <v>179</v>
      </c>
      <c r="G527" s="268"/>
      <c r="H527" s="271">
        <v>1983.7349999999999</v>
      </c>
      <c r="I527" s="272"/>
      <c r="J527" s="268"/>
      <c r="K527" s="268"/>
      <c r="L527" s="273"/>
      <c r="M527" s="274"/>
      <c r="N527" s="275"/>
      <c r="O527" s="275"/>
      <c r="P527" s="275"/>
      <c r="Q527" s="275"/>
      <c r="R527" s="275"/>
      <c r="S527" s="275"/>
      <c r="T527" s="276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77" t="s">
        <v>176</v>
      </c>
      <c r="AU527" s="277" t="s">
        <v>89</v>
      </c>
      <c r="AV527" s="15" t="s">
        <v>172</v>
      </c>
      <c r="AW527" s="15" t="s">
        <v>35</v>
      </c>
      <c r="AX527" s="15" t="s">
        <v>87</v>
      </c>
      <c r="AY527" s="277" t="s">
        <v>165</v>
      </c>
    </row>
    <row r="528" s="2" customFormat="1" ht="21.75" customHeight="1">
      <c r="A528" s="39"/>
      <c r="B528" s="40"/>
      <c r="C528" s="278" t="s">
        <v>477</v>
      </c>
      <c r="D528" s="278" t="s">
        <v>191</v>
      </c>
      <c r="E528" s="279" t="s">
        <v>538</v>
      </c>
      <c r="F528" s="280" t="s">
        <v>539</v>
      </c>
      <c r="G528" s="281" t="s">
        <v>194</v>
      </c>
      <c r="H528" s="282">
        <v>1.853</v>
      </c>
      <c r="I528" s="283"/>
      <c r="J528" s="284">
        <f>ROUND(I528*H528,2)</f>
        <v>0</v>
      </c>
      <c r="K528" s="280" t="s">
        <v>171</v>
      </c>
      <c r="L528" s="285"/>
      <c r="M528" s="286" t="s">
        <v>1</v>
      </c>
      <c r="N528" s="287" t="s">
        <v>44</v>
      </c>
      <c r="O528" s="92"/>
      <c r="P528" s="236">
        <f>O528*H528</f>
        <v>0</v>
      </c>
      <c r="Q528" s="236">
        <v>1</v>
      </c>
      <c r="R528" s="236">
        <f>Q528*H528</f>
        <v>1.853</v>
      </c>
      <c r="S528" s="236">
        <v>0</v>
      </c>
      <c r="T528" s="237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8" t="s">
        <v>415</v>
      </c>
      <c r="AT528" s="238" t="s">
        <v>191</v>
      </c>
      <c r="AU528" s="238" t="s">
        <v>89</v>
      </c>
      <c r="AY528" s="18" t="s">
        <v>165</v>
      </c>
      <c r="BE528" s="239">
        <f>IF(N528="základní",J528,0)</f>
        <v>0</v>
      </c>
      <c r="BF528" s="239">
        <f>IF(N528="snížená",J528,0)</f>
        <v>0</v>
      </c>
      <c r="BG528" s="239">
        <f>IF(N528="zákl. přenesená",J528,0)</f>
        <v>0</v>
      </c>
      <c r="BH528" s="239">
        <f>IF(N528="sníž. přenesená",J528,0)</f>
        <v>0</v>
      </c>
      <c r="BI528" s="239">
        <f>IF(N528="nulová",J528,0)</f>
        <v>0</v>
      </c>
      <c r="BJ528" s="18" t="s">
        <v>87</v>
      </c>
      <c r="BK528" s="239">
        <f>ROUND(I528*H528,2)</f>
        <v>0</v>
      </c>
      <c r="BL528" s="18" t="s">
        <v>308</v>
      </c>
      <c r="BM528" s="238" t="s">
        <v>1144</v>
      </c>
    </row>
    <row r="529" s="13" customFormat="1">
      <c r="A529" s="13"/>
      <c r="B529" s="245"/>
      <c r="C529" s="246"/>
      <c r="D529" s="247" t="s">
        <v>176</v>
      </c>
      <c r="E529" s="248" t="s">
        <v>1</v>
      </c>
      <c r="F529" s="249" t="s">
        <v>529</v>
      </c>
      <c r="G529" s="246"/>
      <c r="H529" s="248" t="s">
        <v>1</v>
      </c>
      <c r="I529" s="250"/>
      <c r="J529" s="246"/>
      <c r="K529" s="246"/>
      <c r="L529" s="251"/>
      <c r="M529" s="252"/>
      <c r="N529" s="253"/>
      <c r="O529" s="253"/>
      <c r="P529" s="253"/>
      <c r="Q529" s="253"/>
      <c r="R529" s="253"/>
      <c r="S529" s="253"/>
      <c r="T529" s="25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5" t="s">
        <v>176</v>
      </c>
      <c r="AU529" s="255" t="s">
        <v>89</v>
      </c>
      <c r="AV529" s="13" t="s">
        <v>87</v>
      </c>
      <c r="AW529" s="13" t="s">
        <v>35</v>
      </c>
      <c r="AX529" s="13" t="s">
        <v>79</v>
      </c>
      <c r="AY529" s="255" t="s">
        <v>165</v>
      </c>
    </row>
    <row r="530" s="13" customFormat="1">
      <c r="A530" s="13"/>
      <c r="B530" s="245"/>
      <c r="C530" s="246"/>
      <c r="D530" s="247" t="s">
        <v>176</v>
      </c>
      <c r="E530" s="248" t="s">
        <v>1</v>
      </c>
      <c r="F530" s="249" t="s">
        <v>530</v>
      </c>
      <c r="G530" s="246"/>
      <c r="H530" s="248" t="s">
        <v>1</v>
      </c>
      <c r="I530" s="250"/>
      <c r="J530" s="246"/>
      <c r="K530" s="246"/>
      <c r="L530" s="251"/>
      <c r="M530" s="252"/>
      <c r="N530" s="253"/>
      <c r="O530" s="253"/>
      <c r="P530" s="253"/>
      <c r="Q530" s="253"/>
      <c r="R530" s="253"/>
      <c r="S530" s="253"/>
      <c r="T530" s="25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5" t="s">
        <v>176</v>
      </c>
      <c r="AU530" s="255" t="s">
        <v>89</v>
      </c>
      <c r="AV530" s="13" t="s">
        <v>87</v>
      </c>
      <c r="AW530" s="13" t="s">
        <v>35</v>
      </c>
      <c r="AX530" s="13" t="s">
        <v>79</v>
      </c>
      <c r="AY530" s="255" t="s">
        <v>165</v>
      </c>
    </row>
    <row r="531" s="14" customFormat="1">
      <c r="A531" s="14"/>
      <c r="B531" s="256"/>
      <c r="C531" s="257"/>
      <c r="D531" s="247" t="s">
        <v>176</v>
      </c>
      <c r="E531" s="258" t="s">
        <v>1</v>
      </c>
      <c r="F531" s="259" t="s">
        <v>1145</v>
      </c>
      <c r="G531" s="257"/>
      <c r="H531" s="260">
        <v>1.853</v>
      </c>
      <c r="I531" s="261"/>
      <c r="J531" s="257"/>
      <c r="K531" s="257"/>
      <c r="L531" s="262"/>
      <c r="M531" s="263"/>
      <c r="N531" s="264"/>
      <c r="O531" s="264"/>
      <c r="P531" s="264"/>
      <c r="Q531" s="264"/>
      <c r="R531" s="264"/>
      <c r="S531" s="264"/>
      <c r="T531" s="26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6" t="s">
        <v>176</v>
      </c>
      <c r="AU531" s="266" t="s">
        <v>89</v>
      </c>
      <c r="AV531" s="14" t="s">
        <v>89</v>
      </c>
      <c r="AW531" s="14" t="s">
        <v>35</v>
      </c>
      <c r="AX531" s="14" t="s">
        <v>79</v>
      </c>
      <c r="AY531" s="266" t="s">
        <v>165</v>
      </c>
    </row>
    <row r="532" s="15" customFormat="1">
      <c r="A532" s="15"/>
      <c r="B532" s="267"/>
      <c r="C532" s="268"/>
      <c r="D532" s="247" t="s">
        <v>176</v>
      </c>
      <c r="E532" s="269" t="s">
        <v>1</v>
      </c>
      <c r="F532" s="270" t="s">
        <v>179</v>
      </c>
      <c r="G532" s="268"/>
      <c r="H532" s="271">
        <v>1.853</v>
      </c>
      <c r="I532" s="272"/>
      <c r="J532" s="268"/>
      <c r="K532" s="268"/>
      <c r="L532" s="273"/>
      <c r="M532" s="274"/>
      <c r="N532" s="275"/>
      <c r="O532" s="275"/>
      <c r="P532" s="275"/>
      <c r="Q532" s="275"/>
      <c r="R532" s="275"/>
      <c r="S532" s="275"/>
      <c r="T532" s="276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77" t="s">
        <v>176</v>
      </c>
      <c r="AU532" s="277" t="s">
        <v>89</v>
      </c>
      <c r="AV532" s="15" t="s">
        <v>172</v>
      </c>
      <c r="AW532" s="15" t="s">
        <v>35</v>
      </c>
      <c r="AX532" s="15" t="s">
        <v>87</v>
      </c>
      <c r="AY532" s="277" t="s">
        <v>165</v>
      </c>
    </row>
    <row r="533" s="2" customFormat="1" ht="24.15" customHeight="1">
      <c r="A533" s="39"/>
      <c r="B533" s="40"/>
      <c r="C533" s="278" t="s">
        <v>482</v>
      </c>
      <c r="D533" s="278" t="s">
        <v>191</v>
      </c>
      <c r="E533" s="279" t="s">
        <v>543</v>
      </c>
      <c r="F533" s="280" t="s">
        <v>544</v>
      </c>
      <c r="G533" s="281" t="s">
        <v>194</v>
      </c>
      <c r="H533" s="282">
        <v>0.32900000000000001</v>
      </c>
      <c r="I533" s="283"/>
      <c r="J533" s="284">
        <f>ROUND(I533*H533,2)</f>
        <v>0</v>
      </c>
      <c r="K533" s="280" t="s">
        <v>171</v>
      </c>
      <c r="L533" s="285"/>
      <c r="M533" s="286" t="s">
        <v>1</v>
      </c>
      <c r="N533" s="287" t="s">
        <v>44</v>
      </c>
      <c r="O533" s="92"/>
      <c r="P533" s="236">
        <f>O533*H533</f>
        <v>0</v>
      </c>
      <c r="Q533" s="236">
        <v>1</v>
      </c>
      <c r="R533" s="236">
        <f>Q533*H533</f>
        <v>0.32900000000000001</v>
      </c>
      <c r="S533" s="236">
        <v>0</v>
      </c>
      <c r="T533" s="237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8" t="s">
        <v>415</v>
      </c>
      <c r="AT533" s="238" t="s">
        <v>191</v>
      </c>
      <c r="AU533" s="238" t="s">
        <v>89</v>
      </c>
      <c r="AY533" s="18" t="s">
        <v>165</v>
      </c>
      <c r="BE533" s="239">
        <f>IF(N533="základní",J533,0)</f>
        <v>0</v>
      </c>
      <c r="BF533" s="239">
        <f>IF(N533="snížená",J533,0)</f>
        <v>0</v>
      </c>
      <c r="BG533" s="239">
        <f>IF(N533="zákl. přenesená",J533,0)</f>
        <v>0</v>
      </c>
      <c r="BH533" s="239">
        <f>IF(N533="sníž. přenesená",J533,0)</f>
        <v>0</v>
      </c>
      <c r="BI533" s="239">
        <f>IF(N533="nulová",J533,0)</f>
        <v>0</v>
      </c>
      <c r="BJ533" s="18" t="s">
        <v>87</v>
      </c>
      <c r="BK533" s="239">
        <f>ROUND(I533*H533,2)</f>
        <v>0</v>
      </c>
      <c r="BL533" s="18" t="s">
        <v>308</v>
      </c>
      <c r="BM533" s="238" t="s">
        <v>1146</v>
      </c>
    </row>
    <row r="534" s="13" customFormat="1">
      <c r="A534" s="13"/>
      <c r="B534" s="245"/>
      <c r="C534" s="246"/>
      <c r="D534" s="247" t="s">
        <v>176</v>
      </c>
      <c r="E534" s="248" t="s">
        <v>1</v>
      </c>
      <c r="F534" s="249" t="s">
        <v>529</v>
      </c>
      <c r="G534" s="246"/>
      <c r="H534" s="248" t="s">
        <v>1</v>
      </c>
      <c r="I534" s="250"/>
      <c r="J534" s="246"/>
      <c r="K534" s="246"/>
      <c r="L534" s="251"/>
      <c r="M534" s="252"/>
      <c r="N534" s="253"/>
      <c r="O534" s="253"/>
      <c r="P534" s="253"/>
      <c r="Q534" s="253"/>
      <c r="R534" s="253"/>
      <c r="S534" s="253"/>
      <c r="T534" s="25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5" t="s">
        <v>176</v>
      </c>
      <c r="AU534" s="255" t="s">
        <v>89</v>
      </c>
      <c r="AV534" s="13" t="s">
        <v>87</v>
      </c>
      <c r="AW534" s="13" t="s">
        <v>35</v>
      </c>
      <c r="AX534" s="13" t="s">
        <v>79</v>
      </c>
      <c r="AY534" s="255" t="s">
        <v>165</v>
      </c>
    </row>
    <row r="535" s="13" customFormat="1">
      <c r="A535" s="13"/>
      <c r="B535" s="245"/>
      <c r="C535" s="246"/>
      <c r="D535" s="247" t="s">
        <v>176</v>
      </c>
      <c r="E535" s="248" t="s">
        <v>1</v>
      </c>
      <c r="F535" s="249" t="s">
        <v>533</v>
      </c>
      <c r="G535" s="246"/>
      <c r="H535" s="248" t="s">
        <v>1</v>
      </c>
      <c r="I535" s="250"/>
      <c r="J535" s="246"/>
      <c r="K535" s="246"/>
      <c r="L535" s="251"/>
      <c r="M535" s="252"/>
      <c r="N535" s="253"/>
      <c r="O535" s="253"/>
      <c r="P535" s="253"/>
      <c r="Q535" s="253"/>
      <c r="R535" s="253"/>
      <c r="S535" s="253"/>
      <c r="T535" s="25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55" t="s">
        <v>176</v>
      </c>
      <c r="AU535" s="255" t="s">
        <v>89</v>
      </c>
      <c r="AV535" s="13" t="s">
        <v>87</v>
      </c>
      <c r="AW535" s="13" t="s">
        <v>35</v>
      </c>
      <c r="AX535" s="13" t="s">
        <v>79</v>
      </c>
      <c r="AY535" s="255" t="s">
        <v>165</v>
      </c>
    </row>
    <row r="536" s="14" customFormat="1">
      <c r="A536" s="14"/>
      <c r="B536" s="256"/>
      <c r="C536" s="257"/>
      <c r="D536" s="247" t="s">
        <v>176</v>
      </c>
      <c r="E536" s="258" t="s">
        <v>1</v>
      </c>
      <c r="F536" s="259" t="s">
        <v>1147</v>
      </c>
      <c r="G536" s="257"/>
      <c r="H536" s="260">
        <v>0.32900000000000001</v>
      </c>
      <c r="I536" s="261"/>
      <c r="J536" s="257"/>
      <c r="K536" s="257"/>
      <c r="L536" s="262"/>
      <c r="M536" s="263"/>
      <c r="N536" s="264"/>
      <c r="O536" s="264"/>
      <c r="P536" s="264"/>
      <c r="Q536" s="264"/>
      <c r="R536" s="264"/>
      <c r="S536" s="264"/>
      <c r="T536" s="26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6" t="s">
        <v>176</v>
      </c>
      <c r="AU536" s="266" t="s">
        <v>89</v>
      </c>
      <c r="AV536" s="14" t="s">
        <v>89</v>
      </c>
      <c r="AW536" s="14" t="s">
        <v>35</v>
      </c>
      <c r="AX536" s="14" t="s">
        <v>79</v>
      </c>
      <c r="AY536" s="266" t="s">
        <v>165</v>
      </c>
    </row>
    <row r="537" s="15" customFormat="1">
      <c r="A537" s="15"/>
      <c r="B537" s="267"/>
      <c r="C537" s="268"/>
      <c r="D537" s="247" t="s">
        <v>176</v>
      </c>
      <c r="E537" s="269" t="s">
        <v>1</v>
      </c>
      <c r="F537" s="270" t="s">
        <v>179</v>
      </c>
      <c r="G537" s="268"/>
      <c r="H537" s="271">
        <v>0.32900000000000001</v>
      </c>
      <c r="I537" s="272"/>
      <c r="J537" s="268"/>
      <c r="K537" s="268"/>
      <c r="L537" s="273"/>
      <c r="M537" s="274"/>
      <c r="N537" s="275"/>
      <c r="O537" s="275"/>
      <c r="P537" s="275"/>
      <c r="Q537" s="275"/>
      <c r="R537" s="275"/>
      <c r="S537" s="275"/>
      <c r="T537" s="276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77" t="s">
        <v>176</v>
      </c>
      <c r="AU537" s="277" t="s">
        <v>89</v>
      </c>
      <c r="AV537" s="15" t="s">
        <v>172</v>
      </c>
      <c r="AW537" s="15" t="s">
        <v>35</v>
      </c>
      <c r="AX537" s="15" t="s">
        <v>87</v>
      </c>
      <c r="AY537" s="277" t="s">
        <v>165</v>
      </c>
    </row>
    <row r="538" s="2" customFormat="1" ht="16.5" customHeight="1">
      <c r="A538" s="39"/>
      <c r="B538" s="40"/>
      <c r="C538" s="227" t="s">
        <v>487</v>
      </c>
      <c r="D538" s="227" t="s">
        <v>167</v>
      </c>
      <c r="E538" s="228" t="s">
        <v>548</v>
      </c>
      <c r="F538" s="229" t="s">
        <v>549</v>
      </c>
      <c r="G538" s="230" t="s">
        <v>287</v>
      </c>
      <c r="H538" s="231">
        <v>1983.7349999999999</v>
      </c>
      <c r="I538" s="232"/>
      <c r="J538" s="233">
        <f>ROUND(I538*H538,2)</f>
        <v>0</v>
      </c>
      <c r="K538" s="229" t="s">
        <v>1</v>
      </c>
      <c r="L538" s="45"/>
      <c r="M538" s="234" t="s">
        <v>1</v>
      </c>
      <c r="N538" s="235" t="s">
        <v>44</v>
      </c>
      <c r="O538" s="92"/>
      <c r="P538" s="236">
        <f>O538*H538</f>
        <v>0</v>
      </c>
      <c r="Q538" s="236">
        <v>0</v>
      </c>
      <c r="R538" s="236">
        <f>Q538*H538</f>
        <v>0</v>
      </c>
      <c r="S538" s="236">
        <v>0</v>
      </c>
      <c r="T538" s="237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8" t="s">
        <v>308</v>
      </c>
      <c r="AT538" s="238" t="s">
        <v>167</v>
      </c>
      <c r="AU538" s="238" t="s">
        <v>89</v>
      </c>
      <c r="AY538" s="18" t="s">
        <v>165</v>
      </c>
      <c r="BE538" s="239">
        <f>IF(N538="základní",J538,0)</f>
        <v>0</v>
      </c>
      <c r="BF538" s="239">
        <f>IF(N538="snížená",J538,0)</f>
        <v>0</v>
      </c>
      <c r="BG538" s="239">
        <f>IF(N538="zákl. přenesená",J538,0)</f>
        <v>0</v>
      </c>
      <c r="BH538" s="239">
        <f>IF(N538="sníž. přenesená",J538,0)</f>
        <v>0</v>
      </c>
      <c r="BI538" s="239">
        <f>IF(N538="nulová",J538,0)</f>
        <v>0</v>
      </c>
      <c r="BJ538" s="18" t="s">
        <v>87</v>
      </c>
      <c r="BK538" s="239">
        <f>ROUND(I538*H538,2)</f>
        <v>0</v>
      </c>
      <c r="BL538" s="18" t="s">
        <v>308</v>
      </c>
      <c r="BM538" s="238" t="s">
        <v>1148</v>
      </c>
    </row>
    <row r="539" s="14" customFormat="1">
      <c r="A539" s="14"/>
      <c r="B539" s="256"/>
      <c r="C539" s="257"/>
      <c r="D539" s="247" t="s">
        <v>176</v>
      </c>
      <c r="E539" s="258" t="s">
        <v>1</v>
      </c>
      <c r="F539" s="259" t="s">
        <v>1149</v>
      </c>
      <c r="G539" s="257"/>
      <c r="H539" s="260">
        <v>1983.7349999999999</v>
      </c>
      <c r="I539" s="261"/>
      <c r="J539" s="257"/>
      <c r="K539" s="257"/>
      <c r="L539" s="262"/>
      <c r="M539" s="263"/>
      <c r="N539" s="264"/>
      <c r="O539" s="264"/>
      <c r="P539" s="264"/>
      <c r="Q539" s="264"/>
      <c r="R539" s="264"/>
      <c r="S539" s="264"/>
      <c r="T539" s="26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6" t="s">
        <v>176</v>
      </c>
      <c r="AU539" s="266" t="s">
        <v>89</v>
      </c>
      <c r="AV539" s="14" t="s">
        <v>89</v>
      </c>
      <c r="AW539" s="14" t="s">
        <v>35</v>
      </c>
      <c r="AX539" s="14" t="s">
        <v>79</v>
      </c>
      <c r="AY539" s="266" t="s">
        <v>165</v>
      </c>
    </row>
    <row r="540" s="15" customFormat="1">
      <c r="A540" s="15"/>
      <c r="B540" s="267"/>
      <c r="C540" s="268"/>
      <c r="D540" s="247" t="s">
        <v>176</v>
      </c>
      <c r="E540" s="269" t="s">
        <v>1</v>
      </c>
      <c r="F540" s="270" t="s">
        <v>179</v>
      </c>
      <c r="G540" s="268"/>
      <c r="H540" s="271">
        <v>1983.7349999999999</v>
      </c>
      <c r="I540" s="272"/>
      <c r="J540" s="268"/>
      <c r="K540" s="268"/>
      <c r="L540" s="273"/>
      <c r="M540" s="274"/>
      <c r="N540" s="275"/>
      <c r="O540" s="275"/>
      <c r="P540" s="275"/>
      <c r="Q540" s="275"/>
      <c r="R540" s="275"/>
      <c r="S540" s="275"/>
      <c r="T540" s="276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77" t="s">
        <v>176</v>
      </c>
      <c r="AU540" s="277" t="s">
        <v>89</v>
      </c>
      <c r="AV540" s="15" t="s">
        <v>172</v>
      </c>
      <c r="AW540" s="15" t="s">
        <v>35</v>
      </c>
      <c r="AX540" s="15" t="s">
        <v>87</v>
      </c>
      <c r="AY540" s="277" t="s">
        <v>165</v>
      </c>
    </row>
    <row r="541" s="2" customFormat="1" ht="24.15" customHeight="1">
      <c r="A541" s="39"/>
      <c r="B541" s="40"/>
      <c r="C541" s="227" t="s">
        <v>493</v>
      </c>
      <c r="D541" s="227" t="s">
        <v>167</v>
      </c>
      <c r="E541" s="228" t="s">
        <v>553</v>
      </c>
      <c r="F541" s="229" t="s">
        <v>554</v>
      </c>
      <c r="G541" s="230" t="s">
        <v>519</v>
      </c>
      <c r="H541" s="299"/>
      <c r="I541" s="232"/>
      <c r="J541" s="233">
        <f>ROUND(I541*H541,2)</f>
        <v>0</v>
      </c>
      <c r="K541" s="229" t="s">
        <v>171</v>
      </c>
      <c r="L541" s="45"/>
      <c r="M541" s="234" t="s">
        <v>1</v>
      </c>
      <c r="N541" s="235" t="s">
        <v>44</v>
      </c>
      <c r="O541" s="92"/>
      <c r="P541" s="236">
        <f>O541*H541</f>
        <v>0</v>
      </c>
      <c r="Q541" s="236">
        <v>0</v>
      </c>
      <c r="R541" s="236">
        <f>Q541*H541</f>
        <v>0</v>
      </c>
      <c r="S541" s="236">
        <v>0</v>
      </c>
      <c r="T541" s="237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8" t="s">
        <v>308</v>
      </c>
      <c r="AT541" s="238" t="s">
        <v>167</v>
      </c>
      <c r="AU541" s="238" t="s">
        <v>89</v>
      </c>
      <c r="AY541" s="18" t="s">
        <v>165</v>
      </c>
      <c r="BE541" s="239">
        <f>IF(N541="základní",J541,0)</f>
        <v>0</v>
      </c>
      <c r="BF541" s="239">
        <f>IF(N541="snížená",J541,0)</f>
        <v>0</v>
      </c>
      <c r="BG541" s="239">
        <f>IF(N541="zákl. přenesená",J541,0)</f>
        <v>0</v>
      </c>
      <c r="BH541" s="239">
        <f>IF(N541="sníž. přenesená",J541,0)</f>
        <v>0</v>
      </c>
      <c r="BI541" s="239">
        <f>IF(N541="nulová",J541,0)</f>
        <v>0</v>
      </c>
      <c r="BJ541" s="18" t="s">
        <v>87</v>
      </c>
      <c r="BK541" s="239">
        <f>ROUND(I541*H541,2)</f>
        <v>0</v>
      </c>
      <c r="BL541" s="18" t="s">
        <v>308</v>
      </c>
      <c r="BM541" s="238" t="s">
        <v>1150</v>
      </c>
    </row>
    <row r="542" s="2" customFormat="1">
      <c r="A542" s="39"/>
      <c r="B542" s="40"/>
      <c r="C542" s="41"/>
      <c r="D542" s="240" t="s">
        <v>174</v>
      </c>
      <c r="E542" s="41"/>
      <c r="F542" s="241" t="s">
        <v>556</v>
      </c>
      <c r="G542" s="41"/>
      <c r="H542" s="41"/>
      <c r="I542" s="242"/>
      <c r="J542" s="41"/>
      <c r="K542" s="41"/>
      <c r="L542" s="45"/>
      <c r="M542" s="243"/>
      <c r="N542" s="244"/>
      <c r="O542" s="92"/>
      <c r="P542" s="92"/>
      <c r="Q542" s="92"/>
      <c r="R542" s="92"/>
      <c r="S542" s="92"/>
      <c r="T542" s="93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174</v>
      </c>
      <c r="AU542" s="18" t="s">
        <v>89</v>
      </c>
    </row>
    <row r="543" s="12" customFormat="1" ht="25.92" customHeight="1">
      <c r="A543" s="12"/>
      <c r="B543" s="211"/>
      <c r="C543" s="212"/>
      <c r="D543" s="213" t="s">
        <v>78</v>
      </c>
      <c r="E543" s="214" t="s">
        <v>191</v>
      </c>
      <c r="F543" s="214" t="s">
        <v>708</v>
      </c>
      <c r="G543" s="212"/>
      <c r="H543" s="212"/>
      <c r="I543" s="215"/>
      <c r="J543" s="216">
        <f>BK543</f>
        <v>0</v>
      </c>
      <c r="K543" s="212"/>
      <c r="L543" s="217"/>
      <c r="M543" s="218"/>
      <c r="N543" s="219"/>
      <c r="O543" s="219"/>
      <c r="P543" s="220">
        <f>P544</f>
        <v>0</v>
      </c>
      <c r="Q543" s="219"/>
      <c r="R543" s="220">
        <f>R544</f>
        <v>0</v>
      </c>
      <c r="S543" s="219"/>
      <c r="T543" s="221">
        <f>T544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22" t="s">
        <v>210</v>
      </c>
      <c r="AT543" s="223" t="s">
        <v>78</v>
      </c>
      <c r="AU543" s="223" t="s">
        <v>79</v>
      </c>
      <c r="AY543" s="222" t="s">
        <v>165</v>
      </c>
      <c r="BK543" s="224">
        <f>BK544</f>
        <v>0</v>
      </c>
    </row>
    <row r="544" s="12" customFormat="1" ht="22.8" customHeight="1">
      <c r="A544" s="12"/>
      <c r="B544" s="211"/>
      <c r="C544" s="212"/>
      <c r="D544" s="213" t="s">
        <v>78</v>
      </c>
      <c r="E544" s="225" t="s">
        <v>709</v>
      </c>
      <c r="F544" s="225" t="s">
        <v>710</v>
      </c>
      <c r="G544" s="212"/>
      <c r="H544" s="212"/>
      <c r="I544" s="215"/>
      <c r="J544" s="226">
        <f>BK544</f>
        <v>0</v>
      </c>
      <c r="K544" s="212"/>
      <c r="L544" s="217"/>
      <c r="M544" s="218"/>
      <c r="N544" s="219"/>
      <c r="O544" s="219"/>
      <c r="P544" s="220">
        <f>SUM(P545:P548)</f>
        <v>0</v>
      </c>
      <c r="Q544" s="219"/>
      <c r="R544" s="220">
        <f>SUM(R545:R548)</f>
        <v>0</v>
      </c>
      <c r="S544" s="219"/>
      <c r="T544" s="221">
        <f>SUM(T545:T548)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22" t="s">
        <v>210</v>
      </c>
      <c r="AT544" s="223" t="s">
        <v>78</v>
      </c>
      <c r="AU544" s="223" t="s">
        <v>87</v>
      </c>
      <c r="AY544" s="222" t="s">
        <v>165</v>
      </c>
      <c r="BK544" s="224">
        <f>SUM(BK545:BK548)</f>
        <v>0</v>
      </c>
    </row>
    <row r="545" s="2" customFormat="1" ht="24.15" customHeight="1">
      <c r="A545" s="39"/>
      <c r="B545" s="40"/>
      <c r="C545" s="227" t="s">
        <v>500</v>
      </c>
      <c r="D545" s="227" t="s">
        <v>167</v>
      </c>
      <c r="E545" s="228" t="s">
        <v>711</v>
      </c>
      <c r="F545" s="229" t="s">
        <v>712</v>
      </c>
      <c r="G545" s="230" t="s">
        <v>335</v>
      </c>
      <c r="H545" s="231">
        <v>6</v>
      </c>
      <c r="I545" s="232"/>
      <c r="J545" s="233">
        <f>ROUND(I545*H545,2)</f>
        <v>0</v>
      </c>
      <c r="K545" s="229" t="s">
        <v>1</v>
      </c>
      <c r="L545" s="45"/>
      <c r="M545" s="234" t="s">
        <v>1</v>
      </c>
      <c r="N545" s="235" t="s">
        <v>44</v>
      </c>
      <c r="O545" s="92"/>
      <c r="P545" s="236">
        <f>O545*H545</f>
        <v>0</v>
      </c>
      <c r="Q545" s="236">
        <v>0</v>
      </c>
      <c r="R545" s="236">
        <f>Q545*H545</f>
        <v>0</v>
      </c>
      <c r="S545" s="236">
        <v>0</v>
      </c>
      <c r="T545" s="237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8" t="s">
        <v>713</v>
      </c>
      <c r="AT545" s="238" t="s">
        <v>167</v>
      </c>
      <c r="AU545" s="238" t="s">
        <v>89</v>
      </c>
      <c r="AY545" s="18" t="s">
        <v>165</v>
      </c>
      <c r="BE545" s="239">
        <f>IF(N545="základní",J545,0)</f>
        <v>0</v>
      </c>
      <c r="BF545" s="239">
        <f>IF(N545="snížená",J545,0)</f>
        <v>0</v>
      </c>
      <c r="BG545" s="239">
        <f>IF(N545="zákl. přenesená",J545,0)</f>
        <v>0</v>
      </c>
      <c r="BH545" s="239">
        <f>IF(N545="sníž. přenesená",J545,0)</f>
        <v>0</v>
      </c>
      <c r="BI545" s="239">
        <f>IF(N545="nulová",J545,0)</f>
        <v>0</v>
      </c>
      <c r="BJ545" s="18" t="s">
        <v>87</v>
      </c>
      <c r="BK545" s="239">
        <f>ROUND(I545*H545,2)</f>
        <v>0</v>
      </c>
      <c r="BL545" s="18" t="s">
        <v>713</v>
      </c>
      <c r="BM545" s="238" t="s">
        <v>1151</v>
      </c>
    </row>
    <row r="546" s="13" customFormat="1">
      <c r="A546" s="13"/>
      <c r="B546" s="245"/>
      <c r="C546" s="246"/>
      <c r="D546" s="247" t="s">
        <v>176</v>
      </c>
      <c r="E546" s="248" t="s">
        <v>1</v>
      </c>
      <c r="F546" s="249" t="s">
        <v>566</v>
      </c>
      <c r="G546" s="246"/>
      <c r="H546" s="248" t="s">
        <v>1</v>
      </c>
      <c r="I546" s="250"/>
      <c r="J546" s="246"/>
      <c r="K546" s="246"/>
      <c r="L546" s="251"/>
      <c r="M546" s="252"/>
      <c r="N546" s="253"/>
      <c r="O546" s="253"/>
      <c r="P546" s="253"/>
      <c r="Q546" s="253"/>
      <c r="R546" s="253"/>
      <c r="S546" s="253"/>
      <c r="T546" s="25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5" t="s">
        <v>176</v>
      </c>
      <c r="AU546" s="255" t="s">
        <v>89</v>
      </c>
      <c r="AV546" s="13" t="s">
        <v>87</v>
      </c>
      <c r="AW546" s="13" t="s">
        <v>35</v>
      </c>
      <c r="AX546" s="13" t="s">
        <v>79</v>
      </c>
      <c r="AY546" s="255" t="s">
        <v>165</v>
      </c>
    </row>
    <row r="547" s="14" customFormat="1">
      <c r="A547" s="14"/>
      <c r="B547" s="256"/>
      <c r="C547" s="257"/>
      <c r="D547" s="247" t="s">
        <v>176</v>
      </c>
      <c r="E547" s="258" t="s">
        <v>1</v>
      </c>
      <c r="F547" s="259" t="s">
        <v>949</v>
      </c>
      <c r="G547" s="257"/>
      <c r="H547" s="260">
        <v>6</v>
      </c>
      <c r="I547" s="261"/>
      <c r="J547" s="257"/>
      <c r="K547" s="257"/>
      <c r="L547" s="262"/>
      <c r="M547" s="263"/>
      <c r="N547" s="264"/>
      <c r="O547" s="264"/>
      <c r="P547" s="264"/>
      <c r="Q547" s="264"/>
      <c r="R547" s="264"/>
      <c r="S547" s="264"/>
      <c r="T547" s="26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6" t="s">
        <v>176</v>
      </c>
      <c r="AU547" s="266" t="s">
        <v>89</v>
      </c>
      <c r="AV547" s="14" t="s">
        <v>89</v>
      </c>
      <c r="AW547" s="14" t="s">
        <v>35</v>
      </c>
      <c r="AX547" s="14" t="s">
        <v>79</v>
      </c>
      <c r="AY547" s="266" t="s">
        <v>165</v>
      </c>
    </row>
    <row r="548" s="15" customFormat="1">
      <c r="A548" s="15"/>
      <c r="B548" s="267"/>
      <c r="C548" s="268"/>
      <c r="D548" s="247" t="s">
        <v>176</v>
      </c>
      <c r="E548" s="269" t="s">
        <v>1</v>
      </c>
      <c r="F548" s="270" t="s">
        <v>179</v>
      </c>
      <c r="G548" s="268"/>
      <c r="H548" s="271">
        <v>6</v>
      </c>
      <c r="I548" s="272"/>
      <c r="J548" s="268"/>
      <c r="K548" s="268"/>
      <c r="L548" s="273"/>
      <c r="M548" s="304"/>
      <c r="N548" s="305"/>
      <c r="O548" s="305"/>
      <c r="P548" s="305"/>
      <c r="Q548" s="305"/>
      <c r="R548" s="305"/>
      <c r="S548" s="305"/>
      <c r="T548" s="306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77" t="s">
        <v>176</v>
      </c>
      <c r="AU548" s="277" t="s">
        <v>89</v>
      </c>
      <c r="AV548" s="15" t="s">
        <v>172</v>
      </c>
      <c r="AW548" s="15" t="s">
        <v>35</v>
      </c>
      <c r="AX548" s="15" t="s">
        <v>87</v>
      </c>
      <c r="AY548" s="277" t="s">
        <v>165</v>
      </c>
    </row>
    <row r="549" s="2" customFormat="1" ht="6.96" customHeight="1">
      <c r="A549" s="39"/>
      <c r="B549" s="67"/>
      <c r="C549" s="68"/>
      <c r="D549" s="68"/>
      <c r="E549" s="68"/>
      <c r="F549" s="68"/>
      <c r="G549" s="68"/>
      <c r="H549" s="68"/>
      <c r="I549" s="68"/>
      <c r="J549" s="68"/>
      <c r="K549" s="68"/>
      <c r="L549" s="45"/>
      <c r="M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</row>
  </sheetData>
  <sheetProtection sheet="1" autoFilter="0" formatColumns="0" formatRows="0" objects="1" scenarios="1" spinCount="100000" saltValue="+gHJk9bVJbVCUUwdpwioJgzIvzpoFTQMybmsLbDr399DuGGxNH1WSPEgclzXZ4RBcjmtEFQIOquYgY8WCZLmRg==" hashValue="f6JhGrz1CgZJ1pHyBHq1bva303RemtK9cpaFeT20xsEciG9rI64YZZ6ItR66sOiE3dXqFn/nhlXqoUlCOfFhMg==" algorithmName="SHA-512" password="CC35"/>
  <autoFilter ref="C126:K54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1" r:id="rId1" display="https://podminky.urs.cz/item/CS_URS_2025_02/119001421"/>
    <hyperlink ref="F136" r:id="rId2" display="https://podminky.urs.cz/item/CS_URS_2025_02/121151113"/>
    <hyperlink ref="F142" r:id="rId3" display="https://podminky.urs.cz/item/CS_URS_2025_02/122452204"/>
    <hyperlink ref="F167" r:id="rId4" display="https://podminky.urs.cz/item/CS_URS_2025_02/132251103"/>
    <hyperlink ref="F176" r:id="rId5" display="https://podminky.urs.cz/item/CS_URS_2025_02/139001101"/>
    <hyperlink ref="F184" r:id="rId6" display="https://podminky.urs.cz/item/CS_URS_2025_02/162751117"/>
    <hyperlink ref="F190" r:id="rId7" display="https://podminky.urs.cz/item/CS_URS_2025_02/162751119"/>
    <hyperlink ref="F194" r:id="rId8" display="https://podminky.urs.cz/item/CS_URS_2025_02/166151101"/>
    <hyperlink ref="F201" r:id="rId9" display="https://podminky.urs.cz/item/CS_URS_2025_02/171152121"/>
    <hyperlink ref="F210" r:id="rId10" display="https://podminky.urs.cz/item/CS_URS_2025_02/171201231"/>
    <hyperlink ref="F214" r:id="rId11" display="https://podminky.urs.cz/item/CS_URS_2025_02/171251201"/>
    <hyperlink ref="F216" r:id="rId12" display="https://podminky.urs.cz/item/CS_URS_2025_02/175151201"/>
    <hyperlink ref="F227" r:id="rId13" display="https://podminky.urs.cz/item/CS_URS_2025_02/181351103"/>
    <hyperlink ref="F237" r:id="rId14" display="https://podminky.urs.cz/item/CS_URS_2025_02/181411131"/>
    <hyperlink ref="F249" r:id="rId15" display="https://podminky.urs.cz/item/CS_URS_2025_02/181951112"/>
    <hyperlink ref="F271" r:id="rId16" display="https://podminky.urs.cz/item/CS_URS_2025_02/182151111"/>
    <hyperlink ref="F278" r:id="rId17" display="https://podminky.urs.cz/item/CS_URS_2025_02/211531111"/>
    <hyperlink ref="F287" r:id="rId18" display="https://podminky.urs.cz/item/CS_URS_2025_02/211971110"/>
    <hyperlink ref="F300" r:id="rId19" display="https://podminky.urs.cz/item/CS_URS_2025_02/212532111"/>
    <hyperlink ref="F309" r:id="rId20" display="https://podminky.urs.cz/item/CS_URS_2025_02/212755214"/>
    <hyperlink ref="F319" r:id="rId21" display="https://podminky.urs.cz/item/CS_URS_2025_02/564211011"/>
    <hyperlink ref="F342" r:id="rId22" display="https://podminky.urs.cz/item/CS_URS_2025_02/564760101"/>
    <hyperlink ref="F354" r:id="rId23" display="https://podminky.urs.cz/item/CS_URS_2025_02/564831111"/>
    <hyperlink ref="F365" r:id="rId24" display="https://podminky.urs.cz/item/CS_URS_2025_02/564861111"/>
    <hyperlink ref="F376" r:id="rId25" display="https://podminky.urs.cz/item/CS_URS_2025_02/564871111"/>
    <hyperlink ref="F382" r:id="rId26" display="https://podminky.urs.cz/item/CS_URS_2025_02/564952111"/>
    <hyperlink ref="F393" r:id="rId27" display="https://podminky.urs.cz/item/CS_URS_2025_02/564960315"/>
    <hyperlink ref="F410" r:id="rId28" display="https://podminky.urs.cz/item/CS_URS_2025_02/591111111"/>
    <hyperlink ref="F424" r:id="rId29" display="https://podminky.urs.cz/item/CS_URS_2025_02/591411111"/>
    <hyperlink ref="F439" r:id="rId30" display="https://podminky.urs.cz/item/CS_URS_2025_02/599441111"/>
    <hyperlink ref="F450" r:id="rId31" display="https://podminky.urs.cz/item/CS_URS_2025_02/919726202"/>
    <hyperlink ref="F476" r:id="rId32" display="https://podminky.urs.cz/item/CS_URS_2025_02/998223011"/>
    <hyperlink ref="F480" r:id="rId33" display="https://podminky.urs.cz/item/CS_URS_2025_02/711161215"/>
    <hyperlink ref="F490" r:id="rId34" display="https://podminky.urs.cz/item/CS_URS_2025_02/998711201"/>
    <hyperlink ref="F493" r:id="rId35" display="https://podminky.urs.cz/item/CS_URS_2025_02/767995113"/>
    <hyperlink ref="F542" r:id="rId36" display="https://podminky.urs.cz/item/CS_URS_2025_02/998767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1152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ROUND((SUM(BE127:BE678)),  2)</f>
        <v>0</v>
      </c>
      <c r="G33" s="39"/>
      <c r="H33" s="39"/>
      <c r="I33" s="165">
        <v>0.20999999999999999</v>
      </c>
      <c r="J33" s="164">
        <f>ROUND(((SUM(BE127:BE678))*I33),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ROUND((SUM(BF127:BF678)),  2)</f>
        <v>0</v>
      </c>
      <c r="G34" s="39"/>
      <c r="H34" s="39"/>
      <c r="I34" s="165">
        <v>0.12</v>
      </c>
      <c r="J34" s="164">
        <f>ROUND(((SUM(BF127:BF678))*I34),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ROUND((SUM(BG127:BG678)),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ROUND((SUM(BH127:BH678)),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ROUND((SUM(BI127:BI678)),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2504905 - SO 101 - Komunikace a parkovací plochy I.etapa - Okružní komunikace východní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J128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J129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J325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142</v>
      </c>
      <c r="E100" s="197"/>
      <c r="F100" s="197"/>
      <c r="G100" s="197"/>
      <c r="H100" s="197"/>
      <c r="I100" s="197"/>
      <c r="J100" s="198">
        <f>J366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144</v>
      </c>
      <c r="E101" s="197"/>
      <c r="F101" s="197"/>
      <c r="G101" s="197"/>
      <c r="H101" s="197"/>
      <c r="I101" s="197"/>
      <c r="J101" s="198">
        <f>J555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146</v>
      </c>
      <c r="E102" s="197"/>
      <c r="F102" s="197"/>
      <c r="G102" s="197"/>
      <c r="H102" s="197"/>
      <c r="I102" s="197"/>
      <c r="J102" s="198">
        <f>J604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9"/>
      <c r="C103" s="190"/>
      <c r="D103" s="191" t="s">
        <v>147</v>
      </c>
      <c r="E103" s="192"/>
      <c r="F103" s="192"/>
      <c r="G103" s="192"/>
      <c r="H103" s="192"/>
      <c r="I103" s="192"/>
      <c r="J103" s="193">
        <f>J607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5"/>
      <c r="C104" s="134"/>
      <c r="D104" s="196" t="s">
        <v>148</v>
      </c>
      <c r="E104" s="197"/>
      <c r="F104" s="197"/>
      <c r="G104" s="197"/>
      <c r="H104" s="197"/>
      <c r="I104" s="197"/>
      <c r="J104" s="198">
        <f>J608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149</v>
      </c>
      <c r="E105" s="197"/>
      <c r="F105" s="197"/>
      <c r="G105" s="197"/>
      <c r="H105" s="197"/>
      <c r="I105" s="197"/>
      <c r="J105" s="198">
        <f>J620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558</v>
      </c>
      <c r="E106" s="192"/>
      <c r="F106" s="192"/>
      <c r="G106" s="192"/>
      <c r="H106" s="192"/>
      <c r="I106" s="192"/>
      <c r="J106" s="193">
        <f>J669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559</v>
      </c>
      <c r="E107" s="197"/>
      <c r="F107" s="197"/>
      <c r="G107" s="197"/>
      <c r="H107" s="197"/>
      <c r="I107" s="197"/>
      <c r="J107" s="198">
        <f>J670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150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Revitalizace veřejných ploch v areálu kláštera Rajhrad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131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30" customHeight="1">
      <c r="A119" s="39"/>
      <c r="B119" s="40"/>
      <c r="C119" s="41"/>
      <c r="D119" s="41"/>
      <c r="E119" s="77" t="str">
        <f>E9</f>
        <v>2504905 - SO 101 - Komunikace a parkovací plochy I.etapa - Okružní komunikace východní část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Rajhrad</v>
      </c>
      <c r="G121" s="41"/>
      <c r="H121" s="41"/>
      <c r="I121" s="33" t="s">
        <v>22</v>
      </c>
      <c r="J121" s="80" t="str">
        <f>IF(J12="","",J12)</f>
        <v>9. 12. 2025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>Benediktínské opatství Rajhrad, Kláštěr 1, 66461 R</v>
      </c>
      <c r="G123" s="41"/>
      <c r="H123" s="41"/>
      <c r="I123" s="33" t="s">
        <v>31</v>
      </c>
      <c r="J123" s="37" t="str">
        <f>E21</f>
        <v>SPZ Design,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29</v>
      </c>
      <c r="D124" s="41"/>
      <c r="E124" s="41"/>
      <c r="F124" s="28" t="str">
        <f>IF(E18="","",E18)</f>
        <v>Vyplň údaj</v>
      </c>
      <c r="G124" s="41"/>
      <c r="H124" s="41"/>
      <c r="I124" s="33" t="s">
        <v>36</v>
      </c>
      <c r="J124" s="37" t="str">
        <f>E24</f>
        <v>Ing. Petr Zavadil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0"/>
      <c r="B126" s="201"/>
      <c r="C126" s="202" t="s">
        <v>151</v>
      </c>
      <c r="D126" s="203" t="s">
        <v>64</v>
      </c>
      <c r="E126" s="203" t="s">
        <v>60</v>
      </c>
      <c r="F126" s="203" t="s">
        <v>61</v>
      </c>
      <c r="G126" s="203" t="s">
        <v>152</v>
      </c>
      <c r="H126" s="203" t="s">
        <v>153</v>
      </c>
      <c r="I126" s="203" t="s">
        <v>154</v>
      </c>
      <c r="J126" s="203" t="s">
        <v>135</v>
      </c>
      <c r="K126" s="204" t="s">
        <v>155</v>
      </c>
      <c r="L126" s="205"/>
      <c r="M126" s="101" t="s">
        <v>1</v>
      </c>
      <c r="N126" s="102" t="s">
        <v>43</v>
      </c>
      <c r="O126" s="102" t="s">
        <v>156</v>
      </c>
      <c r="P126" s="102" t="s">
        <v>157</v>
      </c>
      <c r="Q126" s="102" t="s">
        <v>158</v>
      </c>
      <c r="R126" s="102" t="s">
        <v>159</v>
      </c>
      <c r="S126" s="102" t="s">
        <v>160</v>
      </c>
      <c r="T126" s="103" t="s">
        <v>161</v>
      </c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</row>
    <row r="127" s="2" customFormat="1" ht="22.8" customHeight="1">
      <c r="A127" s="39"/>
      <c r="B127" s="40"/>
      <c r="C127" s="108" t="s">
        <v>162</v>
      </c>
      <c r="D127" s="41"/>
      <c r="E127" s="41"/>
      <c r="F127" s="41"/>
      <c r="G127" s="41"/>
      <c r="H127" s="41"/>
      <c r="I127" s="41"/>
      <c r="J127" s="206">
        <f>BK127</f>
        <v>0</v>
      </c>
      <c r="K127" s="41"/>
      <c r="L127" s="45"/>
      <c r="M127" s="104"/>
      <c r="N127" s="207"/>
      <c r="O127" s="105"/>
      <c r="P127" s="208">
        <f>P128+P607+P669</f>
        <v>0</v>
      </c>
      <c r="Q127" s="105"/>
      <c r="R127" s="208">
        <f>R128+R607+R669</f>
        <v>264.80794530000003</v>
      </c>
      <c r="S127" s="105"/>
      <c r="T127" s="209">
        <f>T128+T607+T669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78</v>
      </c>
      <c r="AU127" s="18" t="s">
        <v>137</v>
      </c>
      <c r="BK127" s="210">
        <f>BK128+BK607+BK669</f>
        <v>0</v>
      </c>
    </row>
    <row r="128" s="12" customFormat="1" ht="25.92" customHeight="1">
      <c r="A128" s="12"/>
      <c r="B128" s="211"/>
      <c r="C128" s="212"/>
      <c r="D128" s="213" t="s">
        <v>78</v>
      </c>
      <c r="E128" s="214" t="s">
        <v>163</v>
      </c>
      <c r="F128" s="214" t="s">
        <v>164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P129+P325+P366+P555+P604</f>
        <v>0</v>
      </c>
      <c r="Q128" s="219"/>
      <c r="R128" s="220">
        <f>R129+R325+R366+R555+R604</f>
        <v>262.49227406</v>
      </c>
      <c r="S128" s="219"/>
      <c r="T128" s="221">
        <f>T129+T325+T366+T555+T604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87</v>
      </c>
      <c r="AT128" s="223" t="s">
        <v>78</v>
      </c>
      <c r="AU128" s="223" t="s">
        <v>79</v>
      </c>
      <c r="AY128" s="222" t="s">
        <v>165</v>
      </c>
      <c r="BK128" s="224">
        <f>BK129+BK325+BK366+BK555+BK604</f>
        <v>0</v>
      </c>
    </row>
    <row r="129" s="12" customFormat="1" ht="22.8" customHeight="1">
      <c r="A129" s="12"/>
      <c r="B129" s="211"/>
      <c r="C129" s="212"/>
      <c r="D129" s="213" t="s">
        <v>78</v>
      </c>
      <c r="E129" s="225" t="s">
        <v>87</v>
      </c>
      <c r="F129" s="225" t="s">
        <v>166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SUM(P130:P324)</f>
        <v>0</v>
      </c>
      <c r="Q129" s="219"/>
      <c r="R129" s="220">
        <f>SUM(R130:R324)</f>
        <v>0.61495699999999998</v>
      </c>
      <c r="S129" s="219"/>
      <c r="T129" s="221">
        <f>SUM(T130:T324)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87</v>
      </c>
      <c r="AT129" s="223" t="s">
        <v>78</v>
      </c>
      <c r="AU129" s="223" t="s">
        <v>87</v>
      </c>
      <c r="AY129" s="222" t="s">
        <v>165</v>
      </c>
      <c r="BK129" s="224">
        <f>SUM(BK130:BK324)</f>
        <v>0</v>
      </c>
    </row>
    <row r="130" s="2" customFormat="1" ht="24.15" customHeight="1">
      <c r="A130" s="39"/>
      <c r="B130" s="40"/>
      <c r="C130" s="227" t="s">
        <v>87</v>
      </c>
      <c r="D130" s="227" t="s">
        <v>167</v>
      </c>
      <c r="E130" s="228" t="s">
        <v>718</v>
      </c>
      <c r="F130" s="229" t="s">
        <v>719</v>
      </c>
      <c r="G130" s="230" t="s">
        <v>335</v>
      </c>
      <c r="H130" s="231">
        <v>10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0.06053</v>
      </c>
      <c r="R130" s="236">
        <f>Q130*H130</f>
        <v>0.60529999999999995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1153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721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3" customFormat="1">
      <c r="A132" s="13"/>
      <c r="B132" s="245"/>
      <c r="C132" s="246"/>
      <c r="D132" s="247" t="s">
        <v>176</v>
      </c>
      <c r="E132" s="248" t="s">
        <v>1</v>
      </c>
      <c r="F132" s="249" t="s">
        <v>1154</v>
      </c>
      <c r="G132" s="246"/>
      <c r="H132" s="248" t="s">
        <v>1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5" t="s">
        <v>176</v>
      </c>
      <c r="AU132" s="255" t="s">
        <v>89</v>
      </c>
      <c r="AV132" s="13" t="s">
        <v>87</v>
      </c>
      <c r="AW132" s="13" t="s">
        <v>35</v>
      </c>
      <c r="AX132" s="13" t="s">
        <v>79</v>
      </c>
      <c r="AY132" s="255" t="s">
        <v>165</v>
      </c>
    </row>
    <row r="133" s="14" customFormat="1">
      <c r="A133" s="14"/>
      <c r="B133" s="256"/>
      <c r="C133" s="257"/>
      <c r="D133" s="247" t="s">
        <v>176</v>
      </c>
      <c r="E133" s="258" t="s">
        <v>1</v>
      </c>
      <c r="F133" s="259" t="s">
        <v>1155</v>
      </c>
      <c r="G133" s="257"/>
      <c r="H133" s="260">
        <v>10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6" t="s">
        <v>176</v>
      </c>
      <c r="AU133" s="266" t="s">
        <v>89</v>
      </c>
      <c r="AV133" s="14" t="s">
        <v>89</v>
      </c>
      <c r="AW133" s="14" t="s">
        <v>35</v>
      </c>
      <c r="AX133" s="14" t="s">
        <v>79</v>
      </c>
      <c r="AY133" s="266" t="s">
        <v>165</v>
      </c>
    </row>
    <row r="134" s="15" customFormat="1">
      <c r="A134" s="15"/>
      <c r="B134" s="267"/>
      <c r="C134" s="268"/>
      <c r="D134" s="247" t="s">
        <v>176</v>
      </c>
      <c r="E134" s="269" t="s">
        <v>1</v>
      </c>
      <c r="F134" s="270" t="s">
        <v>179</v>
      </c>
      <c r="G134" s="268"/>
      <c r="H134" s="271">
        <v>10</v>
      </c>
      <c r="I134" s="272"/>
      <c r="J134" s="268"/>
      <c r="K134" s="268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176</v>
      </c>
      <c r="AU134" s="277" t="s">
        <v>89</v>
      </c>
      <c r="AV134" s="15" t="s">
        <v>172</v>
      </c>
      <c r="AW134" s="15" t="s">
        <v>35</v>
      </c>
      <c r="AX134" s="15" t="s">
        <v>87</v>
      </c>
      <c r="AY134" s="277" t="s">
        <v>165</v>
      </c>
    </row>
    <row r="135" s="2" customFormat="1" ht="24.15" customHeight="1">
      <c r="A135" s="39"/>
      <c r="B135" s="40"/>
      <c r="C135" s="227" t="s">
        <v>89</v>
      </c>
      <c r="D135" s="227" t="s">
        <v>167</v>
      </c>
      <c r="E135" s="228" t="s">
        <v>570</v>
      </c>
      <c r="F135" s="229" t="s">
        <v>571</v>
      </c>
      <c r="G135" s="230" t="s">
        <v>170</v>
      </c>
      <c r="H135" s="231">
        <v>446.93400000000003</v>
      </c>
      <c r="I135" s="232"/>
      <c r="J135" s="233">
        <f>ROUND(I135*H135,2)</f>
        <v>0</v>
      </c>
      <c r="K135" s="229" t="s">
        <v>171</v>
      </c>
      <c r="L135" s="45"/>
      <c r="M135" s="234" t="s">
        <v>1</v>
      </c>
      <c r="N135" s="235" t="s">
        <v>44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172</v>
      </c>
      <c r="AT135" s="238" t="s">
        <v>167</v>
      </c>
      <c r="AU135" s="238" t="s">
        <v>89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87</v>
      </c>
      <c r="BK135" s="239">
        <f>ROUND(I135*H135,2)</f>
        <v>0</v>
      </c>
      <c r="BL135" s="18" t="s">
        <v>172</v>
      </c>
      <c r="BM135" s="238" t="s">
        <v>950</v>
      </c>
    </row>
    <row r="136" s="2" customFormat="1">
      <c r="A136" s="39"/>
      <c r="B136" s="40"/>
      <c r="C136" s="41"/>
      <c r="D136" s="240" t="s">
        <v>174</v>
      </c>
      <c r="E136" s="41"/>
      <c r="F136" s="241" t="s">
        <v>573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174</v>
      </c>
      <c r="AU136" s="18" t="s">
        <v>89</v>
      </c>
    </row>
    <row r="137" s="13" customFormat="1">
      <c r="A137" s="13"/>
      <c r="B137" s="245"/>
      <c r="C137" s="246"/>
      <c r="D137" s="247" t="s">
        <v>176</v>
      </c>
      <c r="E137" s="248" t="s">
        <v>1</v>
      </c>
      <c r="F137" s="249" t="s">
        <v>574</v>
      </c>
      <c r="G137" s="246"/>
      <c r="H137" s="248" t="s">
        <v>1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5" t="s">
        <v>176</v>
      </c>
      <c r="AU137" s="255" t="s">
        <v>89</v>
      </c>
      <c r="AV137" s="13" t="s">
        <v>87</v>
      </c>
      <c r="AW137" s="13" t="s">
        <v>35</v>
      </c>
      <c r="AX137" s="13" t="s">
        <v>79</v>
      </c>
      <c r="AY137" s="255" t="s">
        <v>165</v>
      </c>
    </row>
    <row r="138" s="13" customFormat="1">
      <c r="A138" s="13"/>
      <c r="B138" s="245"/>
      <c r="C138" s="246"/>
      <c r="D138" s="247" t="s">
        <v>176</v>
      </c>
      <c r="E138" s="248" t="s">
        <v>1</v>
      </c>
      <c r="F138" s="249" t="s">
        <v>1156</v>
      </c>
      <c r="G138" s="246"/>
      <c r="H138" s="248" t="s">
        <v>1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5" t="s">
        <v>176</v>
      </c>
      <c r="AU138" s="255" t="s">
        <v>89</v>
      </c>
      <c r="AV138" s="13" t="s">
        <v>87</v>
      </c>
      <c r="AW138" s="13" t="s">
        <v>35</v>
      </c>
      <c r="AX138" s="13" t="s">
        <v>79</v>
      </c>
      <c r="AY138" s="255" t="s">
        <v>165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1157</v>
      </c>
      <c r="G139" s="257"/>
      <c r="H139" s="260">
        <v>446.93400000000003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446.93400000000003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37.8" customHeight="1">
      <c r="A141" s="39"/>
      <c r="B141" s="40"/>
      <c r="C141" s="227" t="s">
        <v>210</v>
      </c>
      <c r="D141" s="227" t="s">
        <v>167</v>
      </c>
      <c r="E141" s="228" t="s">
        <v>198</v>
      </c>
      <c r="F141" s="229" t="s">
        <v>199</v>
      </c>
      <c r="G141" s="230" t="s">
        <v>183</v>
      </c>
      <c r="H141" s="231">
        <v>626.22000000000003</v>
      </c>
      <c r="I141" s="232"/>
      <c r="J141" s="233">
        <f>ROUND(I141*H141,2)</f>
        <v>0</v>
      </c>
      <c r="K141" s="229" t="s">
        <v>171</v>
      </c>
      <c r="L141" s="45"/>
      <c r="M141" s="234" t="s">
        <v>1</v>
      </c>
      <c r="N141" s="235" t="s">
        <v>44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172</v>
      </c>
      <c r="AT141" s="238" t="s">
        <v>167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952</v>
      </c>
    </row>
    <row r="142" s="2" customFormat="1">
      <c r="A142" s="39"/>
      <c r="B142" s="40"/>
      <c r="C142" s="41"/>
      <c r="D142" s="240" t="s">
        <v>174</v>
      </c>
      <c r="E142" s="41"/>
      <c r="F142" s="241" t="s">
        <v>201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89</v>
      </c>
    </row>
    <row r="143" s="13" customFormat="1">
      <c r="A143" s="13"/>
      <c r="B143" s="245"/>
      <c r="C143" s="246"/>
      <c r="D143" s="247" t="s">
        <v>176</v>
      </c>
      <c r="E143" s="248" t="s">
        <v>1</v>
      </c>
      <c r="F143" s="249" t="s">
        <v>1156</v>
      </c>
      <c r="G143" s="246"/>
      <c r="H143" s="248" t="s">
        <v>1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5" t="s">
        <v>176</v>
      </c>
      <c r="AU143" s="255" t="s">
        <v>89</v>
      </c>
      <c r="AV143" s="13" t="s">
        <v>87</v>
      </c>
      <c r="AW143" s="13" t="s">
        <v>35</v>
      </c>
      <c r="AX143" s="13" t="s">
        <v>79</v>
      </c>
      <c r="AY143" s="255" t="s">
        <v>165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1158</v>
      </c>
      <c r="G144" s="257"/>
      <c r="H144" s="260">
        <v>107.8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4" customFormat="1">
      <c r="A145" s="14"/>
      <c r="B145" s="256"/>
      <c r="C145" s="257"/>
      <c r="D145" s="247" t="s">
        <v>176</v>
      </c>
      <c r="E145" s="258" t="s">
        <v>1</v>
      </c>
      <c r="F145" s="259" t="s">
        <v>1159</v>
      </c>
      <c r="G145" s="257"/>
      <c r="H145" s="260">
        <v>54.613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176</v>
      </c>
      <c r="AU145" s="266" t="s">
        <v>89</v>
      </c>
      <c r="AV145" s="14" t="s">
        <v>89</v>
      </c>
      <c r="AW145" s="14" t="s">
        <v>35</v>
      </c>
      <c r="AX145" s="14" t="s">
        <v>79</v>
      </c>
      <c r="AY145" s="266" t="s">
        <v>165</v>
      </c>
    </row>
    <row r="146" s="14" customFormat="1">
      <c r="A146" s="14"/>
      <c r="B146" s="256"/>
      <c r="C146" s="257"/>
      <c r="D146" s="247" t="s">
        <v>176</v>
      </c>
      <c r="E146" s="258" t="s">
        <v>1</v>
      </c>
      <c r="F146" s="259" t="s">
        <v>1160</v>
      </c>
      <c r="G146" s="257"/>
      <c r="H146" s="260">
        <v>50.683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6" t="s">
        <v>176</v>
      </c>
      <c r="AU146" s="266" t="s">
        <v>89</v>
      </c>
      <c r="AV146" s="14" t="s">
        <v>89</v>
      </c>
      <c r="AW146" s="14" t="s">
        <v>35</v>
      </c>
      <c r="AX146" s="14" t="s">
        <v>79</v>
      </c>
      <c r="AY146" s="266" t="s">
        <v>165</v>
      </c>
    </row>
    <row r="147" s="14" customFormat="1">
      <c r="A147" s="14"/>
      <c r="B147" s="256"/>
      <c r="C147" s="257"/>
      <c r="D147" s="247" t="s">
        <v>176</v>
      </c>
      <c r="E147" s="258" t="s">
        <v>1</v>
      </c>
      <c r="F147" s="259" t="s">
        <v>1161</v>
      </c>
      <c r="G147" s="257"/>
      <c r="H147" s="260">
        <v>2.0899999999999999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6" t="s">
        <v>176</v>
      </c>
      <c r="AU147" s="266" t="s">
        <v>89</v>
      </c>
      <c r="AV147" s="14" t="s">
        <v>89</v>
      </c>
      <c r="AW147" s="14" t="s">
        <v>35</v>
      </c>
      <c r="AX147" s="14" t="s">
        <v>79</v>
      </c>
      <c r="AY147" s="266" t="s">
        <v>165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1162</v>
      </c>
      <c r="G148" s="257"/>
      <c r="H148" s="260">
        <v>57.847000000000001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4" customFormat="1">
      <c r="A149" s="14"/>
      <c r="B149" s="256"/>
      <c r="C149" s="257"/>
      <c r="D149" s="247" t="s">
        <v>176</v>
      </c>
      <c r="E149" s="258" t="s">
        <v>1</v>
      </c>
      <c r="F149" s="259" t="s">
        <v>1163</v>
      </c>
      <c r="G149" s="257"/>
      <c r="H149" s="260">
        <v>4.2270000000000003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6" t="s">
        <v>176</v>
      </c>
      <c r="AU149" s="266" t="s">
        <v>89</v>
      </c>
      <c r="AV149" s="14" t="s">
        <v>89</v>
      </c>
      <c r="AW149" s="14" t="s">
        <v>35</v>
      </c>
      <c r="AX149" s="14" t="s">
        <v>79</v>
      </c>
      <c r="AY149" s="266" t="s">
        <v>165</v>
      </c>
    </row>
    <row r="150" s="14" customFormat="1">
      <c r="A150" s="14"/>
      <c r="B150" s="256"/>
      <c r="C150" s="257"/>
      <c r="D150" s="247" t="s">
        <v>176</v>
      </c>
      <c r="E150" s="258" t="s">
        <v>1</v>
      </c>
      <c r="F150" s="259" t="s">
        <v>1164</v>
      </c>
      <c r="G150" s="257"/>
      <c r="H150" s="260">
        <v>43.121000000000002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176</v>
      </c>
      <c r="AU150" s="266" t="s">
        <v>89</v>
      </c>
      <c r="AV150" s="14" t="s">
        <v>89</v>
      </c>
      <c r="AW150" s="14" t="s">
        <v>35</v>
      </c>
      <c r="AX150" s="14" t="s">
        <v>79</v>
      </c>
      <c r="AY150" s="266" t="s">
        <v>165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1165</v>
      </c>
      <c r="G151" s="257"/>
      <c r="H151" s="260">
        <v>3.9399999999999999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4" customFormat="1">
      <c r="A152" s="14"/>
      <c r="B152" s="256"/>
      <c r="C152" s="257"/>
      <c r="D152" s="247" t="s">
        <v>176</v>
      </c>
      <c r="E152" s="258" t="s">
        <v>1</v>
      </c>
      <c r="F152" s="259" t="s">
        <v>1166</v>
      </c>
      <c r="G152" s="257"/>
      <c r="H152" s="260">
        <v>199.458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176</v>
      </c>
      <c r="AU152" s="266" t="s">
        <v>89</v>
      </c>
      <c r="AV152" s="14" t="s">
        <v>89</v>
      </c>
      <c r="AW152" s="14" t="s">
        <v>35</v>
      </c>
      <c r="AX152" s="14" t="s">
        <v>79</v>
      </c>
      <c r="AY152" s="266" t="s">
        <v>165</v>
      </c>
    </row>
    <row r="153" s="14" customFormat="1">
      <c r="A153" s="14"/>
      <c r="B153" s="256"/>
      <c r="C153" s="257"/>
      <c r="D153" s="247" t="s">
        <v>176</v>
      </c>
      <c r="E153" s="258" t="s">
        <v>1</v>
      </c>
      <c r="F153" s="259" t="s">
        <v>1167</v>
      </c>
      <c r="G153" s="257"/>
      <c r="H153" s="260">
        <v>15.432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176</v>
      </c>
      <c r="AU153" s="266" t="s">
        <v>89</v>
      </c>
      <c r="AV153" s="14" t="s">
        <v>89</v>
      </c>
      <c r="AW153" s="14" t="s">
        <v>35</v>
      </c>
      <c r="AX153" s="14" t="s">
        <v>79</v>
      </c>
      <c r="AY153" s="266" t="s">
        <v>165</v>
      </c>
    </row>
    <row r="154" s="13" customFormat="1">
      <c r="A154" s="13"/>
      <c r="B154" s="245"/>
      <c r="C154" s="246"/>
      <c r="D154" s="247" t="s">
        <v>176</v>
      </c>
      <c r="E154" s="248" t="s">
        <v>1</v>
      </c>
      <c r="F154" s="249" t="s">
        <v>1168</v>
      </c>
      <c r="G154" s="246"/>
      <c r="H154" s="248" t="s">
        <v>1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5" t="s">
        <v>176</v>
      </c>
      <c r="AU154" s="255" t="s">
        <v>89</v>
      </c>
      <c r="AV154" s="13" t="s">
        <v>87</v>
      </c>
      <c r="AW154" s="13" t="s">
        <v>35</v>
      </c>
      <c r="AX154" s="13" t="s">
        <v>79</v>
      </c>
      <c r="AY154" s="255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1169</v>
      </c>
      <c r="G155" s="257"/>
      <c r="H155" s="260">
        <v>9.4610000000000003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1170</v>
      </c>
      <c r="G156" s="257"/>
      <c r="H156" s="260">
        <v>23.709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4" customFormat="1">
      <c r="A157" s="14"/>
      <c r="B157" s="256"/>
      <c r="C157" s="257"/>
      <c r="D157" s="247" t="s">
        <v>176</v>
      </c>
      <c r="E157" s="258" t="s">
        <v>1</v>
      </c>
      <c r="F157" s="259" t="s">
        <v>1171</v>
      </c>
      <c r="G157" s="257"/>
      <c r="H157" s="260">
        <v>5.6829999999999998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176</v>
      </c>
      <c r="AU157" s="266" t="s">
        <v>89</v>
      </c>
      <c r="AV157" s="14" t="s">
        <v>89</v>
      </c>
      <c r="AW157" s="14" t="s">
        <v>35</v>
      </c>
      <c r="AX157" s="14" t="s">
        <v>79</v>
      </c>
      <c r="AY157" s="266" t="s">
        <v>165</v>
      </c>
    </row>
    <row r="158" s="13" customFormat="1">
      <c r="A158" s="13"/>
      <c r="B158" s="245"/>
      <c r="C158" s="246"/>
      <c r="D158" s="247" t="s">
        <v>176</v>
      </c>
      <c r="E158" s="248" t="s">
        <v>1</v>
      </c>
      <c r="F158" s="249" t="s">
        <v>1172</v>
      </c>
      <c r="G158" s="246"/>
      <c r="H158" s="248" t="s">
        <v>1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5" t="s">
        <v>176</v>
      </c>
      <c r="AU158" s="255" t="s">
        <v>89</v>
      </c>
      <c r="AV158" s="13" t="s">
        <v>87</v>
      </c>
      <c r="AW158" s="13" t="s">
        <v>35</v>
      </c>
      <c r="AX158" s="13" t="s">
        <v>79</v>
      </c>
      <c r="AY158" s="255" t="s">
        <v>165</v>
      </c>
    </row>
    <row r="159" s="14" customFormat="1">
      <c r="A159" s="14"/>
      <c r="B159" s="256"/>
      <c r="C159" s="257"/>
      <c r="D159" s="247" t="s">
        <v>176</v>
      </c>
      <c r="E159" s="258" t="s">
        <v>1</v>
      </c>
      <c r="F159" s="259" t="s">
        <v>1173</v>
      </c>
      <c r="G159" s="257"/>
      <c r="H159" s="260">
        <v>-44.692999999999998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6" t="s">
        <v>176</v>
      </c>
      <c r="AU159" s="266" t="s">
        <v>89</v>
      </c>
      <c r="AV159" s="14" t="s">
        <v>89</v>
      </c>
      <c r="AW159" s="14" t="s">
        <v>35</v>
      </c>
      <c r="AX159" s="14" t="s">
        <v>79</v>
      </c>
      <c r="AY159" s="266" t="s">
        <v>165</v>
      </c>
    </row>
    <row r="160" s="13" customFormat="1">
      <c r="A160" s="13"/>
      <c r="B160" s="245"/>
      <c r="C160" s="246"/>
      <c r="D160" s="247" t="s">
        <v>176</v>
      </c>
      <c r="E160" s="248" t="s">
        <v>1</v>
      </c>
      <c r="F160" s="249" t="s">
        <v>380</v>
      </c>
      <c r="G160" s="246"/>
      <c r="H160" s="248" t="s">
        <v>1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5" t="s">
        <v>176</v>
      </c>
      <c r="AU160" s="255" t="s">
        <v>89</v>
      </c>
      <c r="AV160" s="13" t="s">
        <v>87</v>
      </c>
      <c r="AW160" s="13" t="s">
        <v>35</v>
      </c>
      <c r="AX160" s="13" t="s">
        <v>79</v>
      </c>
      <c r="AY160" s="255" t="s">
        <v>165</v>
      </c>
    </row>
    <row r="161" s="14" customFormat="1">
      <c r="A161" s="14"/>
      <c r="B161" s="256"/>
      <c r="C161" s="257"/>
      <c r="D161" s="247" t="s">
        <v>176</v>
      </c>
      <c r="E161" s="258" t="s">
        <v>1</v>
      </c>
      <c r="F161" s="259" t="s">
        <v>1174</v>
      </c>
      <c r="G161" s="257"/>
      <c r="H161" s="260">
        <v>1.98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176</v>
      </c>
      <c r="AU161" s="266" t="s">
        <v>89</v>
      </c>
      <c r="AV161" s="14" t="s">
        <v>89</v>
      </c>
      <c r="AW161" s="14" t="s">
        <v>35</v>
      </c>
      <c r="AX161" s="14" t="s">
        <v>79</v>
      </c>
      <c r="AY161" s="266" t="s">
        <v>165</v>
      </c>
    </row>
    <row r="162" s="14" customFormat="1">
      <c r="A162" s="14"/>
      <c r="B162" s="256"/>
      <c r="C162" s="257"/>
      <c r="D162" s="247" t="s">
        <v>176</v>
      </c>
      <c r="E162" s="258" t="s">
        <v>1</v>
      </c>
      <c r="F162" s="259" t="s">
        <v>1175</v>
      </c>
      <c r="G162" s="257"/>
      <c r="H162" s="260">
        <v>0.90000000000000002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176</v>
      </c>
      <c r="AU162" s="266" t="s">
        <v>89</v>
      </c>
      <c r="AV162" s="14" t="s">
        <v>89</v>
      </c>
      <c r="AW162" s="14" t="s">
        <v>35</v>
      </c>
      <c r="AX162" s="14" t="s">
        <v>79</v>
      </c>
      <c r="AY162" s="266" t="s">
        <v>165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1176</v>
      </c>
      <c r="G163" s="257"/>
      <c r="H163" s="260">
        <v>0.90000000000000002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4" customFormat="1">
      <c r="A164" s="14"/>
      <c r="B164" s="256"/>
      <c r="C164" s="257"/>
      <c r="D164" s="247" t="s">
        <v>176</v>
      </c>
      <c r="E164" s="258" t="s">
        <v>1</v>
      </c>
      <c r="F164" s="259" t="s">
        <v>1177</v>
      </c>
      <c r="G164" s="257"/>
      <c r="H164" s="260">
        <v>1.3500000000000001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176</v>
      </c>
      <c r="AU164" s="266" t="s">
        <v>89</v>
      </c>
      <c r="AV164" s="14" t="s">
        <v>89</v>
      </c>
      <c r="AW164" s="14" t="s">
        <v>35</v>
      </c>
      <c r="AX164" s="14" t="s">
        <v>79</v>
      </c>
      <c r="AY164" s="266" t="s">
        <v>165</v>
      </c>
    </row>
    <row r="165" s="14" customFormat="1">
      <c r="A165" s="14"/>
      <c r="B165" s="256"/>
      <c r="C165" s="257"/>
      <c r="D165" s="247" t="s">
        <v>176</v>
      </c>
      <c r="E165" s="258" t="s">
        <v>1</v>
      </c>
      <c r="F165" s="259" t="s">
        <v>1178</v>
      </c>
      <c r="G165" s="257"/>
      <c r="H165" s="260">
        <v>3.8279999999999998</v>
      </c>
      <c r="I165" s="261"/>
      <c r="J165" s="257"/>
      <c r="K165" s="257"/>
      <c r="L165" s="262"/>
      <c r="M165" s="263"/>
      <c r="N165" s="264"/>
      <c r="O165" s="264"/>
      <c r="P165" s="264"/>
      <c r="Q165" s="264"/>
      <c r="R165" s="264"/>
      <c r="S165" s="264"/>
      <c r="T165" s="26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6" t="s">
        <v>176</v>
      </c>
      <c r="AU165" s="266" t="s">
        <v>89</v>
      </c>
      <c r="AV165" s="14" t="s">
        <v>89</v>
      </c>
      <c r="AW165" s="14" t="s">
        <v>35</v>
      </c>
      <c r="AX165" s="14" t="s">
        <v>79</v>
      </c>
      <c r="AY165" s="266" t="s">
        <v>165</v>
      </c>
    </row>
    <row r="166" s="14" customFormat="1">
      <c r="A166" s="14"/>
      <c r="B166" s="256"/>
      <c r="C166" s="257"/>
      <c r="D166" s="247" t="s">
        <v>176</v>
      </c>
      <c r="E166" s="258" t="s">
        <v>1</v>
      </c>
      <c r="F166" s="259" t="s">
        <v>1179</v>
      </c>
      <c r="G166" s="257"/>
      <c r="H166" s="260">
        <v>0.12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6" t="s">
        <v>176</v>
      </c>
      <c r="AU166" s="266" t="s">
        <v>89</v>
      </c>
      <c r="AV166" s="14" t="s">
        <v>89</v>
      </c>
      <c r="AW166" s="14" t="s">
        <v>35</v>
      </c>
      <c r="AX166" s="14" t="s">
        <v>79</v>
      </c>
      <c r="AY166" s="266" t="s">
        <v>165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1180</v>
      </c>
      <c r="G167" s="257"/>
      <c r="H167" s="260">
        <v>4.3879999999999999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4" customFormat="1">
      <c r="A168" s="14"/>
      <c r="B168" s="256"/>
      <c r="C168" s="257"/>
      <c r="D168" s="247" t="s">
        <v>176</v>
      </c>
      <c r="E168" s="258" t="s">
        <v>1</v>
      </c>
      <c r="F168" s="259" t="s">
        <v>1181</v>
      </c>
      <c r="G168" s="257"/>
      <c r="H168" s="260">
        <v>1.3049999999999999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6" t="s">
        <v>176</v>
      </c>
      <c r="AU168" s="266" t="s">
        <v>89</v>
      </c>
      <c r="AV168" s="14" t="s">
        <v>89</v>
      </c>
      <c r="AW168" s="14" t="s">
        <v>35</v>
      </c>
      <c r="AX168" s="14" t="s">
        <v>79</v>
      </c>
      <c r="AY168" s="266" t="s">
        <v>165</v>
      </c>
    </row>
    <row r="169" s="13" customFormat="1">
      <c r="A169" s="13"/>
      <c r="B169" s="245"/>
      <c r="C169" s="246"/>
      <c r="D169" s="247" t="s">
        <v>176</v>
      </c>
      <c r="E169" s="248" t="s">
        <v>1</v>
      </c>
      <c r="F169" s="249" t="s">
        <v>968</v>
      </c>
      <c r="G169" s="246"/>
      <c r="H169" s="248" t="s">
        <v>1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5" t="s">
        <v>176</v>
      </c>
      <c r="AU169" s="255" t="s">
        <v>89</v>
      </c>
      <c r="AV169" s="13" t="s">
        <v>87</v>
      </c>
      <c r="AW169" s="13" t="s">
        <v>35</v>
      </c>
      <c r="AX169" s="13" t="s">
        <v>79</v>
      </c>
      <c r="AY169" s="255" t="s">
        <v>165</v>
      </c>
    </row>
    <row r="170" s="14" customFormat="1">
      <c r="A170" s="14"/>
      <c r="B170" s="256"/>
      <c r="C170" s="257"/>
      <c r="D170" s="247" t="s">
        <v>176</v>
      </c>
      <c r="E170" s="258" t="s">
        <v>1</v>
      </c>
      <c r="F170" s="259" t="s">
        <v>969</v>
      </c>
      <c r="G170" s="257"/>
      <c r="H170" s="260">
        <v>2.3999999999999999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176</v>
      </c>
      <c r="AU170" s="266" t="s">
        <v>89</v>
      </c>
      <c r="AV170" s="14" t="s">
        <v>89</v>
      </c>
      <c r="AW170" s="14" t="s">
        <v>35</v>
      </c>
      <c r="AX170" s="14" t="s">
        <v>79</v>
      </c>
      <c r="AY170" s="266" t="s">
        <v>165</v>
      </c>
    </row>
    <row r="171" s="13" customFormat="1">
      <c r="A171" s="13"/>
      <c r="B171" s="245"/>
      <c r="C171" s="246"/>
      <c r="D171" s="247" t="s">
        <v>176</v>
      </c>
      <c r="E171" s="248" t="s">
        <v>1</v>
      </c>
      <c r="F171" s="249" t="s">
        <v>970</v>
      </c>
      <c r="G171" s="246"/>
      <c r="H171" s="248" t="s">
        <v>1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5" t="s">
        <v>176</v>
      </c>
      <c r="AU171" s="255" t="s">
        <v>89</v>
      </c>
      <c r="AV171" s="13" t="s">
        <v>87</v>
      </c>
      <c r="AW171" s="13" t="s">
        <v>35</v>
      </c>
      <c r="AX171" s="13" t="s">
        <v>79</v>
      </c>
      <c r="AY171" s="255" t="s">
        <v>165</v>
      </c>
    </row>
    <row r="172" s="13" customFormat="1">
      <c r="A172" s="13"/>
      <c r="B172" s="245"/>
      <c r="C172" s="246"/>
      <c r="D172" s="247" t="s">
        <v>176</v>
      </c>
      <c r="E172" s="248" t="s">
        <v>1</v>
      </c>
      <c r="F172" s="249" t="s">
        <v>1111</v>
      </c>
      <c r="G172" s="246"/>
      <c r="H172" s="248" t="s">
        <v>1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5" t="s">
        <v>176</v>
      </c>
      <c r="AU172" s="255" t="s">
        <v>89</v>
      </c>
      <c r="AV172" s="13" t="s">
        <v>87</v>
      </c>
      <c r="AW172" s="13" t="s">
        <v>35</v>
      </c>
      <c r="AX172" s="13" t="s">
        <v>79</v>
      </c>
      <c r="AY172" s="255" t="s">
        <v>165</v>
      </c>
    </row>
    <row r="173" s="14" customFormat="1">
      <c r="A173" s="14"/>
      <c r="B173" s="256"/>
      <c r="C173" s="257"/>
      <c r="D173" s="247" t="s">
        <v>176</v>
      </c>
      <c r="E173" s="258" t="s">
        <v>1</v>
      </c>
      <c r="F173" s="259" t="s">
        <v>972</v>
      </c>
      <c r="G173" s="257"/>
      <c r="H173" s="260">
        <v>1.645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176</v>
      </c>
      <c r="AU173" s="266" t="s">
        <v>89</v>
      </c>
      <c r="AV173" s="14" t="s">
        <v>89</v>
      </c>
      <c r="AW173" s="14" t="s">
        <v>35</v>
      </c>
      <c r="AX173" s="14" t="s">
        <v>79</v>
      </c>
      <c r="AY173" s="266" t="s">
        <v>165</v>
      </c>
    </row>
    <row r="174" s="14" customFormat="1">
      <c r="A174" s="14"/>
      <c r="B174" s="256"/>
      <c r="C174" s="257"/>
      <c r="D174" s="247" t="s">
        <v>176</v>
      </c>
      <c r="E174" s="258" t="s">
        <v>1</v>
      </c>
      <c r="F174" s="259" t="s">
        <v>1182</v>
      </c>
      <c r="G174" s="257"/>
      <c r="H174" s="260">
        <v>4.569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6" t="s">
        <v>176</v>
      </c>
      <c r="AU174" s="266" t="s">
        <v>89</v>
      </c>
      <c r="AV174" s="14" t="s">
        <v>89</v>
      </c>
      <c r="AW174" s="14" t="s">
        <v>35</v>
      </c>
      <c r="AX174" s="14" t="s">
        <v>79</v>
      </c>
      <c r="AY174" s="266" t="s">
        <v>165</v>
      </c>
    </row>
    <row r="175" s="13" customFormat="1">
      <c r="A175" s="13"/>
      <c r="B175" s="245"/>
      <c r="C175" s="246"/>
      <c r="D175" s="247" t="s">
        <v>176</v>
      </c>
      <c r="E175" s="248" t="s">
        <v>1</v>
      </c>
      <c r="F175" s="249" t="s">
        <v>1183</v>
      </c>
      <c r="G175" s="246"/>
      <c r="H175" s="248" t="s">
        <v>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5" t="s">
        <v>176</v>
      </c>
      <c r="AU175" s="255" t="s">
        <v>89</v>
      </c>
      <c r="AV175" s="13" t="s">
        <v>87</v>
      </c>
      <c r="AW175" s="13" t="s">
        <v>35</v>
      </c>
      <c r="AX175" s="13" t="s">
        <v>79</v>
      </c>
      <c r="AY175" s="255" t="s">
        <v>165</v>
      </c>
    </row>
    <row r="176" s="14" customFormat="1">
      <c r="A176" s="14"/>
      <c r="B176" s="256"/>
      <c r="C176" s="257"/>
      <c r="D176" s="247" t="s">
        <v>176</v>
      </c>
      <c r="E176" s="258" t="s">
        <v>1</v>
      </c>
      <c r="F176" s="259" t="s">
        <v>1184</v>
      </c>
      <c r="G176" s="257"/>
      <c r="H176" s="260">
        <v>43.664000000000001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176</v>
      </c>
      <c r="AU176" s="266" t="s">
        <v>89</v>
      </c>
      <c r="AV176" s="14" t="s">
        <v>89</v>
      </c>
      <c r="AW176" s="14" t="s">
        <v>35</v>
      </c>
      <c r="AX176" s="14" t="s">
        <v>79</v>
      </c>
      <c r="AY176" s="266" t="s">
        <v>165</v>
      </c>
    </row>
    <row r="177" s="14" customFormat="1">
      <c r="A177" s="14"/>
      <c r="B177" s="256"/>
      <c r="C177" s="257"/>
      <c r="D177" s="247" t="s">
        <v>176</v>
      </c>
      <c r="E177" s="258" t="s">
        <v>1</v>
      </c>
      <c r="F177" s="259" t="s">
        <v>1185</v>
      </c>
      <c r="G177" s="257"/>
      <c r="H177" s="260">
        <v>12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6" t="s">
        <v>176</v>
      </c>
      <c r="AU177" s="266" t="s">
        <v>89</v>
      </c>
      <c r="AV177" s="14" t="s">
        <v>89</v>
      </c>
      <c r="AW177" s="14" t="s">
        <v>35</v>
      </c>
      <c r="AX177" s="14" t="s">
        <v>79</v>
      </c>
      <c r="AY177" s="266" t="s">
        <v>165</v>
      </c>
    </row>
    <row r="178" s="14" customFormat="1">
      <c r="A178" s="14"/>
      <c r="B178" s="256"/>
      <c r="C178" s="257"/>
      <c r="D178" s="247" t="s">
        <v>176</v>
      </c>
      <c r="E178" s="258" t="s">
        <v>1</v>
      </c>
      <c r="F178" s="259" t="s">
        <v>1186</v>
      </c>
      <c r="G178" s="257"/>
      <c r="H178" s="260">
        <v>8.4000000000000004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176</v>
      </c>
      <c r="AU178" s="266" t="s">
        <v>89</v>
      </c>
      <c r="AV178" s="14" t="s">
        <v>89</v>
      </c>
      <c r="AW178" s="14" t="s">
        <v>35</v>
      </c>
      <c r="AX178" s="14" t="s">
        <v>79</v>
      </c>
      <c r="AY178" s="266" t="s">
        <v>165</v>
      </c>
    </row>
    <row r="179" s="13" customFormat="1">
      <c r="A179" s="13"/>
      <c r="B179" s="245"/>
      <c r="C179" s="246"/>
      <c r="D179" s="247" t="s">
        <v>176</v>
      </c>
      <c r="E179" s="248" t="s">
        <v>1</v>
      </c>
      <c r="F179" s="249" t="s">
        <v>970</v>
      </c>
      <c r="G179" s="246"/>
      <c r="H179" s="248" t="s">
        <v>1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5" t="s">
        <v>176</v>
      </c>
      <c r="AU179" s="255" t="s">
        <v>89</v>
      </c>
      <c r="AV179" s="13" t="s">
        <v>87</v>
      </c>
      <c r="AW179" s="13" t="s">
        <v>35</v>
      </c>
      <c r="AX179" s="13" t="s">
        <v>79</v>
      </c>
      <c r="AY179" s="255" t="s">
        <v>165</v>
      </c>
    </row>
    <row r="180" s="14" customFormat="1">
      <c r="A180" s="14"/>
      <c r="B180" s="256"/>
      <c r="C180" s="257"/>
      <c r="D180" s="247" t="s">
        <v>176</v>
      </c>
      <c r="E180" s="258" t="s">
        <v>1</v>
      </c>
      <c r="F180" s="259" t="s">
        <v>1187</v>
      </c>
      <c r="G180" s="257"/>
      <c r="H180" s="260">
        <v>5.4000000000000004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6" t="s">
        <v>176</v>
      </c>
      <c r="AU180" s="266" t="s">
        <v>89</v>
      </c>
      <c r="AV180" s="14" t="s">
        <v>89</v>
      </c>
      <c r="AW180" s="14" t="s">
        <v>35</v>
      </c>
      <c r="AX180" s="14" t="s">
        <v>79</v>
      </c>
      <c r="AY180" s="266" t="s">
        <v>165</v>
      </c>
    </row>
    <row r="181" s="15" customFormat="1">
      <c r="A181" s="15"/>
      <c r="B181" s="267"/>
      <c r="C181" s="268"/>
      <c r="D181" s="247" t="s">
        <v>176</v>
      </c>
      <c r="E181" s="269" t="s">
        <v>1</v>
      </c>
      <c r="F181" s="270" t="s">
        <v>179</v>
      </c>
      <c r="G181" s="268"/>
      <c r="H181" s="271">
        <v>626.2199999999998</v>
      </c>
      <c r="I181" s="272"/>
      <c r="J181" s="268"/>
      <c r="K181" s="268"/>
      <c r="L181" s="273"/>
      <c r="M181" s="274"/>
      <c r="N181" s="275"/>
      <c r="O181" s="275"/>
      <c r="P181" s="275"/>
      <c r="Q181" s="275"/>
      <c r="R181" s="275"/>
      <c r="S181" s="275"/>
      <c r="T181" s="27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7" t="s">
        <v>176</v>
      </c>
      <c r="AU181" s="277" t="s">
        <v>89</v>
      </c>
      <c r="AV181" s="15" t="s">
        <v>172</v>
      </c>
      <c r="AW181" s="15" t="s">
        <v>35</v>
      </c>
      <c r="AX181" s="15" t="s">
        <v>87</v>
      </c>
      <c r="AY181" s="277" t="s">
        <v>165</v>
      </c>
    </row>
    <row r="182" s="2" customFormat="1" ht="33" customHeight="1">
      <c r="A182" s="39"/>
      <c r="B182" s="40"/>
      <c r="C182" s="227" t="s">
        <v>172</v>
      </c>
      <c r="D182" s="227" t="s">
        <v>167</v>
      </c>
      <c r="E182" s="228" t="s">
        <v>211</v>
      </c>
      <c r="F182" s="229" t="s">
        <v>212</v>
      </c>
      <c r="G182" s="230" t="s">
        <v>183</v>
      </c>
      <c r="H182" s="231">
        <v>37.622999999999998</v>
      </c>
      <c r="I182" s="232"/>
      <c r="J182" s="233">
        <f>ROUND(I182*H182,2)</f>
        <v>0</v>
      </c>
      <c r="K182" s="229" t="s">
        <v>171</v>
      </c>
      <c r="L182" s="45"/>
      <c r="M182" s="234" t="s">
        <v>1</v>
      </c>
      <c r="N182" s="235" t="s">
        <v>44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172</v>
      </c>
      <c r="AT182" s="238" t="s">
        <v>167</v>
      </c>
      <c r="AU182" s="238" t="s">
        <v>89</v>
      </c>
      <c r="AY182" s="18" t="s">
        <v>165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87</v>
      </c>
      <c r="BK182" s="239">
        <f>ROUND(I182*H182,2)</f>
        <v>0</v>
      </c>
      <c r="BL182" s="18" t="s">
        <v>172</v>
      </c>
      <c r="BM182" s="238" t="s">
        <v>973</v>
      </c>
    </row>
    <row r="183" s="2" customFormat="1">
      <c r="A183" s="39"/>
      <c r="B183" s="40"/>
      <c r="C183" s="41"/>
      <c r="D183" s="240" t="s">
        <v>174</v>
      </c>
      <c r="E183" s="41"/>
      <c r="F183" s="241" t="s">
        <v>214</v>
      </c>
      <c r="G183" s="41"/>
      <c r="H183" s="41"/>
      <c r="I183" s="242"/>
      <c r="J183" s="41"/>
      <c r="K183" s="41"/>
      <c r="L183" s="45"/>
      <c r="M183" s="243"/>
      <c r="N183" s="244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174</v>
      </c>
      <c r="AU183" s="18" t="s">
        <v>89</v>
      </c>
    </row>
    <row r="184" s="13" customFormat="1">
      <c r="A184" s="13"/>
      <c r="B184" s="245"/>
      <c r="C184" s="246"/>
      <c r="D184" s="247" t="s">
        <v>176</v>
      </c>
      <c r="E184" s="248" t="s">
        <v>1</v>
      </c>
      <c r="F184" s="249" t="s">
        <v>215</v>
      </c>
      <c r="G184" s="246"/>
      <c r="H184" s="248" t="s">
        <v>1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5" t="s">
        <v>176</v>
      </c>
      <c r="AU184" s="255" t="s">
        <v>89</v>
      </c>
      <c r="AV184" s="13" t="s">
        <v>87</v>
      </c>
      <c r="AW184" s="13" t="s">
        <v>35</v>
      </c>
      <c r="AX184" s="13" t="s">
        <v>79</v>
      </c>
      <c r="AY184" s="255" t="s">
        <v>165</v>
      </c>
    </row>
    <row r="185" s="13" customFormat="1">
      <c r="A185" s="13"/>
      <c r="B185" s="245"/>
      <c r="C185" s="246"/>
      <c r="D185" s="247" t="s">
        <v>176</v>
      </c>
      <c r="E185" s="248" t="s">
        <v>1</v>
      </c>
      <c r="F185" s="249" t="s">
        <v>1156</v>
      </c>
      <c r="G185" s="246"/>
      <c r="H185" s="248" t="s">
        <v>1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5" t="s">
        <v>176</v>
      </c>
      <c r="AU185" s="255" t="s">
        <v>89</v>
      </c>
      <c r="AV185" s="13" t="s">
        <v>87</v>
      </c>
      <c r="AW185" s="13" t="s">
        <v>35</v>
      </c>
      <c r="AX185" s="13" t="s">
        <v>79</v>
      </c>
      <c r="AY185" s="255" t="s">
        <v>165</v>
      </c>
    </row>
    <row r="186" s="14" customFormat="1">
      <c r="A186" s="14"/>
      <c r="B186" s="256"/>
      <c r="C186" s="257"/>
      <c r="D186" s="247" t="s">
        <v>176</v>
      </c>
      <c r="E186" s="258" t="s">
        <v>1</v>
      </c>
      <c r="F186" s="259" t="s">
        <v>1188</v>
      </c>
      <c r="G186" s="257"/>
      <c r="H186" s="260">
        <v>28.248000000000001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6" t="s">
        <v>176</v>
      </c>
      <c r="AU186" s="266" t="s">
        <v>89</v>
      </c>
      <c r="AV186" s="14" t="s">
        <v>89</v>
      </c>
      <c r="AW186" s="14" t="s">
        <v>35</v>
      </c>
      <c r="AX186" s="14" t="s">
        <v>79</v>
      </c>
      <c r="AY186" s="266" t="s">
        <v>165</v>
      </c>
    </row>
    <row r="187" s="13" customFormat="1">
      <c r="A187" s="13"/>
      <c r="B187" s="245"/>
      <c r="C187" s="246"/>
      <c r="D187" s="247" t="s">
        <v>176</v>
      </c>
      <c r="E187" s="248" t="s">
        <v>1</v>
      </c>
      <c r="F187" s="249" t="s">
        <v>747</v>
      </c>
      <c r="G187" s="246"/>
      <c r="H187" s="248" t="s">
        <v>1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5" t="s">
        <v>176</v>
      </c>
      <c r="AU187" s="255" t="s">
        <v>89</v>
      </c>
      <c r="AV187" s="13" t="s">
        <v>87</v>
      </c>
      <c r="AW187" s="13" t="s">
        <v>35</v>
      </c>
      <c r="AX187" s="13" t="s">
        <v>79</v>
      </c>
      <c r="AY187" s="255" t="s">
        <v>165</v>
      </c>
    </row>
    <row r="188" s="13" customFormat="1">
      <c r="A188" s="13"/>
      <c r="B188" s="245"/>
      <c r="C188" s="246"/>
      <c r="D188" s="247" t="s">
        <v>176</v>
      </c>
      <c r="E188" s="248" t="s">
        <v>1</v>
      </c>
      <c r="F188" s="249" t="s">
        <v>1156</v>
      </c>
      <c r="G188" s="246"/>
      <c r="H188" s="248" t="s">
        <v>1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5" t="s">
        <v>176</v>
      </c>
      <c r="AU188" s="255" t="s">
        <v>89</v>
      </c>
      <c r="AV188" s="13" t="s">
        <v>87</v>
      </c>
      <c r="AW188" s="13" t="s">
        <v>35</v>
      </c>
      <c r="AX188" s="13" t="s">
        <v>79</v>
      </c>
      <c r="AY188" s="255" t="s">
        <v>165</v>
      </c>
    </row>
    <row r="189" s="14" customFormat="1">
      <c r="A189" s="14"/>
      <c r="B189" s="256"/>
      <c r="C189" s="257"/>
      <c r="D189" s="247" t="s">
        <v>176</v>
      </c>
      <c r="E189" s="258" t="s">
        <v>1</v>
      </c>
      <c r="F189" s="259" t="s">
        <v>975</v>
      </c>
      <c r="G189" s="257"/>
      <c r="H189" s="260">
        <v>9.375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6" t="s">
        <v>176</v>
      </c>
      <c r="AU189" s="266" t="s">
        <v>89</v>
      </c>
      <c r="AV189" s="14" t="s">
        <v>89</v>
      </c>
      <c r="AW189" s="14" t="s">
        <v>35</v>
      </c>
      <c r="AX189" s="14" t="s">
        <v>79</v>
      </c>
      <c r="AY189" s="266" t="s">
        <v>165</v>
      </c>
    </row>
    <row r="190" s="15" customFormat="1">
      <c r="A190" s="15"/>
      <c r="B190" s="267"/>
      <c r="C190" s="268"/>
      <c r="D190" s="247" t="s">
        <v>176</v>
      </c>
      <c r="E190" s="269" t="s">
        <v>1</v>
      </c>
      <c r="F190" s="270" t="s">
        <v>179</v>
      </c>
      <c r="G190" s="268"/>
      <c r="H190" s="271">
        <v>37.623000000000005</v>
      </c>
      <c r="I190" s="272"/>
      <c r="J190" s="268"/>
      <c r="K190" s="268"/>
      <c r="L190" s="273"/>
      <c r="M190" s="274"/>
      <c r="N190" s="275"/>
      <c r="O190" s="275"/>
      <c r="P190" s="275"/>
      <c r="Q190" s="275"/>
      <c r="R190" s="275"/>
      <c r="S190" s="275"/>
      <c r="T190" s="27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7" t="s">
        <v>176</v>
      </c>
      <c r="AU190" s="277" t="s">
        <v>89</v>
      </c>
      <c r="AV190" s="15" t="s">
        <v>172</v>
      </c>
      <c r="AW190" s="15" t="s">
        <v>35</v>
      </c>
      <c r="AX190" s="15" t="s">
        <v>87</v>
      </c>
      <c r="AY190" s="277" t="s">
        <v>165</v>
      </c>
    </row>
    <row r="191" s="2" customFormat="1" ht="24.15" customHeight="1">
      <c r="A191" s="39"/>
      <c r="B191" s="40"/>
      <c r="C191" s="227" t="s">
        <v>229</v>
      </c>
      <c r="D191" s="227" t="s">
        <v>167</v>
      </c>
      <c r="E191" s="228" t="s">
        <v>585</v>
      </c>
      <c r="F191" s="229" t="s">
        <v>586</v>
      </c>
      <c r="G191" s="230" t="s">
        <v>183</v>
      </c>
      <c r="H191" s="231">
        <v>14.08</v>
      </c>
      <c r="I191" s="232"/>
      <c r="J191" s="233">
        <f>ROUND(I191*H191,2)</f>
        <v>0</v>
      </c>
      <c r="K191" s="229" t="s">
        <v>171</v>
      </c>
      <c r="L191" s="45"/>
      <c r="M191" s="234" t="s">
        <v>1</v>
      </c>
      <c r="N191" s="235" t="s">
        <v>44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172</v>
      </c>
      <c r="AT191" s="238" t="s">
        <v>167</v>
      </c>
      <c r="AU191" s="238" t="s">
        <v>89</v>
      </c>
      <c r="AY191" s="18" t="s">
        <v>165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87</v>
      </c>
      <c r="BK191" s="239">
        <f>ROUND(I191*H191,2)</f>
        <v>0</v>
      </c>
      <c r="BL191" s="18" t="s">
        <v>172</v>
      </c>
      <c r="BM191" s="238" t="s">
        <v>1189</v>
      </c>
    </row>
    <row r="192" s="2" customFormat="1">
      <c r="A192" s="39"/>
      <c r="B192" s="40"/>
      <c r="C192" s="41"/>
      <c r="D192" s="240" t="s">
        <v>174</v>
      </c>
      <c r="E192" s="41"/>
      <c r="F192" s="241" t="s">
        <v>588</v>
      </c>
      <c r="G192" s="41"/>
      <c r="H192" s="41"/>
      <c r="I192" s="242"/>
      <c r="J192" s="41"/>
      <c r="K192" s="41"/>
      <c r="L192" s="45"/>
      <c r="M192" s="243"/>
      <c r="N192" s="244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174</v>
      </c>
      <c r="AU192" s="18" t="s">
        <v>89</v>
      </c>
    </row>
    <row r="193" s="14" customFormat="1">
      <c r="A193" s="14"/>
      <c r="B193" s="256"/>
      <c r="C193" s="257"/>
      <c r="D193" s="247" t="s">
        <v>176</v>
      </c>
      <c r="E193" s="258" t="s">
        <v>1</v>
      </c>
      <c r="F193" s="259" t="s">
        <v>1190</v>
      </c>
      <c r="G193" s="257"/>
      <c r="H193" s="260">
        <v>2.3999999999999999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6" t="s">
        <v>176</v>
      </c>
      <c r="AU193" s="266" t="s">
        <v>89</v>
      </c>
      <c r="AV193" s="14" t="s">
        <v>89</v>
      </c>
      <c r="AW193" s="14" t="s">
        <v>35</v>
      </c>
      <c r="AX193" s="14" t="s">
        <v>79</v>
      </c>
      <c r="AY193" s="266" t="s">
        <v>165</v>
      </c>
    </row>
    <row r="194" s="14" customFormat="1">
      <c r="A194" s="14"/>
      <c r="B194" s="256"/>
      <c r="C194" s="257"/>
      <c r="D194" s="247" t="s">
        <v>176</v>
      </c>
      <c r="E194" s="258" t="s">
        <v>1</v>
      </c>
      <c r="F194" s="259" t="s">
        <v>1191</v>
      </c>
      <c r="G194" s="257"/>
      <c r="H194" s="260">
        <v>0.47999999999999998</v>
      </c>
      <c r="I194" s="261"/>
      <c r="J194" s="257"/>
      <c r="K194" s="257"/>
      <c r="L194" s="262"/>
      <c r="M194" s="263"/>
      <c r="N194" s="264"/>
      <c r="O194" s="264"/>
      <c r="P194" s="264"/>
      <c r="Q194" s="264"/>
      <c r="R194" s="264"/>
      <c r="S194" s="264"/>
      <c r="T194" s="26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6" t="s">
        <v>176</v>
      </c>
      <c r="AU194" s="266" t="s">
        <v>89</v>
      </c>
      <c r="AV194" s="14" t="s">
        <v>89</v>
      </c>
      <c r="AW194" s="14" t="s">
        <v>35</v>
      </c>
      <c r="AX194" s="14" t="s">
        <v>79</v>
      </c>
      <c r="AY194" s="266" t="s">
        <v>165</v>
      </c>
    </row>
    <row r="195" s="14" customFormat="1">
      <c r="A195" s="14"/>
      <c r="B195" s="256"/>
      <c r="C195" s="257"/>
      <c r="D195" s="247" t="s">
        <v>176</v>
      </c>
      <c r="E195" s="258" t="s">
        <v>1</v>
      </c>
      <c r="F195" s="259" t="s">
        <v>1192</v>
      </c>
      <c r="G195" s="257"/>
      <c r="H195" s="260">
        <v>3.2000000000000002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6" t="s">
        <v>176</v>
      </c>
      <c r="AU195" s="266" t="s">
        <v>89</v>
      </c>
      <c r="AV195" s="14" t="s">
        <v>89</v>
      </c>
      <c r="AW195" s="14" t="s">
        <v>35</v>
      </c>
      <c r="AX195" s="14" t="s">
        <v>79</v>
      </c>
      <c r="AY195" s="266" t="s">
        <v>165</v>
      </c>
    </row>
    <row r="196" s="13" customFormat="1">
      <c r="A196" s="13"/>
      <c r="B196" s="245"/>
      <c r="C196" s="246"/>
      <c r="D196" s="247" t="s">
        <v>176</v>
      </c>
      <c r="E196" s="248" t="s">
        <v>1</v>
      </c>
      <c r="F196" s="249" t="s">
        <v>1154</v>
      </c>
      <c r="G196" s="246"/>
      <c r="H196" s="248" t="s">
        <v>1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5" t="s">
        <v>176</v>
      </c>
      <c r="AU196" s="255" t="s">
        <v>89</v>
      </c>
      <c r="AV196" s="13" t="s">
        <v>87</v>
      </c>
      <c r="AW196" s="13" t="s">
        <v>35</v>
      </c>
      <c r="AX196" s="13" t="s">
        <v>79</v>
      </c>
      <c r="AY196" s="255" t="s">
        <v>165</v>
      </c>
    </row>
    <row r="197" s="14" customFormat="1">
      <c r="A197" s="14"/>
      <c r="B197" s="256"/>
      <c r="C197" s="257"/>
      <c r="D197" s="247" t="s">
        <v>176</v>
      </c>
      <c r="E197" s="258" t="s">
        <v>1</v>
      </c>
      <c r="F197" s="259" t="s">
        <v>1193</v>
      </c>
      <c r="G197" s="257"/>
      <c r="H197" s="260">
        <v>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176</v>
      </c>
      <c r="AU197" s="266" t="s">
        <v>89</v>
      </c>
      <c r="AV197" s="14" t="s">
        <v>89</v>
      </c>
      <c r="AW197" s="14" t="s">
        <v>35</v>
      </c>
      <c r="AX197" s="14" t="s">
        <v>79</v>
      </c>
      <c r="AY197" s="266" t="s">
        <v>165</v>
      </c>
    </row>
    <row r="198" s="15" customFormat="1">
      <c r="A198" s="15"/>
      <c r="B198" s="267"/>
      <c r="C198" s="268"/>
      <c r="D198" s="247" t="s">
        <v>176</v>
      </c>
      <c r="E198" s="269" t="s">
        <v>1</v>
      </c>
      <c r="F198" s="270" t="s">
        <v>179</v>
      </c>
      <c r="G198" s="268"/>
      <c r="H198" s="271">
        <v>14.08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7" t="s">
        <v>176</v>
      </c>
      <c r="AU198" s="277" t="s">
        <v>89</v>
      </c>
      <c r="AV198" s="15" t="s">
        <v>172</v>
      </c>
      <c r="AW198" s="15" t="s">
        <v>35</v>
      </c>
      <c r="AX198" s="15" t="s">
        <v>87</v>
      </c>
      <c r="AY198" s="277" t="s">
        <v>165</v>
      </c>
    </row>
    <row r="199" s="2" customFormat="1" ht="37.8" customHeight="1">
      <c r="A199" s="39"/>
      <c r="B199" s="40"/>
      <c r="C199" s="227" t="s">
        <v>235</v>
      </c>
      <c r="D199" s="227" t="s">
        <v>167</v>
      </c>
      <c r="E199" s="228" t="s">
        <v>220</v>
      </c>
      <c r="F199" s="229" t="s">
        <v>221</v>
      </c>
      <c r="G199" s="230" t="s">
        <v>183</v>
      </c>
      <c r="H199" s="231">
        <v>585.322</v>
      </c>
      <c r="I199" s="232"/>
      <c r="J199" s="233">
        <f>ROUND(I199*H199,2)</f>
        <v>0</v>
      </c>
      <c r="K199" s="229" t="s">
        <v>171</v>
      </c>
      <c r="L199" s="45"/>
      <c r="M199" s="234" t="s">
        <v>1</v>
      </c>
      <c r="N199" s="235" t="s">
        <v>44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172</v>
      </c>
      <c r="AT199" s="238" t="s">
        <v>167</v>
      </c>
      <c r="AU199" s="238" t="s">
        <v>89</v>
      </c>
      <c r="AY199" s="18" t="s">
        <v>165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87</v>
      </c>
      <c r="BK199" s="239">
        <f>ROUND(I199*H199,2)</f>
        <v>0</v>
      </c>
      <c r="BL199" s="18" t="s">
        <v>172</v>
      </c>
      <c r="BM199" s="238" t="s">
        <v>981</v>
      </c>
    </row>
    <row r="200" s="2" customFormat="1">
      <c r="A200" s="39"/>
      <c r="B200" s="40"/>
      <c r="C200" s="41"/>
      <c r="D200" s="240" t="s">
        <v>174</v>
      </c>
      <c r="E200" s="41"/>
      <c r="F200" s="241" t="s">
        <v>223</v>
      </c>
      <c r="G200" s="41"/>
      <c r="H200" s="41"/>
      <c r="I200" s="242"/>
      <c r="J200" s="41"/>
      <c r="K200" s="41"/>
      <c r="L200" s="45"/>
      <c r="M200" s="243"/>
      <c r="N200" s="244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174</v>
      </c>
      <c r="AU200" s="18" t="s">
        <v>89</v>
      </c>
    </row>
    <row r="201" s="14" customFormat="1">
      <c r="A201" s="14"/>
      <c r="B201" s="256"/>
      <c r="C201" s="257"/>
      <c r="D201" s="247" t="s">
        <v>176</v>
      </c>
      <c r="E201" s="258" t="s">
        <v>1</v>
      </c>
      <c r="F201" s="259" t="s">
        <v>1194</v>
      </c>
      <c r="G201" s="257"/>
      <c r="H201" s="260">
        <v>623.89499999999998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6" t="s">
        <v>176</v>
      </c>
      <c r="AU201" s="266" t="s">
        <v>89</v>
      </c>
      <c r="AV201" s="14" t="s">
        <v>89</v>
      </c>
      <c r="AW201" s="14" t="s">
        <v>35</v>
      </c>
      <c r="AX201" s="14" t="s">
        <v>79</v>
      </c>
      <c r="AY201" s="266" t="s">
        <v>165</v>
      </c>
    </row>
    <row r="202" s="14" customFormat="1">
      <c r="A202" s="14"/>
      <c r="B202" s="256"/>
      <c r="C202" s="257"/>
      <c r="D202" s="247" t="s">
        <v>176</v>
      </c>
      <c r="E202" s="258" t="s">
        <v>1</v>
      </c>
      <c r="F202" s="259" t="s">
        <v>1195</v>
      </c>
      <c r="G202" s="257"/>
      <c r="H202" s="260">
        <v>37.622999999999998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176</v>
      </c>
      <c r="AU202" s="266" t="s">
        <v>89</v>
      </c>
      <c r="AV202" s="14" t="s">
        <v>89</v>
      </c>
      <c r="AW202" s="14" t="s">
        <v>35</v>
      </c>
      <c r="AX202" s="14" t="s">
        <v>79</v>
      </c>
      <c r="AY202" s="266" t="s">
        <v>165</v>
      </c>
    </row>
    <row r="203" s="14" customFormat="1">
      <c r="A203" s="14"/>
      <c r="B203" s="256"/>
      <c r="C203" s="257"/>
      <c r="D203" s="247" t="s">
        <v>176</v>
      </c>
      <c r="E203" s="258" t="s">
        <v>1</v>
      </c>
      <c r="F203" s="259" t="s">
        <v>1196</v>
      </c>
      <c r="G203" s="257"/>
      <c r="H203" s="260">
        <v>-70.695999999999998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6" t="s">
        <v>176</v>
      </c>
      <c r="AU203" s="266" t="s">
        <v>89</v>
      </c>
      <c r="AV203" s="14" t="s">
        <v>89</v>
      </c>
      <c r="AW203" s="14" t="s">
        <v>35</v>
      </c>
      <c r="AX203" s="14" t="s">
        <v>79</v>
      </c>
      <c r="AY203" s="266" t="s">
        <v>165</v>
      </c>
    </row>
    <row r="204" s="16" customFormat="1">
      <c r="A204" s="16"/>
      <c r="B204" s="288"/>
      <c r="C204" s="289"/>
      <c r="D204" s="247" t="s">
        <v>176</v>
      </c>
      <c r="E204" s="290" t="s">
        <v>1</v>
      </c>
      <c r="F204" s="291" t="s">
        <v>445</v>
      </c>
      <c r="G204" s="289"/>
      <c r="H204" s="292">
        <v>590.822</v>
      </c>
      <c r="I204" s="293"/>
      <c r="J204" s="289"/>
      <c r="K204" s="289"/>
      <c r="L204" s="294"/>
      <c r="M204" s="295"/>
      <c r="N204" s="296"/>
      <c r="O204" s="296"/>
      <c r="P204" s="296"/>
      <c r="Q204" s="296"/>
      <c r="R204" s="296"/>
      <c r="S204" s="296"/>
      <c r="T204" s="297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98" t="s">
        <v>176</v>
      </c>
      <c r="AU204" s="298" t="s">
        <v>89</v>
      </c>
      <c r="AV204" s="16" t="s">
        <v>210</v>
      </c>
      <c r="AW204" s="16" t="s">
        <v>35</v>
      </c>
      <c r="AX204" s="16" t="s">
        <v>79</v>
      </c>
      <c r="AY204" s="298" t="s">
        <v>165</v>
      </c>
    </row>
    <row r="205" s="13" customFormat="1">
      <c r="A205" s="13"/>
      <c r="B205" s="245"/>
      <c r="C205" s="246"/>
      <c r="D205" s="247" t="s">
        <v>176</v>
      </c>
      <c r="E205" s="248" t="s">
        <v>1</v>
      </c>
      <c r="F205" s="249" t="s">
        <v>1197</v>
      </c>
      <c r="G205" s="246"/>
      <c r="H205" s="248" t="s">
        <v>1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5" t="s">
        <v>176</v>
      </c>
      <c r="AU205" s="255" t="s">
        <v>89</v>
      </c>
      <c r="AV205" s="13" t="s">
        <v>87</v>
      </c>
      <c r="AW205" s="13" t="s">
        <v>35</v>
      </c>
      <c r="AX205" s="13" t="s">
        <v>79</v>
      </c>
      <c r="AY205" s="255" t="s">
        <v>165</v>
      </c>
    </row>
    <row r="206" s="14" customFormat="1">
      <c r="A206" s="14"/>
      <c r="B206" s="256"/>
      <c r="C206" s="257"/>
      <c r="D206" s="247" t="s">
        <v>176</v>
      </c>
      <c r="E206" s="258" t="s">
        <v>1</v>
      </c>
      <c r="F206" s="259" t="s">
        <v>1198</v>
      </c>
      <c r="G206" s="257"/>
      <c r="H206" s="260">
        <v>-5.7800000000000002</v>
      </c>
      <c r="I206" s="261"/>
      <c r="J206" s="257"/>
      <c r="K206" s="257"/>
      <c r="L206" s="262"/>
      <c r="M206" s="263"/>
      <c r="N206" s="264"/>
      <c r="O206" s="264"/>
      <c r="P206" s="264"/>
      <c r="Q206" s="264"/>
      <c r="R206" s="264"/>
      <c r="S206" s="264"/>
      <c r="T206" s="26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6" t="s">
        <v>176</v>
      </c>
      <c r="AU206" s="266" t="s">
        <v>89</v>
      </c>
      <c r="AV206" s="14" t="s">
        <v>89</v>
      </c>
      <c r="AW206" s="14" t="s">
        <v>35</v>
      </c>
      <c r="AX206" s="14" t="s">
        <v>79</v>
      </c>
      <c r="AY206" s="266" t="s">
        <v>165</v>
      </c>
    </row>
    <row r="207" s="14" customFormat="1">
      <c r="A207" s="14"/>
      <c r="B207" s="256"/>
      <c r="C207" s="257"/>
      <c r="D207" s="247" t="s">
        <v>176</v>
      </c>
      <c r="E207" s="258" t="s">
        <v>1</v>
      </c>
      <c r="F207" s="259" t="s">
        <v>1199</v>
      </c>
      <c r="G207" s="257"/>
      <c r="H207" s="260">
        <v>3.8700000000000001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6" t="s">
        <v>176</v>
      </c>
      <c r="AU207" s="266" t="s">
        <v>89</v>
      </c>
      <c r="AV207" s="14" t="s">
        <v>89</v>
      </c>
      <c r="AW207" s="14" t="s">
        <v>35</v>
      </c>
      <c r="AX207" s="14" t="s">
        <v>79</v>
      </c>
      <c r="AY207" s="266" t="s">
        <v>165</v>
      </c>
    </row>
    <row r="208" s="14" customFormat="1">
      <c r="A208" s="14"/>
      <c r="B208" s="256"/>
      <c r="C208" s="257"/>
      <c r="D208" s="247" t="s">
        <v>176</v>
      </c>
      <c r="E208" s="258" t="s">
        <v>1</v>
      </c>
      <c r="F208" s="259" t="s">
        <v>1200</v>
      </c>
      <c r="G208" s="257"/>
      <c r="H208" s="260">
        <v>-3.5899999999999999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6" t="s">
        <v>176</v>
      </c>
      <c r="AU208" s="266" t="s">
        <v>89</v>
      </c>
      <c r="AV208" s="14" t="s">
        <v>89</v>
      </c>
      <c r="AW208" s="14" t="s">
        <v>35</v>
      </c>
      <c r="AX208" s="14" t="s">
        <v>79</v>
      </c>
      <c r="AY208" s="266" t="s">
        <v>165</v>
      </c>
    </row>
    <row r="209" s="16" customFormat="1">
      <c r="A209" s="16"/>
      <c r="B209" s="288"/>
      <c r="C209" s="289"/>
      <c r="D209" s="247" t="s">
        <v>176</v>
      </c>
      <c r="E209" s="290" t="s">
        <v>1</v>
      </c>
      <c r="F209" s="291" t="s">
        <v>445</v>
      </c>
      <c r="G209" s="289"/>
      <c r="H209" s="292">
        <v>-5.5</v>
      </c>
      <c r="I209" s="293"/>
      <c r="J209" s="289"/>
      <c r="K209" s="289"/>
      <c r="L209" s="294"/>
      <c r="M209" s="295"/>
      <c r="N209" s="296"/>
      <c r="O209" s="296"/>
      <c r="P209" s="296"/>
      <c r="Q209" s="296"/>
      <c r="R209" s="296"/>
      <c r="S209" s="296"/>
      <c r="T209" s="297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98" t="s">
        <v>176</v>
      </c>
      <c r="AU209" s="298" t="s">
        <v>89</v>
      </c>
      <c r="AV209" s="16" t="s">
        <v>210</v>
      </c>
      <c r="AW209" s="16" t="s">
        <v>35</v>
      </c>
      <c r="AX209" s="16" t="s">
        <v>79</v>
      </c>
      <c r="AY209" s="298" t="s">
        <v>165</v>
      </c>
    </row>
    <row r="210" s="15" customFormat="1">
      <c r="A210" s="15"/>
      <c r="B210" s="267"/>
      <c r="C210" s="268"/>
      <c r="D210" s="247" t="s">
        <v>176</v>
      </c>
      <c r="E210" s="269" t="s">
        <v>1</v>
      </c>
      <c r="F210" s="270" t="s">
        <v>179</v>
      </c>
      <c r="G210" s="268"/>
      <c r="H210" s="271">
        <v>585.322</v>
      </c>
      <c r="I210" s="272"/>
      <c r="J210" s="268"/>
      <c r="K210" s="268"/>
      <c r="L210" s="273"/>
      <c r="M210" s="274"/>
      <c r="N210" s="275"/>
      <c r="O210" s="275"/>
      <c r="P210" s="275"/>
      <c r="Q210" s="275"/>
      <c r="R210" s="275"/>
      <c r="S210" s="275"/>
      <c r="T210" s="27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7" t="s">
        <v>176</v>
      </c>
      <c r="AU210" s="277" t="s">
        <v>89</v>
      </c>
      <c r="AV210" s="15" t="s">
        <v>172</v>
      </c>
      <c r="AW210" s="15" t="s">
        <v>35</v>
      </c>
      <c r="AX210" s="15" t="s">
        <v>87</v>
      </c>
      <c r="AY210" s="277" t="s">
        <v>165</v>
      </c>
    </row>
    <row r="211" s="2" customFormat="1" ht="37.8" customHeight="1">
      <c r="A211" s="39"/>
      <c r="B211" s="40"/>
      <c r="C211" s="227" t="s">
        <v>242</v>
      </c>
      <c r="D211" s="227" t="s">
        <v>167</v>
      </c>
      <c r="E211" s="228" t="s">
        <v>230</v>
      </c>
      <c r="F211" s="229" t="s">
        <v>231</v>
      </c>
      <c r="G211" s="230" t="s">
        <v>183</v>
      </c>
      <c r="H211" s="231">
        <v>13462.406000000001</v>
      </c>
      <c r="I211" s="232"/>
      <c r="J211" s="233">
        <f>ROUND(I211*H211,2)</f>
        <v>0</v>
      </c>
      <c r="K211" s="229" t="s">
        <v>171</v>
      </c>
      <c r="L211" s="45"/>
      <c r="M211" s="234" t="s">
        <v>1</v>
      </c>
      <c r="N211" s="235" t="s">
        <v>44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172</v>
      </c>
      <c r="AT211" s="238" t="s">
        <v>167</v>
      </c>
      <c r="AU211" s="238" t="s">
        <v>89</v>
      </c>
      <c r="AY211" s="18" t="s">
        <v>165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87</v>
      </c>
      <c r="BK211" s="239">
        <f>ROUND(I211*H211,2)</f>
        <v>0</v>
      </c>
      <c r="BL211" s="18" t="s">
        <v>172</v>
      </c>
      <c r="BM211" s="238" t="s">
        <v>985</v>
      </c>
    </row>
    <row r="212" s="2" customFormat="1">
      <c r="A212" s="39"/>
      <c r="B212" s="40"/>
      <c r="C212" s="41"/>
      <c r="D212" s="240" t="s">
        <v>174</v>
      </c>
      <c r="E212" s="41"/>
      <c r="F212" s="241" t="s">
        <v>233</v>
      </c>
      <c r="G212" s="41"/>
      <c r="H212" s="41"/>
      <c r="I212" s="242"/>
      <c r="J212" s="41"/>
      <c r="K212" s="41"/>
      <c r="L212" s="45"/>
      <c r="M212" s="243"/>
      <c r="N212" s="244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174</v>
      </c>
      <c r="AU212" s="18" t="s">
        <v>89</v>
      </c>
    </row>
    <row r="213" s="14" customFormat="1">
      <c r="A213" s="14"/>
      <c r="B213" s="256"/>
      <c r="C213" s="257"/>
      <c r="D213" s="247" t="s">
        <v>176</v>
      </c>
      <c r="E213" s="258" t="s">
        <v>1</v>
      </c>
      <c r="F213" s="259" t="s">
        <v>1201</v>
      </c>
      <c r="G213" s="257"/>
      <c r="H213" s="260">
        <v>13462.406000000001</v>
      </c>
      <c r="I213" s="261"/>
      <c r="J213" s="257"/>
      <c r="K213" s="257"/>
      <c r="L213" s="262"/>
      <c r="M213" s="263"/>
      <c r="N213" s="264"/>
      <c r="O213" s="264"/>
      <c r="P213" s="264"/>
      <c r="Q213" s="264"/>
      <c r="R213" s="264"/>
      <c r="S213" s="264"/>
      <c r="T213" s="26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6" t="s">
        <v>176</v>
      </c>
      <c r="AU213" s="266" t="s">
        <v>89</v>
      </c>
      <c r="AV213" s="14" t="s">
        <v>89</v>
      </c>
      <c r="AW213" s="14" t="s">
        <v>35</v>
      </c>
      <c r="AX213" s="14" t="s">
        <v>79</v>
      </c>
      <c r="AY213" s="266" t="s">
        <v>165</v>
      </c>
    </row>
    <row r="214" s="15" customFormat="1">
      <c r="A214" s="15"/>
      <c r="B214" s="267"/>
      <c r="C214" s="268"/>
      <c r="D214" s="247" t="s">
        <v>176</v>
      </c>
      <c r="E214" s="269" t="s">
        <v>1</v>
      </c>
      <c r="F214" s="270" t="s">
        <v>179</v>
      </c>
      <c r="G214" s="268"/>
      <c r="H214" s="271">
        <v>13462.406000000001</v>
      </c>
      <c r="I214" s="272"/>
      <c r="J214" s="268"/>
      <c r="K214" s="268"/>
      <c r="L214" s="273"/>
      <c r="M214" s="274"/>
      <c r="N214" s="275"/>
      <c r="O214" s="275"/>
      <c r="P214" s="275"/>
      <c r="Q214" s="275"/>
      <c r="R214" s="275"/>
      <c r="S214" s="275"/>
      <c r="T214" s="27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7" t="s">
        <v>176</v>
      </c>
      <c r="AU214" s="277" t="s">
        <v>89</v>
      </c>
      <c r="AV214" s="15" t="s">
        <v>172</v>
      </c>
      <c r="AW214" s="15" t="s">
        <v>35</v>
      </c>
      <c r="AX214" s="15" t="s">
        <v>87</v>
      </c>
      <c r="AY214" s="277" t="s">
        <v>165</v>
      </c>
    </row>
    <row r="215" s="2" customFormat="1" ht="24.15" customHeight="1">
      <c r="A215" s="39"/>
      <c r="B215" s="40"/>
      <c r="C215" s="227" t="s">
        <v>195</v>
      </c>
      <c r="D215" s="227" t="s">
        <v>167</v>
      </c>
      <c r="E215" s="228" t="s">
        <v>236</v>
      </c>
      <c r="F215" s="229" t="s">
        <v>237</v>
      </c>
      <c r="G215" s="230" t="s">
        <v>183</v>
      </c>
      <c r="H215" s="231">
        <v>116.109</v>
      </c>
      <c r="I215" s="232"/>
      <c r="J215" s="233">
        <f>ROUND(I215*H215,2)</f>
        <v>0</v>
      </c>
      <c r="K215" s="229" t="s">
        <v>171</v>
      </c>
      <c r="L215" s="45"/>
      <c r="M215" s="234" t="s">
        <v>1</v>
      </c>
      <c r="N215" s="235" t="s">
        <v>44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172</v>
      </c>
      <c r="AT215" s="238" t="s">
        <v>167</v>
      </c>
      <c r="AU215" s="238" t="s">
        <v>89</v>
      </c>
      <c r="AY215" s="18" t="s">
        <v>165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87</v>
      </c>
      <c r="BK215" s="239">
        <f>ROUND(I215*H215,2)</f>
        <v>0</v>
      </c>
      <c r="BL215" s="18" t="s">
        <v>172</v>
      </c>
      <c r="BM215" s="238" t="s">
        <v>987</v>
      </c>
    </row>
    <row r="216" s="2" customFormat="1">
      <c r="A216" s="39"/>
      <c r="B216" s="40"/>
      <c r="C216" s="41"/>
      <c r="D216" s="240" t="s">
        <v>174</v>
      </c>
      <c r="E216" s="41"/>
      <c r="F216" s="241" t="s">
        <v>239</v>
      </c>
      <c r="G216" s="41"/>
      <c r="H216" s="41"/>
      <c r="I216" s="242"/>
      <c r="J216" s="41"/>
      <c r="K216" s="41"/>
      <c r="L216" s="45"/>
      <c r="M216" s="243"/>
      <c r="N216" s="244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174</v>
      </c>
      <c r="AU216" s="18" t="s">
        <v>89</v>
      </c>
    </row>
    <row r="217" s="13" customFormat="1">
      <c r="A217" s="13"/>
      <c r="B217" s="245"/>
      <c r="C217" s="246"/>
      <c r="D217" s="247" t="s">
        <v>176</v>
      </c>
      <c r="E217" s="248" t="s">
        <v>1</v>
      </c>
      <c r="F217" s="249" t="s">
        <v>1202</v>
      </c>
      <c r="G217" s="246"/>
      <c r="H217" s="248" t="s">
        <v>1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5" t="s">
        <v>176</v>
      </c>
      <c r="AU217" s="255" t="s">
        <v>89</v>
      </c>
      <c r="AV217" s="13" t="s">
        <v>87</v>
      </c>
      <c r="AW217" s="13" t="s">
        <v>35</v>
      </c>
      <c r="AX217" s="13" t="s">
        <v>79</v>
      </c>
      <c r="AY217" s="255" t="s">
        <v>165</v>
      </c>
    </row>
    <row r="218" s="14" customFormat="1">
      <c r="A218" s="14"/>
      <c r="B218" s="256"/>
      <c r="C218" s="257"/>
      <c r="D218" s="247" t="s">
        <v>176</v>
      </c>
      <c r="E218" s="258" t="s">
        <v>1</v>
      </c>
      <c r="F218" s="259" t="s">
        <v>1203</v>
      </c>
      <c r="G218" s="257"/>
      <c r="H218" s="260">
        <v>67.825999999999993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6" t="s">
        <v>176</v>
      </c>
      <c r="AU218" s="266" t="s">
        <v>89</v>
      </c>
      <c r="AV218" s="14" t="s">
        <v>89</v>
      </c>
      <c r="AW218" s="14" t="s">
        <v>35</v>
      </c>
      <c r="AX218" s="14" t="s">
        <v>79</v>
      </c>
      <c r="AY218" s="266" t="s">
        <v>165</v>
      </c>
    </row>
    <row r="219" s="13" customFormat="1">
      <c r="A219" s="13"/>
      <c r="B219" s="245"/>
      <c r="C219" s="246"/>
      <c r="D219" s="247" t="s">
        <v>176</v>
      </c>
      <c r="E219" s="248" t="s">
        <v>1</v>
      </c>
      <c r="F219" s="249" t="s">
        <v>600</v>
      </c>
      <c r="G219" s="246"/>
      <c r="H219" s="248" t="s">
        <v>1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5" t="s">
        <v>176</v>
      </c>
      <c r="AU219" s="255" t="s">
        <v>89</v>
      </c>
      <c r="AV219" s="13" t="s">
        <v>87</v>
      </c>
      <c r="AW219" s="13" t="s">
        <v>35</v>
      </c>
      <c r="AX219" s="13" t="s">
        <v>79</v>
      </c>
      <c r="AY219" s="255" t="s">
        <v>165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1204</v>
      </c>
      <c r="G220" s="257"/>
      <c r="H220" s="260">
        <v>48.283000000000001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5" customFormat="1">
      <c r="A221" s="15"/>
      <c r="B221" s="267"/>
      <c r="C221" s="268"/>
      <c r="D221" s="247" t="s">
        <v>176</v>
      </c>
      <c r="E221" s="269" t="s">
        <v>1</v>
      </c>
      <c r="F221" s="270" t="s">
        <v>179</v>
      </c>
      <c r="G221" s="268"/>
      <c r="H221" s="271">
        <v>116.109</v>
      </c>
      <c r="I221" s="272"/>
      <c r="J221" s="268"/>
      <c r="K221" s="268"/>
      <c r="L221" s="273"/>
      <c r="M221" s="274"/>
      <c r="N221" s="275"/>
      <c r="O221" s="275"/>
      <c r="P221" s="275"/>
      <c r="Q221" s="275"/>
      <c r="R221" s="275"/>
      <c r="S221" s="275"/>
      <c r="T221" s="27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7" t="s">
        <v>176</v>
      </c>
      <c r="AU221" s="277" t="s">
        <v>89</v>
      </c>
      <c r="AV221" s="15" t="s">
        <v>172</v>
      </c>
      <c r="AW221" s="15" t="s">
        <v>35</v>
      </c>
      <c r="AX221" s="15" t="s">
        <v>87</v>
      </c>
      <c r="AY221" s="277" t="s">
        <v>165</v>
      </c>
    </row>
    <row r="222" s="2" customFormat="1" ht="33" customHeight="1">
      <c r="A222" s="39"/>
      <c r="B222" s="40"/>
      <c r="C222" s="227" t="s">
        <v>252</v>
      </c>
      <c r="D222" s="227" t="s">
        <v>167</v>
      </c>
      <c r="E222" s="228" t="s">
        <v>243</v>
      </c>
      <c r="F222" s="229" t="s">
        <v>244</v>
      </c>
      <c r="G222" s="230" t="s">
        <v>194</v>
      </c>
      <c r="H222" s="231">
        <v>1082.846</v>
      </c>
      <c r="I222" s="232"/>
      <c r="J222" s="233">
        <f>ROUND(I222*H222,2)</f>
        <v>0</v>
      </c>
      <c r="K222" s="229" t="s">
        <v>171</v>
      </c>
      <c r="L222" s="45"/>
      <c r="M222" s="234" t="s">
        <v>1</v>
      </c>
      <c r="N222" s="235" t="s">
        <v>44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172</v>
      </c>
      <c r="AT222" s="238" t="s">
        <v>167</v>
      </c>
      <c r="AU222" s="238" t="s">
        <v>89</v>
      </c>
      <c r="AY222" s="18" t="s">
        <v>165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87</v>
      </c>
      <c r="BK222" s="239">
        <f>ROUND(I222*H222,2)</f>
        <v>0</v>
      </c>
      <c r="BL222" s="18" t="s">
        <v>172</v>
      </c>
      <c r="BM222" s="238" t="s">
        <v>1001</v>
      </c>
    </row>
    <row r="223" s="2" customFormat="1">
      <c r="A223" s="39"/>
      <c r="B223" s="40"/>
      <c r="C223" s="41"/>
      <c r="D223" s="240" t="s">
        <v>174</v>
      </c>
      <c r="E223" s="41"/>
      <c r="F223" s="241" t="s">
        <v>246</v>
      </c>
      <c r="G223" s="41"/>
      <c r="H223" s="41"/>
      <c r="I223" s="242"/>
      <c r="J223" s="41"/>
      <c r="K223" s="41"/>
      <c r="L223" s="45"/>
      <c r="M223" s="243"/>
      <c r="N223" s="244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174</v>
      </c>
      <c r="AU223" s="18" t="s">
        <v>89</v>
      </c>
    </row>
    <row r="224" s="14" customFormat="1">
      <c r="A224" s="14"/>
      <c r="B224" s="256"/>
      <c r="C224" s="257"/>
      <c r="D224" s="247" t="s">
        <v>176</v>
      </c>
      <c r="E224" s="258" t="s">
        <v>1</v>
      </c>
      <c r="F224" s="259" t="s">
        <v>1205</v>
      </c>
      <c r="G224" s="257"/>
      <c r="H224" s="260">
        <v>1082.846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6" t="s">
        <v>176</v>
      </c>
      <c r="AU224" s="266" t="s">
        <v>89</v>
      </c>
      <c r="AV224" s="14" t="s">
        <v>89</v>
      </c>
      <c r="AW224" s="14" t="s">
        <v>35</v>
      </c>
      <c r="AX224" s="14" t="s">
        <v>79</v>
      </c>
      <c r="AY224" s="266" t="s">
        <v>165</v>
      </c>
    </row>
    <row r="225" s="15" customFormat="1">
      <c r="A225" s="15"/>
      <c r="B225" s="267"/>
      <c r="C225" s="268"/>
      <c r="D225" s="247" t="s">
        <v>176</v>
      </c>
      <c r="E225" s="269" t="s">
        <v>1</v>
      </c>
      <c r="F225" s="270" t="s">
        <v>179</v>
      </c>
      <c r="G225" s="268"/>
      <c r="H225" s="271">
        <v>1082.846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7" t="s">
        <v>176</v>
      </c>
      <c r="AU225" s="277" t="s">
        <v>89</v>
      </c>
      <c r="AV225" s="15" t="s">
        <v>172</v>
      </c>
      <c r="AW225" s="15" t="s">
        <v>35</v>
      </c>
      <c r="AX225" s="15" t="s">
        <v>87</v>
      </c>
      <c r="AY225" s="277" t="s">
        <v>165</v>
      </c>
    </row>
    <row r="226" s="2" customFormat="1" ht="16.5" customHeight="1">
      <c r="A226" s="39"/>
      <c r="B226" s="40"/>
      <c r="C226" s="227" t="s">
        <v>259</v>
      </c>
      <c r="D226" s="227" t="s">
        <v>167</v>
      </c>
      <c r="E226" s="228" t="s">
        <v>248</v>
      </c>
      <c r="F226" s="229" t="s">
        <v>249</v>
      </c>
      <c r="G226" s="230" t="s">
        <v>183</v>
      </c>
      <c r="H226" s="231">
        <v>585.322</v>
      </c>
      <c r="I226" s="232"/>
      <c r="J226" s="233">
        <f>ROUND(I226*H226,2)</f>
        <v>0</v>
      </c>
      <c r="K226" s="229" t="s">
        <v>171</v>
      </c>
      <c r="L226" s="45"/>
      <c r="M226" s="234" t="s">
        <v>1</v>
      </c>
      <c r="N226" s="235" t="s">
        <v>44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172</v>
      </c>
      <c r="AT226" s="238" t="s">
        <v>167</v>
      </c>
      <c r="AU226" s="238" t="s">
        <v>89</v>
      </c>
      <c r="AY226" s="18" t="s">
        <v>165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87</v>
      </c>
      <c r="BK226" s="239">
        <f>ROUND(I226*H226,2)</f>
        <v>0</v>
      </c>
      <c r="BL226" s="18" t="s">
        <v>172</v>
      </c>
      <c r="BM226" s="238" t="s">
        <v>1003</v>
      </c>
    </row>
    <row r="227" s="2" customFormat="1">
      <c r="A227" s="39"/>
      <c r="B227" s="40"/>
      <c r="C227" s="41"/>
      <c r="D227" s="240" t="s">
        <v>174</v>
      </c>
      <c r="E227" s="41"/>
      <c r="F227" s="241" t="s">
        <v>251</v>
      </c>
      <c r="G227" s="41"/>
      <c r="H227" s="41"/>
      <c r="I227" s="242"/>
      <c r="J227" s="41"/>
      <c r="K227" s="41"/>
      <c r="L227" s="45"/>
      <c r="M227" s="243"/>
      <c r="N227" s="244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174</v>
      </c>
      <c r="AU227" s="18" t="s">
        <v>89</v>
      </c>
    </row>
    <row r="228" s="2" customFormat="1" ht="33" customHeight="1">
      <c r="A228" s="39"/>
      <c r="B228" s="40"/>
      <c r="C228" s="227" t="s">
        <v>264</v>
      </c>
      <c r="D228" s="227" t="s">
        <v>167</v>
      </c>
      <c r="E228" s="228" t="s">
        <v>265</v>
      </c>
      <c r="F228" s="229" t="s">
        <v>266</v>
      </c>
      <c r="G228" s="230" t="s">
        <v>183</v>
      </c>
      <c r="H228" s="231">
        <v>70.695999999999998</v>
      </c>
      <c r="I228" s="232"/>
      <c r="J228" s="233">
        <f>ROUND(I228*H228,2)</f>
        <v>0</v>
      </c>
      <c r="K228" s="229" t="s">
        <v>171</v>
      </c>
      <c r="L228" s="45"/>
      <c r="M228" s="234" t="s">
        <v>1</v>
      </c>
      <c r="N228" s="235" t="s">
        <v>44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172</v>
      </c>
      <c r="AT228" s="238" t="s">
        <v>167</v>
      </c>
      <c r="AU228" s="238" t="s">
        <v>89</v>
      </c>
      <c r="AY228" s="18" t="s">
        <v>165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87</v>
      </c>
      <c r="BK228" s="239">
        <f>ROUND(I228*H228,2)</f>
        <v>0</v>
      </c>
      <c r="BL228" s="18" t="s">
        <v>172</v>
      </c>
      <c r="BM228" s="238" t="s">
        <v>1004</v>
      </c>
    </row>
    <row r="229" s="2" customFormat="1">
      <c r="A229" s="39"/>
      <c r="B229" s="40"/>
      <c r="C229" s="41"/>
      <c r="D229" s="240" t="s">
        <v>174</v>
      </c>
      <c r="E229" s="41"/>
      <c r="F229" s="241" t="s">
        <v>268</v>
      </c>
      <c r="G229" s="41"/>
      <c r="H229" s="41"/>
      <c r="I229" s="242"/>
      <c r="J229" s="41"/>
      <c r="K229" s="41"/>
      <c r="L229" s="45"/>
      <c r="M229" s="243"/>
      <c r="N229" s="244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174</v>
      </c>
      <c r="AU229" s="18" t="s">
        <v>89</v>
      </c>
    </row>
    <row r="230" s="13" customFormat="1">
      <c r="A230" s="13"/>
      <c r="B230" s="245"/>
      <c r="C230" s="246"/>
      <c r="D230" s="247" t="s">
        <v>176</v>
      </c>
      <c r="E230" s="248" t="s">
        <v>1</v>
      </c>
      <c r="F230" s="249" t="s">
        <v>269</v>
      </c>
      <c r="G230" s="246"/>
      <c r="H230" s="248" t="s">
        <v>1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5" t="s">
        <v>176</v>
      </c>
      <c r="AU230" s="255" t="s">
        <v>89</v>
      </c>
      <c r="AV230" s="13" t="s">
        <v>87</v>
      </c>
      <c r="AW230" s="13" t="s">
        <v>35</v>
      </c>
      <c r="AX230" s="13" t="s">
        <v>79</v>
      </c>
      <c r="AY230" s="255" t="s">
        <v>165</v>
      </c>
    </row>
    <row r="231" s="13" customFormat="1">
      <c r="A231" s="13"/>
      <c r="B231" s="245"/>
      <c r="C231" s="246"/>
      <c r="D231" s="247" t="s">
        <v>176</v>
      </c>
      <c r="E231" s="248" t="s">
        <v>1</v>
      </c>
      <c r="F231" s="249" t="s">
        <v>1156</v>
      </c>
      <c r="G231" s="246"/>
      <c r="H231" s="248" t="s">
        <v>1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5" t="s">
        <v>176</v>
      </c>
      <c r="AU231" s="255" t="s">
        <v>89</v>
      </c>
      <c r="AV231" s="13" t="s">
        <v>87</v>
      </c>
      <c r="AW231" s="13" t="s">
        <v>35</v>
      </c>
      <c r="AX231" s="13" t="s">
        <v>79</v>
      </c>
      <c r="AY231" s="255" t="s">
        <v>165</v>
      </c>
    </row>
    <row r="232" s="13" customFormat="1">
      <c r="A232" s="13"/>
      <c r="B232" s="245"/>
      <c r="C232" s="246"/>
      <c r="D232" s="247" t="s">
        <v>176</v>
      </c>
      <c r="E232" s="248" t="s">
        <v>1</v>
      </c>
      <c r="F232" s="249" t="s">
        <v>1005</v>
      </c>
      <c r="G232" s="246"/>
      <c r="H232" s="248" t="s">
        <v>1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5" t="s">
        <v>176</v>
      </c>
      <c r="AU232" s="255" t="s">
        <v>89</v>
      </c>
      <c r="AV232" s="13" t="s">
        <v>87</v>
      </c>
      <c r="AW232" s="13" t="s">
        <v>35</v>
      </c>
      <c r="AX232" s="13" t="s">
        <v>79</v>
      </c>
      <c r="AY232" s="255" t="s">
        <v>165</v>
      </c>
    </row>
    <row r="233" s="14" customFormat="1">
      <c r="A233" s="14"/>
      <c r="B233" s="256"/>
      <c r="C233" s="257"/>
      <c r="D233" s="247" t="s">
        <v>176</v>
      </c>
      <c r="E233" s="258" t="s">
        <v>1</v>
      </c>
      <c r="F233" s="259" t="s">
        <v>1206</v>
      </c>
      <c r="G233" s="257"/>
      <c r="H233" s="260">
        <v>1.3799999999999999</v>
      </c>
      <c r="I233" s="261"/>
      <c r="J233" s="257"/>
      <c r="K233" s="257"/>
      <c r="L233" s="262"/>
      <c r="M233" s="263"/>
      <c r="N233" s="264"/>
      <c r="O233" s="264"/>
      <c r="P233" s="264"/>
      <c r="Q233" s="264"/>
      <c r="R233" s="264"/>
      <c r="S233" s="264"/>
      <c r="T233" s="26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6" t="s">
        <v>176</v>
      </c>
      <c r="AU233" s="266" t="s">
        <v>89</v>
      </c>
      <c r="AV233" s="14" t="s">
        <v>89</v>
      </c>
      <c r="AW233" s="14" t="s">
        <v>35</v>
      </c>
      <c r="AX233" s="14" t="s">
        <v>79</v>
      </c>
      <c r="AY233" s="266" t="s">
        <v>165</v>
      </c>
    </row>
    <row r="234" s="14" customFormat="1">
      <c r="A234" s="14"/>
      <c r="B234" s="256"/>
      <c r="C234" s="257"/>
      <c r="D234" s="247" t="s">
        <v>176</v>
      </c>
      <c r="E234" s="258" t="s">
        <v>1</v>
      </c>
      <c r="F234" s="259" t="s">
        <v>1207</v>
      </c>
      <c r="G234" s="257"/>
      <c r="H234" s="260">
        <v>2.383</v>
      </c>
      <c r="I234" s="261"/>
      <c r="J234" s="257"/>
      <c r="K234" s="257"/>
      <c r="L234" s="262"/>
      <c r="M234" s="263"/>
      <c r="N234" s="264"/>
      <c r="O234" s="264"/>
      <c r="P234" s="264"/>
      <c r="Q234" s="264"/>
      <c r="R234" s="264"/>
      <c r="S234" s="264"/>
      <c r="T234" s="26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6" t="s">
        <v>176</v>
      </c>
      <c r="AU234" s="266" t="s">
        <v>89</v>
      </c>
      <c r="AV234" s="14" t="s">
        <v>89</v>
      </c>
      <c r="AW234" s="14" t="s">
        <v>35</v>
      </c>
      <c r="AX234" s="14" t="s">
        <v>79</v>
      </c>
      <c r="AY234" s="266" t="s">
        <v>165</v>
      </c>
    </row>
    <row r="235" s="14" customFormat="1">
      <c r="A235" s="14"/>
      <c r="B235" s="256"/>
      <c r="C235" s="257"/>
      <c r="D235" s="247" t="s">
        <v>176</v>
      </c>
      <c r="E235" s="258" t="s">
        <v>1</v>
      </c>
      <c r="F235" s="259" t="s">
        <v>1208</v>
      </c>
      <c r="G235" s="257"/>
      <c r="H235" s="260">
        <v>0.376</v>
      </c>
      <c r="I235" s="261"/>
      <c r="J235" s="257"/>
      <c r="K235" s="257"/>
      <c r="L235" s="262"/>
      <c r="M235" s="263"/>
      <c r="N235" s="264"/>
      <c r="O235" s="264"/>
      <c r="P235" s="264"/>
      <c r="Q235" s="264"/>
      <c r="R235" s="264"/>
      <c r="S235" s="264"/>
      <c r="T235" s="26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6" t="s">
        <v>176</v>
      </c>
      <c r="AU235" s="266" t="s">
        <v>89</v>
      </c>
      <c r="AV235" s="14" t="s">
        <v>89</v>
      </c>
      <c r="AW235" s="14" t="s">
        <v>35</v>
      </c>
      <c r="AX235" s="14" t="s">
        <v>79</v>
      </c>
      <c r="AY235" s="266" t="s">
        <v>165</v>
      </c>
    </row>
    <row r="236" s="14" customFormat="1">
      <c r="A236" s="14"/>
      <c r="B236" s="256"/>
      <c r="C236" s="257"/>
      <c r="D236" s="247" t="s">
        <v>176</v>
      </c>
      <c r="E236" s="258" t="s">
        <v>1</v>
      </c>
      <c r="F236" s="259" t="s">
        <v>1209</v>
      </c>
      <c r="G236" s="257"/>
      <c r="H236" s="260">
        <v>2.6080000000000001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6" t="s">
        <v>176</v>
      </c>
      <c r="AU236" s="266" t="s">
        <v>89</v>
      </c>
      <c r="AV236" s="14" t="s">
        <v>89</v>
      </c>
      <c r="AW236" s="14" t="s">
        <v>35</v>
      </c>
      <c r="AX236" s="14" t="s">
        <v>79</v>
      </c>
      <c r="AY236" s="266" t="s">
        <v>165</v>
      </c>
    </row>
    <row r="237" s="14" customFormat="1">
      <c r="A237" s="14"/>
      <c r="B237" s="256"/>
      <c r="C237" s="257"/>
      <c r="D237" s="247" t="s">
        <v>176</v>
      </c>
      <c r="E237" s="258" t="s">
        <v>1</v>
      </c>
      <c r="F237" s="259" t="s">
        <v>1210</v>
      </c>
      <c r="G237" s="257"/>
      <c r="H237" s="260">
        <v>7.5119999999999996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6" t="s">
        <v>176</v>
      </c>
      <c r="AU237" s="266" t="s">
        <v>89</v>
      </c>
      <c r="AV237" s="14" t="s">
        <v>89</v>
      </c>
      <c r="AW237" s="14" t="s">
        <v>35</v>
      </c>
      <c r="AX237" s="14" t="s">
        <v>79</v>
      </c>
      <c r="AY237" s="266" t="s">
        <v>165</v>
      </c>
    </row>
    <row r="238" s="14" customFormat="1">
      <c r="A238" s="14"/>
      <c r="B238" s="256"/>
      <c r="C238" s="257"/>
      <c r="D238" s="247" t="s">
        <v>176</v>
      </c>
      <c r="E238" s="258" t="s">
        <v>1</v>
      </c>
      <c r="F238" s="259" t="s">
        <v>1211</v>
      </c>
      <c r="G238" s="257"/>
      <c r="H238" s="260">
        <v>1.03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6" t="s">
        <v>176</v>
      </c>
      <c r="AU238" s="266" t="s">
        <v>89</v>
      </c>
      <c r="AV238" s="14" t="s">
        <v>89</v>
      </c>
      <c r="AW238" s="14" t="s">
        <v>35</v>
      </c>
      <c r="AX238" s="14" t="s">
        <v>79</v>
      </c>
      <c r="AY238" s="266" t="s">
        <v>165</v>
      </c>
    </row>
    <row r="239" s="14" customFormat="1">
      <c r="A239" s="14"/>
      <c r="B239" s="256"/>
      <c r="C239" s="257"/>
      <c r="D239" s="247" t="s">
        <v>176</v>
      </c>
      <c r="E239" s="258" t="s">
        <v>1</v>
      </c>
      <c r="F239" s="259" t="s">
        <v>1212</v>
      </c>
      <c r="G239" s="257"/>
      <c r="H239" s="260">
        <v>5.7000000000000002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6" t="s">
        <v>176</v>
      </c>
      <c r="AU239" s="266" t="s">
        <v>89</v>
      </c>
      <c r="AV239" s="14" t="s">
        <v>89</v>
      </c>
      <c r="AW239" s="14" t="s">
        <v>35</v>
      </c>
      <c r="AX239" s="14" t="s">
        <v>79</v>
      </c>
      <c r="AY239" s="266" t="s">
        <v>165</v>
      </c>
    </row>
    <row r="240" s="14" customFormat="1">
      <c r="A240" s="14"/>
      <c r="B240" s="256"/>
      <c r="C240" s="257"/>
      <c r="D240" s="247" t="s">
        <v>176</v>
      </c>
      <c r="E240" s="258" t="s">
        <v>1</v>
      </c>
      <c r="F240" s="259" t="s">
        <v>1213</v>
      </c>
      <c r="G240" s="257"/>
      <c r="H240" s="260">
        <v>10.26</v>
      </c>
      <c r="I240" s="261"/>
      <c r="J240" s="257"/>
      <c r="K240" s="257"/>
      <c r="L240" s="262"/>
      <c r="M240" s="263"/>
      <c r="N240" s="264"/>
      <c r="O240" s="264"/>
      <c r="P240" s="264"/>
      <c r="Q240" s="264"/>
      <c r="R240" s="264"/>
      <c r="S240" s="264"/>
      <c r="T240" s="26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6" t="s">
        <v>176</v>
      </c>
      <c r="AU240" s="266" t="s">
        <v>89</v>
      </c>
      <c r="AV240" s="14" t="s">
        <v>89</v>
      </c>
      <c r="AW240" s="14" t="s">
        <v>35</v>
      </c>
      <c r="AX240" s="14" t="s">
        <v>79</v>
      </c>
      <c r="AY240" s="266" t="s">
        <v>165</v>
      </c>
    </row>
    <row r="241" s="14" customFormat="1">
      <c r="A241" s="14"/>
      <c r="B241" s="256"/>
      <c r="C241" s="257"/>
      <c r="D241" s="247" t="s">
        <v>176</v>
      </c>
      <c r="E241" s="258" t="s">
        <v>1</v>
      </c>
      <c r="F241" s="259" t="s">
        <v>1214</v>
      </c>
      <c r="G241" s="257"/>
      <c r="H241" s="260">
        <v>1.125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6" t="s">
        <v>176</v>
      </c>
      <c r="AU241" s="266" t="s">
        <v>89</v>
      </c>
      <c r="AV241" s="14" t="s">
        <v>89</v>
      </c>
      <c r="AW241" s="14" t="s">
        <v>35</v>
      </c>
      <c r="AX241" s="14" t="s">
        <v>79</v>
      </c>
      <c r="AY241" s="266" t="s">
        <v>165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1215</v>
      </c>
      <c r="G242" s="257"/>
      <c r="H242" s="260">
        <v>1.476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4" customFormat="1">
      <c r="A243" s="14"/>
      <c r="B243" s="256"/>
      <c r="C243" s="257"/>
      <c r="D243" s="247" t="s">
        <v>176</v>
      </c>
      <c r="E243" s="258" t="s">
        <v>1</v>
      </c>
      <c r="F243" s="259" t="s">
        <v>1216</v>
      </c>
      <c r="G243" s="257"/>
      <c r="H243" s="260">
        <v>5.3140000000000001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6" t="s">
        <v>176</v>
      </c>
      <c r="AU243" s="266" t="s">
        <v>89</v>
      </c>
      <c r="AV243" s="14" t="s">
        <v>89</v>
      </c>
      <c r="AW243" s="14" t="s">
        <v>35</v>
      </c>
      <c r="AX243" s="14" t="s">
        <v>79</v>
      </c>
      <c r="AY243" s="266" t="s">
        <v>165</v>
      </c>
    </row>
    <row r="244" s="14" customFormat="1">
      <c r="A244" s="14"/>
      <c r="B244" s="256"/>
      <c r="C244" s="257"/>
      <c r="D244" s="247" t="s">
        <v>176</v>
      </c>
      <c r="E244" s="258" t="s">
        <v>1</v>
      </c>
      <c r="F244" s="259" t="s">
        <v>1217</v>
      </c>
      <c r="G244" s="257"/>
      <c r="H244" s="260">
        <v>0.58299999999999996</v>
      </c>
      <c r="I244" s="261"/>
      <c r="J244" s="257"/>
      <c r="K244" s="257"/>
      <c r="L244" s="262"/>
      <c r="M244" s="263"/>
      <c r="N244" s="264"/>
      <c r="O244" s="264"/>
      <c r="P244" s="264"/>
      <c r="Q244" s="264"/>
      <c r="R244" s="264"/>
      <c r="S244" s="264"/>
      <c r="T244" s="26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6" t="s">
        <v>176</v>
      </c>
      <c r="AU244" s="266" t="s">
        <v>89</v>
      </c>
      <c r="AV244" s="14" t="s">
        <v>89</v>
      </c>
      <c r="AW244" s="14" t="s">
        <v>35</v>
      </c>
      <c r="AX244" s="14" t="s">
        <v>79</v>
      </c>
      <c r="AY244" s="266" t="s">
        <v>165</v>
      </c>
    </row>
    <row r="245" s="14" customFormat="1">
      <c r="A245" s="14"/>
      <c r="B245" s="256"/>
      <c r="C245" s="257"/>
      <c r="D245" s="247" t="s">
        <v>176</v>
      </c>
      <c r="E245" s="258" t="s">
        <v>1</v>
      </c>
      <c r="F245" s="259" t="s">
        <v>1218</v>
      </c>
      <c r="G245" s="257"/>
      <c r="H245" s="260">
        <v>2.1589999999999998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176</v>
      </c>
      <c r="AU245" s="266" t="s">
        <v>89</v>
      </c>
      <c r="AV245" s="14" t="s">
        <v>89</v>
      </c>
      <c r="AW245" s="14" t="s">
        <v>35</v>
      </c>
      <c r="AX245" s="14" t="s">
        <v>79</v>
      </c>
      <c r="AY245" s="266" t="s">
        <v>165</v>
      </c>
    </row>
    <row r="246" s="14" customFormat="1">
      <c r="A246" s="14"/>
      <c r="B246" s="256"/>
      <c r="C246" s="257"/>
      <c r="D246" s="247" t="s">
        <v>176</v>
      </c>
      <c r="E246" s="258" t="s">
        <v>1</v>
      </c>
      <c r="F246" s="259" t="s">
        <v>1219</v>
      </c>
      <c r="G246" s="257"/>
      <c r="H246" s="260">
        <v>3.7280000000000002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6" t="s">
        <v>176</v>
      </c>
      <c r="AU246" s="266" t="s">
        <v>89</v>
      </c>
      <c r="AV246" s="14" t="s">
        <v>89</v>
      </c>
      <c r="AW246" s="14" t="s">
        <v>35</v>
      </c>
      <c r="AX246" s="14" t="s">
        <v>79</v>
      </c>
      <c r="AY246" s="266" t="s">
        <v>165</v>
      </c>
    </row>
    <row r="247" s="14" customFormat="1">
      <c r="A247" s="14"/>
      <c r="B247" s="256"/>
      <c r="C247" s="257"/>
      <c r="D247" s="247" t="s">
        <v>176</v>
      </c>
      <c r="E247" s="258" t="s">
        <v>1</v>
      </c>
      <c r="F247" s="259" t="s">
        <v>1220</v>
      </c>
      <c r="G247" s="257"/>
      <c r="H247" s="260">
        <v>0.73599999999999999</v>
      </c>
      <c r="I247" s="261"/>
      <c r="J247" s="257"/>
      <c r="K247" s="257"/>
      <c r="L247" s="262"/>
      <c r="M247" s="263"/>
      <c r="N247" s="264"/>
      <c r="O247" s="264"/>
      <c r="P247" s="264"/>
      <c r="Q247" s="264"/>
      <c r="R247" s="264"/>
      <c r="S247" s="264"/>
      <c r="T247" s="26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6" t="s">
        <v>176</v>
      </c>
      <c r="AU247" s="266" t="s">
        <v>89</v>
      </c>
      <c r="AV247" s="14" t="s">
        <v>89</v>
      </c>
      <c r="AW247" s="14" t="s">
        <v>35</v>
      </c>
      <c r="AX247" s="14" t="s">
        <v>79</v>
      </c>
      <c r="AY247" s="266" t="s">
        <v>165</v>
      </c>
    </row>
    <row r="248" s="13" customFormat="1">
      <c r="A248" s="13"/>
      <c r="B248" s="245"/>
      <c r="C248" s="246"/>
      <c r="D248" s="247" t="s">
        <v>176</v>
      </c>
      <c r="E248" s="248" t="s">
        <v>1</v>
      </c>
      <c r="F248" s="249" t="s">
        <v>1009</v>
      </c>
      <c r="G248" s="246"/>
      <c r="H248" s="248" t="s">
        <v>1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5" t="s">
        <v>176</v>
      </c>
      <c r="AU248" s="255" t="s">
        <v>89</v>
      </c>
      <c r="AV248" s="13" t="s">
        <v>87</v>
      </c>
      <c r="AW248" s="13" t="s">
        <v>35</v>
      </c>
      <c r="AX248" s="13" t="s">
        <v>79</v>
      </c>
      <c r="AY248" s="255" t="s">
        <v>165</v>
      </c>
    </row>
    <row r="249" s="14" customFormat="1">
      <c r="A249" s="14"/>
      <c r="B249" s="256"/>
      <c r="C249" s="257"/>
      <c r="D249" s="247" t="s">
        <v>176</v>
      </c>
      <c r="E249" s="258" t="s">
        <v>1</v>
      </c>
      <c r="F249" s="259" t="s">
        <v>1221</v>
      </c>
      <c r="G249" s="257"/>
      <c r="H249" s="260">
        <v>21.456</v>
      </c>
      <c r="I249" s="261"/>
      <c r="J249" s="257"/>
      <c r="K249" s="257"/>
      <c r="L249" s="262"/>
      <c r="M249" s="263"/>
      <c r="N249" s="264"/>
      <c r="O249" s="264"/>
      <c r="P249" s="264"/>
      <c r="Q249" s="264"/>
      <c r="R249" s="264"/>
      <c r="S249" s="264"/>
      <c r="T249" s="26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6" t="s">
        <v>176</v>
      </c>
      <c r="AU249" s="266" t="s">
        <v>89</v>
      </c>
      <c r="AV249" s="14" t="s">
        <v>89</v>
      </c>
      <c r="AW249" s="14" t="s">
        <v>35</v>
      </c>
      <c r="AX249" s="14" t="s">
        <v>79</v>
      </c>
      <c r="AY249" s="266" t="s">
        <v>165</v>
      </c>
    </row>
    <row r="250" s="13" customFormat="1">
      <c r="A250" s="13"/>
      <c r="B250" s="245"/>
      <c r="C250" s="246"/>
      <c r="D250" s="247" t="s">
        <v>176</v>
      </c>
      <c r="E250" s="248" t="s">
        <v>1</v>
      </c>
      <c r="F250" s="249" t="s">
        <v>1183</v>
      </c>
      <c r="G250" s="246"/>
      <c r="H250" s="248" t="s">
        <v>1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5" t="s">
        <v>176</v>
      </c>
      <c r="AU250" s="255" t="s">
        <v>89</v>
      </c>
      <c r="AV250" s="13" t="s">
        <v>87</v>
      </c>
      <c r="AW250" s="13" t="s">
        <v>35</v>
      </c>
      <c r="AX250" s="13" t="s">
        <v>79</v>
      </c>
      <c r="AY250" s="255" t="s">
        <v>165</v>
      </c>
    </row>
    <row r="251" s="14" customFormat="1">
      <c r="A251" s="14"/>
      <c r="B251" s="256"/>
      <c r="C251" s="257"/>
      <c r="D251" s="247" t="s">
        <v>176</v>
      </c>
      <c r="E251" s="258" t="s">
        <v>1</v>
      </c>
      <c r="F251" s="259" t="s">
        <v>1222</v>
      </c>
      <c r="G251" s="257"/>
      <c r="H251" s="260">
        <v>2.8700000000000001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6" t="s">
        <v>176</v>
      </c>
      <c r="AU251" s="266" t="s">
        <v>89</v>
      </c>
      <c r="AV251" s="14" t="s">
        <v>89</v>
      </c>
      <c r="AW251" s="14" t="s">
        <v>35</v>
      </c>
      <c r="AX251" s="14" t="s">
        <v>79</v>
      </c>
      <c r="AY251" s="266" t="s">
        <v>165</v>
      </c>
    </row>
    <row r="252" s="15" customFormat="1">
      <c r="A252" s="15"/>
      <c r="B252" s="267"/>
      <c r="C252" s="268"/>
      <c r="D252" s="247" t="s">
        <v>176</v>
      </c>
      <c r="E252" s="269" t="s">
        <v>1</v>
      </c>
      <c r="F252" s="270" t="s">
        <v>179</v>
      </c>
      <c r="G252" s="268"/>
      <c r="H252" s="271">
        <v>70.695999999999998</v>
      </c>
      <c r="I252" s="272"/>
      <c r="J252" s="268"/>
      <c r="K252" s="268"/>
      <c r="L252" s="273"/>
      <c r="M252" s="274"/>
      <c r="N252" s="275"/>
      <c r="O252" s="275"/>
      <c r="P252" s="275"/>
      <c r="Q252" s="275"/>
      <c r="R252" s="275"/>
      <c r="S252" s="275"/>
      <c r="T252" s="27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7" t="s">
        <v>176</v>
      </c>
      <c r="AU252" s="277" t="s">
        <v>89</v>
      </c>
      <c r="AV252" s="15" t="s">
        <v>172</v>
      </c>
      <c r="AW252" s="15" t="s">
        <v>35</v>
      </c>
      <c r="AX252" s="15" t="s">
        <v>87</v>
      </c>
      <c r="AY252" s="277" t="s">
        <v>165</v>
      </c>
    </row>
    <row r="253" s="2" customFormat="1" ht="33" customHeight="1">
      <c r="A253" s="39"/>
      <c r="B253" s="40"/>
      <c r="C253" s="227" t="s">
        <v>8</v>
      </c>
      <c r="D253" s="227" t="s">
        <v>167</v>
      </c>
      <c r="E253" s="228" t="s">
        <v>273</v>
      </c>
      <c r="F253" s="229" t="s">
        <v>274</v>
      </c>
      <c r="G253" s="230" t="s">
        <v>170</v>
      </c>
      <c r="H253" s="231">
        <v>482.83300000000003</v>
      </c>
      <c r="I253" s="232"/>
      <c r="J253" s="233">
        <f>ROUND(I253*H253,2)</f>
        <v>0</v>
      </c>
      <c r="K253" s="229" t="s">
        <v>171</v>
      </c>
      <c r="L253" s="45"/>
      <c r="M253" s="234" t="s">
        <v>1</v>
      </c>
      <c r="N253" s="235" t="s">
        <v>44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172</v>
      </c>
      <c r="AT253" s="238" t="s">
        <v>167</v>
      </c>
      <c r="AU253" s="238" t="s">
        <v>89</v>
      </c>
      <c r="AY253" s="18" t="s">
        <v>165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87</v>
      </c>
      <c r="BK253" s="239">
        <f>ROUND(I253*H253,2)</f>
        <v>0</v>
      </c>
      <c r="BL253" s="18" t="s">
        <v>172</v>
      </c>
      <c r="BM253" s="238" t="s">
        <v>1011</v>
      </c>
    </row>
    <row r="254" s="2" customFormat="1">
      <c r="A254" s="39"/>
      <c r="B254" s="40"/>
      <c r="C254" s="41"/>
      <c r="D254" s="240" t="s">
        <v>174</v>
      </c>
      <c r="E254" s="41"/>
      <c r="F254" s="241" t="s">
        <v>276</v>
      </c>
      <c r="G254" s="41"/>
      <c r="H254" s="41"/>
      <c r="I254" s="242"/>
      <c r="J254" s="41"/>
      <c r="K254" s="41"/>
      <c r="L254" s="45"/>
      <c r="M254" s="243"/>
      <c r="N254" s="244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174</v>
      </c>
      <c r="AU254" s="18" t="s">
        <v>89</v>
      </c>
    </row>
    <row r="255" s="13" customFormat="1">
      <c r="A255" s="13"/>
      <c r="B255" s="245"/>
      <c r="C255" s="246"/>
      <c r="D255" s="247" t="s">
        <v>176</v>
      </c>
      <c r="E255" s="248" t="s">
        <v>1</v>
      </c>
      <c r="F255" s="249" t="s">
        <v>574</v>
      </c>
      <c r="G255" s="246"/>
      <c r="H255" s="248" t="s">
        <v>1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5" t="s">
        <v>176</v>
      </c>
      <c r="AU255" s="255" t="s">
        <v>89</v>
      </c>
      <c r="AV255" s="13" t="s">
        <v>87</v>
      </c>
      <c r="AW255" s="13" t="s">
        <v>35</v>
      </c>
      <c r="AX255" s="13" t="s">
        <v>79</v>
      </c>
      <c r="AY255" s="255" t="s">
        <v>165</v>
      </c>
    </row>
    <row r="256" s="13" customFormat="1">
      <c r="A256" s="13"/>
      <c r="B256" s="245"/>
      <c r="C256" s="246"/>
      <c r="D256" s="247" t="s">
        <v>176</v>
      </c>
      <c r="E256" s="248" t="s">
        <v>1</v>
      </c>
      <c r="F256" s="249" t="s">
        <v>1156</v>
      </c>
      <c r="G256" s="246"/>
      <c r="H256" s="248" t="s">
        <v>1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5" t="s">
        <v>176</v>
      </c>
      <c r="AU256" s="255" t="s">
        <v>89</v>
      </c>
      <c r="AV256" s="13" t="s">
        <v>87</v>
      </c>
      <c r="AW256" s="13" t="s">
        <v>35</v>
      </c>
      <c r="AX256" s="13" t="s">
        <v>79</v>
      </c>
      <c r="AY256" s="255" t="s">
        <v>165</v>
      </c>
    </row>
    <row r="257" s="13" customFormat="1">
      <c r="A257" s="13"/>
      <c r="B257" s="245"/>
      <c r="C257" s="246"/>
      <c r="D257" s="247" t="s">
        <v>176</v>
      </c>
      <c r="E257" s="248" t="s">
        <v>1</v>
      </c>
      <c r="F257" s="249" t="s">
        <v>1005</v>
      </c>
      <c r="G257" s="246"/>
      <c r="H257" s="248" t="s">
        <v>1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5" t="s">
        <v>176</v>
      </c>
      <c r="AU257" s="255" t="s">
        <v>89</v>
      </c>
      <c r="AV257" s="13" t="s">
        <v>87</v>
      </c>
      <c r="AW257" s="13" t="s">
        <v>35</v>
      </c>
      <c r="AX257" s="13" t="s">
        <v>79</v>
      </c>
      <c r="AY257" s="255" t="s">
        <v>165</v>
      </c>
    </row>
    <row r="258" s="14" customFormat="1">
      <c r="A258" s="14"/>
      <c r="B258" s="256"/>
      <c r="C258" s="257"/>
      <c r="D258" s="247" t="s">
        <v>176</v>
      </c>
      <c r="E258" s="258" t="s">
        <v>1</v>
      </c>
      <c r="F258" s="259" t="s">
        <v>1223</v>
      </c>
      <c r="G258" s="257"/>
      <c r="H258" s="260">
        <v>28.222000000000001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6" t="s">
        <v>176</v>
      </c>
      <c r="AU258" s="266" t="s">
        <v>89</v>
      </c>
      <c r="AV258" s="14" t="s">
        <v>89</v>
      </c>
      <c r="AW258" s="14" t="s">
        <v>35</v>
      </c>
      <c r="AX258" s="14" t="s">
        <v>79</v>
      </c>
      <c r="AY258" s="266" t="s">
        <v>165</v>
      </c>
    </row>
    <row r="259" s="14" customFormat="1">
      <c r="A259" s="14"/>
      <c r="B259" s="256"/>
      <c r="C259" s="257"/>
      <c r="D259" s="247" t="s">
        <v>176</v>
      </c>
      <c r="E259" s="258" t="s">
        <v>1</v>
      </c>
      <c r="F259" s="259" t="s">
        <v>1224</v>
      </c>
      <c r="G259" s="257"/>
      <c r="H259" s="260">
        <v>75.507000000000005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176</v>
      </c>
      <c r="AU259" s="266" t="s">
        <v>89</v>
      </c>
      <c r="AV259" s="14" t="s">
        <v>89</v>
      </c>
      <c r="AW259" s="14" t="s">
        <v>35</v>
      </c>
      <c r="AX259" s="14" t="s">
        <v>79</v>
      </c>
      <c r="AY259" s="266" t="s">
        <v>165</v>
      </c>
    </row>
    <row r="260" s="14" customFormat="1">
      <c r="A260" s="14"/>
      <c r="B260" s="256"/>
      <c r="C260" s="257"/>
      <c r="D260" s="247" t="s">
        <v>176</v>
      </c>
      <c r="E260" s="258" t="s">
        <v>1</v>
      </c>
      <c r="F260" s="259" t="s">
        <v>1225</v>
      </c>
      <c r="G260" s="257"/>
      <c r="H260" s="260">
        <v>97.5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176</v>
      </c>
      <c r="AU260" s="266" t="s">
        <v>89</v>
      </c>
      <c r="AV260" s="14" t="s">
        <v>89</v>
      </c>
      <c r="AW260" s="14" t="s">
        <v>35</v>
      </c>
      <c r="AX260" s="14" t="s">
        <v>79</v>
      </c>
      <c r="AY260" s="266" t="s">
        <v>165</v>
      </c>
    </row>
    <row r="261" s="14" customFormat="1">
      <c r="A261" s="14"/>
      <c r="B261" s="256"/>
      <c r="C261" s="257"/>
      <c r="D261" s="247" t="s">
        <v>176</v>
      </c>
      <c r="E261" s="258" t="s">
        <v>1</v>
      </c>
      <c r="F261" s="259" t="s">
        <v>1226</v>
      </c>
      <c r="G261" s="257"/>
      <c r="H261" s="260">
        <v>42.729999999999997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176</v>
      </c>
      <c r="AU261" s="266" t="s">
        <v>89</v>
      </c>
      <c r="AV261" s="14" t="s">
        <v>89</v>
      </c>
      <c r="AW261" s="14" t="s">
        <v>35</v>
      </c>
      <c r="AX261" s="14" t="s">
        <v>79</v>
      </c>
      <c r="AY261" s="266" t="s">
        <v>165</v>
      </c>
    </row>
    <row r="262" s="14" customFormat="1">
      <c r="A262" s="14"/>
      <c r="B262" s="256"/>
      <c r="C262" s="257"/>
      <c r="D262" s="247" t="s">
        <v>176</v>
      </c>
      <c r="E262" s="258" t="s">
        <v>1</v>
      </c>
      <c r="F262" s="259" t="s">
        <v>1227</v>
      </c>
      <c r="G262" s="257"/>
      <c r="H262" s="260">
        <v>44.152000000000001</v>
      </c>
      <c r="I262" s="261"/>
      <c r="J262" s="257"/>
      <c r="K262" s="257"/>
      <c r="L262" s="262"/>
      <c r="M262" s="263"/>
      <c r="N262" s="264"/>
      <c r="O262" s="264"/>
      <c r="P262" s="264"/>
      <c r="Q262" s="264"/>
      <c r="R262" s="264"/>
      <c r="S262" s="264"/>
      <c r="T262" s="26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6" t="s">
        <v>176</v>
      </c>
      <c r="AU262" s="266" t="s">
        <v>89</v>
      </c>
      <c r="AV262" s="14" t="s">
        <v>89</v>
      </c>
      <c r="AW262" s="14" t="s">
        <v>35</v>
      </c>
      <c r="AX262" s="14" t="s">
        <v>79</v>
      </c>
      <c r="AY262" s="266" t="s">
        <v>165</v>
      </c>
    </row>
    <row r="263" s="13" customFormat="1">
      <c r="A263" s="13"/>
      <c r="B263" s="245"/>
      <c r="C263" s="246"/>
      <c r="D263" s="247" t="s">
        <v>176</v>
      </c>
      <c r="E263" s="248" t="s">
        <v>1</v>
      </c>
      <c r="F263" s="249" t="s">
        <v>1009</v>
      </c>
      <c r="G263" s="246"/>
      <c r="H263" s="248" t="s">
        <v>1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5" t="s">
        <v>176</v>
      </c>
      <c r="AU263" s="255" t="s">
        <v>89</v>
      </c>
      <c r="AV263" s="13" t="s">
        <v>87</v>
      </c>
      <c r="AW263" s="13" t="s">
        <v>35</v>
      </c>
      <c r="AX263" s="13" t="s">
        <v>79</v>
      </c>
      <c r="AY263" s="255" t="s">
        <v>165</v>
      </c>
    </row>
    <row r="264" s="14" customFormat="1">
      <c r="A264" s="14"/>
      <c r="B264" s="256"/>
      <c r="C264" s="257"/>
      <c r="D264" s="247" t="s">
        <v>176</v>
      </c>
      <c r="E264" s="258" t="s">
        <v>1</v>
      </c>
      <c r="F264" s="259" t="s">
        <v>1228</v>
      </c>
      <c r="G264" s="257"/>
      <c r="H264" s="260">
        <v>202.72200000000001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6" t="s">
        <v>176</v>
      </c>
      <c r="AU264" s="266" t="s">
        <v>89</v>
      </c>
      <c r="AV264" s="14" t="s">
        <v>89</v>
      </c>
      <c r="AW264" s="14" t="s">
        <v>35</v>
      </c>
      <c r="AX264" s="14" t="s">
        <v>79</v>
      </c>
      <c r="AY264" s="266" t="s">
        <v>165</v>
      </c>
    </row>
    <row r="265" s="14" customFormat="1">
      <c r="A265" s="14"/>
      <c r="B265" s="256"/>
      <c r="C265" s="257"/>
      <c r="D265" s="247" t="s">
        <v>176</v>
      </c>
      <c r="E265" s="258" t="s">
        <v>1</v>
      </c>
      <c r="F265" s="259" t="s">
        <v>1014</v>
      </c>
      <c r="G265" s="257"/>
      <c r="H265" s="260">
        <v>-8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176</v>
      </c>
      <c r="AU265" s="266" t="s">
        <v>89</v>
      </c>
      <c r="AV265" s="14" t="s">
        <v>89</v>
      </c>
      <c r="AW265" s="14" t="s">
        <v>35</v>
      </c>
      <c r="AX265" s="14" t="s">
        <v>79</v>
      </c>
      <c r="AY265" s="266" t="s">
        <v>165</v>
      </c>
    </row>
    <row r="266" s="15" customFormat="1">
      <c r="A266" s="15"/>
      <c r="B266" s="267"/>
      <c r="C266" s="268"/>
      <c r="D266" s="247" t="s">
        <v>176</v>
      </c>
      <c r="E266" s="269" t="s">
        <v>1</v>
      </c>
      <c r="F266" s="270" t="s">
        <v>179</v>
      </c>
      <c r="G266" s="268"/>
      <c r="H266" s="271">
        <v>482.83299999999997</v>
      </c>
      <c r="I266" s="272"/>
      <c r="J266" s="268"/>
      <c r="K266" s="268"/>
      <c r="L266" s="273"/>
      <c r="M266" s="274"/>
      <c r="N266" s="275"/>
      <c r="O266" s="275"/>
      <c r="P266" s="275"/>
      <c r="Q266" s="275"/>
      <c r="R266" s="275"/>
      <c r="S266" s="275"/>
      <c r="T266" s="27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7" t="s">
        <v>176</v>
      </c>
      <c r="AU266" s="277" t="s">
        <v>89</v>
      </c>
      <c r="AV266" s="15" t="s">
        <v>172</v>
      </c>
      <c r="AW266" s="15" t="s">
        <v>35</v>
      </c>
      <c r="AX266" s="15" t="s">
        <v>87</v>
      </c>
      <c r="AY266" s="277" t="s">
        <v>165</v>
      </c>
    </row>
    <row r="267" s="2" customFormat="1" ht="24.15" customHeight="1">
      <c r="A267" s="39"/>
      <c r="B267" s="40"/>
      <c r="C267" s="227" t="s">
        <v>279</v>
      </c>
      <c r="D267" s="227" t="s">
        <v>167</v>
      </c>
      <c r="E267" s="228" t="s">
        <v>280</v>
      </c>
      <c r="F267" s="229" t="s">
        <v>281</v>
      </c>
      <c r="G267" s="230" t="s">
        <v>170</v>
      </c>
      <c r="H267" s="231">
        <v>482.83300000000003</v>
      </c>
      <c r="I267" s="232"/>
      <c r="J267" s="233">
        <f>ROUND(I267*H267,2)</f>
        <v>0</v>
      </c>
      <c r="K267" s="229" t="s">
        <v>171</v>
      </c>
      <c r="L267" s="45"/>
      <c r="M267" s="234" t="s">
        <v>1</v>
      </c>
      <c r="N267" s="235" t="s">
        <v>44</v>
      </c>
      <c r="O267" s="92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172</v>
      </c>
      <c r="AT267" s="238" t="s">
        <v>167</v>
      </c>
      <c r="AU267" s="238" t="s">
        <v>89</v>
      </c>
      <c r="AY267" s="18" t="s">
        <v>165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87</v>
      </c>
      <c r="BK267" s="239">
        <f>ROUND(I267*H267,2)</f>
        <v>0</v>
      </c>
      <c r="BL267" s="18" t="s">
        <v>172</v>
      </c>
      <c r="BM267" s="238" t="s">
        <v>1015</v>
      </c>
    </row>
    <row r="268" s="2" customFormat="1">
      <c r="A268" s="39"/>
      <c r="B268" s="40"/>
      <c r="C268" s="41"/>
      <c r="D268" s="240" t="s">
        <v>174</v>
      </c>
      <c r="E268" s="41"/>
      <c r="F268" s="241" t="s">
        <v>283</v>
      </c>
      <c r="G268" s="41"/>
      <c r="H268" s="41"/>
      <c r="I268" s="242"/>
      <c r="J268" s="41"/>
      <c r="K268" s="41"/>
      <c r="L268" s="45"/>
      <c r="M268" s="243"/>
      <c r="N268" s="244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174</v>
      </c>
      <c r="AU268" s="18" t="s">
        <v>89</v>
      </c>
    </row>
    <row r="269" s="13" customFormat="1">
      <c r="A269" s="13"/>
      <c r="B269" s="245"/>
      <c r="C269" s="246"/>
      <c r="D269" s="247" t="s">
        <v>176</v>
      </c>
      <c r="E269" s="248" t="s">
        <v>1</v>
      </c>
      <c r="F269" s="249" t="s">
        <v>574</v>
      </c>
      <c r="G269" s="246"/>
      <c r="H269" s="248" t="s">
        <v>1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5" t="s">
        <v>176</v>
      </c>
      <c r="AU269" s="255" t="s">
        <v>89</v>
      </c>
      <c r="AV269" s="13" t="s">
        <v>87</v>
      </c>
      <c r="AW269" s="13" t="s">
        <v>35</v>
      </c>
      <c r="AX269" s="13" t="s">
        <v>79</v>
      </c>
      <c r="AY269" s="255" t="s">
        <v>165</v>
      </c>
    </row>
    <row r="270" s="13" customFormat="1">
      <c r="A270" s="13"/>
      <c r="B270" s="245"/>
      <c r="C270" s="246"/>
      <c r="D270" s="247" t="s">
        <v>176</v>
      </c>
      <c r="E270" s="248" t="s">
        <v>1</v>
      </c>
      <c r="F270" s="249" t="s">
        <v>1156</v>
      </c>
      <c r="G270" s="246"/>
      <c r="H270" s="248" t="s">
        <v>1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5" t="s">
        <v>176</v>
      </c>
      <c r="AU270" s="255" t="s">
        <v>89</v>
      </c>
      <c r="AV270" s="13" t="s">
        <v>87</v>
      </c>
      <c r="AW270" s="13" t="s">
        <v>35</v>
      </c>
      <c r="AX270" s="13" t="s">
        <v>79</v>
      </c>
      <c r="AY270" s="255" t="s">
        <v>165</v>
      </c>
    </row>
    <row r="271" s="13" customFormat="1">
      <c r="A271" s="13"/>
      <c r="B271" s="245"/>
      <c r="C271" s="246"/>
      <c r="D271" s="247" t="s">
        <v>176</v>
      </c>
      <c r="E271" s="248" t="s">
        <v>1</v>
      </c>
      <c r="F271" s="249" t="s">
        <v>1005</v>
      </c>
      <c r="G271" s="246"/>
      <c r="H271" s="248" t="s">
        <v>1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5" t="s">
        <v>176</v>
      </c>
      <c r="AU271" s="255" t="s">
        <v>89</v>
      </c>
      <c r="AV271" s="13" t="s">
        <v>87</v>
      </c>
      <c r="AW271" s="13" t="s">
        <v>35</v>
      </c>
      <c r="AX271" s="13" t="s">
        <v>79</v>
      </c>
      <c r="AY271" s="255" t="s">
        <v>165</v>
      </c>
    </row>
    <row r="272" s="14" customFormat="1">
      <c r="A272" s="14"/>
      <c r="B272" s="256"/>
      <c r="C272" s="257"/>
      <c r="D272" s="247" t="s">
        <v>176</v>
      </c>
      <c r="E272" s="258" t="s">
        <v>1</v>
      </c>
      <c r="F272" s="259" t="s">
        <v>1223</v>
      </c>
      <c r="G272" s="257"/>
      <c r="H272" s="260">
        <v>28.222000000000001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176</v>
      </c>
      <c r="AU272" s="266" t="s">
        <v>89</v>
      </c>
      <c r="AV272" s="14" t="s">
        <v>89</v>
      </c>
      <c r="AW272" s="14" t="s">
        <v>35</v>
      </c>
      <c r="AX272" s="14" t="s">
        <v>79</v>
      </c>
      <c r="AY272" s="266" t="s">
        <v>165</v>
      </c>
    </row>
    <row r="273" s="14" customFormat="1">
      <c r="A273" s="14"/>
      <c r="B273" s="256"/>
      <c r="C273" s="257"/>
      <c r="D273" s="247" t="s">
        <v>176</v>
      </c>
      <c r="E273" s="258" t="s">
        <v>1</v>
      </c>
      <c r="F273" s="259" t="s">
        <v>1224</v>
      </c>
      <c r="G273" s="257"/>
      <c r="H273" s="260">
        <v>75.507000000000005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6" t="s">
        <v>176</v>
      </c>
      <c r="AU273" s="266" t="s">
        <v>89</v>
      </c>
      <c r="AV273" s="14" t="s">
        <v>89</v>
      </c>
      <c r="AW273" s="14" t="s">
        <v>35</v>
      </c>
      <c r="AX273" s="14" t="s">
        <v>79</v>
      </c>
      <c r="AY273" s="266" t="s">
        <v>165</v>
      </c>
    </row>
    <row r="274" s="14" customFormat="1">
      <c r="A274" s="14"/>
      <c r="B274" s="256"/>
      <c r="C274" s="257"/>
      <c r="D274" s="247" t="s">
        <v>176</v>
      </c>
      <c r="E274" s="258" t="s">
        <v>1</v>
      </c>
      <c r="F274" s="259" t="s">
        <v>1225</v>
      </c>
      <c r="G274" s="257"/>
      <c r="H274" s="260">
        <v>97.5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6" t="s">
        <v>176</v>
      </c>
      <c r="AU274" s="266" t="s">
        <v>89</v>
      </c>
      <c r="AV274" s="14" t="s">
        <v>89</v>
      </c>
      <c r="AW274" s="14" t="s">
        <v>35</v>
      </c>
      <c r="AX274" s="14" t="s">
        <v>79</v>
      </c>
      <c r="AY274" s="266" t="s">
        <v>165</v>
      </c>
    </row>
    <row r="275" s="14" customFormat="1">
      <c r="A275" s="14"/>
      <c r="B275" s="256"/>
      <c r="C275" s="257"/>
      <c r="D275" s="247" t="s">
        <v>176</v>
      </c>
      <c r="E275" s="258" t="s">
        <v>1</v>
      </c>
      <c r="F275" s="259" t="s">
        <v>1226</v>
      </c>
      <c r="G275" s="257"/>
      <c r="H275" s="260">
        <v>42.729999999999997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6" t="s">
        <v>176</v>
      </c>
      <c r="AU275" s="266" t="s">
        <v>89</v>
      </c>
      <c r="AV275" s="14" t="s">
        <v>89</v>
      </c>
      <c r="AW275" s="14" t="s">
        <v>35</v>
      </c>
      <c r="AX275" s="14" t="s">
        <v>79</v>
      </c>
      <c r="AY275" s="266" t="s">
        <v>165</v>
      </c>
    </row>
    <row r="276" s="14" customFormat="1">
      <c r="A276" s="14"/>
      <c r="B276" s="256"/>
      <c r="C276" s="257"/>
      <c r="D276" s="247" t="s">
        <v>176</v>
      </c>
      <c r="E276" s="258" t="s">
        <v>1</v>
      </c>
      <c r="F276" s="259" t="s">
        <v>1227</v>
      </c>
      <c r="G276" s="257"/>
      <c r="H276" s="260">
        <v>44.152000000000001</v>
      </c>
      <c r="I276" s="261"/>
      <c r="J276" s="257"/>
      <c r="K276" s="257"/>
      <c r="L276" s="262"/>
      <c r="M276" s="263"/>
      <c r="N276" s="264"/>
      <c r="O276" s="264"/>
      <c r="P276" s="264"/>
      <c r="Q276" s="264"/>
      <c r="R276" s="264"/>
      <c r="S276" s="264"/>
      <c r="T276" s="26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6" t="s">
        <v>176</v>
      </c>
      <c r="AU276" s="266" t="s">
        <v>89</v>
      </c>
      <c r="AV276" s="14" t="s">
        <v>89</v>
      </c>
      <c r="AW276" s="14" t="s">
        <v>35</v>
      </c>
      <c r="AX276" s="14" t="s">
        <v>79</v>
      </c>
      <c r="AY276" s="266" t="s">
        <v>165</v>
      </c>
    </row>
    <row r="277" s="13" customFormat="1">
      <c r="A277" s="13"/>
      <c r="B277" s="245"/>
      <c r="C277" s="246"/>
      <c r="D277" s="247" t="s">
        <v>176</v>
      </c>
      <c r="E277" s="248" t="s">
        <v>1</v>
      </c>
      <c r="F277" s="249" t="s">
        <v>1009</v>
      </c>
      <c r="G277" s="246"/>
      <c r="H277" s="248" t="s">
        <v>1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5" t="s">
        <v>176</v>
      </c>
      <c r="AU277" s="255" t="s">
        <v>89</v>
      </c>
      <c r="AV277" s="13" t="s">
        <v>87</v>
      </c>
      <c r="AW277" s="13" t="s">
        <v>35</v>
      </c>
      <c r="AX277" s="13" t="s">
        <v>79</v>
      </c>
      <c r="AY277" s="255" t="s">
        <v>165</v>
      </c>
    </row>
    <row r="278" s="14" customFormat="1">
      <c r="A278" s="14"/>
      <c r="B278" s="256"/>
      <c r="C278" s="257"/>
      <c r="D278" s="247" t="s">
        <v>176</v>
      </c>
      <c r="E278" s="258" t="s">
        <v>1</v>
      </c>
      <c r="F278" s="259" t="s">
        <v>1228</v>
      </c>
      <c r="G278" s="257"/>
      <c r="H278" s="260">
        <v>202.72200000000001</v>
      </c>
      <c r="I278" s="261"/>
      <c r="J278" s="257"/>
      <c r="K278" s="257"/>
      <c r="L278" s="262"/>
      <c r="M278" s="263"/>
      <c r="N278" s="264"/>
      <c r="O278" s="264"/>
      <c r="P278" s="264"/>
      <c r="Q278" s="264"/>
      <c r="R278" s="264"/>
      <c r="S278" s="264"/>
      <c r="T278" s="26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6" t="s">
        <v>176</v>
      </c>
      <c r="AU278" s="266" t="s">
        <v>89</v>
      </c>
      <c r="AV278" s="14" t="s">
        <v>89</v>
      </c>
      <c r="AW278" s="14" t="s">
        <v>35</v>
      </c>
      <c r="AX278" s="14" t="s">
        <v>79</v>
      </c>
      <c r="AY278" s="266" t="s">
        <v>165</v>
      </c>
    </row>
    <row r="279" s="14" customFormat="1">
      <c r="A279" s="14"/>
      <c r="B279" s="256"/>
      <c r="C279" s="257"/>
      <c r="D279" s="247" t="s">
        <v>176</v>
      </c>
      <c r="E279" s="258" t="s">
        <v>1</v>
      </c>
      <c r="F279" s="259" t="s">
        <v>1014</v>
      </c>
      <c r="G279" s="257"/>
      <c r="H279" s="260">
        <v>-8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6" t="s">
        <v>176</v>
      </c>
      <c r="AU279" s="266" t="s">
        <v>89</v>
      </c>
      <c r="AV279" s="14" t="s">
        <v>89</v>
      </c>
      <c r="AW279" s="14" t="s">
        <v>35</v>
      </c>
      <c r="AX279" s="14" t="s">
        <v>79</v>
      </c>
      <c r="AY279" s="266" t="s">
        <v>165</v>
      </c>
    </row>
    <row r="280" s="15" customFormat="1">
      <c r="A280" s="15"/>
      <c r="B280" s="267"/>
      <c r="C280" s="268"/>
      <c r="D280" s="247" t="s">
        <v>176</v>
      </c>
      <c r="E280" s="269" t="s">
        <v>1</v>
      </c>
      <c r="F280" s="270" t="s">
        <v>179</v>
      </c>
      <c r="G280" s="268"/>
      <c r="H280" s="271">
        <v>482.83299999999997</v>
      </c>
      <c r="I280" s="272"/>
      <c r="J280" s="268"/>
      <c r="K280" s="268"/>
      <c r="L280" s="273"/>
      <c r="M280" s="274"/>
      <c r="N280" s="275"/>
      <c r="O280" s="275"/>
      <c r="P280" s="275"/>
      <c r="Q280" s="275"/>
      <c r="R280" s="275"/>
      <c r="S280" s="275"/>
      <c r="T280" s="27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7" t="s">
        <v>176</v>
      </c>
      <c r="AU280" s="277" t="s">
        <v>89</v>
      </c>
      <c r="AV280" s="15" t="s">
        <v>172</v>
      </c>
      <c r="AW280" s="15" t="s">
        <v>35</v>
      </c>
      <c r="AX280" s="15" t="s">
        <v>87</v>
      </c>
      <c r="AY280" s="277" t="s">
        <v>165</v>
      </c>
    </row>
    <row r="281" s="2" customFormat="1" ht="16.5" customHeight="1">
      <c r="A281" s="39"/>
      <c r="B281" s="40"/>
      <c r="C281" s="278" t="s">
        <v>284</v>
      </c>
      <c r="D281" s="278" t="s">
        <v>191</v>
      </c>
      <c r="E281" s="279" t="s">
        <v>285</v>
      </c>
      <c r="F281" s="280" t="s">
        <v>286</v>
      </c>
      <c r="G281" s="281" t="s">
        <v>287</v>
      </c>
      <c r="H281" s="282">
        <v>9.657</v>
      </c>
      <c r="I281" s="283"/>
      <c r="J281" s="284">
        <f>ROUND(I281*H281,2)</f>
        <v>0</v>
      </c>
      <c r="K281" s="280" t="s">
        <v>171</v>
      </c>
      <c r="L281" s="285"/>
      <c r="M281" s="286" t="s">
        <v>1</v>
      </c>
      <c r="N281" s="287" t="s">
        <v>44</v>
      </c>
      <c r="O281" s="92"/>
      <c r="P281" s="236">
        <f>O281*H281</f>
        <v>0</v>
      </c>
      <c r="Q281" s="236">
        <v>0.001</v>
      </c>
      <c r="R281" s="236">
        <f>Q281*H281</f>
        <v>0.0096570000000000007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195</v>
      </c>
      <c r="AT281" s="238" t="s">
        <v>191</v>
      </c>
      <c r="AU281" s="238" t="s">
        <v>89</v>
      </c>
      <c r="AY281" s="18" t="s">
        <v>165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87</v>
      </c>
      <c r="BK281" s="239">
        <f>ROUND(I281*H281,2)</f>
        <v>0</v>
      </c>
      <c r="BL281" s="18" t="s">
        <v>172</v>
      </c>
      <c r="BM281" s="238" t="s">
        <v>1016</v>
      </c>
    </row>
    <row r="282" s="14" customFormat="1">
      <c r="A282" s="14"/>
      <c r="B282" s="256"/>
      <c r="C282" s="257"/>
      <c r="D282" s="247" t="s">
        <v>176</v>
      </c>
      <c r="E282" s="258" t="s">
        <v>1</v>
      </c>
      <c r="F282" s="259" t="s">
        <v>1229</v>
      </c>
      <c r="G282" s="257"/>
      <c r="H282" s="260">
        <v>9.657</v>
      </c>
      <c r="I282" s="261"/>
      <c r="J282" s="257"/>
      <c r="K282" s="257"/>
      <c r="L282" s="262"/>
      <c r="M282" s="263"/>
      <c r="N282" s="264"/>
      <c r="O282" s="264"/>
      <c r="P282" s="264"/>
      <c r="Q282" s="264"/>
      <c r="R282" s="264"/>
      <c r="S282" s="264"/>
      <c r="T282" s="26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6" t="s">
        <v>176</v>
      </c>
      <c r="AU282" s="266" t="s">
        <v>89</v>
      </c>
      <c r="AV282" s="14" t="s">
        <v>89</v>
      </c>
      <c r="AW282" s="14" t="s">
        <v>35</v>
      </c>
      <c r="AX282" s="14" t="s">
        <v>79</v>
      </c>
      <c r="AY282" s="266" t="s">
        <v>165</v>
      </c>
    </row>
    <row r="283" s="15" customFormat="1">
      <c r="A283" s="15"/>
      <c r="B283" s="267"/>
      <c r="C283" s="268"/>
      <c r="D283" s="247" t="s">
        <v>176</v>
      </c>
      <c r="E283" s="269" t="s">
        <v>1</v>
      </c>
      <c r="F283" s="270" t="s">
        <v>179</v>
      </c>
      <c r="G283" s="268"/>
      <c r="H283" s="271">
        <v>9.657</v>
      </c>
      <c r="I283" s="272"/>
      <c r="J283" s="268"/>
      <c r="K283" s="268"/>
      <c r="L283" s="273"/>
      <c r="M283" s="274"/>
      <c r="N283" s="275"/>
      <c r="O283" s="275"/>
      <c r="P283" s="275"/>
      <c r="Q283" s="275"/>
      <c r="R283" s="275"/>
      <c r="S283" s="275"/>
      <c r="T283" s="276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7" t="s">
        <v>176</v>
      </c>
      <c r="AU283" s="277" t="s">
        <v>89</v>
      </c>
      <c r="AV283" s="15" t="s">
        <v>172</v>
      </c>
      <c r="AW283" s="15" t="s">
        <v>35</v>
      </c>
      <c r="AX283" s="15" t="s">
        <v>87</v>
      </c>
      <c r="AY283" s="277" t="s">
        <v>165</v>
      </c>
    </row>
    <row r="284" s="2" customFormat="1" ht="24.15" customHeight="1">
      <c r="A284" s="39"/>
      <c r="B284" s="40"/>
      <c r="C284" s="227" t="s">
        <v>290</v>
      </c>
      <c r="D284" s="227" t="s">
        <v>167</v>
      </c>
      <c r="E284" s="228" t="s">
        <v>291</v>
      </c>
      <c r="F284" s="229" t="s">
        <v>292</v>
      </c>
      <c r="G284" s="230" t="s">
        <v>170</v>
      </c>
      <c r="H284" s="231">
        <v>720.89400000000001</v>
      </c>
      <c r="I284" s="232"/>
      <c r="J284" s="233">
        <f>ROUND(I284*H284,2)</f>
        <v>0</v>
      </c>
      <c r="K284" s="229" t="s">
        <v>171</v>
      </c>
      <c r="L284" s="45"/>
      <c r="M284" s="234" t="s">
        <v>1</v>
      </c>
      <c r="N284" s="235" t="s">
        <v>44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172</v>
      </c>
      <c r="AT284" s="238" t="s">
        <v>167</v>
      </c>
      <c r="AU284" s="238" t="s">
        <v>89</v>
      </c>
      <c r="AY284" s="18" t="s">
        <v>165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87</v>
      </c>
      <c r="BK284" s="239">
        <f>ROUND(I284*H284,2)</f>
        <v>0</v>
      </c>
      <c r="BL284" s="18" t="s">
        <v>172</v>
      </c>
      <c r="BM284" s="238" t="s">
        <v>1018</v>
      </c>
    </row>
    <row r="285" s="2" customFormat="1">
      <c r="A285" s="39"/>
      <c r="B285" s="40"/>
      <c r="C285" s="41"/>
      <c r="D285" s="240" t="s">
        <v>174</v>
      </c>
      <c r="E285" s="41"/>
      <c r="F285" s="241" t="s">
        <v>294</v>
      </c>
      <c r="G285" s="41"/>
      <c r="H285" s="41"/>
      <c r="I285" s="242"/>
      <c r="J285" s="41"/>
      <c r="K285" s="41"/>
      <c r="L285" s="45"/>
      <c r="M285" s="243"/>
      <c r="N285" s="244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174</v>
      </c>
      <c r="AU285" s="18" t="s">
        <v>89</v>
      </c>
    </row>
    <row r="286" s="13" customFormat="1">
      <c r="A286" s="13"/>
      <c r="B286" s="245"/>
      <c r="C286" s="246"/>
      <c r="D286" s="247" t="s">
        <v>176</v>
      </c>
      <c r="E286" s="248" t="s">
        <v>1</v>
      </c>
      <c r="F286" s="249" t="s">
        <v>1156</v>
      </c>
      <c r="G286" s="246"/>
      <c r="H286" s="248" t="s">
        <v>1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5" t="s">
        <v>176</v>
      </c>
      <c r="AU286" s="255" t="s">
        <v>89</v>
      </c>
      <c r="AV286" s="13" t="s">
        <v>87</v>
      </c>
      <c r="AW286" s="13" t="s">
        <v>35</v>
      </c>
      <c r="AX286" s="13" t="s">
        <v>79</v>
      </c>
      <c r="AY286" s="255" t="s">
        <v>165</v>
      </c>
    </row>
    <row r="287" s="14" customFormat="1">
      <c r="A287" s="14"/>
      <c r="B287" s="256"/>
      <c r="C287" s="257"/>
      <c r="D287" s="247" t="s">
        <v>176</v>
      </c>
      <c r="E287" s="258" t="s">
        <v>1</v>
      </c>
      <c r="F287" s="259" t="s">
        <v>1230</v>
      </c>
      <c r="G287" s="257"/>
      <c r="H287" s="260">
        <v>98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6" t="s">
        <v>176</v>
      </c>
      <c r="AU287" s="266" t="s">
        <v>89</v>
      </c>
      <c r="AV287" s="14" t="s">
        <v>89</v>
      </c>
      <c r="AW287" s="14" t="s">
        <v>35</v>
      </c>
      <c r="AX287" s="14" t="s">
        <v>79</v>
      </c>
      <c r="AY287" s="266" t="s">
        <v>165</v>
      </c>
    </row>
    <row r="288" s="14" customFormat="1">
      <c r="A288" s="14"/>
      <c r="B288" s="256"/>
      <c r="C288" s="257"/>
      <c r="D288" s="247" t="s">
        <v>176</v>
      </c>
      <c r="E288" s="258" t="s">
        <v>1</v>
      </c>
      <c r="F288" s="259" t="s">
        <v>1231</v>
      </c>
      <c r="G288" s="257"/>
      <c r="H288" s="260">
        <v>52.012999999999998</v>
      </c>
      <c r="I288" s="261"/>
      <c r="J288" s="257"/>
      <c r="K288" s="257"/>
      <c r="L288" s="262"/>
      <c r="M288" s="263"/>
      <c r="N288" s="264"/>
      <c r="O288" s="264"/>
      <c r="P288" s="264"/>
      <c r="Q288" s="264"/>
      <c r="R288" s="264"/>
      <c r="S288" s="264"/>
      <c r="T288" s="26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6" t="s">
        <v>176</v>
      </c>
      <c r="AU288" s="266" t="s">
        <v>89</v>
      </c>
      <c r="AV288" s="14" t="s">
        <v>89</v>
      </c>
      <c r="AW288" s="14" t="s">
        <v>35</v>
      </c>
      <c r="AX288" s="14" t="s">
        <v>79</v>
      </c>
      <c r="AY288" s="266" t="s">
        <v>165</v>
      </c>
    </row>
    <row r="289" s="14" customFormat="1">
      <c r="A289" s="14"/>
      <c r="B289" s="256"/>
      <c r="C289" s="257"/>
      <c r="D289" s="247" t="s">
        <v>176</v>
      </c>
      <c r="E289" s="258" t="s">
        <v>1</v>
      </c>
      <c r="F289" s="259" t="s">
        <v>1232</v>
      </c>
      <c r="G289" s="257"/>
      <c r="H289" s="260">
        <v>52.25</v>
      </c>
      <c r="I289" s="261"/>
      <c r="J289" s="257"/>
      <c r="K289" s="257"/>
      <c r="L289" s="262"/>
      <c r="M289" s="263"/>
      <c r="N289" s="264"/>
      <c r="O289" s="264"/>
      <c r="P289" s="264"/>
      <c r="Q289" s="264"/>
      <c r="R289" s="264"/>
      <c r="S289" s="264"/>
      <c r="T289" s="26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6" t="s">
        <v>176</v>
      </c>
      <c r="AU289" s="266" t="s">
        <v>89</v>
      </c>
      <c r="AV289" s="14" t="s">
        <v>89</v>
      </c>
      <c r="AW289" s="14" t="s">
        <v>35</v>
      </c>
      <c r="AX289" s="14" t="s">
        <v>79</v>
      </c>
      <c r="AY289" s="266" t="s">
        <v>165</v>
      </c>
    </row>
    <row r="290" s="14" customFormat="1">
      <c r="A290" s="14"/>
      <c r="B290" s="256"/>
      <c r="C290" s="257"/>
      <c r="D290" s="247" t="s">
        <v>176</v>
      </c>
      <c r="E290" s="258" t="s">
        <v>1</v>
      </c>
      <c r="F290" s="259" t="s">
        <v>1233</v>
      </c>
      <c r="G290" s="257"/>
      <c r="H290" s="260">
        <v>66.299999999999997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6" t="s">
        <v>176</v>
      </c>
      <c r="AU290" s="266" t="s">
        <v>89</v>
      </c>
      <c r="AV290" s="14" t="s">
        <v>89</v>
      </c>
      <c r="AW290" s="14" t="s">
        <v>35</v>
      </c>
      <c r="AX290" s="14" t="s">
        <v>79</v>
      </c>
      <c r="AY290" s="266" t="s">
        <v>165</v>
      </c>
    </row>
    <row r="291" s="14" customFormat="1">
      <c r="A291" s="14"/>
      <c r="B291" s="256"/>
      <c r="C291" s="257"/>
      <c r="D291" s="247" t="s">
        <v>176</v>
      </c>
      <c r="E291" s="258" t="s">
        <v>1</v>
      </c>
      <c r="F291" s="259" t="s">
        <v>1234</v>
      </c>
      <c r="G291" s="257"/>
      <c r="H291" s="260">
        <v>51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6" t="s">
        <v>176</v>
      </c>
      <c r="AU291" s="266" t="s">
        <v>89</v>
      </c>
      <c r="AV291" s="14" t="s">
        <v>89</v>
      </c>
      <c r="AW291" s="14" t="s">
        <v>35</v>
      </c>
      <c r="AX291" s="14" t="s">
        <v>79</v>
      </c>
      <c r="AY291" s="266" t="s">
        <v>165</v>
      </c>
    </row>
    <row r="292" s="14" customFormat="1">
      <c r="A292" s="14"/>
      <c r="B292" s="256"/>
      <c r="C292" s="257"/>
      <c r="D292" s="247" t="s">
        <v>176</v>
      </c>
      <c r="E292" s="258" t="s">
        <v>1</v>
      </c>
      <c r="F292" s="259" t="s">
        <v>1235</v>
      </c>
      <c r="G292" s="257"/>
      <c r="H292" s="260">
        <v>230.321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6" t="s">
        <v>176</v>
      </c>
      <c r="AU292" s="266" t="s">
        <v>89</v>
      </c>
      <c r="AV292" s="14" t="s">
        <v>89</v>
      </c>
      <c r="AW292" s="14" t="s">
        <v>35</v>
      </c>
      <c r="AX292" s="14" t="s">
        <v>79</v>
      </c>
      <c r="AY292" s="266" t="s">
        <v>165</v>
      </c>
    </row>
    <row r="293" s="13" customFormat="1">
      <c r="A293" s="13"/>
      <c r="B293" s="245"/>
      <c r="C293" s="246"/>
      <c r="D293" s="247" t="s">
        <v>176</v>
      </c>
      <c r="E293" s="248" t="s">
        <v>1</v>
      </c>
      <c r="F293" s="249" t="s">
        <v>1168</v>
      </c>
      <c r="G293" s="246"/>
      <c r="H293" s="248" t="s">
        <v>1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5" t="s">
        <v>176</v>
      </c>
      <c r="AU293" s="255" t="s">
        <v>89</v>
      </c>
      <c r="AV293" s="13" t="s">
        <v>87</v>
      </c>
      <c r="AW293" s="13" t="s">
        <v>35</v>
      </c>
      <c r="AX293" s="13" t="s">
        <v>79</v>
      </c>
      <c r="AY293" s="255" t="s">
        <v>165</v>
      </c>
    </row>
    <row r="294" s="14" customFormat="1">
      <c r="A294" s="14"/>
      <c r="B294" s="256"/>
      <c r="C294" s="257"/>
      <c r="D294" s="247" t="s">
        <v>176</v>
      </c>
      <c r="E294" s="258" t="s">
        <v>1</v>
      </c>
      <c r="F294" s="259" t="s">
        <v>1236</v>
      </c>
      <c r="G294" s="257"/>
      <c r="H294" s="260">
        <v>9.6099999999999994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6" t="s">
        <v>176</v>
      </c>
      <c r="AU294" s="266" t="s">
        <v>89</v>
      </c>
      <c r="AV294" s="14" t="s">
        <v>89</v>
      </c>
      <c r="AW294" s="14" t="s">
        <v>35</v>
      </c>
      <c r="AX294" s="14" t="s">
        <v>79</v>
      </c>
      <c r="AY294" s="266" t="s">
        <v>165</v>
      </c>
    </row>
    <row r="295" s="14" customFormat="1">
      <c r="A295" s="14"/>
      <c r="B295" s="256"/>
      <c r="C295" s="257"/>
      <c r="D295" s="247" t="s">
        <v>176</v>
      </c>
      <c r="E295" s="258" t="s">
        <v>1</v>
      </c>
      <c r="F295" s="259" t="s">
        <v>1237</v>
      </c>
      <c r="G295" s="257"/>
      <c r="H295" s="260">
        <v>21</v>
      </c>
      <c r="I295" s="261"/>
      <c r="J295" s="257"/>
      <c r="K295" s="257"/>
      <c r="L295" s="262"/>
      <c r="M295" s="263"/>
      <c r="N295" s="264"/>
      <c r="O295" s="264"/>
      <c r="P295" s="264"/>
      <c r="Q295" s="264"/>
      <c r="R295" s="264"/>
      <c r="S295" s="264"/>
      <c r="T295" s="26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6" t="s">
        <v>176</v>
      </c>
      <c r="AU295" s="266" t="s">
        <v>89</v>
      </c>
      <c r="AV295" s="14" t="s">
        <v>89</v>
      </c>
      <c r="AW295" s="14" t="s">
        <v>35</v>
      </c>
      <c r="AX295" s="14" t="s">
        <v>79</v>
      </c>
      <c r="AY295" s="266" t="s">
        <v>165</v>
      </c>
    </row>
    <row r="296" s="14" customFormat="1">
      <c r="A296" s="14"/>
      <c r="B296" s="256"/>
      <c r="C296" s="257"/>
      <c r="D296" s="247" t="s">
        <v>176</v>
      </c>
      <c r="E296" s="258" t="s">
        <v>1</v>
      </c>
      <c r="F296" s="259" t="s">
        <v>1238</v>
      </c>
      <c r="G296" s="257"/>
      <c r="H296" s="260">
        <v>5.4379999999999997</v>
      </c>
      <c r="I296" s="261"/>
      <c r="J296" s="257"/>
      <c r="K296" s="257"/>
      <c r="L296" s="262"/>
      <c r="M296" s="263"/>
      <c r="N296" s="264"/>
      <c r="O296" s="264"/>
      <c r="P296" s="264"/>
      <c r="Q296" s="264"/>
      <c r="R296" s="264"/>
      <c r="S296" s="264"/>
      <c r="T296" s="26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6" t="s">
        <v>176</v>
      </c>
      <c r="AU296" s="266" t="s">
        <v>89</v>
      </c>
      <c r="AV296" s="14" t="s">
        <v>89</v>
      </c>
      <c r="AW296" s="14" t="s">
        <v>35</v>
      </c>
      <c r="AX296" s="14" t="s">
        <v>79</v>
      </c>
      <c r="AY296" s="266" t="s">
        <v>165</v>
      </c>
    </row>
    <row r="297" s="13" customFormat="1">
      <c r="A297" s="13"/>
      <c r="B297" s="245"/>
      <c r="C297" s="246"/>
      <c r="D297" s="247" t="s">
        <v>176</v>
      </c>
      <c r="E297" s="248" t="s">
        <v>1</v>
      </c>
      <c r="F297" s="249" t="s">
        <v>380</v>
      </c>
      <c r="G297" s="246"/>
      <c r="H297" s="248" t="s">
        <v>1</v>
      </c>
      <c r="I297" s="250"/>
      <c r="J297" s="246"/>
      <c r="K297" s="246"/>
      <c r="L297" s="251"/>
      <c r="M297" s="252"/>
      <c r="N297" s="253"/>
      <c r="O297" s="253"/>
      <c r="P297" s="253"/>
      <c r="Q297" s="253"/>
      <c r="R297" s="253"/>
      <c r="S297" s="253"/>
      <c r="T297" s="25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5" t="s">
        <v>176</v>
      </c>
      <c r="AU297" s="255" t="s">
        <v>89</v>
      </c>
      <c r="AV297" s="13" t="s">
        <v>87</v>
      </c>
      <c r="AW297" s="13" t="s">
        <v>35</v>
      </c>
      <c r="AX297" s="13" t="s">
        <v>79</v>
      </c>
      <c r="AY297" s="255" t="s">
        <v>165</v>
      </c>
    </row>
    <row r="298" s="14" customFormat="1">
      <c r="A298" s="14"/>
      <c r="B298" s="256"/>
      <c r="C298" s="257"/>
      <c r="D298" s="247" t="s">
        <v>176</v>
      </c>
      <c r="E298" s="258" t="s">
        <v>1</v>
      </c>
      <c r="F298" s="259" t="s">
        <v>1239</v>
      </c>
      <c r="G298" s="257"/>
      <c r="H298" s="260">
        <v>6.5999999999999996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6" t="s">
        <v>176</v>
      </c>
      <c r="AU298" s="266" t="s">
        <v>89</v>
      </c>
      <c r="AV298" s="14" t="s">
        <v>89</v>
      </c>
      <c r="AW298" s="14" t="s">
        <v>35</v>
      </c>
      <c r="AX298" s="14" t="s">
        <v>79</v>
      </c>
      <c r="AY298" s="266" t="s">
        <v>165</v>
      </c>
    </row>
    <row r="299" s="14" customFormat="1">
      <c r="A299" s="14"/>
      <c r="B299" s="256"/>
      <c r="C299" s="257"/>
      <c r="D299" s="247" t="s">
        <v>176</v>
      </c>
      <c r="E299" s="258" t="s">
        <v>1</v>
      </c>
      <c r="F299" s="259" t="s">
        <v>1240</v>
      </c>
      <c r="G299" s="257"/>
      <c r="H299" s="260">
        <v>3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6" t="s">
        <v>176</v>
      </c>
      <c r="AU299" s="266" t="s">
        <v>89</v>
      </c>
      <c r="AV299" s="14" t="s">
        <v>89</v>
      </c>
      <c r="AW299" s="14" t="s">
        <v>35</v>
      </c>
      <c r="AX299" s="14" t="s">
        <v>79</v>
      </c>
      <c r="AY299" s="266" t="s">
        <v>165</v>
      </c>
    </row>
    <row r="300" s="14" customFormat="1">
      <c r="A300" s="14"/>
      <c r="B300" s="256"/>
      <c r="C300" s="257"/>
      <c r="D300" s="247" t="s">
        <v>176</v>
      </c>
      <c r="E300" s="258" t="s">
        <v>1</v>
      </c>
      <c r="F300" s="259" t="s">
        <v>1241</v>
      </c>
      <c r="G300" s="257"/>
      <c r="H300" s="260">
        <v>3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6" t="s">
        <v>176</v>
      </c>
      <c r="AU300" s="266" t="s">
        <v>89</v>
      </c>
      <c r="AV300" s="14" t="s">
        <v>89</v>
      </c>
      <c r="AW300" s="14" t="s">
        <v>35</v>
      </c>
      <c r="AX300" s="14" t="s">
        <v>79</v>
      </c>
      <c r="AY300" s="266" t="s">
        <v>165</v>
      </c>
    </row>
    <row r="301" s="14" customFormat="1">
      <c r="A301" s="14"/>
      <c r="B301" s="256"/>
      <c r="C301" s="257"/>
      <c r="D301" s="247" t="s">
        <v>176</v>
      </c>
      <c r="E301" s="258" t="s">
        <v>1</v>
      </c>
      <c r="F301" s="259" t="s">
        <v>1242</v>
      </c>
      <c r="G301" s="257"/>
      <c r="H301" s="260">
        <v>4.5</v>
      </c>
      <c r="I301" s="261"/>
      <c r="J301" s="257"/>
      <c r="K301" s="257"/>
      <c r="L301" s="262"/>
      <c r="M301" s="263"/>
      <c r="N301" s="264"/>
      <c r="O301" s="264"/>
      <c r="P301" s="264"/>
      <c r="Q301" s="264"/>
      <c r="R301" s="264"/>
      <c r="S301" s="264"/>
      <c r="T301" s="26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6" t="s">
        <v>176</v>
      </c>
      <c r="AU301" s="266" t="s">
        <v>89</v>
      </c>
      <c r="AV301" s="14" t="s">
        <v>89</v>
      </c>
      <c r="AW301" s="14" t="s">
        <v>35</v>
      </c>
      <c r="AX301" s="14" t="s">
        <v>79</v>
      </c>
      <c r="AY301" s="266" t="s">
        <v>165</v>
      </c>
    </row>
    <row r="302" s="14" customFormat="1">
      <c r="A302" s="14"/>
      <c r="B302" s="256"/>
      <c r="C302" s="257"/>
      <c r="D302" s="247" t="s">
        <v>176</v>
      </c>
      <c r="E302" s="258" t="s">
        <v>1</v>
      </c>
      <c r="F302" s="259" t="s">
        <v>1243</v>
      </c>
      <c r="G302" s="257"/>
      <c r="H302" s="260">
        <v>12.76</v>
      </c>
      <c r="I302" s="261"/>
      <c r="J302" s="257"/>
      <c r="K302" s="257"/>
      <c r="L302" s="262"/>
      <c r="M302" s="263"/>
      <c r="N302" s="264"/>
      <c r="O302" s="264"/>
      <c r="P302" s="264"/>
      <c r="Q302" s="264"/>
      <c r="R302" s="264"/>
      <c r="S302" s="264"/>
      <c r="T302" s="26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6" t="s">
        <v>176</v>
      </c>
      <c r="AU302" s="266" t="s">
        <v>89</v>
      </c>
      <c r="AV302" s="14" t="s">
        <v>89</v>
      </c>
      <c r="AW302" s="14" t="s">
        <v>35</v>
      </c>
      <c r="AX302" s="14" t="s">
        <v>79</v>
      </c>
      <c r="AY302" s="266" t="s">
        <v>165</v>
      </c>
    </row>
    <row r="303" s="14" customFormat="1">
      <c r="A303" s="14"/>
      <c r="B303" s="256"/>
      <c r="C303" s="257"/>
      <c r="D303" s="247" t="s">
        <v>176</v>
      </c>
      <c r="E303" s="258" t="s">
        <v>1</v>
      </c>
      <c r="F303" s="259" t="s">
        <v>1244</v>
      </c>
      <c r="G303" s="257"/>
      <c r="H303" s="260">
        <v>0.40000000000000002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6" t="s">
        <v>176</v>
      </c>
      <c r="AU303" s="266" t="s">
        <v>89</v>
      </c>
      <c r="AV303" s="14" t="s">
        <v>89</v>
      </c>
      <c r="AW303" s="14" t="s">
        <v>35</v>
      </c>
      <c r="AX303" s="14" t="s">
        <v>79</v>
      </c>
      <c r="AY303" s="266" t="s">
        <v>165</v>
      </c>
    </row>
    <row r="304" s="14" customFormat="1">
      <c r="A304" s="14"/>
      <c r="B304" s="256"/>
      <c r="C304" s="257"/>
      <c r="D304" s="247" t="s">
        <v>176</v>
      </c>
      <c r="E304" s="258" t="s">
        <v>1</v>
      </c>
      <c r="F304" s="259" t="s">
        <v>1245</v>
      </c>
      <c r="G304" s="257"/>
      <c r="H304" s="260">
        <v>14.625</v>
      </c>
      <c r="I304" s="261"/>
      <c r="J304" s="257"/>
      <c r="K304" s="257"/>
      <c r="L304" s="262"/>
      <c r="M304" s="263"/>
      <c r="N304" s="264"/>
      <c r="O304" s="264"/>
      <c r="P304" s="264"/>
      <c r="Q304" s="264"/>
      <c r="R304" s="264"/>
      <c r="S304" s="264"/>
      <c r="T304" s="26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6" t="s">
        <v>176</v>
      </c>
      <c r="AU304" s="266" t="s">
        <v>89</v>
      </c>
      <c r="AV304" s="14" t="s">
        <v>89</v>
      </c>
      <c r="AW304" s="14" t="s">
        <v>35</v>
      </c>
      <c r="AX304" s="14" t="s">
        <v>79</v>
      </c>
      <c r="AY304" s="266" t="s">
        <v>165</v>
      </c>
    </row>
    <row r="305" s="14" customFormat="1">
      <c r="A305" s="14"/>
      <c r="B305" s="256"/>
      <c r="C305" s="257"/>
      <c r="D305" s="247" t="s">
        <v>176</v>
      </c>
      <c r="E305" s="258" t="s">
        <v>1</v>
      </c>
      <c r="F305" s="259" t="s">
        <v>1246</v>
      </c>
      <c r="G305" s="257"/>
      <c r="H305" s="260">
        <v>4.3499999999999996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6" t="s">
        <v>176</v>
      </c>
      <c r="AU305" s="266" t="s">
        <v>89</v>
      </c>
      <c r="AV305" s="14" t="s">
        <v>89</v>
      </c>
      <c r="AW305" s="14" t="s">
        <v>35</v>
      </c>
      <c r="AX305" s="14" t="s">
        <v>79</v>
      </c>
      <c r="AY305" s="266" t="s">
        <v>165</v>
      </c>
    </row>
    <row r="306" s="13" customFormat="1">
      <c r="A306" s="13"/>
      <c r="B306" s="245"/>
      <c r="C306" s="246"/>
      <c r="D306" s="247" t="s">
        <v>176</v>
      </c>
      <c r="E306" s="248" t="s">
        <v>1</v>
      </c>
      <c r="F306" s="249" t="s">
        <v>968</v>
      </c>
      <c r="G306" s="246"/>
      <c r="H306" s="248" t="s">
        <v>1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5" t="s">
        <v>176</v>
      </c>
      <c r="AU306" s="255" t="s">
        <v>89</v>
      </c>
      <c r="AV306" s="13" t="s">
        <v>87</v>
      </c>
      <c r="AW306" s="13" t="s">
        <v>35</v>
      </c>
      <c r="AX306" s="13" t="s">
        <v>79</v>
      </c>
      <c r="AY306" s="255" t="s">
        <v>165</v>
      </c>
    </row>
    <row r="307" s="14" customFormat="1">
      <c r="A307" s="14"/>
      <c r="B307" s="256"/>
      <c r="C307" s="257"/>
      <c r="D307" s="247" t="s">
        <v>176</v>
      </c>
      <c r="E307" s="258" t="s">
        <v>1</v>
      </c>
      <c r="F307" s="259" t="s">
        <v>1031</v>
      </c>
      <c r="G307" s="257"/>
      <c r="H307" s="260">
        <v>8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6" t="s">
        <v>176</v>
      </c>
      <c r="AU307" s="266" t="s">
        <v>89</v>
      </c>
      <c r="AV307" s="14" t="s">
        <v>89</v>
      </c>
      <c r="AW307" s="14" t="s">
        <v>35</v>
      </c>
      <c r="AX307" s="14" t="s">
        <v>79</v>
      </c>
      <c r="AY307" s="266" t="s">
        <v>165</v>
      </c>
    </row>
    <row r="308" s="13" customFormat="1">
      <c r="A308" s="13"/>
      <c r="B308" s="245"/>
      <c r="C308" s="246"/>
      <c r="D308" s="247" t="s">
        <v>176</v>
      </c>
      <c r="E308" s="248" t="s">
        <v>1</v>
      </c>
      <c r="F308" s="249" t="s">
        <v>970</v>
      </c>
      <c r="G308" s="246"/>
      <c r="H308" s="248" t="s">
        <v>1</v>
      </c>
      <c r="I308" s="250"/>
      <c r="J308" s="246"/>
      <c r="K308" s="246"/>
      <c r="L308" s="251"/>
      <c r="M308" s="252"/>
      <c r="N308" s="253"/>
      <c r="O308" s="253"/>
      <c r="P308" s="253"/>
      <c r="Q308" s="253"/>
      <c r="R308" s="253"/>
      <c r="S308" s="253"/>
      <c r="T308" s="25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5" t="s">
        <v>176</v>
      </c>
      <c r="AU308" s="255" t="s">
        <v>89</v>
      </c>
      <c r="AV308" s="13" t="s">
        <v>87</v>
      </c>
      <c r="AW308" s="13" t="s">
        <v>35</v>
      </c>
      <c r="AX308" s="13" t="s">
        <v>79</v>
      </c>
      <c r="AY308" s="255" t="s">
        <v>165</v>
      </c>
    </row>
    <row r="309" s="13" customFormat="1">
      <c r="A309" s="13"/>
      <c r="B309" s="245"/>
      <c r="C309" s="246"/>
      <c r="D309" s="247" t="s">
        <v>176</v>
      </c>
      <c r="E309" s="248" t="s">
        <v>1</v>
      </c>
      <c r="F309" s="249" t="s">
        <v>1111</v>
      </c>
      <c r="G309" s="246"/>
      <c r="H309" s="248" t="s">
        <v>1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5" t="s">
        <v>176</v>
      </c>
      <c r="AU309" s="255" t="s">
        <v>89</v>
      </c>
      <c r="AV309" s="13" t="s">
        <v>87</v>
      </c>
      <c r="AW309" s="13" t="s">
        <v>35</v>
      </c>
      <c r="AX309" s="13" t="s">
        <v>79</v>
      </c>
      <c r="AY309" s="255" t="s">
        <v>165</v>
      </c>
    </row>
    <row r="310" s="14" customFormat="1">
      <c r="A310" s="14"/>
      <c r="B310" s="256"/>
      <c r="C310" s="257"/>
      <c r="D310" s="247" t="s">
        <v>176</v>
      </c>
      <c r="E310" s="258" t="s">
        <v>1</v>
      </c>
      <c r="F310" s="259" t="s">
        <v>1032</v>
      </c>
      <c r="G310" s="257"/>
      <c r="H310" s="260">
        <v>1.9350000000000001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6" t="s">
        <v>176</v>
      </c>
      <c r="AU310" s="266" t="s">
        <v>89</v>
      </c>
      <c r="AV310" s="14" t="s">
        <v>89</v>
      </c>
      <c r="AW310" s="14" t="s">
        <v>35</v>
      </c>
      <c r="AX310" s="14" t="s">
        <v>79</v>
      </c>
      <c r="AY310" s="266" t="s">
        <v>165</v>
      </c>
    </row>
    <row r="311" s="14" customFormat="1">
      <c r="A311" s="14"/>
      <c r="B311" s="256"/>
      <c r="C311" s="257"/>
      <c r="D311" s="247" t="s">
        <v>176</v>
      </c>
      <c r="E311" s="258" t="s">
        <v>1</v>
      </c>
      <c r="F311" s="259" t="s">
        <v>1247</v>
      </c>
      <c r="G311" s="257"/>
      <c r="H311" s="260">
        <v>5.375</v>
      </c>
      <c r="I311" s="261"/>
      <c r="J311" s="257"/>
      <c r="K311" s="257"/>
      <c r="L311" s="262"/>
      <c r="M311" s="263"/>
      <c r="N311" s="264"/>
      <c r="O311" s="264"/>
      <c r="P311" s="264"/>
      <c r="Q311" s="264"/>
      <c r="R311" s="264"/>
      <c r="S311" s="264"/>
      <c r="T311" s="26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6" t="s">
        <v>176</v>
      </c>
      <c r="AU311" s="266" t="s">
        <v>89</v>
      </c>
      <c r="AV311" s="14" t="s">
        <v>89</v>
      </c>
      <c r="AW311" s="14" t="s">
        <v>35</v>
      </c>
      <c r="AX311" s="14" t="s">
        <v>79</v>
      </c>
      <c r="AY311" s="266" t="s">
        <v>165</v>
      </c>
    </row>
    <row r="312" s="13" customFormat="1">
      <c r="A312" s="13"/>
      <c r="B312" s="245"/>
      <c r="C312" s="246"/>
      <c r="D312" s="247" t="s">
        <v>176</v>
      </c>
      <c r="E312" s="248" t="s">
        <v>1</v>
      </c>
      <c r="F312" s="249" t="s">
        <v>1183</v>
      </c>
      <c r="G312" s="246"/>
      <c r="H312" s="248" t="s">
        <v>1</v>
      </c>
      <c r="I312" s="250"/>
      <c r="J312" s="246"/>
      <c r="K312" s="246"/>
      <c r="L312" s="251"/>
      <c r="M312" s="252"/>
      <c r="N312" s="253"/>
      <c r="O312" s="253"/>
      <c r="P312" s="253"/>
      <c r="Q312" s="253"/>
      <c r="R312" s="253"/>
      <c r="S312" s="253"/>
      <c r="T312" s="25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5" t="s">
        <v>176</v>
      </c>
      <c r="AU312" s="255" t="s">
        <v>89</v>
      </c>
      <c r="AV312" s="13" t="s">
        <v>87</v>
      </c>
      <c r="AW312" s="13" t="s">
        <v>35</v>
      </c>
      <c r="AX312" s="13" t="s">
        <v>79</v>
      </c>
      <c r="AY312" s="255" t="s">
        <v>165</v>
      </c>
    </row>
    <row r="313" s="14" customFormat="1">
      <c r="A313" s="14"/>
      <c r="B313" s="256"/>
      <c r="C313" s="257"/>
      <c r="D313" s="247" t="s">
        <v>176</v>
      </c>
      <c r="E313" s="258" t="s">
        <v>1</v>
      </c>
      <c r="F313" s="259" t="s">
        <v>1248</v>
      </c>
      <c r="G313" s="257"/>
      <c r="H313" s="260">
        <v>43.664000000000001</v>
      </c>
      <c r="I313" s="261"/>
      <c r="J313" s="257"/>
      <c r="K313" s="257"/>
      <c r="L313" s="262"/>
      <c r="M313" s="263"/>
      <c r="N313" s="264"/>
      <c r="O313" s="264"/>
      <c r="P313" s="264"/>
      <c r="Q313" s="264"/>
      <c r="R313" s="264"/>
      <c r="S313" s="264"/>
      <c r="T313" s="26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6" t="s">
        <v>176</v>
      </c>
      <c r="AU313" s="266" t="s">
        <v>89</v>
      </c>
      <c r="AV313" s="14" t="s">
        <v>89</v>
      </c>
      <c r="AW313" s="14" t="s">
        <v>35</v>
      </c>
      <c r="AX313" s="14" t="s">
        <v>79</v>
      </c>
      <c r="AY313" s="266" t="s">
        <v>165</v>
      </c>
    </row>
    <row r="314" s="14" customFormat="1">
      <c r="A314" s="14"/>
      <c r="B314" s="256"/>
      <c r="C314" s="257"/>
      <c r="D314" s="247" t="s">
        <v>176</v>
      </c>
      <c r="E314" s="258" t="s">
        <v>1</v>
      </c>
      <c r="F314" s="259" t="s">
        <v>1249</v>
      </c>
      <c r="G314" s="257"/>
      <c r="H314" s="260">
        <v>12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6" t="s">
        <v>176</v>
      </c>
      <c r="AU314" s="266" t="s">
        <v>89</v>
      </c>
      <c r="AV314" s="14" t="s">
        <v>89</v>
      </c>
      <c r="AW314" s="14" t="s">
        <v>35</v>
      </c>
      <c r="AX314" s="14" t="s">
        <v>79</v>
      </c>
      <c r="AY314" s="266" t="s">
        <v>165</v>
      </c>
    </row>
    <row r="315" s="14" customFormat="1">
      <c r="A315" s="14"/>
      <c r="B315" s="256"/>
      <c r="C315" s="257"/>
      <c r="D315" s="247" t="s">
        <v>176</v>
      </c>
      <c r="E315" s="258" t="s">
        <v>1</v>
      </c>
      <c r="F315" s="259" t="s">
        <v>1250</v>
      </c>
      <c r="G315" s="257"/>
      <c r="H315" s="260">
        <v>8.4000000000000004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6" t="s">
        <v>176</v>
      </c>
      <c r="AU315" s="266" t="s">
        <v>89</v>
      </c>
      <c r="AV315" s="14" t="s">
        <v>89</v>
      </c>
      <c r="AW315" s="14" t="s">
        <v>35</v>
      </c>
      <c r="AX315" s="14" t="s">
        <v>79</v>
      </c>
      <c r="AY315" s="266" t="s">
        <v>165</v>
      </c>
    </row>
    <row r="316" s="13" customFormat="1">
      <c r="A316" s="13"/>
      <c r="B316" s="245"/>
      <c r="C316" s="246"/>
      <c r="D316" s="247" t="s">
        <v>176</v>
      </c>
      <c r="E316" s="248" t="s">
        <v>1</v>
      </c>
      <c r="F316" s="249" t="s">
        <v>970</v>
      </c>
      <c r="G316" s="246"/>
      <c r="H316" s="248" t="s">
        <v>1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5" t="s">
        <v>176</v>
      </c>
      <c r="AU316" s="255" t="s">
        <v>89</v>
      </c>
      <c r="AV316" s="13" t="s">
        <v>87</v>
      </c>
      <c r="AW316" s="13" t="s">
        <v>35</v>
      </c>
      <c r="AX316" s="13" t="s">
        <v>79</v>
      </c>
      <c r="AY316" s="255" t="s">
        <v>165</v>
      </c>
    </row>
    <row r="317" s="14" customFormat="1">
      <c r="A317" s="14"/>
      <c r="B317" s="256"/>
      <c r="C317" s="257"/>
      <c r="D317" s="247" t="s">
        <v>176</v>
      </c>
      <c r="E317" s="258" t="s">
        <v>1</v>
      </c>
      <c r="F317" s="259" t="s">
        <v>1251</v>
      </c>
      <c r="G317" s="257"/>
      <c r="H317" s="260">
        <v>6.3529999999999998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6" t="s">
        <v>176</v>
      </c>
      <c r="AU317" s="266" t="s">
        <v>89</v>
      </c>
      <c r="AV317" s="14" t="s">
        <v>89</v>
      </c>
      <c r="AW317" s="14" t="s">
        <v>35</v>
      </c>
      <c r="AX317" s="14" t="s">
        <v>79</v>
      </c>
      <c r="AY317" s="266" t="s">
        <v>165</v>
      </c>
    </row>
    <row r="318" s="15" customFormat="1">
      <c r="A318" s="15"/>
      <c r="B318" s="267"/>
      <c r="C318" s="268"/>
      <c r="D318" s="247" t="s">
        <v>176</v>
      </c>
      <c r="E318" s="269" t="s">
        <v>1</v>
      </c>
      <c r="F318" s="270" t="s">
        <v>179</v>
      </c>
      <c r="G318" s="268"/>
      <c r="H318" s="271">
        <v>720.89399999999989</v>
      </c>
      <c r="I318" s="272"/>
      <c r="J318" s="268"/>
      <c r="K318" s="268"/>
      <c r="L318" s="273"/>
      <c r="M318" s="274"/>
      <c r="N318" s="275"/>
      <c r="O318" s="275"/>
      <c r="P318" s="275"/>
      <c r="Q318" s="275"/>
      <c r="R318" s="275"/>
      <c r="S318" s="275"/>
      <c r="T318" s="27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7" t="s">
        <v>176</v>
      </c>
      <c r="AU318" s="277" t="s">
        <v>89</v>
      </c>
      <c r="AV318" s="15" t="s">
        <v>172</v>
      </c>
      <c r="AW318" s="15" t="s">
        <v>35</v>
      </c>
      <c r="AX318" s="15" t="s">
        <v>87</v>
      </c>
      <c r="AY318" s="277" t="s">
        <v>165</v>
      </c>
    </row>
    <row r="319" s="2" customFormat="1" ht="24.15" customHeight="1">
      <c r="A319" s="39"/>
      <c r="B319" s="40"/>
      <c r="C319" s="227" t="s">
        <v>308</v>
      </c>
      <c r="D319" s="227" t="s">
        <v>167</v>
      </c>
      <c r="E319" s="228" t="s">
        <v>303</v>
      </c>
      <c r="F319" s="229" t="s">
        <v>304</v>
      </c>
      <c r="G319" s="230" t="s">
        <v>170</v>
      </c>
      <c r="H319" s="231">
        <v>188.322</v>
      </c>
      <c r="I319" s="232"/>
      <c r="J319" s="233">
        <f>ROUND(I319*H319,2)</f>
        <v>0</v>
      </c>
      <c r="K319" s="229" t="s">
        <v>171</v>
      </c>
      <c r="L319" s="45"/>
      <c r="M319" s="234" t="s">
        <v>1</v>
      </c>
      <c r="N319" s="235" t="s">
        <v>44</v>
      </c>
      <c r="O319" s="92"/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172</v>
      </c>
      <c r="AT319" s="238" t="s">
        <v>167</v>
      </c>
      <c r="AU319" s="238" t="s">
        <v>89</v>
      </c>
      <c r="AY319" s="18" t="s">
        <v>165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87</v>
      </c>
      <c r="BK319" s="239">
        <f>ROUND(I319*H319,2)</f>
        <v>0</v>
      </c>
      <c r="BL319" s="18" t="s">
        <v>172</v>
      </c>
      <c r="BM319" s="238" t="s">
        <v>1033</v>
      </c>
    </row>
    <row r="320" s="2" customFormat="1">
      <c r="A320" s="39"/>
      <c r="B320" s="40"/>
      <c r="C320" s="41"/>
      <c r="D320" s="240" t="s">
        <v>174</v>
      </c>
      <c r="E320" s="41"/>
      <c r="F320" s="241" t="s">
        <v>306</v>
      </c>
      <c r="G320" s="41"/>
      <c r="H320" s="41"/>
      <c r="I320" s="242"/>
      <c r="J320" s="41"/>
      <c r="K320" s="41"/>
      <c r="L320" s="45"/>
      <c r="M320" s="243"/>
      <c r="N320" s="244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174</v>
      </c>
      <c r="AU320" s="18" t="s">
        <v>89</v>
      </c>
    </row>
    <row r="321" s="13" customFormat="1">
      <c r="A321" s="13"/>
      <c r="B321" s="245"/>
      <c r="C321" s="246"/>
      <c r="D321" s="247" t="s">
        <v>176</v>
      </c>
      <c r="E321" s="248" t="s">
        <v>1</v>
      </c>
      <c r="F321" s="249" t="s">
        <v>801</v>
      </c>
      <c r="G321" s="246"/>
      <c r="H321" s="248" t="s">
        <v>1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5" t="s">
        <v>176</v>
      </c>
      <c r="AU321" s="255" t="s">
        <v>89</v>
      </c>
      <c r="AV321" s="13" t="s">
        <v>87</v>
      </c>
      <c r="AW321" s="13" t="s">
        <v>35</v>
      </c>
      <c r="AX321" s="13" t="s">
        <v>79</v>
      </c>
      <c r="AY321" s="255" t="s">
        <v>165</v>
      </c>
    </row>
    <row r="322" s="13" customFormat="1">
      <c r="A322" s="13"/>
      <c r="B322" s="245"/>
      <c r="C322" s="246"/>
      <c r="D322" s="247" t="s">
        <v>176</v>
      </c>
      <c r="E322" s="248" t="s">
        <v>1</v>
      </c>
      <c r="F322" s="249" t="s">
        <v>1156</v>
      </c>
      <c r="G322" s="246"/>
      <c r="H322" s="248" t="s">
        <v>1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5" t="s">
        <v>176</v>
      </c>
      <c r="AU322" s="255" t="s">
        <v>89</v>
      </c>
      <c r="AV322" s="13" t="s">
        <v>87</v>
      </c>
      <c r="AW322" s="13" t="s">
        <v>35</v>
      </c>
      <c r="AX322" s="13" t="s">
        <v>79</v>
      </c>
      <c r="AY322" s="255" t="s">
        <v>165</v>
      </c>
    </row>
    <row r="323" s="14" customFormat="1">
      <c r="A323" s="14"/>
      <c r="B323" s="256"/>
      <c r="C323" s="257"/>
      <c r="D323" s="247" t="s">
        <v>176</v>
      </c>
      <c r="E323" s="258" t="s">
        <v>1</v>
      </c>
      <c r="F323" s="259" t="s">
        <v>1252</v>
      </c>
      <c r="G323" s="257"/>
      <c r="H323" s="260">
        <v>188.322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176</v>
      </c>
      <c r="AU323" s="266" t="s">
        <v>89</v>
      </c>
      <c r="AV323" s="14" t="s">
        <v>89</v>
      </c>
      <c r="AW323" s="14" t="s">
        <v>35</v>
      </c>
      <c r="AX323" s="14" t="s">
        <v>79</v>
      </c>
      <c r="AY323" s="266" t="s">
        <v>165</v>
      </c>
    </row>
    <row r="324" s="15" customFormat="1">
      <c r="A324" s="15"/>
      <c r="B324" s="267"/>
      <c r="C324" s="268"/>
      <c r="D324" s="247" t="s">
        <v>176</v>
      </c>
      <c r="E324" s="269" t="s">
        <v>1</v>
      </c>
      <c r="F324" s="270" t="s">
        <v>179</v>
      </c>
      <c r="G324" s="268"/>
      <c r="H324" s="271">
        <v>188.322</v>
      </c>
      <c r="I324" s="272"/>
      <c r="J324" s="268"/>
      <c r="K324" s="268"/>
      <c r="L324" s="273"/>
      <c r="M324" s="274"/>
      <c r="N324" s="275"/>
      <c r="O324" s="275"/>
      <c r="P324" s="275"/>
      <c r="Q324" s="275"/>
      <c r="R324" s="275"/>
      <c r="S324" s="275"/>
      <c r="T324" s="27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7" t="s">
        <v>176</v>
      </c>
      <c r="AU324" s="277" t="s">
        <v>89</v>
      </c>
      <c r="AV324" s="15" t="s">
        <v>172</v>
      </c>
      <c r="AW324" s="15" t="s">
        <v>35</v>
      </c>
      <c r="AX324" s="15" t="s">
        <v>87</v>
      </c>
      <c r="AY324" s="277" t="s">
        <v>165</v>
      </c>
    </row>
    <row r="325" s="12" customFormat="1" ht="22.8" customHeight="1">
      <c r="A325" s="12"/>
      <c r="B325" s="211"/>
      <c r="C325" s="212"/>
      <c r="D325" s="213" t="s">
        <v>78</v>
      </c>
      <c r="E325" s="225" t="s">
        <v>89</v>
      </c>
      <c r="F325" s="225" t="s">
        <v>307</v>
      </c>
      <c r="G325" s="212"/>
      <c r="H325" s="212"/>
      <c r="I325" s="215"/>
      <c r="J325" s="226">
        <f>BK325</f>
        <v>0</v>
      </c>
      <c r="K325" s="212"/>
      <c r="L325" s="217"/>
      <c r="M325" s="218"/>
      <c r="N325" s="219"/>
      <c r="O325" s="219"/>
      <c r="P325" s="220">
        <f>SUM(P326:P365)</f>
        <v>0</v>
      </c>
      <c r="Q325" s="219"/>
      <c r="R325" s="220">
        <f>SUM(R326:R365)</f>
        <v>55.392958969999995</v>
      </c>
      <c r="S325" s="219"/>
      <c r="T325" s="221">
        <f>SUM(T326:T365)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22" t="s">
        <v>87</v>
      </c>
      <c r="AT325" s="223" t="s">
        <v>78</v>
      </c>
      <c r="AU325" s="223" t="s">
        <v>87</v>
      </c>
      <c r="AY325" s="222" t="s">
        <v>165</v>
      </c>
      <c r="BK325" s="224">
        <f>SUM(BK326:BK365)</f>
        <v>0</v>
      </c>
    </row>
    <row r="326" s="2" customFormat="1" ht="33" customHeight="1">
      <c r="A326" s="39"/>
      <c r="B326" s="40"/>
      <c r="C326" s="227" t="s">
        <v>314</v>
      </c>
      <c r="D326" s="227" t="s">
        <v>167</v>
      </c>
      <c r="E326" s="228" t="s">
        <v>309</v>
      </c>
      <c r="F326" s="229" t="s">
        <v>310</v>
      </c>
      <c r="G326" s="230" t="s">
        <v>183</v>
      </c>
      <c r="H326" s="231">
        <v>28.039999999999999</v>
      </c>
      <c r="I326" s="232"/>
      <c r="J326" s="233">
        <f>ROUND(I326*H326,2)</f>
        <v>0</v>
      </c>
      <c r="K326" s="229" t="s">
        <v>171</v>
      </c>
      <c r="L326" s="45"/>
      <c r="M326" s="234" t="s">
        <v>1</v>
      </c>
      <c r="N326" s="235" t="s">
        <v>44</v>
      </c>
      <c r="O326" s="92"/>
      <c r="P326" s="236">
        <f>O326*H326</f>
        <v>0</v>
      </c>
      <c r="Q326" s="236">
        <v>1.6299999999999999</v>
      </c>
      <c r="R326" s="236">
        <f>Q326*H326</f>
        <v>45.705199999999998</v>
      </c>
      <c r="S326" s="236">
        <v>0</v>
      </c>
      <c r="T326" s="23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8" t="s">
        <v>172</v>
      </c>
      <c r="AT326" s="238" t="s">
        <v>167</v>
      </c>
      <c r="AU326" s="238" t="s">
        <v>89</v>
      </c>
      <c r="AY326" s="18" t="s">
        <v>165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8" t="s">
        <v>87</v>
      </c>
      <c r="BK326" s="239">
        <f>ROUND(I326*H326,2)</f>
        <v>0</v>
      </c>
      <c r="BL326" s="18" t="s">
        <v>172</v>
      </c>
      <c r="BM326" s="238" t="s">
        <v>1035</v>
      </c>
    </row>
    <row r="327" s="2" customFormat="1">
      <c r="A327" s="39"/>
      <c r="B327" s="40"/>
      <c r="C327" s="41"/>
      <c r="D327" s="240" t="s">
        <v>174</v>
      </c>
      <c r="E327" s="41"/>
      <c r="F327" s="241" t="s">
        <v>312</v>
      </c>
      <c r="G327" s="41"/>
      <c r="H327" s="41"/>
      <c r="I327" s="242"/>
      <c r="J327" s="41"/>
      <c r="K327" s="41"/>
      <c r="L327" s="45"/>
      <c r="M327" s="243"/>
      <c r="N327" s="244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174</v>
      </c>
      <c r="AU327" s="18" t="s">
        <v>89</v>
      </c>
    </row>
    <row r="328" s="13" customFormat="1">
      <c r="A328" s="13"/>
      <c r="B328" s="245"/>
      <c r="C328" s="246"/>
      <c r="D328" s="247" t="s">
        <v>176</v>
      </c>
      <c r="E328" s="248" t="s">
        <v>1</v>
      </c>
      <c r="F328" s="249" t="s">
        <v>215</v>
      </c>
      <c r="G328" s="246"/>
      <c r="H328" s="248" t="s">
        <v>1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5" t="s">
        <v>176</v>
      </c>
      <c r="AU328" s="255" t="s">
        <v>89</v>
      </c>
      <c r="AV328" s="13" t="s">
        <v>87</v>
      </c>
      <c r="AW328" s="13" t="s">
        <v>35</v>
      </c>
      <c r="AX328" s="13" t="s">
        <v>79</v>
      </c>
      <c r="AY328" s="255" t="s">
        <v>165</v>
      </c>
    </row>
    <row r="329" s="13" customFormat="1">
      <c r="A329" s="13"/>
      <c r="B329" s="245"/>
      <c r="C329" s="246"/>
      <c r="D329" s="247" t="s">
        <v>176</v>
      </c>
      <c r="E329" s="248" t="s">
        <v>1</v>
      </c>
      <c r="F329" s="249" t="s">
        <v>1156</v>
      </c>
      <c r="G329" s="246"/>
      <c r="H329" s="248" t="s">
        <v>1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5" t="s">
        <v>176</v>
      </c>
      <c r="AU329" s="255" t="s">
        <v>89</v>
      </c>
      <c r="AV329" s="13" t="s">
        <v>87</v>
      </c>
      <c r="AW329" s="13" t="s">
        <v>35</v>
      </c>
      <c r="AX329" s="13" t="s">
        <v>79</v>
      </c>
      <c r="AY329" s="255" t="s">
        <v>165</v>
      </c>
    </row>
    <row r="330" s="14" customFormat="1">
      <c r="A330" s="14"/>
      <c r="B330" s="256"/>
      <c r="C330" s="257"/>
      <c r="D330" s="247" t="s">
        <v>176</v>
      </c>
      <c r="E330" s="258" t="s">
        <v>1</v>
      </c>
      <c r="F330" s="259" t="s">
        <v>1253</v>
      </c>
      <c r="G330" s="257"/>
      <c r="H330" s="260">
        <v>23.539999999999999</v>
      </c>
      <c r="I330" s="261"/>
      <c r="J330" s="257"/>
      <c r="K330" s="257"/>
      <c r="L330" s="262"/>
      <c r="M330" s="263"/>
      <c r="N330" s="264"/>
      <c r="O330" s="264"/>
      <c r="P330" s="264"/>
      <c r="Q330" s="264"/>
      <c r="R330" s="264"/>
      <c r="S330" s="264"/>
      <c r="T330" s="26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6" t="s">
        <v>176</v>
      </c>
      <c r="AU330" s="266" t="s">
        <v>89</v>
      </c>
      <c r="AV330" s="14" t="s">
        <v>89</v>
      </c>
      <c r="AW330" s="14" t="s">
        <v>35</v>
      </c>
      <c r="AX330" s="14" t="s">
        <v>79</v>
      </c>
      <c r="AY330" s="266" t="s">
        <v>165</v>
      </c>
    </row>
    <row r="331" s="13" customFormat="1">
      <c r="A331" s="13"/>
      <c r="B331" s="245"/>
      <c r="C331" s="246"/>
      <c r="D331" s="247" t="s">
        <v>176</v>
      </c>
      <c r="E331" s="248" t="s">
        <v>1</v>
      </c>
      <c r="F331" s="249" t="s">
        <v>747</v>
      </c>
      <c r="G331" s="246"/>
      <c r="H331" s="248" t="s">
        <v>1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5" t="s">
        <v>176</v>
      </c>
      <c r="AU331" s="255" t="s">
        <v>89</v>
      </c>
      <c r="AV331" s="13" t="s">
        <v>87</v>
      </c>
      <c r="AW331" s="13" t="s">
        <v>35</v>
      </c>
      <c r="AX331" s="13" t="s">
        <v>79</v>
      </c>
      <c r="AY331" s="255" t="s">
        <v>165</v>
      </c>
    </row>
    <row r="332" s="13" customFormat="1">
      <c r="A332" s="13"/>
      <c r="B332" s="245"/>
      <c r="C332" s="246"/>
      <c r="D332" s="247" t="s">
        <v>176</v>
      </c>
      <c r="E332" s="248" t="s">
        <v>1</v>
      </c>
      <c r="F332" s="249" t="s">
        <v>1156</v>
      </c>
      <c r="G332" s="246"/>
      <c r="H332" s="248" t="s">
        <v>1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5" t="s">
        <v>176</v>
      </c>
      <c r="AU332" s="255" t="s">
        <v>89</v>
      </c>
      <c r="AV332" s="13" t="s">
        <v>87</v>
      </c>
      <c r="AW332" s="13" t="s">
        <v>35</v>
      </c>
      <c r="AX332" s="13" t="s">
        <v>79</v>
      </c>
      <c r="AY332" s="255" t="s">
        <v>165</v>
      </c>
    </row>
    <row r="333" s="14" customFormat="1">
      <c r="A333" s="14"/>
      <c r="B333" s="256"/>
      <c r="C333" s="257"/>
      <c r="D333" s="247" t="s">
        <v>176</v>
      </c>
      <c r="E333" s="258" t="s">
        <v>1</v>
      </c>
      <c r="F333" s="259" t="s">
        <v>1037</v>
      </c>
      <c r="G333" s="257"/>
      <c r="H333" s="260">
        <v>4.5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176</v>
      </c>
      <c r="AU333" s="266" t="s">
        <v>89</v>
      </c>
      <c r="AV333" s="14" t="s">
        <v>89</v>
      </c>
      <c r="AW333" s="14" t="s">
        <v>35</v>
      </c>
      <c r="AX333" s="14" t="s">
        <v>79</v>
      </c>
      <c r="AY333" s="266" t="s">
        <v>165</v>
      </c>
    </row>
    <row r="334" s="15" customFormat="1">
      <c r="A334" s="15"/>
      <c r="B334" s="267"/>
      <c r="C334" s="268"/>
      <c r="D334" s="247" t="s">
        <v>176</v>
      </c>
      <c r="E334" s="269" t="s">
        <v>1</v>
      </c>
      <c r="F334" s="270" t="s">
        <v>179</v>
      </c>
      <c r="G334" s="268"/>
      <c r="H334" s="271">
        <v>28.039999999999999</v>
      </c>
      <c r="I334" s="272"/>
      <c r="J334" s="268"/>
      <c r="K334" s="268"/>
      <c r="L334" s="273"/>
      <c r="M334" s="274"/>
      <c r="N334" s="275"/>
      <c r="O334" s="275"/>
      <c r="P334" s="275"/>
      <c r="Q334" s="275"/>
      <c r="R334" s="275"/>
      <c r="S334" s="275"/>
      <c r="T334" s="27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7" t="s">
        <v>176</v>
      </c>
      <c r="AU334" s="277" t="s">
        <v>89</v>
      </c>
      <c r="AV334" s="15" t="s">
        <v>172</v>
      </c>
      <c r="AW334" s="15" t="s">
        <v>35</v>
      </c>
      <c r="AX334" s="15" t="s">
        <v>87</v>
      </c>
      <c r="AY334" s="277" t="s">
        <v>165</v>
      </c>
    </row>
    <row r="335" s="2" customFormat="1" ht="24.15" customHeight="1">
      <c r="A335" s="39"/>
      <c r="B335" s="40"/>
      <c r="C335" s="227" t="s">
        <v>320</v>
      </c>
      <c r="D335" s="227" t="s">
        <v>167</v>
      </c>
      <c r="E335" s="228" t="s">
        <v>315</v>
      </c>
      <c r="F335" s="229" t="s">
        <v>316</v>
      </c>
      <c r="G335" s="230" t="s">
        <v>170</v>
      </c>
      <c r="H335" s="231">
        <v>240.75399999999999</v>
      </c>
      <c r="I335" s="232"/>
      <c r="J335" s="233">
        <f>ROUND(I335*H335,2)</f>
        <v>0</v>
      </c>
      <c r="K335" s="229" t="s">
        <v>171</v>
      </c>
      <c r="L335" s="45"/>
      <c r="M335" s="234" t="s">
        <v>1</v>
      </c>
      <c r="N335" s="235" t="s">
        <v>44</v>
      </c>
      <c r="O335" s="92"/>
      <c r="P335" s="236">
        <f>O335*H335</f>
        <v>0</v>
      </c>
      <c r="Q335" s="236">
        <v>0.00017000000000000001</v>
      </c>
      <c r="R335" s="236">
        <f>Q335*H335</f>
        <v>0.040928180000000002</v>
      </c>
      <c r="S335" s="236">
        <v>0</v>
      </c>
      <c r="T335" s="237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8" t="s">
        <v>172</v>
      </c>
      <c r="AT335" s="238" t="s">
        <v>167</v>
      </c>
      <c r="AU335" s="238" t="s">
        <v>89</v>
      </c>
      <c r="AY335" s="18" t="s">
        <v>165</v>
      </c>
      <c r="BE335" s="239">
        <f>IF(N335="základní",J335,0)</f>
        <v>0</v>
      </c>
      <c r="BF335" s="239">
        <f>IF(N335="snížená",J335,0)</f>
        <v>0</v>
      </c>
      <c r="BG335" s="239">
        <f>IF(N335="zákl. přenesená",J335,0)</f>
        <v>0</v>
      </c>
      <c r="BH335" s="239">
        <f>IF(N335="sníž. přenesená",J335,0)</f>
        <v>0</v>
      </c>
      <c r="BI335" s="239">
        <f>IF(N335="nulová",J335,0)</f>
        <v>0</v>
      </c>
      <c r="BJ335" s="18" t="s">
        <v>87</v>
      </c>
      <c r="BK335" s="239">
        <f>ROUND(I335*H335,2)</f>
        <v>0</v>
      </c>
      <c r="BL335" s="18" t="s">
        <v>172</v>
      </c>
      <c r="BM335" s="238" t="s">
        <v>1038</v>
      </c>
    </row>
    <row r="336" s="2" customFormat="1">
      <c r="A336" s="39"/>
      <c r="B336" s="40"/>
      <c r="C336" s="41"/>
      <c r="D336" s="240" t="s">
        <v>174</v>
      </c>
      <c r="E336" s="41"/>
      <c r="F336" s="241" t="s">
        <v>318</v>
      </c>
      <c r="G336" s="41"/>
      <c r="H336" s="41"/>
      <c r="I336" s="242"/>
      <c r="J336" s="41"/>
      <c r="K336" s="41"/>
      <c r="L336" s="45"/>
      <c r="M336" s="243"/>
      <c r="N336" s="244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174</v>
      </c>
      <c r="AU336" s="18" t="s">
        <v>89</v>
      </c>
    </row>
    <row r="337" s="13" customFormat="1">
      <c r="A337" s="13"/>
      <c r="B337" s="245"/>
      <c r="C337" s="246"/>
      <c r="D337" s="247" t="s">
        <v>176</v>
      </c>
      <c r="E337" s="248" t="s">
        <v>1</v>
      </c>
      <c r="F337" s="249" t="s">
        <v>215</v>
      </c>
      <c r="G337" s="246"/>
      <c r="H337" s="248" t="s">
        <v>1</v>
      </c>
      <c r="I337" s="250"/>
      <c r="J337" s="246"/>
      <c r="K337" s="246"/>
      <c r="L337" s="251"/>
      <c r="M337" s="252"/>
      <c r="N337" s="253"/>
      <c r="O337" s="253"/>
      <c r="P337" s="253"/>
      <c r="Q337" s="253"/>
      <c r="R337" s="253"/>
      <c r="S337" s="253"/>
      <c r="T337" s="25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5" t="s">
        <v>176</v>
      </c>
      <c r="AU337" s="255" t="s">
        <v>89</v>
      </c>
      <c r="AV337" s="13" t="s">
        <v>87</v>
      </c>
      <c r="AW337" s="13" t="s">
        <v>35</v>
      </c>
      <c r="AX337" s="13" t="s">
        <v>79</v>
      </c>
      <c r="AY337" s="255" t="s">
        <v>165</v>
      </c>
    </row>
    <row r="338" s="13" customFormat="1">
      <c r="A338" s="13"/>
      <c r="B338" s="245"/>
      <c r="C338" s="246"/>
      <c r="D338" s="247" t="s">
        <v>176</v>
      </c>
      <c r="E338" s="248" t="s">
        <v>1</v>
      </c>
      <c r="F338" s="249" t="s">
        <v>1156</v>
      </c>
      <c r="G338" s="246"/>
      <c r="H338" s="248" t="s">
        <v>1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5" t="s">
        <v>176</v>
      </c>
      <c r="AU338" s="255" t="s">
        <v>89</v>
      </c>
      <c r="AV338" s="13" t="s">
        <v>87</v>
      </c>
      <c r="AW338" s="13" t="s">
        <v>35</v>
      </c>
      <c r="AX338" s="13" t="s">
        <v>79</v>
      </c>
      <c r="AY338" s="255" t="s">
        <v>165</v>
      </c>
    </row>
    <row r="339" s="14" customFormat="1">
      <c r="A339" s="14"/>
      <c r="B339" s="256"/>
      <c r="C339" s="257"/>
      <c r="D339" s="247" t="s">
        <v>176</v>
      </c>
      <c r="E339" s="258" t="s">
        <v>1</v>
      </c>
      <c r="F339" s="259" t="s">
        <v>1254</v>
      </c>
      <c r="G339" s="257"/>
      <c r="H339" s="260">
        <v>207.154</v>
      </c>
      <c r="I339" s="261"/>
      <c r="J339" s="257"/>
      <c r="K339" s="257"/>
      <c r="L339" s="262"/>
      <c r="M339" s="263"/>
      <c r="N339" s="264"/>
      <c r="O339" s="264"/>
      <c r="P339" s="264"/>
      <c r="Q339" s="264"/>
      <c r="R339" s="264"/>
      <c r="S339" s="264"/>
      <c r="T339" s="26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6" t="s">
        <v>176</v>
      </c>
      <c r="AU339" s="266" t="s">
        <v>89</v>
      </c>
      <c r="AV339" s="14" t="s">
        <v>89</v>
      </c>
      <c r="AW339" s="14" t="s">
        <v>35</v>
      </c>
      <c r="AX339" s="14" t="s">
        <v>79</v>
      </c>
      <c r="AY339" s="266" t="s">
        <v>165</v>
      </c>
    </row>
    <row r="340" s="14" customFormat="1">
      <c r="A340" s="14"/>
      <c r="B340" s="256"/>
      <c r="C340" s="257"/>
      <c r="D340" s="247" t="s">
        <v>176</v>
      </c>
      <c r="E340" s="258" t="s">
        <v>1</v>
      </c>
      <c r="F340" s="259" t="s">
        <v>624</v>
      </c>
      <c r="G340" s="257"/>
      <c r="H340" s="260">
        <v>0.59999999999999998</v>
      </c>
      <c r="I340" s="261"/>
      <c r="J340" s="257"/>
      <c r="K340" s="257"/>
      <c r="L340" s="262"/>
      <c r="M340" s="263"/>
      <c r="N340" s="264"/>
      <c r="O340" s="264"/>
      <c r="P340" s="264"/>
      <c r="Q340" s="264"/>
      <c r="R340" s="264"/>
      <c r="S340" s="264"/>
      <c r="T340" s="26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6" t="s">
        <v>176</v>
      </c>
      <c r="AU340" s="266" t="s">
        <v>89</v>
      </c>
      <c r="AV340" s="14" t="s">
        <v>89</v>
      </c>
      <c r="AW340" s="14" t="s">
        <v>35</v>
      </c>
      <c r="AX340" s="14" t="s">
        <v>79</v>
      </c>
      <c r="AY340" s="266" t="s">
        <v>165</v>
      </c>
    </row>
    <row r="341" s="13" customFormat="1">
      <c r="A341" s="13"/>
      <c r="B341" s="245"/>
      <c r="C341" s="246"/>
      <c r="D341" s="247" t="s">
        <v>176</v>
      </c>
      <c r="E341" s="248" t="s">
        <v>1</v>
      </c>
      <c r="F341" s="249" t="s">
        <v>747</v>
      </c>
      <c r="G341" s="246"/>
      <c r="H341" s="248" t="s">
        <v>1</v>
      </c>
      <c r="I341" s="250"/>
      <c r="J341" s="246"/>
      <c r="K341" s="246"/>
      <c r="L341" s="251"/>
      <c r="M341" s="252"/>
      <c r="N341" s="253"/>
      <c r="O341" s="253"/>
      <c r="P341" s="253"/>
      <c r="Q341" s="253"/>
      <c r="R341" s="253"/>
      <c r="S341" s="253"/>
      <c r="T341" s="25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5" t="s">
        <v>176</v>
      </c>
      <c r="AU341" s="255" t="s">
        <v>89</v>
      </c>
      <c r="AV341" s="13" t="s">
        <v>87</v>
      </c>
      <c r="AW341" s="13" t="s">
        <v>35</v>
      </c>
      <c r="AX341" s="13" t="s">
        <v>79</v>
      </c>
      <c r="AY341" s="255" t="s">
        <v>165</v>
      </c>
    </row>
    <row r="342" s="13" customFormat="1">
      <c r="A342" s="13"/>
      <c r="B342" s="245"/>
      <c r="C342" s="246"/>
      <c r="D342" s="247" t="s">
        <v>176</v>
      </c>
      <c r="E342" s="248" t="s">
        <v>1</v>
      </c>
      <c r="F342" s="249" t="s">
        <v>1156</v>
      </c>
      <c r="G342" s="246"/>
      <c r="H342" s="248" t="s">
        <v>1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5" t="s">
        <v>176</v>
      </c>
      <c r="AU342" s="255" t="s">
        <v>89</v>
      </c>
      <c r="AV342" s="13" t="s">
        <v>87</v>
      </c>
      <c r="AW342" s="13" t="s">
        <v>35</v>
      </c>
      <c r="AX342" s="13" t="s">
        <v>79</v>
      </c>
      <c r="AY342" s="255" t="s">
        <v>165</v>
      </c>
    </row>
    <row r="343" s="14" customFormat="1">
      <c r="A343" s="14"/>
      <c r="B343" s="256"/>
      <c r="C343" s="257"/>
      <c r="D343" s="247" t="s">
        <v>176</v>
      </c>
      <c r="E343" s="258" t="s">
        <v>1</v>
      </c>
      <c r="F343" s="259" t="s">
        <v>1040</v>
      </c>
      <c r="G343" s="257"/>
      <c r="H343" s="260">
        <v>33</v>
      </c>
      <c r="I343" s="261"/>
      <c r="J343" s="257"/>
      <c r="K343" s="257"/>
      <c r="L343" s="262"/>
      <c r="M343" s="263"/>
      <c r="N343" s="264"/>
      <c r="O343" s="264"/>
      <c r="P343" s="264"/>
      <c r="Q343" s="264"/>
      <c r="R343" s="264"/>
      <c r="S343" s="264"/>
      <c r="T343" s="26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6" t="s">
        <v>176</v>
      </c>
      <c r="AU343" s="266" t="s">
        <v>89</v>
      </c>
      <c r="AV343" s="14" t="s">
        <v>89</v>
      </c>
      <c r="AW343" s="14" t="s">
        <v>35</v>
      </c>
      <c r="AX343" s="14" t="s">
        <v>79</v>
      </c>
      <c r="AY343" s="266" t="s">
        <v>165</v>
      </c>
    </row>
    <row r="344" s="15" customFormat="1">
      <c r="A344" s="15"/>
      <c r="B344" s="267"/>
      <c r="C344" s="268"/>
      <c r="D344" s="247" t="s">
        <v>176</v>
      </c>
      <c r="E344" s="269" t="s">
        <v>1</v>
      </c>
      <c r="F344" s="270" t="s">
        <v>179</v>
      </c>
      <c r="G344" s="268"/>
      <c r="H344" s="271">
        <v>240.75399999999999</v>
      </c>
      <c r="I344" s="272"/>
      <c r="J344" s="268"/>
      <c r="K344" s="268"/>
      <c r="L344" s="273"/>
      <c r="M344" s="274"/>
      <c r="N344" s="275"/>
      <c r="O344" s="275"/>
      <c r="P344" s="275"/>
      <c r="Q344" s="275"/>
      <c r="R344" s="275"/>
      <c r="S344" s="275"/>
      <c r="T344" s="27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7" t="s">
        <v>176</v>
      </c>
      <c r="AU344" s="277" t="s">
        <v>89</v>
      </c>
      <c r="AV344" s="15" t="s">
        <v>172</v>
      </c>
      <c r="AW344" s="15" t="s">
        <v>35</v>
      </c>
      <c r="AX344" s="15" t="s">
        <v>87</v>
      </c>
      <c r="AY344" s="277" t="s">
        <v>165</v>
      </c>
    </row>
    <row r="345" s="2" customFormat="1" ht="24.15" customHeight="1">
      <c r="A345" s="39"/>
      <c r="B345" s="40"/>
      <c r="C345" s="278" t="s">
        <v>325</v>
      </c>
      <c r="D345" s="278" t="s">
        <v>191</v>
      </c>
      <c r="E345" s="279" t="s">
        <v>321</v>
      </c>
      <c r="F345" s="280" t="s">
        <v>322</v>
      </c>
      <c r="G345" s="281" t="s">
        <v>170</v>
      </c>
      <c r="H345" s="282">
        <v>285.173</v>
      </c>
      <c r="I345" s="283"/>
      <c r="J345" s="284">
        <f>ROUND(I345*H345,2)</f>
        <v>0</v>
      </c>
      <c r="K345" s="280" t="s">
        <v>171</v>
      </c>
      <c r="L345" s="285"/>
      <c r="M345" s="286" t="s">
        <v>1</v>
      </c>
      <c r="N345" s="287" t="s">
        <v>44</v>
      </c>
      <c r="O345" s="92"/>
      <c r="P345" s="236">
        <f>O345*H345</f>
        <v>0</v>
      </c>
      <c r="Q345" s="236">
        <v>0.00029999999999999997</v>
      </c>
      <c r="R345" s="236">
        <f>Q345*H345</f>
        <v>0.085551899999999986</v>
      </c>
      <c r="S345" s="236">
        <v>0</v>
      </c>
      <c r="T345" s="237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8" t="s">
        <v>195</v>
      </c>
      <c r="AT345" s="238" t="s">
        <v>191</v>
      </c>
      <c r="AU345" s="238" t="s">
        <v>89</v>
      </c>
      <c r="AY345" s="18" t="s">
        <v>165</v>
      </c>
      <c r="BE345" s="239">
        <f>IF(N345="základní",J345,0)</f>
        <v>0</v>
      </c>
      <c r="BF345" s="239">
        <f>IF(N345="snížená",J345,0)</f>
        <v>0</v>
      </c>
      <c r="BG345" s="239">
        <f>IF(N345="zákl. přenesená",J345,0)</f>
        <v>0</v>
      </c>
      <c r="BH345" s="239">
        <f>IF(N345="sníž. přenesená",J345,0)</f>
        <v>0</v>
      </c>
      <c r="BI345" s="239">
        <f>IF(N345="nulová",J345,0)</f>
        <v>0</v>
      </c>
      <c r="BJ345" s="18" t="s">
        <v>87</v>
      </c>
      <c r="BK345" s="239">
        <f>ROUND(I345*H345,2)</f>
        <v>0</v>
      </c>
      <c r="BL345" s="18" t="s">
        <v>172</v>
      </c>
      <c r="BM345" s="238" t="s">
        <v>1041</v>
      </c>
    </row>
    <row r="346" s="14" customFormat="1">
      <c r="A346" s="14"/>
      <c r="B346" s="256"/>
      <c r="C346" s="257"/>
      <c r="D346" s="247" t="s">
        <v>176</v>
      </c>
      <c r="E346" s="258" t="s">
        <v>1</v>
      </c>
      <c r="F346" s="259" t="s">
        <v>1255</v>
      </c>
      <c r="G346" s="257"/>
      <c r="H346" s="260">
        <v>285.173</v>
      </c>
      <c r="I346" s="261"/>
      <c r="J346" s="257"/>
      <c r="K346" s="257"/>
      <c r="L346" s="262"/>
      <c r="M346" s="263"/>
      <c r="N346" s="264"/>
      <c r="O346" s="264"/>
      <c r="P346" s="264"/>
      <c r="Q346" s="264"/>
      <c r="R346" s="264"/>
      <c r="S346" s="264"/>
      <c r="T346" s="26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6" t="s">
        <v>176</v>
      </c>
      <c r="AU346" s="266" t="s">
        <v>89</v>
      </c>
      <c r="AV346" s="14" t="s">
        <v>89</v>
      </c>
      <c r="AW346" s="14" t="s">
        <v>35</v>
      </c>
      <c r="AX346" s="14" t="s">
        <v>79</v>
      </c>
      <c r="AY346" s="266" t="s">
        <v>165</v>
      </c>
    </row>
    <row r="347" s="15" customFormat="1">
      <c r="A347" s="15"/>
      <c r="B347" s="267"/>
      <c r="C347" s="268"/>
      <c r="D347" s="247" t="s">
        <v>176</v>
      </c>
      <c r="E347" s="269" t="s">
        <v>1</v>
      </c>
      <c r="F347" s="270" t="s">
        <v>179</v>
      </c>
      <c r="G347" s="268"/>
      <c r="H347" s="271">
        <v>285.173</v>
      </c>
      <c r="I347" s="272"/>
      <c r="J347" s="268"/>
      <c r="K347" s="268"/>
      <c r="L347" s="273"/>
      <c r="M347" s="274"/>
      <c r="N347" s="275"/>
      <c r="O347" s="275"/>
      <c r="P347" s="275"/>
      <c r="Q347" s="275"/>
      <c r="R347" s="275"/>
      <c r="S347" s="275"/>
      <c r="T347" s="276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7" t="s">
        <v>176</v>
      </c>
      <c r="AU347" s="277" t="s">
        <v>89</v>
      </c>
      <c r="AV347" s="15" t="s">
        <v>172</v>
      </c>
      <c r="AW347" s="15" t="s">
        <v>35</v>
      </c>
      <c r="AX347" s="15" t="s">
        <v>87</v>
      </c>
      <c r="AY347" s="277" t="s">
        <v>165</v>
      </c>
    </row>
    <row r="348" s="2" customFormat="1" ht="16.5" customHeight="1">
      <c r="A348" s="39"/>
      <c r="B348" s="40"/>
      <c r="C348" s="227" t="s">
        <v>332</v>
      </c>
      <c r="D348" s="227" t="s">
        <v>167</v>
      </c>
      <c r="E348" s="228" t="s">
        <v>326</v>
      </c>
      <c r="F348" s="229" t="s">
        <v>327</v>
      </c>
      <c r="G348" s="230" t="s">
        <v>183</v>
      </c>
      <c r="H348" s="231">
        <v>5.8330000000000002</v>
      </c>
      <c r="I348" s="232"/>
      <c r="J348" s="233">
        <f>ROUND(I348*H348,2)</f>
        <v>0</v>
      </c>
      <c r="K348" s="229" t="s">
        <v>171</v>
      </c>
      <c r="L348" s="45"/>
      <c r="M348" s="234" t="s">
        <v>1</v>
      </c>
      <c r="N348" s="235" t="s">
        <v>44</v>
      </c>
      <c r="O348" s="92"/>
      <c r="P348" s="236">
        <f>O348*H348</f>
        <v>0</v>
      </c>
      <c r="Q348" s="236">
        <v>1.6299999999999999</v>
      </c>
      <c r="R348" s="236">
        <f>Q348*H348</f>
        <v>9.50779</v>
      </c>
      <c r="S348" s="236">
        <v>0</v>
      </c>
      <c r="T348" s="237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8" t="s">
        <v>172</v>
      </c>
      <c r="AT348" s="238" t="s">
        <v>167</v>
      </c>
      <c r="AU348" s="238" t="s">
        <v>89</v>
      </c>
      <c r="AY348" s="18" t="s">
        <v>165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8" t="s">
        <v>87</v>
      </c>
      <c r="BK348" s="239">
        <f>ROUND(I348*H348,2)</f>
        <v>0</v>
      </c>
      <c r="BL348" s="18" t="s">
        <v>172</v>
      </c>
      <c r="BM348" s="238" t="s">
        <v>1043</v>
      </c>
    </row>
    <row r="349" s="2" customFormat="1">
      <c r="A349" s="39"/>
      <c r="B349" s="40"/>
      <c r="C349" s="41"/>
      <c r="D349" s="240" t="s">
        <v>174</v>
      </c>
      <c r="E349" s="41"/>
      <c r="F349" s="241" t="s">
        <v>329</v>
      </c>
      <c r="G349" s="41"/>
      <c r="H349" s="41"/>
      <c r="I349" s="242"/>
      <c r="J349" s="41"/>
      <c r="K349" s="41"/>
      <c r="L349" s="45"/>
      <c r="M349" s="243"/>
      <c r="N349" s="244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174</v>
      </c>
      <c r="AU349" s="18" t="s">
        <v>89</v>
      </c>
    </row>
    <row r="350" s="13" customFormat="1">
      <c r="A350" s="13"/>
      <c r="B350" s="245"/>
      <c r="C350" s="246"/>
      <c r="D350" s="247" t="s">
        <v>176</v>
      </c>
      <c r="E350" s="248" t="s">
        <v>1</v>
      </c>
      <c r="F350" s="249" t="s">
        <v>215</v>
      </c>
      <c r="G350" s="246"/>
      <c r="H350" s="248" t="s">
        <v>1</v>
      </c>
      <c r="I350" s="250"/>
      <c r="J350" s="246"/>
      <c r="K350" s="246"/>
      <c r="L350" s="251"/>
      <c r="M350" s="252"/>
      <c r="N350" s="253"/>
      <c r="O350" s="253"/>
      <c r="P350" s="253"/>
      <c r="Q350" s="253"/>
      <c r="R350" s="253"/>
      <c r="S350" s="253"/>
      <c r="T350" s="25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5" t="s">
        <v>176</v>
      </c>
      <c r="AU350" s="255" t="s">
        <v>89</v>
      </c>
      <c r="AV350" s="13" t="s">
        <v>87</v>
      </c>
      <c r="AW350" s="13" t="s">
        <v>35</v>
      </c>
      <c r="AX350" s="13" t="s">
        <v>79</v>
      </c>
      <c r="AY350" s="255" t="s">
        <v>165</v>
      </c>
    </row>
    <row r="351" s="13" customFormat="1">
      <c r="A351" s="13"/>
      <c r="B351" s="245"/>
      <c r="C351" s="246"/>
      <c r="D351" s="247" t="s">
        <v>176</v>
      </c>
      <c r="E351" s="248" t="s">
        <v>1</v>
      </c>
      <c r="F351" s="249" t="s">
        <v>1156</v>
      </c>
      <c r="G351" s="246"/>
      <c r="H351" s="248" t="s">
        <v>1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5" t="s">
        <v>176</v>
      </c>
      <c r="AU351" s="255" t="s">
        <v>89</v>
      </c>
      <c r="AV351" s="13" t="s">
        <v>87</v>
      </c>
      <c r="AW351" s="13" t="s">
        <v>35</v>
      </c>
      <c r="AX351" s="13" t="s">
        <v>79</v>
      </c>
      <c r="AY351" s="255" t="s">
        <v>165</v>
      </c>
    </row>
    <row r="352" s="14" customFormat="1">
      <c r="A352" s="14"/>
      <c r="B352" s="256"/>
      <c r="C352" s="257"/>
      <c r="D352" s="247" t="s">
        <v>176</v>
      </c>
      <c r="E352" s="258" t="s">
        <v>1</v>
      </c>
      <c r="F352" s="259" t="s">
        <v>1256</v>
      </c>
      <c r="G352" s="257"/>
      <c r="H352" s="260">
        <v>4.7080000000000002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176</v>
      </c>
      <c r="AU352" s="266" t="s">
        <v>89</v>
      </c>
      <c r="AV352" s="14" t="s">
        <v>89</v>
      </c>
      <c r="AW352" s="14" t="s">
        <v>35</v>
      </c>
      <c r="AX352" s="14" t="s">
        <v>79</v>
      </c>
      <c r="AY352" s="266" t="s">
        <v>165</v>
      </c>
    </row>
    <row r="353" s="13" customFormat="1">
      <c r="A353" s="13"/>
      <c r="B353" s="245"/>
      <c r="C353" s="246"/>
      <c r="D353" s="247" t="s">
        <v>176</v>
      </c>
      <c r="E353" s="248" t="s">
        <v>1</v>
      </c>
      <c r="F353" s="249" t="s">
        <v>747</v>
      </c>
      <c r="G353" s="246"/>
      <c r="H353" s="248" t="s">
        <v>1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5" t="s">
        <v>176</v>
      </c>
      <c r="AU353" s="255" t="s">
        <v>89</v>
      </c>
      <c r="AV353" s="13" t="s">
        <v>87</v>
      </c>
      <c r="AW353" s="13" t="s">
        <v>35</v>
      </c>
      <c r="AX353" s="13" t="s">
        <v>79</v>
      </c>
      <c r="AY353" s="255" t="s">
        <v>165</v>
      </c>
    </row>
    <row r="354" s="13" customFormat="1">
      <c r="A354" s="13"/>
      <c r="B354" s="245"/>
      <c r="C354" s="246"/>
      <c r="D354" s="247" t="s">
        <v>176</v>
      </c>
      <c r="E354" s="248" t="s">
        <v>1</v>
      </c>
      <c r="F354" s="249" t="s">
        <v>1156</v>
      </c>
      <c r="G354" s="246"/>
      <c r="H354" s="248" t="s">
        <v>1</v>
      </c>
      <c r="I354" s="250"/>
      <c r="J354" s="246"/>
      <c r="K354" s="246"/>
      <c r="L354" s="251"/>
      <c r="M354" s="252"/>
      <c r="N354" s="253"/>
      <c r="O354" s="253"/>
      <c r="P354" s="253"/>
      <c r="Q354" s="253"/>
      <c r="R354" s="253"/>
      <c r="S354" s="253"/>
      <c r="T354" s="25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5" t="s">
        <v>176</v>
      </c>
      <c r="AU354" s="255" t="s">
        <v>89</v>
      </c>
      <c r="AV354" s="13" t="s">
        <v>87</v>
      </c>
      <c r="AW354" s="13" t="s">
        <v>35</v>
      </c>
      <c r="AX354" s="13" t="s">
        <v>79</v>
      </c>
      <c r="AY354" s="255" t="s">
        <v>165</v>
      </c>
    </row>
    <row r="355" s="14" customFormat="1">
      <c r="A355" s="14"/>
      <c r="B355" s="256"/>
      <c r="C355" s="257"/>
      <c r="D355" s="247" t="s">
        <v>176</v>
      </c>
      <c r="E355" s="258" t="s">
        <v>1</v>
      </c>
      <c r="F355" s="259" t="s">
        <v>1257</v>
      </c>
      <c r="G355" s="257"/>
      <c r="H355" s="260">
        <v>1.125</v>
      </c>
      <c r="I355" s="261"/>
      <c r="J355" s="257"/>
      <c r="K355" s="257"/>
      <c r="L355" s="262"/>
      <c r="M355" s="263"/>
      <c r="N355" s="264"/>
      <c r="O355" s="264"/>
      <c r="P355" s="264"/>
      <c r="Q355" s="264"/>
      <c r="R355" s="264"/>
      <c r="S355" s="264"/>
      <c r="T355" s="26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6" t="s">
        <v>176</v>
      </c>
      <c r="AU355" s="266" t="s">
        <v>89</v>
      </c>
      <c r="AV355" s="14" t="s">
        <v>89</v>
      </c>
      <c r="AW355" s="14" t="s">
        <v>35</v>
      </c>
      <c r="AX355" s="14" t="s">
        <v>79</v>
      </c>
      <c r="AY355" s="266" t="s">
        <v>165</v>
      </c>
    </row>
    <row r="356" s="15" customFormat="1">
      <c r="A356" s="15"/>
      <c r="B356" s="267"/>
      <c r="C356" s="268"/>
      <c r="D356" s="247" t="s">
        <v>176</v>
      </c>
      <c r="E356" s="269" t="s">
        <v>1</v>
      </c>
      <c r="F356" s="270" t="s">
        <v>179</v>
      </c>
      <c r="G356" s="268"/>
      <c r="H356" s="271">
        <v>5.8330000000000002</v>
      </c>
      <c r="I356" s="272"/>
      <c r="J356" s="268"/>
      <c r="K356" s="268"/>
      <c r="L356" s="273"/>
      <c r="M356" s="274"/>
      <c r="N356" s="275"/>
      <c r="O356" s="275"/>
      <c r="P356" s="275"/>
      <c r="Q356" s="275"/>
      <c r="R356" s="275"/>
      <c r="S356" s="275"/>
      <c r="T356" s="27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7" t="s">
        <v>176</v>
      </c>
      <c r="AU356" s="277" t="s">
        <v>89</v>
      </c>
      <c r="AV356" s="15" t="s">
        <v>172</v>
      </c>
      <c r="AW356" s="15" t="s">
        <v>35</v>
      </c>
      <c r="AX356" s="15" t="s">
        <v>87</v>
      </c>
      <c r="AY356" s="277" t="s">
        <v>165</v>
      </c>
    </row>
    <row r="357" s="2" customFormat="1" ht="24.15" customHeight="1">
      <c r="A357" s="39"/>
      <c r="B357" s="40"/>
      <c r="C357" s="227" t="s">
        <v>7</v>
      </c>
      <c r="D357" s="227" t="s">
        <v>167</v>
      </c>
      <c r="E357" s="228" t="s">
        <v>333</v>
      </c>
      <c r="F357" s="229" t="s">
        <v>334</v>
      </c>
      <c r="G357" s="230" t="s">
        <v>335</v>
      </c>
      <c r="H357" s="231">
        <v>109.161</v>
      </c>
      <c r="I357" s="232"/>
      <c r="J357" s="233">
        <f>ROUND(I357*H357,2)</f>
        <v>0</v>
      </c>
      <c r="K357" s="229" t="s">
        <v>171</v>
      </c>
      <c r="L357" s="45"/>
      <c r="M357" s="234" t="s">
        <v>1</v>
      </c>
      <c r="N357" s="235" t="s">
        <v>44</v>
      </c>
      <c r="O357" s="92"/>
      <c r="P357" s="236">
        <f>O357*H357</f>
        <v>0</v>
      </c>
      <c r="Q357" s="236">
        <v>0.00048999999999999998</v>
      </c>
      <c r="R357" s="236">
        <f>Q357*H357</f>
        <v>0.053488889999999997</v>
      </c>
      <c r="S357" s="236">
        <v>0</v>
      </c>
      <c r="T357" s="237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8" t="s">
        <v>172</v>
      </c>
      <c r="AT357" s="238" t="s">
        <v>167</v>
      </c>
      <c r="AU357" s="238" t="s">
        <v>89</v>
      </c>
      <c r="AY357" s="18" t="s">
        <v>165</v>
      </c>
      <c r="BE357" s="239">
        <f>IF(N357="základní",J357,0)</f>
        <v>0</v>
      </c>
      <c r="BF357" s="239">
        <f>IF(N357="snížená",J357,0)</f>
        <v>0</v>
      </c>
      <c r="BG357" s="239">
        <f>IF(N357="zákl. přenesená",J357,0)</f>
        <v>0</v>
      </c>
      <c r="BH357" s="239">
        <f>IF(N357="sníž. přenesená",J357,0)</f>
        <v>0</v>
      </c>
      <c r="BI357" s="239">
        <f>IF(N357="nulová",J357,0)</f>
        <v>0</v>
      </c>
      <c r="BJ357" s="18" t="s">
        <v>87</v>
      </c>
      <c r="BK357" s="239">
        <f>ROUND(I357*H357,2)</f>
        <v>0</v>
      </c>
      <c r="BL357" s="18" t="s">
        <v>172</v>
      </c>
      <c r="BM357" s="238" t="s">
        <v>1046</v>
      </c>
    </row>
    <row r="358" s="2" customFormat="1">
      <c r="A358" s="39"/>
      <c r="B358" s="40"/>
      <c r="C358" s="41"/>
      <c r="D358" s="240" t="s">
        <v>174</v>
      </c>
      <c r="E358" s="41"/>
      <c r="F358" s="241" t="s">
        <v>337</v>
      </c>
      <c r="G358" s="41"/>
      <c r="H358" s="41"/>
      <c r="I358" s="242"/>
      <c r="J358" s="41"/>
      <c r="K358" s="41"/>
      <c r="L358" s="45"/>
      <c r="M358" s="243"/>
      <c r="N358" s="244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174</v>
      </c>
      <c r="AU358" s="18" t="s">
        <v>89</v>
      </c>
    </row>
    <row r="359" s="13" customFormat="1">
      <c r="A359" s="13"/>
      <c r="B359" s="245"/>
      <c r="C359" s="246"/>
      <c r="D359" s="247" t="s">
        <v>176</v>
      </c>
      <c r="E359" s="248" t="s">
        <v>1</v>
      </c>
      <c r="F359" s="249" t="s">
        <v>215</v>
      </c>
      <c r="G359" s="246"/>
      <c r="H359" s="248" t="s">
        <v>1</v>
      </c>
      <c r="I359" s="250"/>
      <c r="J359" s="246"/>
      <c r="K359" s="246"/>
      <c r="L359" s="251"/>
      <c r="M359" s="252"/>
      <c r="N359" s="253"/>
      <c r="O359" s="253"/>
      <c r="P359" s="253"/>
      <c r="Q359" s="253"/>
      <c r="R359" s="253"/>
      <c r="S359" s="253"/>
      <c r="T359" s="25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5" t="s">
        <v>176</v>
      </c>
      <c r="AU359" s="255" t="s">
        <v>89</v>
      </c>
      <c r="AV359" s="13" t="s">
        <v>87</v>
      </c>
      <c r="AW359" s="13" t="s">
        <v>35</v>
      </c>
      <c r="AX359" s="13" t="s">
        <v>79</v>
      </c>
      <c r="AY359" s="255" t="s">
        <v>165</v>
      </c>
    </row>
    <row r="360" s="13" customFormat="1">
      <c r="A360" s="13"/>
      <c r="B360" s="245"/>
      <c r="C360" s="246"/>
      <c r="D360" s="247" t="s">
        <v>176</v>
      </c>
      <c r="E360" s="248" t="s">
        <v>1</v>
      </c>
      <c r="F360" s="249" t="s">
        <v>1156</v>
      </c>
      <c r="G360" s="246"/>
      <c r="H360" s="248" t="s">
        <v>1</v>
      </c>
      <c r="I360" s="250"/>
      <c r="J360" s="246"/>
      <c r="K360" s="246"/>
      <c r="L360" s="251"/>
      <c r="M360" s="252"/>
      <c r="N360" s="253"/>
      <c r="O360" s="253"/>
      <c r="P360" s="253"/>
      <c r="Q360" s="253"/>
      <c r="R360" s="253"/>
      <c r="S360" s="253"/>
      <c r="T360" s="25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5" t="s">
        <v>176</v>
      </c>
      <c r="AU360" s="255" t="s">
        <v>89</v>
      </c>
      <c r="AV360" s="13" t="s">
        <v>87</v>
      </c>
      <c r="AW360" s="13" t="s">
        <v>35</v>
      </c>
      <c r="AX360" s="13" t="s">
        <v>79</v>
      </c>
      <c r="AY360" s="255" t="s">
        <v>165</v>
      </c>
    </row>
    <row r="361" s="14" customFormat="1">
      <c r="A361" s="14"/>
      <c r="B361" s="256"/>
      <c r="C361" s="257"/>
      <c r="D361" s="247" t="s">
        <v>176</v>
      </c>
      <c r="E361" s="258" t="s">
        <v>1</v>
      </c>
      <c r="F361" s="259" t="s">
        <v>1258</v>
      </c>
      <c r="G361" s="257"/>
      <c r="H361" s="260">
        <v>94.161000000000001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176</v>
      </c>
      <c r="AU361" s="266" t="s">
        <v>89</v>
      </c>
      <c r="AV361" s="14" t="s">
        <v>89</v>
      </c>
      <c r="AW361" s="14" t="s">
        <v>35</v>
      </c>
      <c r="AX361" s="14" t="s">
        <v>79</v>
      </c>
      <c r="AY361" s="266" t="s">
        <v>165</v>
      </c>
    </row>
    <row r="362" s="13" customFormat="1">
      <c r="A362" s="13"/>
      <c r="B362" s="245"/>
      <c r="C362" s="246"/>
      <c r="D362" s="247" t="s">
        <v>176</v>
      </c>
      <c r="E362" s="248" t="s">
        <v>1</v>
      </c>
      <c r="F362" s="249" t="s">
        <v>747</v>
      </c>
      <c r="G362" s="246"/>
      <c r="H362" s="248" t="s">
        <v>1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5" t="s">
        <v>176</v>
      </c>
      <c r="AU362" s="255" t="s">
        <v>89</v>
      </c>
      <c r="AV362" s="13" t="s">
        <v>87</v>
      </c>
      <c r="AW362" s="13" t="s">
        <v>35</v>
      </c>
      <c r="AX362" s="13" t="s">
        <v>79</v>
      </c>
      <c r="AY362" s="255" t="s">
        <v>165</v>
      </c>
    </row>
    <row r="363" s="13" customFormat="1">
      <c r="A363" s="13"/>
      <c r="B363" s="245"/>
      <c r="C363" s="246"/>
      <c r="D363" s="247" t="s">
        <v>176</v>
      </c>
      <c r="E363" s="248" t="s">
        <v>1</v>
      </c>
      <c r="F363" s="249" t="s">
        <v>1156</v>
      </c>
      <c r="G363" s="246"/>
      <c r="H363" s="248" t="s">
        <v>1</v>
      </c>
      <c r="I363" s="250"/>
      <c r="J363" s="246"/>
      <c r="K363" s="246"/>
      <c r="L363" s="251"/>
      <c r="M363" s="252"/>
      <c r="N363" s="253"/>
      <c r="O363" s="253"/>
      <c r="P363" s="253"/>
      <c r="Q363" s="253"/>
      <c r="R363" s="253"/>
      <c r="S363" s="253"/>
      <c r="T363" s="25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5" t="s">
        <v>176</v>
      </c>
      <c r="AU363" s="255" t="s">
        <v>89</v>
      </c>
      <c r="AV363" s="13" t="s">
        <v>87</v>
      </c>
      <c r="AW363" s="13" t="s">
        <v>35</v>
      </c>
      <c r="AX363" s="13" t="s">
        <v>79</v>
      </c>
      <c r="AY363" s="255" t="s">
        <v>165</v>
      </c>
    </row>
    <row r="364" s="14" customFormat="1">
      <c r="A364" s="14"/>
      <c r="B364" s="256"/>
      <c r="C364" s="257"/>
      <c r="D364" s="247" t="s">
        <v>176</v>
      </c>
      <c r="E364" s="258" t="s">
        <v>1</v>
      </c>
      <c r="F364" s="259" t="s">
        <v>1048</v>
      </c>
      <c r="G364" s="257"/>
      <c r="H364" s="260">
        <v>15</v>
      </c>
      <c r="I364" s="261"/>
      <c r="J364" s="257"/>
      <c r="K364" s="257"/>
      <c r="L364" s="262"/>
      <c r="M364" s="263"/>
      <c r="N364" s="264"/>
      <c r="O364" s="264"/>
      <c r="P364" s="264"/>
      <c r="Q364" s="264"/>
      <c r="R364" s="264"/>
      <c r="S364" s="264"/>
      <c r="T364" s="26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6" t="s">
        <v>176</v>
      </c>
      <c r="AU364" s="266" t="s">
        <v>89</v>
      </c>
      <c r="AV364" s="14" t="s">
        <v>89</v>
      </c>
      <c r="AW364" s="14" t="s">
        <v>35</v>
      </c>
      <c r="AX364" s="14" t="s">
        <v>79</v>
      </c>
      <c r="AY364" s="266" t="s">
        <v>165</v>
      </c>
    </row>
    <row r="365" s="15" customFormat="1">
      <c r="A365" s="15"/>
      <c r="B365" s="267"/>
      <c r="C365" s="268"/>
      <c r="D365" s="247" t="s">
        <v>176</v>
      </c>
      <c r="E365" s="269" t="s">
        <v>1</v>
      </c>
      <c r="F365" s="270" t="s">
        <v>179</v>
      </c>
      <c r="G365" s="268"/>
      <c r="H365" s="271">
        <v>109.161</v>
      </c>
      <c r="I365" s="272"/>
      <c r="J365" s="268"/>
      <c r="K365" s="268"/>
      <c r="L365" s="273"/>
      <c r="M365" s="274"/>
      <c r="N365" s="275"/>
      <c r="O365" s="275"/>
      <c r="P365" s="275"/>
      <c r="Q365" s="275"/>
      <c r="R365" s="275"/>
      <c r="S365" s="275"/>
      <c r="T365" s="276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7" t="s">
        <v>176</v>
      </c>
      <c r="AU365" s="277" t="s">
        <v>89</v>
      </c>
      <c r="AV365" s="15" t="s">
        <v>172</v>
      </c>
      <c r="AW365" s="15" t="s">
        <v>35</v>
      </c>
      <c r="AX365" s="15" t="s">
        <v>87</v>
      </c>
      <c r="AY365" s="277" t="s">
        <v>165</v>
      </c>
    </row>
    <row r="366" s="12" customFormat="1" ht="22.8" customHeight="1">
      <c r="A366" s="12"/>
      <c r="B366" s="211"/>
      <c r="C366" s="212"/>
      <c r="D366" s="213" t="s">
        <v>78</v>
      </c>
      <c r="E366" s="225" t="s">
        <v>229</v>
      </c>
      <c r="F366" s="225" t="s">
        <v>345</v>
      </c>
      <c r="G366" s="212"/>
      <c r="H366" s="212"/>
      <c r="I366" s="215"/>
      <c r="J366" s="226">
        <f>BK366</f>
        <v>0</v>
      </c>
      <c r="K366" s="212"/>
      <c r="L366" s="217"/>
      <c r="M366" s="218"/>
      <c r="N366" s="219"/>
      <c r="O366" s="219"/>
      <c r="P366" s="220">
        <f>SUM(P367:P554)</f>
        <v>0</v>
      </c>
      <c r="Q366" s="219"/>
      <c r="R366" s="220">
        <f>SUM(R367:R554)</f>
        <v>200.82633800999997</v>
      </c>
      <c r="S366" s="219"/>
      <c r="T366" s="221">
        <f>SUM(T367:T554)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22" t="s">
        <v>87</v>
      </c>
      <c r="AT366" s="223" t="s">
        <v>78</v>
      </c>
      <c r="AU366" s="223" t="s">
        <v>87</v>
      </c>
      <c r="AY366" s="222" t="s">
        <v>165</v>
      </c>
      <c r="BK366" s="224">
        <f>SUM(BK367:BK554)</f>
        <v>0</v>
      </c>
    </row>
    <row r="367" s="2" customFormat="1" ht="24.15" customHeight="1">
      <c r="A367" s="39"/>
      <c r="B367" s="40"/>
      <c r="C367" s="227" t="s">
        <v>346</v>
      </c>
      <c r="D367" s="227" t="s">
        <v>167</v>
      </c>
      <c r="E367" s="228" t="s">
        <v>347</v>
      </c>
      <c r="F367" s="229" t="s">
        <v>348</v>
      </c>
      <c r="G367" s="230" t="s">
        <v>170</v>
      </c>
      <c r="H367" s="231">
        <v>720.89400000000001</v>
      </c>
      <c r="I367" s="232"/>
      <c r="J367" s="233">
        <f>ROUND(I367*H367,2)</f>
        <v>0</v>
      </c>
      <c r="K367" s="229" t="s">
        <v>171</v>
      </c>
      <c r="L367" s="45"/>
      <c r="M367" s="234" t="s">
        <v>1</v>
      </c>
      <c r="N367" s="235" t="s">
        <v>44</v>
      </c>
      <c r="O367" s="92"/>
      <c r="P367" s="236">
        <f>O367*H367</f>
        <v>0</v>
      </c>
      <c r="Q367" s="236">
        <v>0</v>
      </c>
      <c r="R367" s="236">
        <f>Q367*H367</f>
        <v>0</v>
      </c>
      <c r="S367" s="236">
        <v>0</v>
      </c>
      <c r="T367" s="237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8" t="s">
        <v>172</v>
      </c>
      <c r="AT367" s="238" t="s">
        <v>167</v>
      </c>
      <c r="AU367" s="238" t="s">
        <v>89</v>
      </c>
      <c r="AY367" s="18" t="s">
        <v>165</v>
      </c>
      <c r="BE367" s="239">
        <f>IF(N367="základní",J367,0)</f>
        <v>0</v>
      </c>
      <c r="BF367" s="239">
        <f>IF(N367="snížená",J367,0)</f>
        <v>0</v>
      </c>
      <c r="BG367" s="239">
        <f>IF(N367="zákl. přenesená",J367,0)</f>
        <v>0</v>
      </c>
      <c r="BH367" s="239">
        <f>IF(N367="sníž. přenesená",J367,0)</f>
        <v>0</v>
      </c>
      <c r="BI367" s="239">
        <f>IF(N367="nulová",J367,0)</f>
        <v>0</v>
      </c>
      <c r="BJ367" s="18" t="s">
        <v>87</v>
      </c>
      <c r="BK367" s="239">
        <f>ROUND(I367*H367,2)</f>
        <v>0</v>
      </c>
      <c r="BL367" s="18" t="s">
        <v>172</v>
      </c>
      <c r="BM367" s="238" t="s">
        <v>1049</v>
      </c>
    </row>
    <row r="368" s="2" customFormat="1">
      <c r="A368" s="39"/>
      <c r="B368" s="40"/>
      <c r="C368" s="41"/>
      <c r="D368" s="240" t="s">
        <v>174</v>
      </c>
      <c r="E368" s="41"/>
      <c r="F368" s="241" t="s">
        <v>350</v>
      </c>
      <c r="G368" s="41"/>
      <c r="H368" s="41"/>
      <c r="I368" s="242"/>
      <c r="J368" s="41"/>
      <c r="K368" s="41"/>
      <c r="L368" s="45"/>
      <c r="M368" s="243"/>
      <c r="N368" s="244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174</v>
      </c>
      <c r="AU368" s="18" t="s">
        <v>89</v>
      </c>
    </row>
    <row r="369" s="13" customFormat="1">
      <c r="A369" s="13"/>
      <c r="B369" s="245"/>
      <c r="C369" s="246"/>
      <c r="D369" s="247" t="s">
        <v>176</v>
      </c>
      <c r="E369" s="248" t="s">
        <v>1</v>
      </c>
      <c r="F369" s="249" t="s">
        <v>1156</v>
      </c>
      <c r="G369" s="246"/>
      <c r="H369" s="248" t="s">
        <v>1</v>
      </c>
      <c r="I369" s="250"/>
      <c r="J369" s="246"/>
      <c r="K369" s="246"/>
      <c r="L369" s="251"/>
      <c r="M369" s="252"/>
      <c r="N369" s="253"/>
      <c r="O369" s="253"/>
      <c r="P369" s="253"/>
      <c r="Q369" s="253"/>
      <c r="R369" s="253"/>
      <c r="S369" s="253"/>
      <c r="T369" s="25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5" t="s">
        <v>176</v>
      </c>
      <c r="AU369" s="255" t="s">
        <v>89</v>
      </c>
      <c r="AV369" s="13" t="s">
        <v>87</v>
      </c>
      <c r="AW369" s="13" t="s">
        <v>35</v>
      </c>
      <c r="AX369" s="13" t="s">
        <v>79</v>
      </c>
      <c r="AY369" s="255" t="s">
        <v>165</v>
      </c>
    </row>
    <row r="370" s="14" customFormat="1">
      <c r="A370" s="14"/>
      <c r="B370" s="256"/>
      <c r="C370" s="257"/>
      <c r="D370" s="247" t="s">
        <v>176</v>
      </c>
      <c r="E370" s="258" t="s">
        <v>1</v>
      </c>
      <c r="F370" s="259" t="s">
        <v>1230</v>
      </c>
      <c r="G370" s="257"/>
      <c r="H370" s="260">
        <v>98</v>
      </c>
      <c r="I370" s="261"/>
      <c r="J370" s="257"/>
      <c r="K370" s="257"/>
      <c r="L370" s="262"/>
      <c r="M370" s="263"/>
      <c r="N370" s="264"/>
      <c r="O370" s="264"/>
      <c r="P370" s="264"/>
      <c r="Q370" s="264"/>
      <c r="R370" s="264"/>
      <c r="S370" s="264"/>
      <c r="T370" s="26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6" t="s">
        <v>176</v>
      </c>
      <c r="AU370" s="266" t="s">
        <v>89</v>
      </c>
      <c r="AV370" s="14" t="s">
        <v>89</v>
      </c>
      <c r="AW370" s="14" t="s">
        <v>35</v>
      </c>
      <c r="AX370" s="14" t="s">
        <v>79</v>
      </c>
      <c r="AY370" s="266" t="s">
        <v>165</v>
      </c>
    </row>
    <row r="371" s="14" customFormat="1">
      <c r="A371" s="14"/>
      <c r="B371" s="256"/>
      <c r="C371" s="257"/>
      <c r="D371" s="247" t="s">
        <v>176</v>
      </c>
      <c r="E371" s="258" t="s">
        <v>1</v>
      </c>
      <c r="F371" s="259" t="s">
        <v>1231</v>
      </c>
      <c r="G371" s="257"/>
      <c r="H371" s="260">
        <v>52.012999999999998</v>
      </c>
      <c r="I371" s="261"/>
      <c r="J371" s="257"/>
      <c r="K371" s="257"/>
      <c r="L371" s="262"/>
      <c r="M371" s="263"/>
      <c r="N371" s="264"/>
      <c r="O371" s="264"/>
      <c r="P371" s="264"/>
      <c r="Q371" s="264"/>
      <c r="R371" s="264"/>
      <c r="S371" s="264"/>
      <c r="T371" s="26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6" t="s">
        <v>176</v>
      </c>
      <c r="AU371" s="266" t="s">
        <v>89</v>
      </c>
      <c r="AV371" s="14" t="s">
        <v>89</v>
      </c>
      <c r="AW371" s="14" t="s">
        <v>35</v>
      </c>
      <c r="AX371" s="14" t="s">
        <v>79</v>
      </c>
      <c r="AY371" s="266" t="s">
        <v>165</v>
      </c>
    </row>
    <row r="372" s="14" customFormat="1">
      <c r="A372" s="14"/>
      <c r="B372" s="256"/>
      <c r="C372" s="257"/>
      <c r="D372" s="247" t="s">
        <v>176</v>
      </c>
      <c r="E372" s="258" t="s">
        <v>1</v>
      </c>
      <c r="F372" s="259" t="s">
        <v>1232</v>
      </c>
      <c r="G372" s="257"/>
      <c r="H372" s="260">
        <v>52.25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176</v>
      </c>
      <c r="AU372" s="266" t="s">
        <v>89</v>
      </c>
      <c r="AV372" s="14" t="s">
        <v>89</v>
      </c>
      <c r="AW372" s="14" t="s">
        <v>35</v>
      </c>
      <c r="AX372" s="14" t="s">
        <v>79</v>
      </c>
      <c r="AY372" s="266" t="s">
        <v>165</v>
      </c>
    </row>
    <row r="373" s="14" customFormat="1">
      <c r="A373" s="14"/>
      <c r="B373" s="256"/>
      <c r="C373" s="257"/>
      <c r="D373" s="247" t="s">
        <v>176</v>
      </c>
      <c r="E373" s="258" t="s">
        <v>1</v>
      </c>
      <c r="F373" s="259" t="s">
        <v>1233</v>
      </c>
      <c r="G373" s="257"/>
      <c r="H373" s="260">
        <v>66.299999999999997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6" t="s">
        <v>176</v>
      </c>
      <c r="AU373" s="266" t="s">
        <v>89</v>
      </c>
      <c r="AV373" s="14" t="s">
        <v>89</v>
      </c>
      <c r="AW373" s="14" t="s">
        <v>35</v>
      </c>
      <c r="AX373" s="14" t="s">
        <v>79</v>
      </c>
      <c r="AY373" s="266" t="s">
        <v>165</v>
      </c>
    </row>
    <row r="374" s="14" customFormat="1">
      <c r="A374" s="14"/>
      <c r="B374" s="256"/>
      <c r="C374" s="257"/>
      <c r="D374" s="247" t="s">
        <v>176</v>
      </c>
      <c r="E374" s="258" t="s">
        <v>1</v>
      </c>
      <c r="F374" s="259" t="s">
        <v>1234</v>
      </c>
      <c r="G374" s="257"/>
      <c r="H374" s="260">
        <v>51</v>
      </c>
      <c r="I374" s="261"/>
      <c r="J374" s="257"/>
      <c r="K374" s="257"/>
      <c r="L374" s="262"/>
      <c r="M374" s="263"/>
      <c r="N374" s="264"/>
      <c r="O374" s="264"/>
      <c r="P374" s="264"/>
      <c r="Q374" s="264"/>
      <c r="R374" s="264"/>
      <c r="S374" s="264"/>
      <c r="T374" s="26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6" t="s">
        <v>176</v>
      </c>
      <c r="AU374" s="266" t="s">
        <v>89</v>
      </c>
      <c r="AV374" s="14" t="s">
        <v>89</v>
      </c>
      <c r="AW374" s="14" t="s">
        <v>35</v>
      </c>
      <c r="AX374" s="14" t="s">
        <v>79</v>
      </c>
      <c r="AY374" s="266" t="s">
        <v>165</v>
      </c>
    </row>
    <row r="375" s="14" customFormat="1">
      <c r="A375" s="14"/>
      <c r="B375" s="256"/>
      <c r="C375" s="257"/>
      <c r="D375" s="247" t="s">
        <v>176</v>
      </c>
      <c r="E375" s="258" t="s">
        <v>1</v>
      </c>
      <c r="F375" s="259" t="s">
        <v>1235</v>
      </c>
      <c r="G375" s="257"/>
      <c r="H375" s="260">
        <v>230.321</v>
      </c>
      <c r="I375" s="261"/>
      <c r="J375" s="257"/>
      <c r="K375" s="257"/>
      <c r="L375" s="262"/>
      <c r="M375" s="263"/>
      <c r="N375" s="264"/>
      <c r="O375" s="264"/>
      <c r="P375" s="264"/>
      <c r="Q375" s="264"/>
      <c r="R375" s="264"/>
      <c r="S375" s="264"/>
      <c r="T375" s="26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6" t="s">
        <v>176</v>
      </c>
      <c r="AU375" s="266" t="s">
        <v>89</v>
      </c>
      <c r="AV375" s="14" t="s">
        <v>89</v>
      </c>
      <c r="AW375" s="14" t="s">
        <v>35</v>
      </c>
      <c r="AX375" s="14" t="s">
        <v>79</v>
      </c>
      <c r="AY375" s="266" t="s">
        <v>165</v>
      </c>
    </row>
    <row r="376" s="13" customFormat="1">
      <c r="A376" s="13"/>
      <c r="B376" s="245"/>
      <c r="C376" s="246"/>
      <c r="D376" s="247" t="s">
        <v>176</v>
      </c>
      <c r="E376" s="248" t="s">
        <v>1</v>
      </c>
      <c r="F376" s="249" t="s">
        <v>1168</v>
      </c>
      <c r="G376" s="246"/>
      <c r="H376" s="248" t="s">
        <v>1</v>
      </c>
      <c r="I376" s="250"/>
      <c r="J376" s="246"/>
      <c r="K376" s="246"/>
      <c r="L376" s="251"/>
      <c r="M376" s="252"/>
      <c r="N376" s="253"/>
      <c r="O376" s="253"/>
      <c r="P376" s="253"/>
      <c r="Q376" s="253"/>
      <c r="R376" s="253"/>
      <c r="S376" s="253"/>
      <c r="T376" s="25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5" t="s">
        <v>176</v>
      </c>
      <c r="AU376" s="255" t="s">
        <v>89</v>
      </c>
      <c r="AV376" s="13" t="s">
        <v>87</v>
      </c>
      <c r="AW376" s="13" t="s">
        <v>35</v>
      </c>
      <c r="AX376" s="13" t="s">
        <v>79</v>
      </c>
      <c r="AY376" s="255" t="s">
        <v>165</v>
      </c>
    </row>
    <row r="377" s="14" customFormat="1">
      <c r="A377" s="14"/>
      <c r="B377" s="256"/>
      <c r="C377" s="257"/>
      <c r="D377" s="247" t="s">
        <v>176</v>
      </c>
      <c r="E377" s="258" t="s">
        <v>1</v>
      </c>
      <c r="F377" s="259" t="s">
        <v>1236</v>
      </c>
      <c r="G377" s="257"/>
      <c r="H377" s="260">
        <v>9.6099999999999994</v>
      </c>
      <c r="I377" s="261"/>
      <c r="J377" s="257"/>
      <c r="K377" s="257"/>
      <c r="L377" s="262"/>
      <c r="M377" s="263"/>
      <c r="N377" s="264"/>
      <c r="O377" s="264"/>
      <c r="P377" s="264"/>
      <c r="Q377" s="264"/>
      <c r="R377" s="264"/>
      <c r="S377" s="264"/>
      <c r="T377" s="26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6" t="s">
        <v>176</v>
      </c>
      <c r="AU377" s="266" t="s">
        <v>89</v>
      </c>
      <c r="AV377" s="14" t="s">
        <v>89</v>
      </c>
      <c r="AW377" s="14" t="s">
        <v>35</v>
      </c>
      <c r="AX377" s="14" t="s">
        <v>79</v>
      </c>
      <c r="AY377" s="266" t="s">
        <v>165</v>
      </c>
    </row>
    <row r="378" s="14" customFormat="1">
      <c r="A378" s="14"/>
      <c r="B378" s="256"/>
      <c r="C378" s="257"/>
      <c r="D378" s="247" t="s">
        <v>176</v>
      </c>
      <c r="E378" s="258" t="s">
        <v>1</v>
      </c>
      <c r="F378" s="259" t="s">
        <v>1237</v>
      </c>
      <c r="G378" s="257"/>
      <c r="H378" s="260">
        <v>21</v>
      </c>
      <c r="I378" s="261"/>
      <c r="J378" s="257"/>
      <c r="K378" s="257"/>
      <c r="L378" s="262"/>
      <c r="M378" s="263"/>
      <c r="N378" s="264"/>
      <c r="O378" s="264"/>
      <c r="P378" s="264"/>
      <c r="Q378" s="264"/>
      <c r="R378" s="264"/>
      <c r="S378" s="264"/>
      <c r="T378" s="26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6" t="s">
        <v>176</v>
      </c>
      <c r="AU378" s="266" t="s">
        <v>89</v>
      </c>
      <c r="AV378" s="14" t="s">
        <v>89</v>
      </c>
      <c r="AW378" s="14" t="s">
        <v>35</v>
      </c>
      <c r="AX378" s="14" t="s">
        <v>79</v>
      </c>
      <c r="AY378" s="266" t="s">
        <v>165</v>
      </c>
    </row>
    <row r="379" s="14" customFormat="1">
      <c r="A379" s="14"/>
      <c r="B379" s="256"/>
      <c r="C379" s="257"/>
      <c r="D379" s="247" t="s">
        <v>176</v>
      </c>
      <c r="E379" s="258" t="s">
        <v>1</v>
      </c>
      <c r="F379" s="259" t="s">
        <v>1238</v>
      </c>
      <c r="G379" s="257"/>
      <c r="H379" s="260">
        <v>5.4379999999999997</v>
      </c>
      <c r="I379" s="261"/>
      <c r="J379" s="257"/>
      <c r="K379" s="257"/>
      <c r="L379" s="262"/>
      <c r="M379" s="263"/>
      <c r="N379" s="264"/>
      <c r="O379" s="264"/>
      <c r="P379" s="264"/>
      <c r="Q379" s="264"/>
      <c r="R379" s="264"/>
      <c r="S379" s="264"/>
      <c r="T379" s="26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6" t="s">
        <v>176</v>
      </c>
      <c r="AU379" s="266" t="s">
        <v>89</v>
      </c>
      <c r="AV379" s="14" t="s">
        <v>89</v>
      </c>
      <c r="AW379" s="14" t="s">
        <v>35</v>
      </c>
      <c r="AX379" s="14" t="s">
        <v>79</v>
      </c>
      <c r="AY379" s="266" t="s">
        <v>165</v>
      </c>
    </row>
    <row r="380" s="13" customFormat="1">
      <c r="A380" s="13"/>
      <c r="B380" s="245"/>
      <c r="C380" s="246"/>
      <c r="D380" s="247" t="s">
        <v>176</v>
      </c>
      <c r="E380" s="248" t="s">
        <v>1</v>
      </c>
      <c r="F380" s="249" t="s">
        <v>380</v>
      </c>
      <c r="G380" s="246"/>
      <c r="H380" s="248" t="s">
        <v>1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5" t="s">
        <v>176</v>
      </c>
      <c r="AU380" s="255" t="s">
        <v>89</v>
      </c>
      <c r="AV380" s="13" t="s">
        <v>87</v>
      </c>
      <c r="AW380" s="13" t="s">
        <v>35</v>
      </c>
      <c r="AX380" s="13" t="s">
        <v>79</v>
      </c>
      <c r="AY380" s="255" t="s">
        <v>165</v>
      </c>
    </row>
    <row r="381" s="14" customFormat="1">
      <c r="A381" s="14"/>
      <c r="B381" s="256"/>
      <c r="C381" s="257"/>
      <c r="D381" s="247" t="s">
        <v>176</v>
      </c>
      <c r="E381" s="258" t="s">
        <v>1</v>
      </c>
      <c r="F381" s="259" t="s">
        <v>1239</v>
      </c>
      <c r="G381" s="257"/>
      <c r="H381" s="260">
        <v>6.5999999999999996</v>
      </c>
      <c r="I381" s="261"/>
      <c r="J381" s="257"/>
      <c r="K381" s="257"/>
      <c r="L381" s="262"/>
      <c r="M381" s="263"/>
      <c r="N381" s="264"/>
      <c r="O381" s="264"/>
      <c r="P381" s="264"/>
      <c r="Q381" s="264"/>
      <c r="R381" s="264"/>
      <c r="S381" s="264"/>
      <c r="T381" s="26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6" t="s">
        <v>176</v>
      </c>
      <c r="AU381" s="266" t="s">
        <v>89</v>
      </c>
      <c r="AV381" s="14" t="s">
        <v>89</v>
      </c>
      <c r="AW381" s="14" t="s">
        <v>35</v>
      </c>
      <c r="AX381" s="14" t="s">
        <v>79</v>
      </c>
      <c r="AY381" s="266" t="s">
        <v>165</v>
      </c>
    </row>
    <row r="382" s="14" customFormat="1">
      <c r="A382" s="14"/>
      <c r="B382" s="256"/>
      <c r="C382" s="257"/>
      <c r="D382" s="247" t="s">
        <v>176</v>
      </c>
      <c r="E382" s="258" t="s">
        <v>1</v>
      </c>
      <c r="F382" s="259" t="s">
        <v>1240</v>
      </c>
      <c r="G382" s="257"/>
      <c r="H382" s="260">
        <v>3</v>
      </c>
      <c r="I382" s="261"/>
      <c r="J382" s="257"/>
      <c r="K382" s="257"/>
      <c r="L382" s="262"/>
      <c r="M382" s="263"/>
      <c r="N382" s="264"/>
      <c r="O382" s="264"/>
      <c r="P382" s="264"/>
      <c r="Q382" s="264"/>
      <c r="R382" s="264"/>
      <c r="S382" s="264"/>
      <c r="T382" s="26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6" t="s">
        <v>176</v>
      </c>
      <c r="AU382" s="266" t="s">
        <v>89</v>
      </c>
      <c r="AV382" s="14" t="s">
        <v>89</v>
      </c>
      <c r="AW382" s="14" t="s">
        <v>35</v>
      </c>
      <c r="AX382" s="14" t="s">
        <v>79</v>
      </c>
      <c r="AY382" s="266" t="s">
        <v>165</v>
      </c>
    </row>
    <row r="383" s="14" customFormat="1">
      <c r="A383" s="14"/>
      <c r="B383" s="256"/>
      <c r="C383" s="257"/>
      <c r="D383" s="247" t="s">
        <v>176</v>
      </c>
      <c r="E383" s="258" t="s">
        <v>1</v>
      </c>
      <c r="F383" s="259" t="s">
        <v>1241</v>
      </c>
      <c r="G383" s="257"/>
      <c r="H383" s="260">
        <v>3</v>
      </c>
      <c r="I383" s="261"/>
      <c r="J383" s="257"/>
      <c r="K383" s="257"/>
      <c r="L383" s="262"/>
      <c r="M383" s="263"/>
      <c r="N383" s="264"/>
      <c r="O383" s="264"/>
      <c r="P383" s="264"/>
      <c r="Q383" s="264"/>
      <c r="R383" s="264"/>
      <c r="S383" s="264"/>
      <c r="T383" s="26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6" t="s">
        <v>176</v>
      </c>
      <c r="AU383" s="266" t="s">
        <v>89</v>
      </c>
      <c r="AV383" s="14" t="s">
        <v>89</v>
      </c>
      <c r="AW383" s="14" t="s">
        <v>35</v>
      </c>
      <c r="AX383" s="14" t="s">
        <v>79</v>
      </c>
      <c r="AY383" s="266" t="s">
        <v>165</v>
      </c>
    </row>
    <row r="384" s="14" customFormat="1">
      <c r="A384" s="14"/>
      <c r="B384" s="256"/>
      <c r="C384" s="257"/>
      <c r="D384" s="247" t="s">
        <v>176</v>
      </c>
      <c r="E384" s="258" t="s">
        <v>1</v>
      </c>
      <c r="F384" s="259" t="s">
        <v>1242</v>
      </c>
      <c r="G384" s="257"/>
      <c r="H384" s="260">
        <v>4.5</v>
      </c>
      <c r="I384" s="261"/>
      <c r="J384" s="257"/>
      <c r="K384" s="257"/>
      <c r="L384" s="262"/>
      <c r="M384" s="263"/>
      <c r="N384" s="264"/>
      <c r="O384" s="264"/>
      <c r="P384" s="264"/>
      <c r="Q384" s="264"/>
      <c r="R384" s="264"/>
      <c r="S384" s="264"/>
      <c r="T384" s="26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6" t="s">
        <v>176</v>
      </c>
      <c r="AU384" s="266" t="s">
        <v>89</v>
      </c>
      <c r="AV384" s="14" t="s">
        <v>89</v>
      </c>
      <c r="AW384" s="14" t="s">
        <v>35</v>
      </c>
      <c r="AX384" s="14" t="s">
        <v>79</v>
      </c>
      <c r="AY384" s="266" t="s">
        <v>165</v>
      </c>
    </row>
    <row r="385" s="14" customFormat="1">
      <c r="A385" s="14"/>
      <c r="B385" s="256"/>
      <c r="C385" s="257"/>
      <c r="D385" s="247" t="s">
        <v>176</v>
      </c>
      <c r="E385" s="258" t="s">
        <v>1</v>
      </c>
      <c r="F385" s="259" t="s">
        <v>1243</v>
      </c>
      <c r="G385" s="257"/>
      <c r="H385" s="260">
        <v>12.76</v>
      </c>
      <c r="I385" s="261"/>
      <c r="J385" s="257"/>
      <c r="K385" s="257"/>
      <c r="L385" s="262"/>
      <c r="M385" s="263"/>
      <c r="N385" s="264"/>
      <c r="O385" s="264"/>
      <c r="P385" s="264"/>
      <c r="Q385" s="264"/>
      <c r="R385" s="264"/>
      <c r="S385" s="264"/>
      <c r="T385" s="26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6" t="s">
        <v>176</v>
      </c>
      <c r="AU385" s="266" t="s">
        <v>89</v>
      </c>
      <c r="AV385" s="14" t="s">
        <v>89</v>
      </c>
      <c r="AW385" s="14" t="s">
        <v>35</v>
      </c>
      <c r="AX385" s="14" t="s">
        <v>79</v>
      </c>
      <c r="AY385" s="266" t="s">
        <v>165</v>
      </c>
    </row>
    <row r="386" s="14" customFormat="1">
      <c r="A386" s="14"/>
      <c r="B386" s="256"/>
      <c r="C386" s="257"/>
      <c r="D386" s="247" t="s">
        <v>176</v>
      </c>
      <c r="E386" s="258" t="s">
        <v>1</v>
      </c>
      <c r="F386" s="259" t="s">
        <v>1244</v>
      </c>
      <c r="G386" s="257"/>
      <c r="H386" s="260">
        <v>0.40000000000000002</v>
      </c>
      <c r="I386" s="261"/>
      <c r="J386" s="257"/>
      <c r="K386" s="257"/>
      <c r="L386" s="262"/>
      <c r="M386" s="263"/>
      <c r="N386" s="264"/>
      <c r="O386" s="264"/>
      <c r="P386" s="264"/>
      <c r="Q386" s="264"/>
      <c r="R386" s="264"/>
      <c r="S386" s="264"/>
      <c r="T386" s="26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6" t="s">
        <v>176</v>
      </c>
      <c r="AU386" s="266" t="s">
        <v>89</v>
      </c>
      <c r="AV386" s="14" t="s">
        <v>89</v>
      </c>
      <c r="AW386" s="14" t="s">
        <v>35</v>
      </c>
      <c r="AX386" s="14" t="s">
        <v>79</v>
      </c>
      <c r="AY386" s="266" t="s">
        <v>165</v>
      </c>
    </row>
    <row r="387" s="14" customFormat="1">
      <c r="A387" s="14"/>
      <c r="B387" s="256"/>
      <c r="C387" s="257"/>
      <c r="D387" s="247" t="s">
        <v>176</v>
      </c>
      <c r="E387" s="258" t="s">
        <v>1</v>
      </c>
      <c r="F387" s="259" t="s">
        <v>1245</v>
      </c>
      <c r="G387" s="257"/>
      <c r="H387" s="260">
        <v>14.625</v>
      </c>
      <c r="I387" s="261"/>
      <c r="J387" s="257"/>
      <c r="K387" s="257"/>
      <c r="L387" s="262"/>
      <c r="M387" s="263"/>
      <c r="N387" s="264"/>
      <c r="O387" s="264"/>
      <c r="P387" s="264"/>
      <c r="Q387" s="264"/>
      <c r="R387" s="264"/>
      <c r="S387" s="264"/>
      <c r="T387" s="26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6" t="s">
        <v>176</v>
      </c>
      <c r="AU387" s="266" t="s">
        <v>89</v>
      </c>
      <c r="AV387" s="14" t="s">
        <v>89</v>
      </c>
      <c r="AW387" s="14" t="s">
        <v>35</v>
      </c>
      <c r="AX387" s="14" t="s">
        <v>79</v>
      </c>
      <c r="AY387" s="266" t="s">
        <v>165</v>
      </c>
    </row>
    <row r="388" s="14" customFormat="1">
      <c r="A388" s="14"/>
      <c r="B388" s="256"/>
      <c r="C388" s="257"/>
      <c r="D388" s="247" t="s">
        <v>176</v>
      </c>
      <c r="E388" s="258" t="s">
        <v>1</v>
      </c>
      <c r="F388" s="259" t="s">
        <v>1246</v>
      </c>
      <c r="G388" s="257"/>
      <c r="H388" s="260">
        <v>4.3499999999999996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6" t="s">
        <v>176</v>
      </c>
      <c r="AU388" s="266" t="s">
        <v>89</v>
      </c>
      <c r="AV388" s="14" t="s">
        <v>89</v>
      </c>
      <c r="AW388" s="14" t="s">
        <v>35</v>
      </c>
      <c r="AX388" s="14" t="s">
        <v>79</v>
      </c>
      <c r="AY388" s="266" t="s">
        <v>165</v>
      </c>
    </row>
    <row r="389" s="13" customFormat="1">
      <c r="A389" s="13"/>
      <c r="B389" s="245"/>
      <c r="C389" s="246"/>
      <c r="D389" s="247" t="s">
        <v>176</v>
      </c>
      <c r="E389" s="248" t="s">
        <v>1</v>
      </c>
      <c r="F389" s="249" t="s">
        <v>968</v>
      </c>
      <c r="G389" s="246"/>
      <c r="H389" s="248" t="s">
        <v>1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5" t="s">
        <v>176</v>
      </c>
      <c r="AU389" s="255" t="s">
        <v>89</v>
      </c>
      <c r="AV389" s="13" t="s">
        <v>87</v>
      </c>
      <c r="AW389" s="13" t="s">
        <v>35</v>
      </c>
      <c r="AX389" s="13" t="s">
        <v>79</v>
      </c>
      <c r="AY389" s="255" t="s">
        <v>165</v>
      </c>
    </row>
    <row r="390" s="14" customFormat="1">
      <c r="A390" s="14"/>
      <c r="B390" s="256"/>
      <c r="C390" s="257"/>
      <c r="D390" s="247" t="s">
        <v>176</v>
      </c>
      <c r="E390" s="258" t="s">
        <v>1</v>
      </c>
      <c r="F390" s="259" t="s">
        <v>1031</v>
      </c>
      <c r="G390" s="257"/>
      <c r="H390" s="260">
        <v>8</v>
      </c>
      <c r="I390" s="261"/>
      <c r="J390" s="257"/>
      <c r="K390" s="257"/>
      <c r="L390" s="262"/>
      <c r="M390" s="263"/>
      <c r="N390" s="264"/>
      <c r="O390" s="264"/>
      <c r="P390" s="264"/>
      <c r="Q390" s="264"/>
      <c r="R390" s="264"/>
      <c r="S390" s="264"/>
      <c r="T390" s="26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6" t="s">
        <v>176</v>
      </c>
      <c r="AU390" s="266" t="s">
        <v>89</v>
      </c>
      <c r="AV390" s="14" t="s">
        <v>89</v>
      </c>
      <c r="AW390" s="14" t="s">
        <v>35</v>
      </c>
      <c r="AX390" s="14" t="s">
        <v>79</v>
      </c>
      <c r="AY390" s="266" t="s">
        <v>165</v>
      </c>
    </row>
    <row r="391" s="13" customFormat="1">
      <c r="A391" s="13"/>
      <c r="B391" s="245"/>
      <c r="C391" s="246"/>
      <c r="D391" s="247" t="s">
        <v>176</v>
      </c>
      <c r="E391" s="248" t="s">
        <v>1</v>
      </c>
      <c r="F391" s="249" t="s">
        <v>970</v>
      </c>
      <c r="G391" s="246"/>
      <c r="H391" s="248" t="s">
        <v>1</v>
      </c>
      <c r="I391" s="250"/>
      <c r="J391" s="246"/>
      <c r="K391" s="246"/>
      <c r="L391" s="251"/>
      <c r="M391" s="252"/>
      <c r="N391" s="253"/>
      <c r="O391" s="253"/>
      <c r="P391" s="253"/>
      <c r="Q391" s="253"/>
      <c r="R391" s="253"/>
      <c r="S391" s="253"/>
      <c r="T391" s="25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5" t="s">
        <v>176</v>
      </c>
      <c r="AU391" s="255" t="s">
        <v>89</v>
      </c>
      <c r="AV391" s="13" t="s">
        <v>87</v>
      </c>
      <c r="AW391" s="13" t="s">
        <v>35</v>
      </c>
      <c r="AX391" s="13" t="s">
        <v>79</v>
      </c>
      <c r="AY391" s="255" t="s">
        <v>165</v>
      </c>
    </row>
    <row r="392" s="13" customFormat="1">
      <c r="A392" s="13"/>
      <c r="B392" s="245"/>
      <c r="C392" s="246"/>
      <c r="D392" s="247" t="s">
        <v>176</v>
      </c>
      <c r="E392" s="248" t="s">
        <v>1</v>
      </c>
      <c r="F392" s="249" t="s">
        <v>1111</v>
      </c>
      <c r="G392" s="246"/>
      <c r="H392" s="248" t="s">
        <v>1</v>
      </c>
      <c r="I392" s="250"/>
      <c r="J392" s="246"/>
      <c r="K392" s="246"/>
      <c r="L392" s="251"/>
      <c r="M392" s="252"/>
      <c r="N392" s="253"/>
      <c r="O392" s="253"/>
      <c r="P392" s="253"/>
      <c r="Q392" s="253"/>
      <c r="R392" s="253"/>
      <c r="S392" s="253"/>
      <c r="T392" s="25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5" t="s">
        <v>176</v>
      </c>
      <c r="AU392" s="255" t="s">
        <v>89</v>
      </c>
      <c r="AV392" s="13" t="s">
        <v>87</v>
      </c>
      <c r="AW392" s="13" t="s">
        <v>35</v>
      </c>
      <c r="AX392" s="13" t="s">
        <v>79</v>
      </c>
      <c r="AY392" s="255" t="s">
        <v>165</v>
      </c>
    </row>
    <row r="393" s="14" customFormat="1">
      <c r="A393" s="14"/>
      <c r="B393" s="256"/>
      <c r="C393" s="257"/>
      <c r="D393" s="247" t="s">
        <v>176</v>
      </c>
      <c r="E393" s="258" t="s">
        <v>1</v>
      </c>
      <c r="F393" s="259" t="s">
        <v>1032</v>
      </c>
      <c r="G393" s="257"/>
      <c r="H393" s="260">
        <v>1.9350000000000001</v>
      </c>
      <c r="I393" s="261"/>
      <c r="J393" s="257"/>
      <c r="K393" s="257"/>
      <c r="L393" s="262"/>
      <c r="M393" s="263"/>
      <c r="N393" s="264"/>
      <c r="O393" s="264"/>
      <c r="P393" s="264"/>
      <c r="Q393" s="264"/>
      <c r="R393" s="264"/>
      <c r="S393" s="264"/>
      <c r="T393" s="26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6" t="s">
        <v>176</v>
      </c>
      <c r="AU393" s="266" t="s">
        <v>89</v>
      </c>
      <c r="AV393" s="14" t="s">
        <v>89</v>
      </c>
      <c r="AW393" s="14" t="s">
        <v>35</v>
      </c>
      <c r="AX393" s="14" t="s">
        <v>79</v>
      </c>
      <c r="AY393" s="266" t="s">
        <v>165</v>
      </c>
    </row>
    <row r="394" s="14" customFormat="1">
      <c r="A394" s="14"/>
      <c r="B394" s="256"/>
      <c r="C394" s="257"/>
      <c r="D394" s="247" t="s">
        <v>176</v>
      </c>
      <c r="E394" s="258" t="s">
        <v>1</v>
      </c>
      <c r="F394" s="259" t="s">
        <v>1247</v>
      </c>
      <c r="G394" s="257"/>
      <c r="H394" s="260">
        <v>5.375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6" t="s">
        <v>176</v>
      </c>
      <c r="AU394" s="266" t="s">
        <v>89</v>
      </c>
      <c r="AV394" s="14" t="s">
        <v>89</v>
      </c>
      <c r="AW394" s="14" t="s">
        <v>35</v>
      </c>
      <c r="AX394" s="14" t="s">
        <v>79</v>
      </c>
      <c r="AY394" s="266" t="s">
        <v>165</v>
      </c>
    </row>
    <row r="395" s="13" customFormat="1">
      <c r="A395" s="13"/>
      <c r="B395" s="245"/>
      <c r="C395" s="246"/>
      <c r="D395" s="247" t="s">
        <v>176</v>
      </c>
      <c r="E395" s="248" t="s">
        <v>1</v>
      </c>
      <c r="F395" s="249" t="s">
        <v>1183</v>
      </c>
      <c r="G395" s="246"/>
      <c r="H395" s="248" t="s">
        <v>1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5" t="s">
        <v>176</v>
      </c>
      <c r="AU395" s="255" t="s">
        <v>89</v>
      </c>
      <c r="AV395" s="13" t="s">
        <v>87</v>
      </c>
      <c r="AW395" s="13" t="s">
        <v>35</v>
      </c>
      <c r="AX395" s="13" t="s">
        <v>79</v>
      </c>
      <c r="AY395" s="255" t="s">
        <v>165</v>
      </c>
    </row>
    <row r="396" s="14" customFormat="1">
      <c r="A396" s="14"/>
      <c r="B396" s="256"/>
      <c r="C396" s="257"/>
      <c r="D396" s="247" t="s">
        <v>176</v>
      </c>
      <c r="E396" s="258" t="s">
        <v>1</v>
      </c>
      <c r="F396" s="259" t="s">
        <v>1248</v>
      </c>
      <c r="G396" s="257"/>
      <c r="H396" s="260">
        <v>43.664000000000001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176</v>
      </c>
      <c r="AU396" s="266" t="s">
        <v>89</v>
      </c>
      <c r="AV396" s="14" t="s">
        <v>89</v>
      </c>
      <c r="AW396" s="14" t="s">
        <v>35</v>
      </c>
      <c r="AX396" s="14" t="s">
        <v>79</v>
      </c>
      <c r="AY396" s="266" t="s">
        <v>165</v>
      </c>
    </row>
    <row r="397" s="14" customFormat="1">
      <c r="A397" s="14"/>
      <c r="B397" s="256"/>
      <c r="C397" s="257"/>
      <c r="D397" s="247" t="s">
        <v>176</v>
      </c>
      <c r="E397" s="258" t="s">
        <v>1</v>
      </c>
      <c r="F397" s="259" t="s">
        <v>1249</v>
      </c>
      <c r="G397" s="257"/>
      <c r="H397" s="260">
        <v>12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176</v>
      </c>
      <c r="AU397" s="266" t="s">
        <v>89</v>
      </c>
      <c r="AV397" s="14" t="s">
        <v>89</v>
      </c>
      <c r="AW397" s="14" t="s">
        <v>35</v>
      </c>
      <c r="AX397" s="14" t="s">
        <v>79</v>
      </c>
      <c r="AY397" s="266" t="s">
        <v>165</v>
      </c>
    </row>
    <row r="398" s="14" customFormat="1">
      <c r="A398" s="14"/>
      <c r="B398" s="256"/>
      <c r="C398" s="257"/>
      <c r="D398" s="247" t="s">
        <v>176</v>
      </c>
      <c r="E398" s="258" t="s">
        <v>1</v>
      </c>
      <c r="F398" s="259" t="s">
        <v>1250</v>
      </c>
      <c r="G398" s="257"/>
      <c r="H398" s="260">
        <v>8.4000000000000004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176</v>
      </c>
      <c r="AU398" s="266" t="s">
        <v>89</v>
      </c>
      <c r="AV398" s="14" t="s">
        <v>89</v>
      </c>
      <c r="AW398" s="14" t="s">
        <v>35</v>
      </c>
      <c r="AX398" s="14" t="s">
        <v>79</v>
      </c>
      <c r="AY398" s="266" t="s">
        <v>165</v>
      </c>
    </row>
    <row r="399" s="13" customFormat="1">
      <c r="A399" s="13"/>
      <c r="B399" s="245"/>
      <c r="C399" s="246"/>
      <c r="D399" s="247" t="s">
        <v>176</v>
      </c>
      <c r="E399" s="248" t="s">
        <v>1</v>
      </c>
      <c r="F399" s="249" t="s">
        <v>970</v>
      </c>
      <c r="G399" s="246"/>
      <c r="H399" s="248" t="s">
        <v>1</v>
      </c>
      <c r="I399" s="250"/>
      <c r="J399" s="246"/>
      <c r="K399" s="246"/>
      <c r="L399" s="251"/>
      <c r="M399" s="252"/>
      <c r="N399" s="253"/>
      <c r="O399" s="253"/>
      <c r="P399" s="253"/>
      <c r="Q399" s="253"/>
      <c r="R399" s="253"/>
      <c r="S399" s="253"/>
      <c r="T399" s="25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5" t="s">
        <v>176</v>
      </c>
      <c r="AU399" s="255" t="s">
        <v>89</v>
      </c>
      <c r="AV399" s="13" t="s">
        <v>87</v>
      </c>
      <c r="AW399" s="13" t="s">
        <v>35</v>
      </c>
      <c r="AX399" s="13" t="s">
        <v>79</v>
      </c>
      <c r="AY399" s="255" t="s">
        <v>165</v>
      </c>
    </row>
    <row r="400" s="14" customFormat="1">
      <c r="A400" s="14"/>
      <c r="B400" s="256"/>
      <c r="C400" s="257"/>
      <c r="D400" s="247" t="s">
        <v>176</v>
      </c>
      <c r="E400" s="258" t="s">
        <v>1</v>
      </c>
      <c r="F400" s="259" t="s">
        <v>1251</v>
      </c>
      <c r="G400" s="257"/>
      <c r="H400" s="260">
        <v>6.3529999999999998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6" t="s">
        <v>176</v>
      </c>
      <c r="AU400" s="266" t="s">
        <v>89</v>
      </c>
      <c r="AV400" s="14" t="s">
        <v>89</v>
      </c>
      <c r="AW400" s="14" t="s">
        <v>35</v>
      </c>
      <c r="AX400" s="14" t="s">
        <v>79</v>
      </c>
      <c r="AY400" s="266" t="s">
        <v>165</v>
      </c>
    </row>
    <row r="401" s="15" customFormat="1">
      <c r="A401" s="15"/>
      <c r="B401" s="267"/>
      <c r="C401" s="268"/>
      <c r="D401" s="247" t="s">
        <v>176</v>
      </c>
      <c r="E401" s="269" t="s">
        <v>1</v>
      </c>
      <c r="F401" s="270" t="s">
        <v>179</v>
      </c>
      <c r="G401" s="268"/>
      <c r="H401" s="271">
        <v>720.89399999999989</v>
      </c>
      <c r="I401" s="272"/>
      <c r="J401" s="268"/>
      <c r="K401" s="268"/>
      <c r="L401" s="273"/>
      <c r="M401" s="274"/>
      <c r="N401" s="275"/>
      <c r="O401" s="275"/>
      <c r="P401" s="275"/>
      <c r="Q401" s="275"/>
      <c r="R401" s="275"/>
      <c r="S401" s="275"/>
      <c r="T401" s="276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7" t="s">
        <v>176</v>
      </c>
      <c r="AU401" s="277" t="s">
        <v>89</v>
      </c>
      <c r="AV401" s="15" t="s">
        <v>172</v>
      </c>
      <c r="AW401" s="15" t="s">
        <v>35</v>
      </c>
      <c r="AX401" s="15" t="s">
        <v>87</v>
      </c>
      <c r="AY401" s="277" t="s">
        <v>165</v>
      </c>
    </row>
    <row r="402" s="2" customFormat="1" ht="33" customHeight="1">
      <c r="A402" s="39"/>
      <c r="B402" s="40"/>
      <c r="C402" s="227" t="s">
        <v>352</v>
      </c>
      <c r="D402" s="227" t="s">
        <v>167</v>
      </c>
      <c r="E402" s="228" t="s">
        <v>353</v>
      </c>
      <c r="F402" s="229" t="s">
        <v>354</v>
      </c>
      <c r="G402" s="230" t="s">
        <v>170</v>
      </c>
      <c r="H402" s="231">
        <v>57.234999999999999</v>
      </c>
      <c r="I402" s="232"/>
      <c r="J402" s="233">
        <f>ROUND(I402*H402,2)</f>
        <v>0</v>
      </c>
      <c r="K402" s="229" t="s">
        <v>171</v>
      </c>
      <c r="L402" s="45"/>
      <c r="M402" s="234" t="s">
        <v>1</v>
      </c>
      <c r="N402" s="235" t="s">
        <v>44</v>
      </c>
      <c r="O402" s="92"/>
      <c r="P402" s="236">
        <f>O402*H402</f>
        <v>0</v>
      </c>
      <c r="Q402" s="236">
        <v>0</v>
      </c>
      <c r="R402" s="236">
        <f>Q402*H402</f>
        <v>0</v>
      </c>
      <c r="S402" s="236">
        <v>0</v>
      </c>
      <c r="T402" s="237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8" t="s">
        <v>172</v>
      </c>
      <c r="AT402" s="238" t="s">
        <v>167</v>
      </c>
      <c r="AU402" s="238" t="s">
        <v>89</v>
      </c>
      <c r="AY402" s="18" t="s">
        <v>165</v>
      </c>
      <c r="BE402" s="239">
        <f>IF(N402="základní",J402,0)</f>
        <v>0</v>
      </c>
      <c r="BF402" s="239">
        <f>IF(N402="snížená",J402,0)</f>
        <v>0</v>
      </c>
      <c r="BG402" s="239">
        <f>IF(N402="zákl. přenesená",J402,0)</f>
        <v>0</v>
      </c>
      <c r="BH402" s="239">
        <f>IF(N402="sníž. přenesená",J402,0)</f>
        <v>0</v>
      </c>
      <c r="BI402" s="239">
        <f>IF(N402="nulová",J402,0)</f>
        <v>0</v>
      </c>
      <c r="BJ402" s="18" t="s">
        <v>87</v>
      </c>
      <c r="BK402" s="239">
        <f>ROUND(I402*H402,2)</f>
        <v>0</v>
      </c>
      <c r="BL402" s="18" t="s">
        <v>172</v>
      </c>
      <c r="BM402" s="238" t="s">
        <v>1051</v>
      </c>
    </row>
    <row r="403" s="2" customFormat="1">
      <c r="A403" s="39"/>
      <c r="B403" s="40"/>
      <c r="C403" s="41"/>
      <c r="D403" s="240" t="s">
        <v>174</v>
      </c>
      <c r="E403" s="41"/>
      <c r="F403" s="241" t="s">
        <v>356</v>
      </c>
      <c r="G403" s="41"/>
      <c r="H403" s="41"/>
      <c r="I403" s="242"/>
      <c r="J403" s="41"/>
      <c r="K403" s="41"/>
      <c r="L403" s="45"/>
      <c r="M403" s="243"/>
      <c r="N403" s="244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174</v>
      </c>
      <c r="AU403" s="18" t="s">
        <v>89</v>
      </c>
    </row>
    <row r="404" s="13" customFormat="1">
      <c r="A404" s="13"/>
      <c r="B404" s="245"/>
      <c r="C404" s="246"/>
      <c r="D404" s="247" t="s">
        <v>176</v>
      </c>
      <c r="E404" s="248" t="s">
        <v>1</v>
      </c>
      <c r="F404" s="249" t="s">
        <v>380</v>
      </c>
      <c r="G404" s="246"/>
      <c r="H404" s="248" t="s">
        <v>1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5" t="s">
        <v>176</v>
      </c>
      <c r="AU404" s="255" t="s">
        <v>89</v>
      </c>
      <c r="AV404" s="13" t="s">
        <v>87</v>
      </c>
      <c r="AW404" s="13" t="s">
        <v>35</v>
      </c>
      <c r="AX404" s="13" t="s">
        <v>79</v>
      </c>
      <c r="AY404" s="255" t="s">
        <v>165</v>
      </c>
    </row>
    <row r="405" s="14" customFormat="1">
      <c r="A405" s="14"/>
      <c r="B405" s="256"/>
      <c r="C405" s="257"/>
      <c r="D405" s="247" t="s">
        <v>176</v>
      </c>
      <c r="E405" s="258" t="s">
        <v>1</v>
      </c>
      <c r="F405" s="259" t="s">
        <v>1239</v>
      </c>
      <c r="G405" s="257"/>
      <c r="H405" s="260">
        <v>6.5999999999999996</v>
      </c>
      <c r="I405" s="261"/>
      <c r="J405" s="257"/>
      <c r="K405" s="257"/>
      <c r="L405" s="262"/>
      <c r="M405" s="263"/>
      <c r="N405" s="264"/>
      <c r="O405" s="264"/>
      <c r="P405" s="264"/>
      <c r="Q405" s="264"/>
      <c r="R405" s="264"/>
      <c r="S405" s="264"/>
      <c r="T405" s="26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6" t="s">
        <v>176</v>
      </c>
      <c r="AU405" s="266" t="s">
        <v>89</v>
      </c>
      <c r="AV405" s="14" t="s">
        <v>89</v>
      </c>
      <c r="AW405" s="14" t="s">
        <v>35</v>
      </c>
      <c r="AX405" s="14" t="s">
        <v>79</v>
      </c>
      <c r="AY405" s="266" t="s">
        <v>165</v>
      </c>
    </row>
    <row r="406" s="14" customFormat="1">
      <c r="A406" s="14"/>
      <c r="B406" s="256"/>
      <c r="C406" s="257"/>
      <c r="D406" s="247" t="s">
        <v>176</v>
      </c>
      <c r="E406" s="258" t="s">
        <v>1</v>
      </c>
      <c r="F406" s="259" t="s">
        <v>1240</v>
      </c>
      <c r="G406" s="257"/>
      <c r="H406" s="260">
        <v>3</v>
      </c>
      <c r="I406" s="261"/>
      <c r="J406" s="257"/>
      <c r="K406" s="257"/>
      <c r="L406" s="262"/>
      <c r="M406" s="263"/>
      <c r="N406" s="264"/>
      <c r="O406" s="264"/>
      <c r="P406" s="264"/>
      <c r="Q406" s="264"/>
      <c r="R406" s="264"/>
      <c r="S406" s="264"/>
      <c r="T406" s="26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6" t="s">
        <v>176</v>
      </c>
      <c r="AU406" s="266" t="s">
        <v>89</v>
      </c>
      <c r="AV406" s="14" t="s">
        <v>89</v>
      </c>
      <c r="AW406" s="14" t="s">
        <v>35</v>
      </c>
      <c r="AX406" s="14" t="s">
        <v>79</v>
      </c>
      <c r="AY406" s="266" t="s">
        <v>165</v>
      </c>
    </row>
    <row r="407" s="14" customFormat="1">
      <c r="A407" s="14"/>
      <c r="B407" s="256"/>
      <c r="C407" s="257"/>
      <c r="D407" s="247" t="s">
        <v>176</v>
      </c>
      <c r="E407" s="258" t="s">
        <v>1</v>
      </c>
      <c r="F407" s="259" t="s">
        <v>1241</v>
      </c>
      <c r="G407" s="257"/>
      <c r="H407" s="260">
        <v>3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6" t="s">
        <v>176</v>
      </c>
      <c r="AU407" s="266" t="s">
        <v>89</v>
      </c>
      <c r="AV407" s="14" t="s">
        <v>89</v>
      </c>
      <c r="AW407" s="14" t="s">
        <v>35</v>
      </c>
      <c r="AX407" s="14" t="s">
        <v>79</v>
      </c>
      <c r="AY407" s="266" t="s">
        <v>165</v>
      </c>
    </row>
    <row r="408" s="14" customFormat="1">
      <c r="A408" s="14"/>
      <c r="B408" s="256"/>
      <c r="C408" s="257"/>
      <c r="D408" s="247" t="s">
        <v>176</v>
      </c>
      <c r="E408" s="258" t="s">
        <v>1</v>
      </c>
      <c r="F408" s="259" t="s">
        <v>1242</v>
      </c>
      <c r="G408" s="257"/>
      <c r="H408" s="260">
        <v>4.5</v>
      </c>
      <c r="I408" s="261"/>
      <c r="J408" s="257"/>
      <c r="K408" s="257"/>
      <c r="L408" s="262"/>
      <c r="M408" s="263"/>
      <c r="N408" s="264"/>
      <c r="O408" s="264"/>
      <c r="P408" s="264"/>
      <c r="Q408" s="264"/>
      <c r="R408" s="264"/>
      <c r="S408" s="264"/>
      <c r="T408" s="26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6" t="s">
        <v>176</v>
      </c>
      <c r="AU408" s="266" t="s">
        <v>89</v>
      </c>
      <c r="AV408" s="14" t="s">
        <v>89</v>
      </c>
      <c r="AW408" s="14" t="s">
        <v>35</v>
      </c>
      <c r="AX408" s="14" t="s">
        <v>79</v>
      </c>
      <c r="AY408" s="266" t="s">
        <v>165</v>
      </c>
    </row>
    <row r="409" s="14" customFormat="1">
      <c r="A409" s="14"/>
      <c r="B409" s="256"/>
      <c r="C409" s="257"/>
      <c r="D409" s="247" t="s">
        <v>176</v>
      </c>
      <c r="E409" s="258" t="s">
        <v>1</v>
      </c>
      <c r="F409" s="259" t="s">
        <v>1243</v>
      </c>
      <c r="G409" s="257"/>
      <c r="H409" s="260">
        <v>12.76</v>
      </c>
      <c r="I409" s="261"/>
      <c r="J409" s="257"/>
      <c r="K409" s="257"/>
      <c r="L409" s="262"/>
      <c r="M409" s="263"/>
      <c r="N409" s="264"/>
      <c r="O409" s="264"/>
      <c r="P409" s="264"/>
      <c r="Q409" s="264"/>
      <c r="R409" s="264"/>
      <c r="S409" s="264"/>
      <c r="T409" s="26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6" t="s">
        <v>176</v>
      </c>
      <c r="AU409" s="266" t="s">
        <v>89</v>
      </c>
      <c r="AV409" s="14" t="s">
        <v>89</v>
      </c>
      <c r="AW409" s="14" t="s">
        <v>35</v>
      </c>
      <c r="AX409" s="14" t="s">
        <v>79</v>
      </c>
      <c r="AY409" s="266" t="s">
        <v>165</v>
      </c>
    </row>
    <row r="410" s="14" customFormat="1">
      <c r="A410" s="14"/>
      <c r="B410" s="256"/>
      <c r="C410" s="257"/>
      <c r="D410" s="247" t="s">
        <v>176</v>
      </c>
      <c r="E410" s="258" t="s">
        <v>1</v>
      </c>
      <c r="F410" s="259" t="s">
        <v>1244</v>
      </c>
      <c r="G410" s="257"/>
      <c r="H410" s="260">
        <v>0.40000000000000002</v>
      </c>
      <c r="I410" s="261"/>
      <c r="J410" s="257"/>
      <c r="K410" s="257"/>
      <c r="L410" s="262"/>
      <c r="M410" s="263"/>
      <c r="N410" s="264"/>
      <c r="O410" s="264"/>
      <c r="P410" s="264"/>
      <c r="Q410" s="264"/>
      <c r="R410" s="264"/>
      <c r="S410" s="264"/>
      <c r="T410" s="26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6" t="s">
        <v>176</v>
      </c>
      <c r="AU410" s="266" t="s">
        <v>89</v>
      </c>
      <c r="AV410" s="14" t="s">
        <v>89</v>
      </c>
      <c r="AW410" s="14" t="s">
        <v>35</v>
      </c>
      <c r="AX410" s="14" t="s">
        <v>79</v>
      </c>
      <c r="AY410" s="266" t="s">
        <v>165</v>
      </c>
    </row>
    <row r="411" s="14" customFormat="1">
      <c r="A411" s="14"/>
      <c r="B411" s="256"/>
      <c r="C411" s="257"/>
      <c r="D411" s="247" t="s">
        <v>176</v>
      </c>
      <c r="E411" s="258" t="s">
        <v>1</v>
      </c>
      <c r="F411" s="259" t="s">
        <v>1245</v>
      </c>
      <c r="G411" s="257"/>
      <c r="H411" s="260">
        <v>14.625</v>
      </c>
      <c r="I411" s="261"/>
      <c r="J411" s="257"/>
      <c r="K411" s="257"/>
      <c r="L411" s="262"/>
      <c r="M411" s="263"/>
      <c r="N411" s="264"/>
      <c r="O411" s="264"/>
      <c r="P411" s="264"/>
      <c r="Q411" s="264"/>
      <c r="R411" s="264"/>
      <c r="S411" s="264"/>
      <c r="T411" s="26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6" t="s">
        <v>176</v>
      </c>
      <c r="AU411" s="266" t="s">
        <v>89</v>
      </c>
      <c r="AV411" s="14" t="s">
        <v>89</v>
      </c>
      <c r="AW411" s="14" t="s">
        <v>35</v>
      </c>
      <c r="AX411" s="14" t="s">
        <v>79</v>
      </c>
      <c r="AY411" s="266" t="s">
        <v>165</v>
      </c>
    </row>
    <row r="412" s="14" customFormat="1">
      <c r="A412" s="14"/>
      <c r="B412" s="256"/>
      <c r="C412" s="257"/>
      <c r="D412" s="247" t="s">
        <v>176</v>
      </c>
      <c r="E412" s="258" t="s">
        <v>1</v>
      </c>
      <c r="F412" s="259" t="s">
        <v>1246</v>
      </c>
      <c r="G412" s="257"/>
      <c r="H412" s="260">
        <v>4.3499999999999996</v>
      </c>
      <c r="I412" s="261"/>
      <c r="J412" s="257"/>
      <c r="K412" s="257"/>
      <c r="L412" s="262"/>
      <c r="M412" s="263"/>
      <c r="N412" s="264"/>
      <c r="O412" s="264"/>
      <c r="P412" s="264"/>
      <c r="Q412" s="264"/>
      <c r="R412" s="264"/>
      <c r="S412" s="264"/>
      <c r="T412" s="26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6" t="s">
        <v>176</v>
      </c>
      <c r="AU412" s="266" t="s">
        <v>89</v>
      </c>
      <c r="AV412" s="14" t="s">
        <v>89</v>
      </c>
      <c r="AW412" s="14" t="s">
        <v>35</v>
      </c>
      <c r="AX412" s="14" t="s">
        <v>79</v>
      </c>
      <c r="AY412" s="266" t="s">
        <v>165</v>
      </c>
    </row>
    <row r="413" s="13" customFormat="1">
      <c r="A413" s="13"/>
      <c r="B413" s="245"/>
      <c r="C413" s="246"/>
      <c r="D413" s="247" t="s">
        <v>176</v>
      </c>
      <c r="E413" s="248" t="s">
        <v>1</v>
      </c>
      <c r="F413" s="249" t="s">
        <v>968</v>
      </c>
      <c r="G413" s="246"/>
      <c r="H413" s="248" t="s">
        <v>1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5" t="s">
        <v>176</v>
      </c>
      <c r="AU413" s="255" t="s">
        <v>89</v>
      </c>
      <c r="AV413" s="13" t="s">
        <v>87</v>
      </c>
      <c r="AW413" s="13" t="s">
        <v>35</v>
      </c>
      <c r="AX413" s="13" t="s">
        <v>79</v>
      </c>
      <c r="AY413" s="255" t="s">
        <v>165</v>
      </c>
    </row>
    <row r="414" s="14" customFormat="1">
      <c r="A414" s="14"/>
      <c r="B414" s="256"/>
      <c r="C414" s="257"/>
      <c r="D414" s="247" t="s">
        <v>176</v>
      </c>
      <c r="E414" s="258" t="s">
        <v>1</v>
      </c>
      <c r="F414" s="259" t="s">
        <v>1031</v>
      </c>
      <c r="G414" s="257"/>
      <c r="H414" s="260">
        <v>8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176</v>
      </c>
      <c r="AU414" s="266" t="s">
        <v>89</v>
      </c>
      <c r="AV414" s="14" t="s">
        <v>89</v>
      </c>
      <c r="AW414" s="14" t="s">
        <v>35</v>
      </c>
      <c r="AX414" s="14" t="s">
        <v>79</v>
      </c>
      <c r="AY414" s="266" t="s">
        <v>165</v>
      </c>
    </row>
    <row r="415" s="15" customFormat="1">
      <c r="A415" s="15"/>
      <c r="B415" s="267"/>
      <c r="C415" s="268"/>
      <c r="D415" s="247" t="s">
        <v>176</v>
      </c>
      <c r="E415" s="269" t="s">
        <v>1</v>
      </c>
      <c r="F415" s="270" t="s">
        <v>179</v>
      </c>
      <c r="G415" s="268"/>
      <c r="H415" s="271">
        <v>57.234999999999999</v>
      </c>
      <c r="I415" s="272"/>
      <c r="J415" s="268"/>
      <c r="K415" s="268"/>
      <c r="L415" s="273"/>
      <c r="M415" s="274"/>
      <c r="N415" s="275"/>
      <c r="O415" s="275"/>
      <c r="P415" s="275"/>
      <c r="Q415" s="275"/>
      <c r="R415" s="275"/>
      <c r="S415" s="275"/>
      <c r="T415" s="27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7" t="s">
        <v>176</v>
      </c>
      <c r="AU415" s="277" t="s">
        <v>89</v>
      </c>
      <c r="AV415" s="15" t="s">
        <v>172</v>
      </c>
      <c r="AW415" s="15" t="s">
        <v>35</v>
      </c>
      <c r="AX415" s="15" t="s">
        <v>87</v>
      </c>
      <c r="AY415" s="277" t="s">
        <v>165</v>
      </c>
    </row>
    <row r="416" s="2" customFormat="1" ht="24.15" customHeight="1">
      <c r="A416" s="39"/>
      <c r="B416" s="40"/>
      <c r="C416" s="227" t="s">
        <v>361</v>
      </c>
      <c r="D416" s="227" t="s">
        <v>167</v>
      </c>
      <c r="E416" s="228" t="s">
        <v>1052</v>
      </c>
      <c r="F416" s="229" t="s">
        <v>1053</v>
      </c>
      <c r="G416" s="230" t="s">
        <v>170</v>
      </c>
      <c r="H416" s="231">
        <v>141.209</v>
      </c>
      <c r="I416" s="232"/>
      <c r="J416" s="233">
        <f>ROUND(I416*H416,2)</f>
        <v>0</v>
      </c>
      <c r="K416" s="229" t="s">
        <v>171</v>
      </c>
      <c r="L416" s="45"/>
      <c r="M416" s="234" t="s">
        <v>1</v>
      </c>
      <c r="N416" s="235" t="s">
        <v>44</v>
      </c>
      <c r="O416" s="92"/>
      <c r="P416" s="236">
        <f>O416*H416</f>
        <v>0</v>
      </c>
      <c r="Q416" s="236">
        <v>0</v>
      </c>
      <c r="R416" s="236">
        <f>Q416*H416</f>
        <v>0</v>
      </c>
      <c r="S416" s="236">
        <v>0</v>
      </c>
      <c r="T416" s="237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8" t="s">
        <v>172</v>
      </c>
      <c r="AT416" s="238" t="s">
        <v>167</v>
      </c>
      <c r="AU416" s="238" t="s">
        <v>89</v>
      </c>
      <c r="AY416" s="18" t="s">
        <v>165</v>
      </c>
      <c r="BE416" s="239">
        <f>IF(N416="základní",J416,0)</f>
        <v>0</v>
      </c>
      <c r="BF416" s="239">
        <f>IF(N416="snížená",J416,0)</f>
        <v>0</v>
      </c>
      <c r="BG416" s="239">
        <f>IF(N416="zákl. přenesená",J416,0)</f>
        <v>0</v>
      </c>
      <c r="BH416" s="239">
        <f>IF(N416="sníž. přenesená",J416,0)</f>
        <v>0</v>
      </c>
      <c r="BI416" s="239">
        <f>IF(N416="nulová",J416,0)</f>
        <v>0</v>
      </c>
      <c r="BJ416" s="18" t="s">
        <v>87</v>
      </c>
      <c r="BK416" s="239">
        <f>ROUND(I416*H416,2)</f>
        <v>0</v>
      </c>
      <c r="BL416" s="18" t="s">
        <v>172</v>
      </c>
      <c r="BM416" s="238" t="s">
        <v>1054</v>
      </c>
    </row>
    <row r="417" s="2" customFormat="1">
      <c r="A417" s="39"/>
      <c r="B417" s="40"/>
      <c r="C417" s="41"/>
      <c r="D417" s="240" t="s">
        <v>174</v>
      </c>
      <c r="E417" s="41"/>
      <c r="F417" s="241" t="s">
        <v>1055</v>
      </c>
      <c r="G417" s="41"/>
      <c r="H417" s="41"/>
      <c r="I417" s="242"/>
      <c r="J417" s="41"/>
      <c r="K417" s="41"/>
      <c r="L417" s="45"/>
      <c r="M417" s="243"/>
      <c r="N417" s="244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174</v>
      </c>
      <c r="AU417" s="18" t="s">
        <v>89</v>
      </c>
    </row>
    <row r="418" s="13" customFormat="1">
      <c r="A418" s="13"/>
      <c r="B418" s="245"/>
      <c r="C418" s="246"/>
      <c r="D418" s="247" t="s">
        <v>176</v>
      </c>
      <c r="E418" s="248" t="s">
        <v>1</v>
      </c>
      <c r="F418" s="249" t="s">
        <v>1156</v>
      </c>
      <c r="G418" s="246"/>
      <c r="H418" s="248" t="s">
        <v>1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5" t="s">
        <v>176</v>
      </c>
      <c r="AU418" s="255" t="s">
        <v>89</v>
      </c>
      <c r="AV418" s="13" t="s">
        <v>87</v>
      </c>
      <c r="AW418" s="13" t="s">
        <v>35</v>
      </c>
      <c r="AX418" s="13" t="s">
        <v>79</v>
      </c>
      <c r="AY418" s="255" t="s">
        <v>165</v>
      </c>
    </row>
    <row r="419" s="14" customFormat="1">
      <c r="A419" s="14"/>
      <c r="B419" s="256"/>
      <c r="C419" s="257"/>
      <c r="D419" s="247" t="s">
        <v>176</v>
      </c>
      <c r="E419" s="258" t="s">
        <v>1</v>
      </c>
      <c r="F419" s="259" t="s">
        <v>1259</v>
      </c>
      <c r="G419" s="257"/>
      <c r="H419" s="260">
        <v>17.5</v>
      </c>
      <c r="I419" s="261"/>
      <c r="J419" s="257"/>
      <c r="K419" s="257"/>
      <c r="L419" s="262"/>
      <c r="M419" s="263"/>
      <c r="N419" s="264"/>
      <c r="O419" s="264"/>
      <c r="P419" s="264"/>
      <c r="Q419" s="264"/>
      <c r="R419" s="264"/>
      <c r="S419" s="264"/>
      <c r="T419" s="26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6" t="s">
        <v>176</v>
      </c>
      <c r="AU419" s="266" t="s">
        <v>89</v>
      </c>
      <c r="AV419" s="14" t="s">
        <v>89</v>
      </c>
      <c r="AW419" s="14" t="s">
        <v>35</v>
      </c>
      <c r="AX419" s="14" t="s">
        <v>79</v>
      </c>
      <c r="AY419" s="266" t="s">
        <v>165</v>
      </c>
    </row>
    <row r="420" s="14" customFormat="1">
      <c r="A420" s="14"/>
      <c r="B420" s="256"/>
      <c r="C420" s="257"/>
      <c r="D420" s="247" t="s">
        <v>176</v>
      </c>
      <c r="E420" s="258" t="s">
        <v>1</v>
      </c>
      <c r="F420" s="259" t="s">
        <v>1260</v>
      </c>
      <c r="G420" s="257"/>
      <c r="H420" s="260">
        <v>9.5</v>
      </c>
      <c r="I420" s="261"/>
      <c r="J420" s="257"/>
      <c r="K420" s="257"/>
      <c r="L420" s="262"/>
      <c r="M420" s="263"/>
      <c r="N420" s="264"/>
      <c r="O420" s="264"/>
      <c r="P420" s="264"/>
      <c r="Q420" s="264"/>
      <c r="R420" s="264"/>
      <c r="S420" s="264"/>
      <c r="T420" s="26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6" t="s">
        <v>176</v>
      </c>
      <c r="AU420" s="266" t="s">
        <v>89</v>
      </c>
      <c r="AV420" s="14" t="s">
        <v>89</v>
      </c>
      <c r="AW420" s="14" t="s">
        <v>35</v>
      </c>
      <c r="AX420" s="14" t="s">
        <v>79</v>
      </c>
      <c r="AY420" s="266" t="s">
        <v>165</v>
      </c>
    </row>
    <row r="421" s="14" customFormat="1">
      <c r="A421" s="14"/>
      <c r="B421" s="256"/>
      <c r="C421" s="257"/>
      <c r="D421" s="247" t="s">
        <v>176</v>
      </c>
      <c r="E421" s="258" t="s">
        <v>1</v>
      </c>
      <c r="F421" s="259" t="s">
        <v>1261</v>
      </c>
      <c r="G421" s="257"/>
      <c r="H421" s="260">
        <v>13</v>
      </c>
      <c r="I421" s="261"/>
      <c r="J421" s="257"/>
      <c r="K421" s="257"/>
      <c r="L421" s="262"/>
      <c r="M421" s="263"/>
      <c r="N421" s="264"/>
      <c r="O421" s="264"/>
      <c r="P421" s="264"/>
      <c r="Q421" s="264"/>
      <c r="R421" s="264"/>
      <c r="S421" s="264"/>
      <c r="T421" s="26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6" t="s">
        <v>176</v>
      </c>
      <c r="AU421" s="266" t="s">
        <v>89</v>
      </c>
      <c r="AV421" s="14" t="s">
        <v>89</v>
      </c>
      <c r="AW421" s="14" t="s">
        <v>35</v>
      </c>
      <c r="AX421" s="14" t="s">
        <v>79</v>
      </c>
      <c r="AY421" s="266" t="s">
        <v>165</v>
      </c>
    </row>
    <row r="422" s="14" customFormat="1">
      <c r="A422" s="14"/>
      <c r="B422" s="256"/>
      <c r="C422" s="257"/>
      <c r="D422" s="247" t="s">
        <v>176</v>
      </c>
      <c r="E422" s="258" t="s">
        <v>1</v>
      </c>
      <c r="F422" s="259" t="s">
        <v>1262</v>
      </c>
      <c r="G422" s="257"/>
      <c r="H422" s="260">
        <v>10</v>
      </c>
      <c r="I422" s="261"/>
      <c r="J422" s="257"/>
      <c r="K422" s="257"/>
      <c r="L422" s="262"/>
      <c r="M422" s="263"/>
      <c r="N422" s="264"/>
      <c r="O422" s="264"/>
      <c r="P422" s="264"/>
      <c r="Q422" s="264"/>
      <c r="R422" s="264"/>
      <c r="S422" s="264"/>
      <c r="T422" s="26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6" t="s">
        <v>176</v>
      </c>
      <c r="AU422" s="266" t="s">
        <v>89</v>
      </c>
      <c r="AV422" s="14" t="s">
        <v>89</v>
      </c>
      <c r="AW422" s="14" t="s">
        <v>35</v>
      </c>
      <c r="AX422" s="14" t="s">
        <v>79</v>
      </c>
      <c r="AY422" s="266" t="s">
        <v>165</v>
      </c>
    </row>
    <row r="423" s="14" customFormat="1">
      <c r="A423" s="14"/>
      <c r="B423" s="256"/>
      <c r="C423" s="257"/>
      <c r="D423" s="247" t="s">
        <v>176</v>
      </c>
      <c r="E423" s="258" t="s">
        <v>1</v>
      </c>
      <c r="F423" s="259" t="s">
        <v>1263</v>
      </c>
      <c r="G423" s="257"/>
      <c r="H423" s="260">
        <v>10</v>
      </c>
      <c r="I423" s="261"/>
      <c r="J423" s="257"/>
      <c r="K423" s="257"/>
      <c r="L423" s="262"/>
      <c r="M423" s="263"/>
      <c r="N423" s="264"/>
      <c r="O423" s="264"/>
      <c r="P423" s="264"/>
      <c r="Q423" s="264"/>
      <c r="R423" s="264"/>
      <c r="S423" s="264"/>
      <c r="T423" s="26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6" t="s">
        <v>176</v>
      </c>
      <c r="AU423" s="266" t="s">
        <v>89</v>
      </c>
      <c r="AV423" s="14" t="s">
        <v>89</v>
      </c>
      <c r="AW423" s="14" t="s">
        <v>35</v>
      </c>
      <c r="AX423" s="14" t="s">
        <v>79</v>
      </c>
      <c r="AY423" s="266" t="s">
        <v>165</v>
      </c>
    </row>
    <row r="424" s="14" customFormat="1">
      <c r="A424" s="14"/>
      <c r="B424" s="256"/>
      <c r="C424" s="257"/>
      <c r="D424" s="247" t="s">
        <v>176</v>
      </c>
      <c r="E424" s="258" t="s">
        <v>1</v>
      </c>
      <c r="F424" s="259" t="s">
        <v>1264</v>
      </c>
      <c r="G424" s="257"/>
      <c r="H424" s="260">
        <v>45.161000000000001</v>
      </c>
      <c r="I424" s="261"/>
      <c r="J424" s="257"/>
      <c r="K424" s="257"/>
      <c r="L424" s="262"/>
      <c r="M424" s="263"/>
      <c r="N424" s="264"/>
      <c r="O424" s="264"/>
      <c r="P424" s="264"/>
      <c r="Q424" s="264"/>
      <c r="R424" s="264"/>
      <c r="S424" s="264"/>
      <c r="T424" s="26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6" t="s">
        <v>176</v>
      </c>
      <c r="AU424" s="266" t="s">
        <v>89</v>
      </c>
      <c r="AV424" s="14" t="s">
        <v>89</v>
      </c>
      <c r="AW424" s="14" t="s">
        <v>35</v>
      </c>
      <c r="AX424" s="14" t="s">
        <v>79</v>
      </c>
      <c r="AY424" s="266" t="s">
        <v>165</v>
      </c>
    </row>
    <row r="425" s="13" customFormat="1">
      <c r="A425" s="13"/>
      <c r="B425" s="245"/>
      <c r="C425" s="246"/>
      <c r="D425" s="247" t="s">
        <v>176</v>
      </c>
      <c r="E425" s="248" t="s">
        <v>1</v>
      </c>
      <c r="F425" s="249" t="s">
        <v>1168</v>
      </c>
      <c r="G425" s="246"/>
      <c r="H425" s="248" t="s">
        <v>1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5" t="s">
        <v>176</v>
      </c>
      <c r="AU425" s="255" t="s">
        <v>89</v>
      </c>
      <c r="AV425" s="13" t="s">
        <v>87</v>
      </c>
      <c r="AW425" s="13" t="s">
        <v>35</v>
      </c>
      <c r="AX425" s="13" t="s">
        <v>79</v>
      </c>
      <c r="AY425" s="255" t="s">
        <v>165</v>
      </c>
    </row>
    <row r="426" s="14" customFormat="1">
      <c r="A426" s="14"/>
      <c r="B426" s="256"/>
      <c r="C426" s="257"/>
      <c r="D426" s="247" t="s">
        <v>176</v>
      </c>
      <c r="E426" s="258" t="s">
        <v>1</v>
      </c>
      <c r="F426" s="259" t="s">
        <v>1236</v>
      </c>
      <c r="G426" s="257"/>
      <c r="H426" s="260">
        <v>9.6099999999999994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6" t="s">
        <v>176</v>
      </c>
      <c r="AU426" s="266" t="s">
        <v>89</v>
      </c>
      <c r="AV426" s="14" t="s">
        <v>89</v>
      </c>
      <c r="AW426" s="14" t="s">
        <v>35</v>
      </c>
      <c r="AX426" s="14" t="s">
        <v>79</v>
      </c>
      <c r="AY426" s="266" t="s">
        <v>165</v>
      </c>
    </row>
    <row r="427" s="14" customFormat="1">
      <c r="A427" s="14"/>
      <c r="B427" s="256"/>
      <c r="C427" s="257"/>
      <c r="D427" s="247" t="s">
        <v>176</v>
      </c>
      <c r="E427" s="258" t="s">
        <v>1</v>
      </c>
      <c r="F427" s="259" t="s">
        <v>1237</v>
      </c>
      <c r="G427" s="257"/>
      <c r="H427" s="260">
        <v>21</v>
      </c>
      <c r="I427" s="261"/>
      <c r="J427" s="257"/>
      <c r="K427" s="257"/>
      <c r="L427" s="262"/>
      <c r="M427" s="263"/>
      <c r="N427" s="264"/>
      <c r="O427" s="264"/>
      <c r="P427" s="264"/>
      <c r="Q427" s="264"/>
      <c r="R427" s="264"/>
      <c r="S427" s="264"/>
      <c r="T427" s="26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6" t="s">
        <v>176</v>
      </c>
      <c r="AU427" s="266" t="s">
        <v>89</v>
      </c>
      <c r="AV427" s="14" t="s">
        <v>89</v>
      </c>
      <c r="AW427" s="14" t="s">
        <v>35</v>
      </c>
      <c r="AX427" s="14" t="s">
        <v>79</v>
      </c>
      <c r="AY427" s="266" t="s">
        <v>165</v>
      </c>
    </row>
    <row r="428" s="14" customFormat="1">
      <c r="A428" s="14"/>
      <c r="B428" s="256"/>
      <c r="C428" s="257"/>
      <c r="D428" s="247" t="s">
        <v>176</v>
      </c>
      <c r="E428" s="258" t="s">
        <v>1</v>
      </c>
      <c r="F428" s="259" t="s">
        <v>1238</v>
      </c>
      <c r="G428" s="257"/>
      <c r="H428" s="260">
        <v>5.4379999999999997</v>
      </c>
      <c r="I428" s="261"/>
      <c r="J428" s="257"/>
      <c r="K428" s="257"/>
      <c r="L428" s="262"/>
      <c r="M428" s="263"/>
      <c r="N428" s="264"/>
      <c r="O428" s="264"/>
      <c r="P428" s="264"/>
      <c r="Q428" s="264"/>
      <c r="R428" s="264"/>
      <c r="S428" s="264"/>
      <c r="T428" s="26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6" t="s">
        <v>176</v>
      </c>
      <c r="AU428" s="266" t="s">
        <v>89</v>
      </c>
      <c r="AV428" s="14" t="s">
        <v>89</v>
      </c>
      <c r="AW428" s="14" t="s">
        <v>35</v>
      </c>
      <c r="AX428" s="14" t="s">
        <v>79</v>
      </c>
      <c r="AY428" s="266" t="s">
        <v>165</v>
      </c>
    </row>
    <row r="429" s="15" customFormat="1">
      <c r="A429" s="15"/>
      <c r="B429" s="267"/>
      <c r="C429" s="268"/>
      <c r="D429" s="247" t="s">
        <v>176</v>
      </c>
      <c r="E429" s="269" t="s">
        <v>1</v>
      </c>
      <c r="F429" s="270" t="s">
        <v>179</v>
      </c>
      <c r="G429" s="268"/>
      <c r="H429" s="271">
        <v>141.209</v>
      </c>
      <c r="I429" s="272"/>
      <c r="J429" s="268"/>
      <c r="K429" s="268"/>
      <c r="L429" s="273"/>
      <c r="M429" s="274"/>
      <c r="N429" s="275"/>
      <c r="O429" s="275"/>
      <c r="P429" s="275"/>
      <c r="Q429" s="275"/>
      <c r="R429" s="275"/>
      <c r="S429" s="275"/>
      <c r="T429" s="276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7" t="s">
        <v>176</v>
      </c>
      <c r="AU429" s="277" t="s">
        <v>89</v>
      </c>
      <c r="AV429" s="15" t="s">
        <v>172</v>
      </c>
      <c r="AW429" s="15" t="s">
        <v>35</v>
      </c>
      <c r="AX429" s="15" t="s">
        <v>87</v>
      </c>
      <c r="AY429" s="277" t="s">
        <v>165</v>
      </c>
    </row>
    <row r="430" s="2" customFormat="1" ht="24.15" customHeight="1">
      <c r="A430" s="39"/>
      <c r="B430" s="40"/>
      <c r="C430" s="227" t="s">
        <v>369</v>
      </c>
      <c r="D430" s="227" t="s">
        <v>167</v>
      </c>
      <c r="E430" s="228" t="s">
        <v>634</v>
      </c>
      <c r="F430" s="229" t="s">
        <v>635</v>
      </c>
      <c r="G430" s="230" t="s">
        <v>170</v>
      </c>
      <c r="H430" s="231">
        <v>346.93200000000002</v>
      </c>
      <c r="I430" s="232"/>
      <c r="J430" s="233">
        <f>ROUND(I430*H430,2)</f>
        <v>0</v>
      </c>
      <c r="K430" s="229" t="s">
        <v>171</v>
      </c>
      <c r="L430" s="45"/>
      <c r="M430" s="234" t="s">
        <v>1</v>
      </c>
      <c r="N430" s="235" t="s">
        <v>44</v>
      </c>
      <c r="O430" s="92"/>
      <c r="P430" s="236">
        <f>O430*H430</f>
        <v>0</v>
      </c>
      <c r="Q430" s="236">
        <v>0</v>
      </c>
      <c r="R430" s="236">
        <f>Q430*H430</f>
        <v>0</v>
      </c>
      <c r="S430" s="236">
        <v>0</v>
      </c>
      <c r="T430" s="237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8" t="s">
        <v>172</v>
      </c>
      <c r="AT430" s="238" t="s">
        <v>167</v>
      </c>
      <c r="AU430" s="238" t="s">
        <v>89</v>
      </c>
      <c r="AY430" s="18" t="s">
        <v>165</v>
      </c>
      <c r="BE430" s="239">
        <f>IF(N430="základní",J430,0)</f>
        <v>0</v>
      </c>
      <c r="BF430" s="239">
        <f>IF(N430="snížená",J430,0)</f>
        <v>0</v>
      </c>
      <c r="BG430" s="239">
        <f>IF(N430="zákl. přenesená",J430,0)</f>
        <v>0</v>
      </c>
      <c r="BH430" s="239">
        <f>IF(N430="sníž. přenesená",J430,0)</f>
        <v>0</v>
      </c>
      <c r="BI430" s="239">
        <f>IF(N430="nulová",J430,0)</f>
        <v>0</v>
      </c>
      <c r="BJ430" s="18" t="s">
        <v>87</v>
      </c>
      <c r="BK430" s="239">
        <f>ROUND(I430*H430,2)</f>
        <v>0</v>
      </c>
      <c r="BL430" s="18" t="s">
        <v>172</v>
      </c>
      <c r="BM430" s="238" t="s">
        <v>1063</v>
      </c>
    </row>
    <row r="431" s="2" customFormat="1">
      <c r="A431" s="39"/>
      <c r="B431" s="40"/>
      <c r="C431" s="41"/>
      <c r="D431" s="240" t="s">
        <v>174</v>
      </c>
      <c r="E431" s="41"/>
      <c r="F431" s="241" t="s">
        <v>637</v>
      </c>
      <c r="G431" s="41"/>
      <c r="H431" s="41"/>
      <c r="I431" s="242"/>
      <c r="J431" s="41"/>
      <c r="K431" s="41"/>
      <c r="L431" s="45"/>
      <c r="M431" s="243"/>
      <c r="N431" s="244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174</v>
      </c>
      <c r="AU431" s="18" t="s">
        <v>89</v>
      </c>
    </row>
    <row r="432" s="13" customFormat="1">
      <c r="A432" s="13"/>
      <c r="B432" s="245"/>
      <c r="C432" s="246"/>
      <c r="D432" s="247" t="s">
        <v>176</v>
      </c>
      <c r="E432" s="248" t="s">
        <v>1</v>
      </c>
      <c r="F432" s="249" t="s">
        <v>1156</v>
      </c>
      <c r="G432" s="246"/>
      <c r="H432" s="248" t="s">
        <v>1</v>
      </c>
      <c r="I432" s="250"/>
      <c r="J432" s="246"/>
      <c r="K432" s="246"/>
      <c r="L432" s="251"/>
      <c r="M432" s="252"/>
      <c r="N432" s="253"/>
      <c r="O432" s="253"/>
      <c r="P432" s="253"/>
      <c r="Q432" s="253"/>
      <c r="R432" s="253"/>
      <c r="S432" s="253"/>
      <c r="T432" s="25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5" t="s">
        <v>176</v>
      </c>
      <c r="AU432" s="255" t="s">
        <v>89</v>
      </c>
      <c r="AV432" s="13" t="s">
        <v>87</v>
      </c>
      <c r="AW432" s="13" t="s">
        <v>35</v>
      </c>
      <c r="AX432" s="13" t="s">
        <v>79</v>
      </c>
      <c r="AY432" s="255" t="s">
        <v>165</v>
      </c>
    </row>
    <row r="433" s="14" customFormat="1">
      <c r="A433" s="14"/>
      <c r="B433" s="256"/>
      <c r="C433" s="257"/>
      <c r="D433" s="247" t="s">
        <v>176</v>
      </c>
      <c r="E433" s="258" t="s">
        <v>1</v>
      </c>
      <c r="F433" s="259" t="s">
        <v>1265</v>
      </c>
      <c r="G433" s="257"/>
      <c r="H433" s="260">
        <v>53.950000000000003</v>
      </c>
      <c r="I433" s="261"/>
      <c r="J433" s="257"/>
      <c r="K433" s="257"/>
      <c r="L433" s="262"/>
      <c r="M433" s="263"/>
      <c r="N433" s="264"/>
      <c r="O433" s="264"/>
      <c r="P433" s="264"/>
      <c r="Q433" s="264"/>
      <c r="R433" s="264"/>
      <c r="S433" s="264"/>
      <c r="T433" s="26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6" t="s">
        <v>176</v>
      </c>
      <c r="AU433" s="266" t="s">
        <v>89</v>
      </c>
      <c r="AV433" s="14" t="s">
        <v>89</v>
      </c>
      <c r="AW433" s="14" t="s">
        <v>35</v>
      </c>
      <c r="AX433" s="14" t="s">
        <v>79</v>
      </c>
      <c r="AY433" s="266" t="s">
        <v>165</v>
      </c>
    </row>
    <row r="434" s="14" customFormat="1">
      <c r="A434" s="14"/>
      <c r="B434" s="256"/>
      <c r="C434" s="257"/>
      <c r="D434" s="247" t="s">
        <v>176</v>
      </c>
      <c r="E434" s="258" t="s">
        <v>1</v>
      </c>
      <c r="F434" s="259" t="s">
        <v>1266</v>
      </c>
      <c r="G434" s="257"/>
      <c r="H434" s="260">
        <v>41.5</v>
      </c>
      <c r="I434" s="261"/>
      <c r="J434" s="257"/>
      <c r="K434" s="257"/>
      <c r="L434" s="262"/>
      <c r="M434" s="263"/>
      <c r="N434" s="264"/>
      <c r="O434" s="264"/>
      <c r="P434" s="264"/>
      <c r="Q434" s="264"/>
      <c r="R434" s="264"/>
      <c r="S434" s="264"/>
      <c r="T434" s="26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6" t="s">
        <v>176</v>
      </c>
      <c r="AU434" s="266" t="s">
        <v>89</v>
      </c>
      <c r="AV434" s="14" t="s">
        <v>89</v>
      </c>
      <c r="AW434" s="14" t="s">
        <v>35</v>
      </c>
      <c r="AX434" s="14" t="s">
        <v>79</v>
      </c>
      <c r="AY434" s="266" t="s">
        <v>165</v>
      </c>
    </row>
    <row r="435" s="14" customFormat="1">
      <c r="A435" s="14"/>
      <c r="B435" s="256"/>
      <c r="C435" s="257"/>
      <c r="D435" s="247" t="s">
        <v>176</v>
      </c>
      <c r="E435" s="258" t="s">
        <v>1</v>
      </c>
      <c r="F435" s="259" t="s">
        <v>1267</v>
      </c>
      <c r="G435" s="257"/>
      <c r="H435" s="260">
        <v>187.41800000000001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6" t="s">
        <v>176</v>
      </c>
      <c r="AU435" s="266" t="s">
        <v>89</v>
      </c>
      <c r="AV435" s="14" t="s">
        <v>89</v>
      </c>
      <c r="AW435" s="14" t="s">
        <v>35</v>
      </c>
      <c r="AX435" s="14" t="s">
        <v>79</v>
      </c>
      <c r="AY435" s="266" t="s">
        <v>165</v>
      </c>
    </row>
    <row r="436" s="13" customFormat="1">
      <c r="A436" s="13"/>
      <c r="B436" s="245"/>
      <c r="C436" s="246"/>
      <c r="D436" s="247" t="s">
        <v>176</v>
      </c>
      <c r="E436" s="248" t="s">
        <v>1</v>
      </c>
      <c r="F436" s="249" t="s">
        <v>1183</v>
      </c>
      <c r="G436" s="246"/>
      <c r="H436" s="248" t="s">
        <v>1</v>
      </c>
      <c r="I436" s="250"/>
      <c r="J436" s="246"/>
      <c r="K436" s="246"/>
      <c r="L436" s="251"/>
      <c r="M436" s="252"/>
      <c r="N436" s="253"/>
      <c r="O436" s="253"/>
      <c r="P436" s="253"/>
      <c r="Q436" s="253"/>
      <c r="R436" s="253"/>
      <c r="S436" s="253"/>
      <c r="T436" s="25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5" t="s">
        <v>176</v>
      </c>
      <c r="AU436" s="255" t="s">
        <v>89</v>
      </c>
      <c r="AV436" s="13" t="s">
        <v>87</v>
      </c>
      <c r="AW436" s="13" t="s">
        <v>35</v>
      </c>
      <c r="AX436" s="13" t="s">
        <v>79</v>
      </c>
      <c r="AY436" s="255" t="s">
        <v>165</v>
      </c>
    </row>
    <row r="437" s="14" customFormat="1">
      <c r="A437" s="14"/>
      <c r="B437" s="256"/>
      <c r="C437" s="257"/>
      <c r="D437" s="247" t="s">
        <v>176</v>
      </c>
      <c r="E437" s="258" t="s">
        <v>1</v>
      </c>
      <c r="F437" s="259" t="s">
        <v>1248</v>
      </c>
      <c r="G437" s="257"/>
      <c r="H437" s="260">
        <v>43.664000000000001</v>
      </c>
      <c r="I437" s="261"/>
      <c r="J437" s="257"/>
      <c r="K437" s="257"/>
      <c r="L437" s="262"/>
      <c r="M437" s="263"/>
      <c r="N437" s="264"/>
      <c r="O437" s="264"/>
      <c r="P437" s="264"/>
      <c r="Q437" s="264"/>
      <c r="R437" s="264"/>
      <c r="S437" s="264"/>
      <c r="T437" s="26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6" t="s">
        <v>176</v>
      </c>
      <c r="AU437" s="266" t="s">
        <v>89</v>
      </c>
      <c r="AV437" s="14" t="s">
        <v>89</v>
      </c>
      <c r="AW437" s="14" t="s">
        <v>35</v>
      </c>
      <c r="AX437" s="14" t="s">
        <v>79</v>
      </c>
      <c r="AY437" s="266" t="s">
        <v>165</v>
      </c>
    </row>
    <row r="438" s="14" customFormat="1">
      <c r="A438" s="14"/>
      <c r="B438" s="256"/>
      <c r="C438" s="257"/>
      <c r="D438" s="247" t="s">
        <v>176</v>
      </c>
      <c r="E438" s="258" t="s">
        <v>1</v>
      </c>
      <c r="F438" s="259" t="s">
        <v>1249</v>
      </c>
      <c r="G438" s="257"/>
      <c r="H438" s="260">
        <v>12</v>
      </c>
      <c r="I438" s="261"/>
      <c r="J438" s="257"/>
      <c r="K438" s="257"/>
      <c r="L438" s="262"/>
      <c r="M438" s="263"/>
      <c r="N438" s="264"/>
      <c r="O438" s="264"/>
      <c r="P438" s="264"/>
      <c r="Q438" s="264"/>
      <c r="R438" s="264"/>
      <c r="S438" s="264"/>
      <c r="T438" s="26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6" t="s">
        <v>176</v>
      </c>
      <c r="AU438" s="266" t="s">
        <v>89</v>
      </c>
      <c r="AV438" s="14" t="s">
        <v>89</v>
      </c>
      <c r="AW438" s="14" t="s">
        <v>35</v>
      </c>
      <c r="AX438" s="14" t="s">
        <v>79</v>
      </c>
      <c r="AY438" s="266" t="s">
        <v>165</v>
      </c>
    </row>
    <row r="439" s="14" customFormat="1">
      <c r="A439" s="14"/>
      <c r="B439" s="256"/>
      <c r="C439" s="257"/>
      <c r="D439" s="247" t="s">
        <v>176</v>
      </c>
      <c r="E439" s="258" t="s">
        <v>1</v>
      </c>
      <c r="F439" s="259" t="s">
        <v>1250</v>
      </c>
      <c r="G439" s="257"/>
      <c r="H439" s="260">
        <v>8.4000000000000004</v>
      </c>
      <c r="I439" s="261"/>
      <c r="J439" s="257"/>
      <c r="K439" s="257"/>
      <c r="L439" s="262"/>
      <c r="M439" s="263"/>
      <c r="N439" s="264"/>
      <c r="O439" s="264"/>
      <c r="P439" s="264"/>
      <c r="Q439" s="264"/>
      <c r="R439" s="264"/>
      <c r="S439" s="264"/>
      <c r="T439" s="26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6" t="s">
        <v>176</v>
      </c>
      <c r="AU439" s="266" t="s">
        <v>89</v>
      </c>
      <c r="AV439" s="14" t="s">
        <v>89</v>
      </c>
      <c r="AW439" s="14" t="s">
        <v>35</v>
      </c>
      <c r="AX439" s="14" t="s">
        <v>79</v>
      </c>
      <c r="AY439" s="266" t="s">
        <v>165</v>
      </c>
    </row>
    <row r="440" s="15" customFormat="1">
      <c r="A440" s="15"/>
      <c r="B440" s="267"/>
      <c r="C440" s="268"/>
      <c r="D440" s="247" t="s">
        <v>176</v>
      </c>
      <c r="E440" s="269" t="s">
        <v>1</v>
      </c>
      <c r="F440" s="270" t="s">
        <v>179</v>
      </c>
      <c r="G440" s="268"/>
      <c r="H440" s="271">
        <v>346.93199999999996</v>
      </c>
      <c r="I440" s="272"/>
      <c r="J440" s="268"/>
      <c r="K440" s="268"/>
      <c r="L440" s="273"/>
      <c r="M440" s="274"/>
      <c r="N440" s="275"/>
      <c r="O440" s="275"/>
      <c r="P440" s="275"/>
      <c r="Q440" s="275"/>
      <c r="R440" s="275"/>
      <c r="S440" s="275"/>
      <c r="T440" s="27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77" t="s">
        <v>176</v>
      </c>
      <c r="AU440" s="277" t="s">
        <v>89</v>
      </c>
      <c r="AV440" s="15" t="s">
        <v>172</v>
      </c>
      <c r="AW440" s="15" t="s">
        <v>35</v>
      </c>
      <c r="AX440" s="15" t="s">
        <v>87</v>
      </c>
      <c r="AY440" s="277" t="s">
        <v>165</v>
      </c>
    </row>
    <row r="441" s="2" customFormat="1" ht="24.15" customHeight="1">
      <c r="A441" s="39"/>
      <c r="B441" s="40"/>
      <c r="C441" s="227" t="s">
        <v>375</v>
      </c>
      <c r="D441" s="227" t="s">
        <v>167</v>
      </c>
      <c r="E441" s="228" t="s">
        <v>1071</v>
      </c>
      <c r="F441" s="229" t="s">
        <v>1072</v>
      </c>
      <c r="G441" s="230" t="s">
        <v>170</v>
      </c>
      <c r="H441" s="231">
        <v>180.77600000000001</v>
      </c>
      <c r="I441" s="232"/>
      <c r="J441" s="233">
        <f>ROUND(I441*H441,2)</f>
        <v>0</v>
      </c>
      <c r="K441" s="229" t="s">
        <v>171</v>
      </c>
      <c r="L441" s="45"/>
      <c r="M441" s="234" t="s">
        <v>1</v>
      </c>
      <c r="N441" s="235" t="s">
        <v>44</v>
      </c>
      <c r="O441" s="92"/>
      <c r="P441" s="236">
        <f>O441*H441</f>
        <v>0</v>
      </c>
      <c r="Q441" s="236">
        <v>0</v>
      </c>
      <c r="R441" s="236">
        <f>Q441*H441</f>
        <v>0</v>
      </c>
      <c r="S441" s="236">
        <v>0</v>
      </c>
      <c r="T441" s="237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38" t="s">
        <v>172</v>
      </c>
      <c r="AT441" s="238" t="s">
        <v>167</v>
      </c>
      <c r="AU441" s="238" t="s">
        <v>89</v>
      </c>
      <c r="AY441" s="18" t="s">
        <v>165</v>
      </c>
      <c r="BE441" s="239">
        <f>IF(N441="základní",J441,0)</f>
        <v>0</v>
      </c>
      <c r="BF441" s="239">
        <f>IF(N441="snížená",J441,0)</f>
        <v>0</v>
      </c>
      <c r="BG441" s="239">
        <f>IF(N441="zákl. přenesená",J441,0)</f>
        <v>0</v>
      </c>
      <c r="BH441" s="239">
        <f>IF(N441="sníž. přenesená",J441,0)</f>
        <v>0</v>
      </c>
      <c r="BI441" s="239">
        <f>IF(N441="nulová",J441,0)</f>
        <v>0</v>
      </c>
      <c r="BJ441" s="18" t="s">
        <v>87</v>
      </c>
      <c r="BK441" s="239">
        <f>ROUND(I441*H441,2)</f>
        <v>0</v>
      </c>
      <c r="BL441" s="18" t="s">
        <v>172</v>
      </c>
      <c r="BM441" s="238" t="s">
        <v>1268</v>
      </c>
    </row>
    <row r="442" s="2" customFormat="1">
      <c r="A442" s="39"/>
      <c r="B442" s="40"/>
      <c r="C442" s="41"/>
      <c r="D442" s="240" t="s">
        <v>174</v>
      </c>
      <c r="E442" s="41"/>
      <c r="F442" s="241" t="s">
        <v>1074</v>
      </c>
      <c r="G442" s="41"/>
      <c r="H442" s="41"/>
      <c r="I442" s="242"/>
      <c r="J442" s="41"/>
      <c r="K442" s="41"/>
      <c r="L442" s="45"/>
      <c r="M442" s="243"/>
      <c r="N442" s="244"/>
      <c r="O442" s="92"/>
      <c r="P442" s="92"/>
      <c r="Q442" s="92"/>
      <c r="R442" s="92"/>
      <c r="S442" s="92"/>
      <c r="T442" s="93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174</v>
      </c>
      <c r="AU442" s="18" t="s">
        <v>89</v>
      </c>
    </row>
    <row r="443" s="13" customFormat="1">
      <c r="A443" s="13"/>
      <c r="B443" s="245"/>
      <c r="C443" s="246"/>
      <c r="D443" s="247" t="s">
        <v>176</v>
      </c>
      <c r="E443" s="248" t="s">
        <v>1</v>
      </c>
      <c r="F443" s="249" t="s">
        <v>1156</v>
      </c>
      <c r="G443" s="246"/>
      <c r="H443" s="248" t="s">
        <v>1</v>
      </c>
      <c r="I443" s="250"/>
      <c r="J443" s="246"/>
      <c r="K443" s="246"/>
      <c r="L443" s="251"/>
      <c r="M443" s="252"/>
      <c r="N443" s="253"/>
      <c r="O443" s="253"/>
      <c r="P443" s="253"/>
      <c r="Q443" s="253"/>
      <c r="R443" s="253"/>
      <c r="S443" s="253"/>
      <c r="T443" s="25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5" t="s">
        <v>176</v>
      </c>
      <c r="AU443" s="255" t="s">
        <v>89</v>
      </c>
      <c r="AV443" s="13" t="s">
        <v>87</v>
      </c>
      <c r="AW443" s="13" t="s">
        <v>35</v>
      </c>
      <c r="AX443" s="13" t="s">
        <v>79</v>
      </c>
      <c r="AY443" s="255" t="s">
        <v>165</v>
      </c>
    </row>
    <row r="444" s="14" customFormat="1">
      <c r="A444" s="14"/>
      <c r="B444" s="256"/>
      <c r="C444" s="257"/>
      <c r="D444" s="247" t="s">
        <v>176</v>
      </c>
      <c r="E444" s="258" t="s">
        <v>1</v>
      </c>
      <c r="F444" s="259" t="s">
        <v>1269</v>
      </c>
      <c r="G444" s="257"/>
      <c r="H444" s="260">
        <v>81.375</v>
      </c>
      <c r="I444" s="261"/>
      <c r="J444" s="257"/>
      <c r="K444" s="257"/>
      <c r="L444" s="262"/>
      <c r="M444" s="263"/>
      <c r="N444" s="264"/>
      <c r="O444" s="264"/>
      <c r="P444" s="264"/>
      <c r="Q444" s="264"/>
      <c r="R444" s="264"/>
      <c r="S444" s="264"/>
      <c r="T444" s="26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6" t="s">
        <v>176</v>
      </c>
      <c r="AU444" s="266" t="s">
        <v>89</v>
      </c>
      <c r="AV444" s="14" t="s">
        <v>89</v>
      </c>
      <c r="AW444" s="14" t="s">
        <v>35</v>
      </c>
      <c r="AX444" s="14" t="s">
        <v>79</v>
      </c>
      <c r="AY444" s="266" t="s">
        <v>165</v>
      </c>
    </row>
    <row r="445" s="14" customFormat="1">
      <c r="A445" s="14"/>
      <c r="B445" s="256"/>
      <c r="C445" s="257"/>
      <c r="D445" s="247" t="s">
        <v>176</v>
      </c>
      <c r="E445" s="258" t="s">
        <v>1</v>
      </c>
      <c r="F445" s="259" t="s">
        <v>1270</v>
      </c>
      <c r="G445" s="257"/>
      <c r="H445" s="260">
        <v>42.988</v>
      </c>
      <c r="I445" s="261"/>
      <c r="J445" s="257"/>
      <c r="K445" s="257"/>
      <c r="L445" s="262"/>
      <c r="M445" s="263"/>
      <c r="N445" s="264"/>
      <c r="O445" s="264"/>
      <c r="P445" s="264"/>
      <c r="Q445" s="264"/>
      <c r="R445" s="264"/>
      <c r="S445" s="264"/>
      <c r="T445" s="26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6" t="s">
        <v>176</v>
      </c>
      <c r="AU445" s="266" t="s">
        <v>89</v>
      </c>
      <c r="AV445" s="14" t="s">
        <v>89</v>
      </c>
      <c r="AW445" s="14" t="s">
        <v>35</v>
      </c>
      <c r="AX445" s="14" t="s">
        <v>79</v>
      </c>
      <c r="AY445" s="266" t="s">
        <v>165</v>
      </c>
    </row>
    <row r="446" s="14" customFormat="1">
      <c r="A446" s="14"/>
      <c r="B446" s="256"/>
      <c r="C446" s="257"/>
      <c r="D446" s="247" t="s">
        <v>176</v>
      </c>
      <c r="E446" s="258" t="s">
        <v>1</v>
      </c>
      <c r="F446" s="259" t="s">
        <v>1271</v>
      </c>
      <c r="G446" s="257"/>
      <c r="H446" s="260">
        <v>42.75</v>
      </c>
      <c r="I446" s="261"/>
      <c r="J446" s="257"/>
      <c r="K446" s="257"/>
      <c r="L446" s="262"/>
      <c r="M446" s="263"/>
      <c r="N446" s="264"/>
      <c r="O446" s="264"/>
      <c r="P446" s="264"/>
      <c r="Q446" s="264"/>
      <c r="R446" s="264"/>
      <c r="S446" s="264"/>
      <c r="T446" s="26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6" t="s">
        <v>176</v>
      </c>
      <c r="AU446" s="266" t="s">
        <v>89</v>
      </c>
      <c r="AV446" s="14" t="s">
        <v>89</v>
      </c>
      <c r="AW446" s="14" t="s">
        <v>35</v>
      </c>
      <c r="AX446" s="14" t="s">
        <v>79</v>
      </c>
      <c r="AY446" s="266" t="s">
        <v>165</v>
      </c>
    </row>
    <row r="447" s="13" customFormat="1">
      <c r="A447" s="13"/>
      <c r="B447" s="245"/>
      <c r="C447" s="246"/>
      <c r="D447" s="247" t="s">
        <v>176</v>
      </c>
      <c r="E447" s="248" t="s">
        <v>1</v>
      </c>
      <c r="F447" s="249" t="s">
        <v>970</v>
      </c>
      <c r="G447" s="246"/>
      <c r="H447" s="248" t="s">
        <v>1</v>
      </c>
      <c r="I447" s="250"/>
      <c r="J447" s="246"/>
      <c r="K447" s="246"/>
      <c r="L447" s="251"/>
      <c r="M447" s="252"/>
      <c r="N447" s="253"/>
      <c r="O447" s="253"/>
      <c r="P447" s="253"/>
      <c r="Q447" s="253"/>
      <c r="R447" s="253"/>
      <c r="S447" s="253"/>
      <c r="T447" s="25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5" t="s">
        <v>176</v>
      </c>
      <c r="AU447" s="255" t="s">
        <v>89</v>
      </c>
      <c r="AV447" s="13" t="s">
        <v>87</v>
      </c>
      <c r="AW447" s="13" t="s">
        <v>35</v>
      </c>
      <c r="AX447" s="13" t="s">
        <v>79</v>
      </c>
      <c r="AY447" s="255" t="s">
        <v>165</v>
      </c>
    </row>
    <row r="448" s="13" customFormat="1">
      <c r="A448" s="13"/>
      <c r="B448" s="245"/>
      <c r="C448" s="246"/>
      <c r="D448" s="247" t="s">
        <v>176</v>
      </c>
      <c r="E448" s="248" t="s">
        <v>1</v>
      </c>
      <c r="F448" s="249" t="s">
        <v>1111</v>
      </c>
      <c r="G448" s="246"/>
      <c r="H448" s="248" t="s">
        <v>1</v>
      </c>
      <c r="I448" s="250"/>
      <c r="J448" s="246"/>
      <c r="K448" s="246"/>
      <c r="L448" s="251"/>
      <c r="M448" s="252"/>
      <c r="N448" s="253"/>
      <c r="O448" s="253"/>
      <c r="P448" s="253"/>
      <c r="Q448" s="253"/>
      <c r="R448" s="253"/>
      <c r="S448" s="253"/>
      <c r="T448" s="25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5" t="s">
        <v>176</v>
      </c>
      <c r="AU448" s="255" t="s">
        <v>89</v>
      </c>
      <c r="AV448" s="13" t="s">
        <v>87</v>
      </c>
      <c r="AW448" s="13" t="s">
        <v>35</v>
      </c>
      <c r="AX448" s="13" t="s">
        <v>79</v>
      </c>
      <c r="AY448" s="255" t="s">
        <v>165</v>
      </c>
    </row>
    <row r="449" s="14" customFormat="1">
      <c r="A449" s="14"/>
      <c r="B449" s="256"/>
      <c r="C449" s="257"/>
      <c r="D449" s="247" t="s">
        <v>176</v>
      </c>
      <c r="E449" s="258" t="s">
        <v>1</v>
      </c>
      <c r="F449" s="259" t="s">
        <v>1032</v>
      </c>
      <c r="G449" s="257"/>
      <c r="H449" s="260">
        <v>1.9350000000000001</v>
      </c>
      <c r="I449" s="261"/>
      <c r="J449" s="257"/>
      <c r="K449" s="257"/>
      <c r="L449" s="262"/>
      <c r="M449" s="263"/>
      <c r="N449" s="264"/>
      <c r="O449" s="264"/>
      <c r="P449" s="264"/>
      <c r="Q449" s="264"/>
      <c r="R449" s="264"/>
      <c r="S449" s="264"/>
      <c r="T449" s="26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66" t="s">
        <v>176</v>
      </c>
      <c r="AU449" s="266" t="s">
        <v>89</v>
      </c>
      <c r="AV449" s="14" t="s">
        <v>89</v>
      </c>
      <c r="AW449" s="14" t="s">
        <v>35</v>
      </c>
      <c r="AX449" s="14" t="s">
        <v>79</v>
      </c>
      <c r="AY449" s="266" t="s">
        <v>165</v>
      </c>
    </row>
    <row r="450" s="14" customFormat="1">
      <c r="A450" s="14"/>
      <c r="B450" s="256"/>
      <c r="C450" s="257"/>
      <c r="D450" s="247" t="s">
        <v>176</v>
      </c>
      <c r="E450" s="258" t="s">
        <v>1</v>
      </c>
      <c r="F450" s="259" t="s">
        <v>1247</v>
      </c>
      <c r="G450" s="257"/>
      <c r="H450" s="260">
        <v>5.375</v>
      </c>
      <c r="I450" s="261"/>
      <c r="J450" s="257"/>
      <c r="K450" s="257"/>
      <c r="L450" s="262"/>
      <c r="M450" s="263"/>
      <c r="N450" s="264"/>
      <c r="O450" s="264"/>
      <c r="P450" s="264"/>
      <c r="Q450" s="264"/>
      <c r="R450" s="264"/>
      <c r="S450" s="264"/>
      <c r="T450" s="26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6" t="s">
        <v>176</v>
      </c>
      <c r="AU450" s="266" t="s">
        <v>89</v>
      </c>
      <c r="AV450" s="14" t="s">
        <v>89</v>
      </c>
      <c r="AW450" s="14" t="s">
        <v>35</v>
      </c>
      <c r="AX450" s="14" t="s">
        <v>79</v>
      </c>
      <c r="AY450" s="266" t="s">
        <v>165</v>
      </c>
    </row>
    <row r="451" s="13" customFormat="1">
      <c r="A451" s="13"/>
      <c r="B451" s="245"/>
      <c r="C451" s="246"/>
      <c r="D451" s="247" t="s">
        <v>176</v>
      </c>
      <c r="E451" s="248" t="s">
        <v>1</v>
      </c>
      <c r="F451" s="249" t="s">
        <v>1183</v>
      </c>
      <c r="G451" s="246"/>
      <c r="H451" s="248" t="s">
        <v>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5" t="s">
        <v>176</v>
      </c>
      <c r="AU451" s="255" t="s">
        <v>89</v>
      </c>
      <c r="AV451" s="13" t="s">
        <v>87</v>
      </c>
      <c r="AW451" s="13" t="s">
        <v>35</v>
      </c>
      <c r="AX451" s="13" t="s">
        <v>79</v>
      </c>
      <c r="AY451" s="255" t="s">
        <v>165</v>
      </c>
    </row>
    <row r="452" s="13" customFormat="1">
      <c r="A452" s="13"/>
      <c r="B452" s="245"/>
      <c r="C452" s="246"/>
      <c r="D452" s="247" t="s">
        <v>176</v>
      </c>
      <c r="E452" s="248" t="s">
        <v>1</v>
      </c>
      <c r="F452" s="249" t="s">
        <v>970</v>
      </c>
      <c r="G452" s="246"/>
      <c r="H452" s="248" t="s">
        <v>1</v>
      </c>
      <c r="I452" s="250"/>
      <c r="J452" s="246"/>
      <c r="K452" s="246"/>
      <c r="L452" s="251"/>
      <c r="M452" s="252"/>
      <c r="N452" s="253"/>
      <c r="O452" s="253"/>
      <c r="P452" s="253"/>
      <c r="Q452" s="253"/>
      <c r="R452" s="253"/>
      <c r="S452" s="253"/>
      <c r="T452" s="25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5" t="s">
        <v>176</v>
      </c>
      <c r="AU452" s="255" t="s">
        <v>89</v>
      </c>
      <c r="AV452" s="13" t="s">
        <v>87</v>
      </c>
      <c r="AW452" s="13" t="s">
        <v>35</v>
      </c>
      <c r="AX452" s="13" t="s">
        <v>79</v>
      </c>
      <c r="AY452" s="255" t="s">
        <v>165</v>
      </c>
    </row>
    <row r="453" s="14" customFormat="1">
      <c r="A453" s="14"/>
      <c r="B453" s="256"/>
      <c r="C453" s="257"/>
      <c r="D453" s="247" t="s">
        <v>176</v>
      </c>
      <c r="E453" s="258" t="s">
        <v>1</v>
      </c>
      <c r="F453" s="259" t="s">
        <v>1251</v>
      </c>
      <c r="G453" s="257"/>
      <c r="H453" s="260">
        <v>6.3529999999999998</v>
      </c>
      <c r="I453" s="261"/>
      <c r="J453" s="257"/>
      <c r="K453" s="257"/>
      <c r="L453" s="262"/>
      <c r="M453" s="263"/>
      <c r="N453" s="264"/>
      <c r="O453" s="264"/>
      <c r="P453" s="264"/>
      <c r="Q453" s="264"/>
      <c r="R453" s="264"/>
      <c r="S453" s="264"/>
      <c r="T453" s="26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6" t="s">
        <v>176</v>
      </c>
      <c r="AU453" s="266" t="s">
        <v>89</v>
      </c>
      <c r="AV453" s="14" t="s">
        <v>89</v>
      </c>
      <c r="AW453" s="14" t="s">
        <v>35</v>
      </c>
      <c r="AX453" s="14" t="s">
        <v>79</v>
      </c>
      <c r="AY453" s="266" t="s">
        <v>165</v>
      </c>
    </row>
    <row r="454" s="15" customFormat="1">
      <c r="A454" s="15"/>
      <c r="B454" s="267"/>
      <c r="C454" s="268"/>
      <c r="D454" s="247" t="s">
        <v>176</v>
      </c>
      <c r="E454" s="269" t="s">
        <v>1</v>
      </c>
      <c r="F454" s="270" t="s">
        <v>179</v>
      </c>
      <c r="G454" s="268"/>
      <c r="H454" s="271">
        <v>180.77600000000001</v>
      </c>
      <c r="I454" s="272"/>
      <c r="J454" s="268"/>
      <c r="K454" s="268"/>
      <c r="L454" s="273"/>
      <c r="M454" s="274"/>
      <c r="N454" s="275"/>
      <c r="O454" s="275"/>
      <c r="P454" s="275"/>
      <c r="Q454" s="275"/>
      <c r="R454" s="275"/>
      <c r="S454" s="275"/>
      <c r="T454" s="276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7" t="s">
        <v>176</v>
      </c>
      <c r="AU454" s="277" t="s">
        <v>89</v>
      </c>
      <c r="AV454" s="15" t="s">
        <v>172</v>
      </c>
      <c r="AW454" s="15" t="s">
        <v>35</v>
      </c>
      <c r="AX454" s="15" t="s">
        <v>87</v>
      </c>
      <c r="AY454" s="277" t="s">
        <v>165</v>
      </c>
    </row>
    <row r="455" s="2" customFormat="1" ht="24.15" customHeight="1">
      <c r="A455" s="39"/>
      <c r="B455" s="40"/>
      <c r="C455" s="227" t="s">
        <v>387</v>
      </c>
      <c r="D455" s="227" t="s">
        <v>167</v>
      </c>
      <c r="E455" s="228" t="s">
        <v>362</v>
      </c>
      <c r="F455" s="229" t="s">
        <v>363</v>
      </c>
      <c r="G455" s="230" t="s">
        <v>170</v>
      </c>
      <c r="H455" s="231">
        <v>431.20800000000003</v>
      </c>
      <c r="I455" s="232"/>
      <c r="J455" s="233">
        <f>ROUND(I455*H455,2)</f>
        <v>0</v>
      </c>
      <c r="K455" s="229" t="s">
        <v>171</v>
      </c>
      <c r="L455" s="45"/>
      <c r="M455" s="234" t="s">
        <v>1</v>
      </c>
      <c r="N455" s="235" t="s">
        <v>44</v>
      </c>
      <c r="O455" s="92"/>
      <c r="P455" s="236">
        <f>O455*H455</f>
        <v>0</v>
      </c>
      <c r="Q455" s="236">
        <v>0</v>
      </c>
      <c r="R455" s="236">
        <f>Q455*H455</f>
        <v>0</v>
      </c>
      <c r="S455" s="236">
        <v>0</v>
      </c>
      <c r="T455" s="237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8" t="s">
        <v>172</v>
      </c>
      <c r="AT455" s="238" t="s">
        <v>167</v>
      </c>
      <c r="AU455" s="238" t="s">
        <v>89</v>
      </c>
      <c r="AY455" s="18" t="s">
        <v>165</v>
      </c>
      <c r="BE455" s="239">
        <f>IF(N455="základní",J455,0)</f>
        <v>0</v>
      </c>
      <c r="BF455" s="239">
        <f>IF(N455="snížená",J455,0)</f>
        <v>0</v>
      </c>
      <c r="BG455" s="239">
        <f>IF(N455="zákl. přenesená",J455,0)</f>
        <v>0</v>
      </c>
      <c r="BH455" s="239">
        <f>IF(N455="sníž. přenesená",J455,0)</f>
        <v>0</v>
      </c>
      <c r="BI455" s="239">
        <f>IF(N455="nulová",J455,0)</f>
        <v>0</v>
      </c>
      <c r="BJ455" s="18" t="s">
        <v>87</v>
      </c>
      <c r="BK455" s="239">
        <f>ROUND(I455*H455,2)</f>
        <v>0</v>
      </c>
      <c r="BL455" s="18" t="s">
        <v>172</v>
      </c>
      <c r="BM455" s="238" t="s">
        <v>1075</v>
      </c>
    </row>
    <row r="456" s="2" customFormat="1">
      <c r="A456" s="39"/>
      <c r="B456" s="40"/>
      <c r="C456" s="41"/>
      <c r="D456" s="240" t="s">
        <v>174</v>
      </c>
      <c r="E456" s="41"/>
      <c r="F456" s="241" t="s">
        <v>365</v>
      </c>
      <c r="G456" s="41"/>
      <c r="H456" s="41"/>
      <c r="I456" s="242"/>
      <c r="J456" s="41"/>
      <c r="K456" s="41"/>
      <c r="L456" s="45"/>
      <c r="M456" s="243"/>
      <c r="N456" s="244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174</v>
      </c>
      <c r="AU456" s="18" t="s">
        <v>89</v>
      </c>
    </row>
    <row r="457" s="13" customFormat="1">
      <c r="A457" s="13"/>
      <c r="B457" s="245"/>
      <c r="C457" s="246"/>
      <c r="D457" s="247" t="s">
        <v>176</v>
      </c>
      <c r="E457" s="248" t="s">
        <v>1</v>
      </c>
      <c r="F457" s="249" t="s">
        <v>1156</v>
      </c>
      <c r="G457" s="246"/>
      <c r="H457" s="248" t="s">
        <v>1</v>
      </c>
      <c r="I457" s="250"/>
      <c r="J457" s="246"/>
      <c r="K457" s="246"/>
      <c r="L457" s="251"/>
      <c r="M457" s="252"/>
      <c r="N457" s="253"/>
      <c r="O457" s="253"/>
      <c r="P457" s="253"/>
      <c r="Q457" s="253"/>
      <c r="R457" s="253"/>
      <c r="S457" s="253"/>
      <c r="T457" s="25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5" t="s">
        <v>176</v>
      </c>
      <c r="AU457" s="255" t="s">
        <v>89</v>
      </c>
      <c r="AV457" s="13" t="s">
        <v>87</v>
      </c>
      <c r="AW457" s="13" t="s">
        <v>35</v>
      </c>
      <c r="AX457" s="13" t="s">
        <v>79</v>
      </c>
      <c r="AY457" s="255" t="s">
        <v>165</v>
      </c>
    </row>
    <row r="458" s="14" customFormat="1">
      <c r="A458" s="14"/>
      <c r="B458" s="256"/>
      <c r="C458" s="257"/>
      <c r="D458" s="247" t="s">
        <v>176</v>
      </c>
      <c r="E458" s="258" t="s">
        <v>1</v>
      </c>
      <c r="F458" s="259" t="s">
        <v>1272</v>
      </c>
      <c r="G458" s="257"/>
      <c r="H458" s="260">
        <v>61.25</v>
      </c>
      <c r="I458" s="261"/>
      <c r="J458" s="257"/>
      <c r="K458" s="257"/>
      <c r="L458" s="262"/>
      <c r="M458" s="263"/>
      <c r="N458" s="264"/>
      <c r="O458" s="264"/>
      <c r="P458" s="264"/>
      <c r="Q458" s="264"/>
      <c r="R458" s="264"/>
      <c r="S458" s="264"/>
      <c r="T458" s="26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6" t="s">
        <v>176</v>
      </c>
      <c r="AU458" s="266" t="s">
        <v>89</v>
      </c>
      <c r="AV458" s="14" t="s">
        <v>89</v>
      </c>
      <c r="AW458" s="14" t="s">
        <v>35</v>
      </c>
      <c r="AX458" s="14" t="s">
        <v>79</v>
      </c>
      <c r="AY458" s="266" t="s">
        <v>165</v>
      </c>
    </row>
    <row r="459" s="14" customFormat="1">
      <c r="A459" s="14"/>
      <c r="B459" s="256"/>
      <c r="C459" s="257"/>
      <c r="D459" s="247" t="s">
        <v>176</v>
      </c>
      <c r="E459" s="258" t="s">
        <v>1</v>
      </c>
      <c r="F459" s="259" t="s">
        <v>1273</v>
      </c>
      <c r="G459" s="257"/>
      <c r="H459" s="260">
        <v>36.813000000000002</v>
      </c>
      <c r="I459" s="261"/>
      <c r="J459" s="257"/>
      <c r="K459" s="257"/>
      <c r="L459" s="262"/>
      <c r="M459" s="263"/>
      <c r="N459" s="264"/>
      <c r="O459" s="264"/>
      <c r="P459" s="264"/>
      <c r="Q459" s="264"/>
      <c r="R459" s="264"/>
      <c r="S459" s="264"/>
      <c r="T459" s="26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6" t="s">
        <v>176</v>
      </c>
      <c r="AU459" s="266" t="s">
        <v>89</v>
      </c>
      <c r="AV459" s="14" t="s">
        <v>89</v>
      </c>
      <c r="AW459" s="14" t="s">
        <v>35</v>
      </c>
      <c r="AX459" s="14" t="s">
        <v>79</v>
      </c>
      <c r="AY459" s="266" t="s">
        <v>165</v>
      </c>
    </row>
    <row r="460" s="14" customFormat="1">
      <c r="A460" s="14"/>
      <c r="B460" s="256"/>
      <c r="C460" s="257"/>
      <c r="D460" s="247" t="s">
        <v>176</v>
      </c>
      <c r="E460" s="258" t="s">
        <v>1</v>
      </c>
      <c r="F460" s="259" t="s">
        <v>1274</v>
      </c>
      <c r="G460" s="257"/>
      <c r="H460" s="260">
        <v>36.25</v>
      </c>
      <c r="I460" s="261"/>
      <c r="J460" s="257"/>
      <c r="K460" s="257"/>
      <c r="L460" s="262"/>
      <c r="M460" s="263"/>
      <c r="N460" s="264"/>
      <c r="O460" s="264"/>
      <c r="P460" s="264"/>
      <c r="Q460" s="264"/>
      <c r="R460" s="264"/>
      <c r="S460" s="264"/>
      <c r="T460" s="26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6" t="s">
        <v>176</v>
      </c>
      <c r="AU460" s="266" t="s">
        <v>89</v>
      </c>
      <c r="AV460" s="14" t="s">
        <v>89</v>
      </c>
      <c r="AW460" s="14" t="s">
        <v>35</v>
      </c>
      <c r="AX460" s="14" t="s">
        <v>79</v>
      </c>
      <c r="AY460" s="266" t="s">
        <v>165</v>
      </c>
    </row>
    <row r="461" s="14" customFormat="1">
      <c r="A461" s="14"/>
      <c r="B461" s="256"/>
      <c r="C461" s="257"/>
      <c r="D461" s="247" t="s">
        <v>176</v>
      </c>
      <c r="E461" s="258" t="s">
        <v>1</v>
      </c>
      <c r="F461" s="259" t="s">
        <v>1275</v>
      </c>
      <c r="G461" s="257"/>
      <c r="H461" s="260">
        <v>45.5</v>
      </c>
      <c r="I461" s="261"/>
      <c r="J461" s="257"/>
      <c r="K461" s="257"/>
      <c r="L461" s="262"/>
      <c r="M461" s="263"/>
      <c r="N461" s="264"/>
      <c r="O461" s="264"/>
      <c r="P461" s="264"/>
      <c r="Q461" s="264"/>
      <c r="R461" s="264"/>
      <c r="S461" s="264"/>
      <c r="T461" s="26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6" t="s">
        <v>176</v>
      </c>
      <c r="AU461" s="266" t="s">
        <v>89</v>
      </c>
      <c r="AV461" s="14" t="s">
        <v>89</v>
      </c>
      <c r="AW461" s="14" t="s">
        <v>35</v>
      </c>
      <c r="AX461" s="14" t="s">
        <v>79</v>
      </c>
      <c r="AY461" s="266" t="s">
        <v>165</v>
      </c>
    </row>
    <row r="462" s="14" customFormat="1">
      <c r="A462" s="14"/>
      <c r="B462" s="256"/>
      <c r="C462" s="257"/>
      <c r="D462" s="247" t="s">
        <v>176</v>
      </c>
      <c r="E462" s="258" t="s">
        <v>1</v>
      </c>
      <c r="F462" s="259" t="s">
        <v>1276</v>
      </c>
      <c r="G462" s="257"/>
      <c r="H462" s="260">
        <v>35</v>
      </c>
      <c r="I462" s="261"/>
      <c r="J462" s="257"/>
      <c r="K462" s="257"/>
      <c r="L462" s="262"/>
      <c r="M462" s="263"/>
      <c r="N462" s="264"/>
      <c r="O462" s="264"/>
      <c r="P462" s="264"/>
      <c r="Q462" s="264"/>
      <c r="R462" s="264"/>
      <c r="S462" s="264"/>
      <c r="T462" s="26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6" t="s">
        <v>176</v>
      </c>
      <c r="AU462" s="266" t="s">
        <v>89</v>
      </c>
      <c r="AV462" s="14" t="s">
        <v>89</v>
      </c>
      <c r="AW462" s="14" t="s">
        <v>35</v>
      </c>
      <c r="AX462" s="14" t="s">
        <v>79</v>
      </c>
      <c r="AY462" s="266" t="s">
        <v>165</v>
      </c>
    </row>
    <row r="463" s="14" customFormat="1">
      <c r="A463" s="14"/>
      <c r="B463" s="256"/>
      <c r="C463" s="257"/>
      <c r="D463" s="247" t="s">
        <v>176</v>
      </c>
      <c r="E463" s="258" t="s">
        <v>1</v>
      </c>
      <c r="F463" s="259" t="s">
        <v>1277</v>
      </c>
      <c r="G463" s="257"/>
      <c r="H463" s="260">
        <v>158.06399999999999</v>
      </c>
      <c r="I463" s="261"/>
      <c r="J463" s="257"/>
      <c r="K463" s="257"/>
      <c r="L463" s="262"/>
      <c r="M463" s="263"/>
      <c r="N463" s="264"/>
      <c r="O463" s="264"/>
      <c r="P463" s="264"/>
      <c r="Q463" s="264"/>
      <c r="R463" s="264"/>
      <c r="S463" s="264"/>
      <c r="T463" s="26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6" t="s">
        <v>176</v>
      </c>
      <c r="AU463" s="266" t="s">
        <v>89</v>
      </c>
      <c r="AV463" s="14" t="s">
        <v>89</v>
      </c>
      <c r="AW463" s="14" t="s">
        <v>35</v>
      </c>
      <c r="AX463" s="14" t="s">
        <v>79</v>
      </c>
      <c r="AY463" s="266" t="s">
        <v>165</v>
      </c>
    </row>
    <row r="464" s="13" customFormat="1">
      <c r="A464" s="13"/>
      <c r="B464" s="245"/>
      <c r="C464" s="246"/>
      <c r="D464" s="247" t="s">
        <v>176</v>
      </c>
      <c r="E464" s="248" t="s">
        <v>1</v>
      </c>
      <c r="F464" s="249" t="s">
        <v>1183</v>
      </c>
      <c r="G464" s="246"/>
      <c r="H464" s="248" t="s">
        <v>1</v>
      </c>
      <c r="I464" s="250"/>
      <c r="J464" s="246"/>
      <c r="K464" s="246"/>
      <c r="L464" s="251"/>
      <c r="M464" s="252"/>
      <c r="N464" s="253"/>
      <c r="O464" s="253"/>
      <c r="P464" s="253"/>
      <c r="Q464" s="253"/>
      <c r="R464" s="253"/>
      <c r="S464" s="253"/>
      <c r="T464" s="25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5" t="s">
        <v>176</v>
      </c>
      <c r="AU464" s="255" t="s">
        <v>89</v>
      </c>
      <c r="AV464" s="13" t="s">
        <v>87</v>
      </c>
      <c r="AW464" s="13" t="s">
        <v>35</v>
      </c>
      <c r="AX464" s="13" t="s">
        <v>79</v>
      </c>
      <c r="AY464" s="255" t="s">
        <v>165</v>
      </c>
    </row>
    <row r="465" s="14" customFormat="1">
      <c r="A465" s="14"/>
      <c r="B465" s="256"/>
      <c r="C465" s="257"/>
      <c r="D465" s="247" t="s">
        <v>176</v>
      </c>
      <c r="E465" s="258" t="s">
        <v>1</v>
      </c>
      <c r="F465" s="259" t="s">
        <v>1278</v>
      </c>
      <c r="G465" s="257"/>
      <c r="H465" s="260">
        <v>37.930999999999997</v>
      </c>
      <c r="I465" s="261"/>
      <c r="J465" s="257"/>
      <c r="K465" s="257"/>
      <c r="L465" s="262"/>
      <c r="M465" s="263"/>
      <c r="N465" s="264"/>
      <c r="O465" s="264"/>
      <c r="P465" s="264"/>
      <c r="Q465" s="264"/>
      <c r="R465" s="264"/>
      <c r="S465" s="264"/>
      <c r="T465" s="26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6" t="s">
        <v>176</v>
      </c>
      <c r="AU465" s="266" t="s">
        <v>89</v>
      </c>
      <c r="AV465" s="14" t="s">
        <v>89</v>
      </c>
      <c r="AW465" s="14" t="s">
        <v>35</v>
      </c>
      <c r="AX465" s="14" t="s">
        <v>79</v>
      </c>
      <c r="AY465" s="266" t="s">
        <v>165</v>
      </c>
    </row>
    <row r="466" s="14" customFormat="1">
      <c r="A466" s="14"/>
      <c r="B466" s="256"/>
      <c r="C466" s="257"/>
      <c r="D466" s="247" t="s">
        <v>176</v>
      </c>
      <c r="E466" s="258" t="s">
        <v>1</v>
      </c>
      <c r="F466" s="259" t="s">
        <v>1249</v>
      </c>
      <c r="G466" s="257"/>
      <c r="H466" s="260">
        <v>12</v>
      </c>
      <c r="I466" s="261"/>
      <c r="J466" s="257"/>
      <c r="K466" s="257"/>
      <c r="L466" s="262"/>
      <c r="M466" s="263"/>
      <c r="N466" s="264"/>
      <c r="O466" s="264"/>
      <c r="P466" s="264"/>
      <c r="Q466" s="264"/>
      <c r="R466" s="264"/>
      <c r="S466" s="264"/>
      <c r="T466" s="26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6" t="s">
        <v>176</v>
      </c>
      <c r="AU466" s="266" t="s">
        <v>89</v>
      </c>
      <c r="AV466" s="14" t="s">
        <v>89</v>
      </c>
      <c r="AW466" s="14" t="s">
        <v>35</v>
      </c>
      <c r="AX466" s="14" t="s">
        <v>79</v>
      </c>
      <c r="AY466" s="266" t="s">
        <v>165</v>
      </c>
    </row>
    <row r="467" s="14" customFormat="1">
      <c r="A467" s="14"/>
      <c r="B467" s="256"/>
      <c r="C467" s="257"/>
      <c r="D467" s="247" t="s">
        <v>176</v>
      </c>
      <c r="E467" s="258" t="s">
        <v>1</v>
      </c>
      <c r="F467" s="259" t="s">
        <v>1250</v>
      </c>
      <c r="G467" s="257"/>
      <c r="H467" s="260">
        <v>8.4000000000000004</v>
      </c>
      <c r="I467" s="261"/>
      <c r="J467" s="257"/>
      <c r="K467" s="257"/>
      <c r="L467" s="262"/>
      <c r="M467" s="263"/>
      <c r="N467" s="264"/>
      <c r="O467" s="264"/>
      <c r="P467" s="264"/>
      <c r="Q467" s="264"/>
      <c r="R467" s="264"/>
      <c r="S467" s="264"/>
      <c r="T467" s="26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6" t="s">
        <v>176</v>
      </c>
      <c r="AU467" s="266" t="s">
        <v>89</v>
      </c>
      <c r="AV467" s="14" t="s">
        <v>89</v>
      </c>
      <c r="AW467" s="14" t="s">
        <v>35</v>
      </c>
      <c r="AX467" s="14" t="s">
        <v>79</v>
      </c>
      <c r="AY467" s="266" t="s">
        <v>165</v>
      </c>
    </row>
    <row r="468" s="15" customFormat="1">
      <c r="A468" s="15"/>
      <c r="B468" s="267"/>
      <c r="C468" s="268"/>
      <c r="D468" s="247" t="s">
        <v>176</v>
      </c>
      <c r="E468" s="269" t="s">
        <v>1</v>
      </c>
      <c r="F468" s="270" t="s">
        <v>179</v>
      </c>
      <c r="G468" s="268"/>
      <c r="H468" s="271">
        <v>431.20799999999991</v>
      </c>
      <c r="I468" s="272"/>
      <c r="J468" s="268"/>
      <c r="K468" s="268"/>
      <c r="L468" s="273"/>
      <c r="M468" s="274"/>
      <c r="N468" s="275"/>
      <c r="O468" s="275"/>
      <c r="P468" s="275"/>
      <c r="Q468" s="275"/>
      <c r="R468" s="275"/>
      <c r="S468" s="275"/>
      <c r="T468" s="276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77" t="s">
        <v>176</v>
      </c>
      <c r="AU468" s="277" t="s">
        <v>89</v>
      </c>
      <c r="AV468" s="15" t="s">
        <v>172</v>
      </c>
      <c r="AW468" s="15" t="s">
        <v>35</v>
      </c>
      <c r="AX468" s="15" t="s">
        <v>87</v>
      </c>
      <c r="AY468" s="277" t="s">
        <v>165</v>
      </c>
    </row>
    <row r="469" s="2" customFormat="1" ht="24.15" customHeight="1">
      <c r="A469" s="39"/>
      <c r="B469" s="40"/>
      <c r="C469" s="227" t="s">
        <v>393</v>
      </c>
      <c r="D469" s="227" t="s">
        <v>167</v>
      </c>
      <c r="E469" s="228" t="s">
        <v>370</v>
      </c>
      <c r="F469" s="229" t="s">
        <v>371</v>
      </c>
      <c r="G469" s="230" t="s">
        <v>170</v>
      </c>
      <c r="H469" s="231">
        <v>1312.6980000000001</v>
      </c>
      <c r="I469" s="232"/>
      <c r="J469" s="233">
        <f>ROUND(I469*H469,2)</f>
        <v>0</v>
      </c>
      <c r="K469" s="229" t="s">
        <v>171</v>
      </c>
      <c r="L469" s="45"/>
      <c r="M469" s="234" t="s">
        <v>1</v>
      </c>
      <c r="N469" s="235" t="s">
        <v>44</v>
      </c>
      <c r="O469" s="92"/>
      <c r="P469" s="236">
        <f>O469*H469</f>
        <v>0</v>
      </c>
      <c r="Q469" s="236">
        <v>0</v>
      </c>
      <c r="R469" s="236">
        <f>Q469*H469</f>
        <v>0</v>
      </c>
      <c r="S469" s="236">
        <v>0</v>
      </c>
      <c r="T469" s="237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8" t="s">
        <v>172</v>
      </c>
      <c r="AT469" s="238" t="s">
        <v>167</v>
      </c>
      <c r="AU469" s="238" t="s">
        <v>89</v>
      </c>
      <c r="AY469" s="18" t="s">
        <v>165</v>
      </c>
      <c r="BE469" s="239">
        <f>IF(N469="základní",J469,0)</f>
        <v>0</v>
      </c>
      <c r="BF469" s="239">
        <f>IF(N469="snížená",J469,0)</f>
        <v>0</v>
      </c>
      <c r="BG469" s="239">
        <f>IF(N469="zákl. přenesená",J469,0)</f>
        <v>0</v>
      </c>
      <c r="BH469" s="239">
        <f>IF(N469="sníž. přenesená",J469,0)</f>
        <v>0</v>
      </c>
      <c r="BI469" s="239">
        <f>IF(N469="nulová",J469,0)</f>
        <v>0</v>
      </c>
      <c r="BJ469" s="18" t="s">
        <v>87</v>
      </c>
      <c r="BK469" s="239">
        <f>ROUND(I469*H469,2)</f>
        <v>0</v>
      </c>
      <c r="BL469" s="18" t="s">
        <v>172</v>
      </c>
      <c r="BM469" s="238" t="s">
        <v>1083</v>
      </c>
    </row>
    <row r="470" s="2" customFormat="1">
      <c r="A470" s="39"/>
      <c r="B470" s="40"/>
      <c r="C470" s="41"/>
      <c r="D470" s="240" t="s">
        <v>174</v>
      </c>
      <c r="E470" s="41"/>
      <c r="F470" s="241" t="s">
        <v>373</v>
      </c>
      <c r="G470" s="41"/>
      <c r="H470" s="41"/>
      <c r="I470" s="242"/>
      <c r="J470" s="41"/>
      <c r="K470" s="41"/>
      <c r="L470" s="45"/>
      <c r="M470" s="243"/>
      <c r="N470" s="244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174</v>
      </c>
      <c r="AU470" s="18" t="s">
        <v>89</v>
      </c>
    </row>
    <row r="471" s="13" customFormat="1">
      <c r="A471" s="13"/>
      <c r="B471" s="245"/>
      <c r="C471" s="246"/>
      <c r="D471" s="247" t="s">
        <v>176</v>
      </c>
      <c r="E471" s="248" t="s">
        <v>1</v>
      </c>
      <c r="F471" s="249" t="s">
        <v>374</v>
      </c>
      <c r="G471" s="246"/>
      <c r="H471" s="248" t="s">
        <v>1</v>
      </c>
      <c r="I471" s="250"/>
      <c r="J471" s="246"/>
      <c r="K471" s="246"/>
      <c r="L471" s="251"/>
      <c r="M471" s="252"/>
      <c r="N471" s="253"/>
      <c r="O471" s="253"/>
      <c r="P471" s="253"/>
      <c r="Q471" s="253"/>
      <c r="R471" s="253"/>
      <c r="S471" s="253"/>
      <c r="T471" s="25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5" t="s">
        <v>176</v>
      </c>
      <c r="AU471" s="255" t="s">
        <v>89</v>
      </c>
      <c r="AV471" s="13" t="s">
        <v>87</v>
      </c>
      <c r="AW471" s="13" t="s">
        <v>35</v>
      </c>
      <c r="AX471" s="13" t="s">
        <v>79</v>
      </c>
      <c r="AY471" s="255" t="s">
        <v>165</v>
      </c>
    </row>
    <row r="472" s="13" customFormat="1">
      <c r="A472" s="13"/>
      <c r="B472" s="245"/>
      <c r="C472" s="246"/>
      <c r="D472" s="247" t="s">
        <v>176</v>
      </c>
      <c r="E472" s="248" t="s">
        <v>1</v>
      </c>
      <c r="F472" s="249" t="s">
        <v>1156</v>
      </c>
      <c r="G472" s="246"/>
      <c r="H472" s="248" t="s">
        <v>1</v>
      </c>
      <c r="I472" s="250"/>
      <c r="J472" s="246"/>
      <c r="K472" s="246"/>
      <c r="L472" s="251"/>
      <c r="M472" s="252"/>
      <c r="N472" s="253"/>
      <c r="O472" s="253"/>
      <c r="P472" s="253"/>
      <c r="Q472" s="253"/>
      <c r="R472" s="253"/>
      <c r="S472" s="253"/>
      <c r="T472" s="25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5" t="s">
        <v>176</v>
      </c>
      <c r="AU472" s="255" t="s">
        <v>89</v>
      </c>
      <c r="AV472" s="13" t="s">
        <v>87</v>
      </c>
      <c r="AW472" s="13" t="s">
        <v>35</v>
      </c>
      <c r="AX472" s="13" t="s">
        <v>79</v>
      </c>
      <c r="AY472" s="255" t="s">
        <v>165</v>
      </c>
    </row>
    <row r="473" s="14" customFormat="1">
      <c r="A473" s="14"/>
      <c r="B473" s="256"/>
      <c r="C473" s="257"/>
      <c r="D473" s="247" t="s">
        <v>176</v>
      </c>
      <c r="E473" s="258" t="s">
        <v>1</v>
      </c>
      <c r="F473" s="259" t="s">
        <v>1230</v>
      </c>
      <c r="G473" s="257"/>
      <c r="H473" s="260">
        <v>98</v>
      </c>
      <c r="I473" s="261"/>
      <c r="J473" s="257"/>
      <c r="K473" s="257"/>
      <c r="L473" s="262"/>
      <c r="M473" s="263"/>
      <c r="N473" s="264"/>
      <c r="O473" s="264"/>
      <c r="P473" s="264"/>
      <c r="Q473" s="264"/>
      <c r="R473" s="264"/>
      <c r="S473" s="264"/>
      <c r="T473" s="26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6" t="s">
        <v>176</v>
      </c>
      <c r="AU473" s="266" t="s">
        <v>89</v>
      </c>
      <c r="AV473" s="14" t="s">
        <v>89</v>
      </c>
      <c r="AW473" s="14" t="s">
        <v>35</v>
      </c>
      <c r="AX473" s="14" t="s">
        <v>79</v>
      </c>
      <c r="AY473" s="266" t="s">
        <v>165</v>
      </c>
    </row>
    <row r="474" s="14" customFormat="1">
      <c r="A474" s="14"/>
      <c r="B474" s="256"/>
      <c r="C474" s="257"/>
      <c r="D474" s="247" t="s">
        <v>176</v>
      </c>
      <c r="E474" s="258" t="s">
        <v>1</v>
      </c>
      <c r="F474" s="259" t="s">
        <v>1231</v>
      </c>
      <c r="G474" s="257"/>
      <c r="H474" s="260">
        <v>52.012999999999998</v>
      </c>
      <c r="I474" s="261"/>
      <c r="J474" s="257"/>
      <c r="K474" s="257"/>
      <c r="L474" s="262"/>
      <c r="M474" s="263"/>
      <c r="N474" s="264"/>
      <c r="O474" s="264"/>
      <c r="P474" s="264"/>
      <c r="Q474" s="264"/>
      <c r="R474" s="264"/>
      <c r="S474" s="264"/>
      <c r="T474" s="26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6" t="s">
        <v>176</v>
      </c>
      <c r="AU474" s="266" t="s">
        <v>89</v>
      </c>
      <c r="AV474" s="14" t="s">
        <v>89</v>
      </c>
      <c r="AW474" s="14" t="s">
        <v>35</v>
      </c>
      <c r="AX474" s="14" t="s">
        <v>79</v>
      </c>
      <c r="AY474" s="266" t="s">
        <v>165</v>
      </c>
    </row>
    <row r="475" s="14" customFormat="1">
      <c r="A475" s="14"/>
      <c r="B475" s="256"/>
      <c r="C475" s="257"/>
      <c r="D475" s="247" t="s">
        <v>176</v>
      </c>
      <c r="E475" s="258" t="s">
        <v>1</v>
      </c>
      <c r="F475" s="259" t="s">
        <v>1232</v>
      </c>
      <c r="G475" s="257"/>
      <c r="H475" s="260">
        <v>52.25</v>
      </c>
      <c r="I475" s="261"/>
      <c r="J475" s="257"/>
      <c r="K475" s="257"/>
      <c r="L475" s="262"/>
      <c r="M475" s="263"/>
      <c r="N475" s="264"/>
      <c r="O475" s="264"/>
      <c r="P475" s="264"/>
      <c r="Q475" s="264"/>
      <c r="R475" s="264"/>
      <c r="S475" s="264"/>
      <c r="T475" s="26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6" t="s">
        <v>176</v>
      </c>
      <c r="AU475" s="266" t="s">
        <v>89</v>
      </c>
      <c r="AV475" s="14" t="s">
        <v>89</v>
      </c>
      <c r="AW475" s="14" t="s">
        <v>35</v>
      </c>
      <c r="AX475" s="14" t="s">
        <v>79</v>
      </c>
      <c r="AY475" s="266" t="s">
        <v>165</v>
      </c>
    </row>
    <row r="476" s="14" customFormat="1">
      <c r="A476" s="14"/>
      <c r="B476" s="256"/>
      <c r="C476" s="257"/>
      <c r="D476" s="247" t="s">
        <v>176</v>
      </c>
      <c r="E476" s="258" t="s">
        <v>1</v>
      </c>
      <c r="F476" s="259" t="s">
        <v>1233</v>
      </c>
      <c r="G476" s="257"/>
      <c r="H476" s="260">
        <v>66.299999999999997</v>
      </c>
      <c r="I476" s="261"/>
      <c r="J476" s="257"/>
      <c r="K476" s="257"/>
      <c r="L476" s="262"/>
      <c r="M476" s="263"/>
      <c r="N476" s="264"/>
      <c r="O476" s="264"/>
      <c r="P476" s="264"/>
      <c r="Q476" s="264"/>
      <c r="R476" s="264"/>
      <c r="S476" s="264"/>
      <c r="T476" s="26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6" t="s">
        <v>176</v>
      </c>
      <c r="AU476" s="266" t="s">
        <v>89</v>
      </c>
      <c r="AV476" s="14" t="s">
        <v>89</v>
      </c>
      <c r="AW476" s="14" t="s">
        <v>35</v>
      </c>
      <c r="AX476" s="14" t="s">
        <v>79</v>
      </c>
      <c r="AY476" s="266" t="s">
        <v>165</v>
      </c>
    </row>
    <row r="477" s="14" customFormat="1">
      <c r="A477" s="14"/>
      <c r="B477" s="256"/>
      <c r="C477" s="257"/>
      <c r="D477" s="247" t="s">
        <v>176</v>
      </c>
      <c r="E477" s="258" t="s">
        <v>1</v>
      </c>
      <c r="F477" s="259" t="s">
        <v>1234</v>
      </c>
      <c r="G477" s="257"/>
      <c r="H477" s="260">
        <v>51</v>
      </c>
      <c r="I477" s="261"/>
      <c r="J477" s="257"/>
      <c r="K477" s="257"/>
      <c r="L477" s="262"/>
      <c r="M477" s="263"/>
      <c r="N477" s="264"/>
      <c r="O477" s="264"/>
      <c r="P477" s="264"/>
      <c r="Q477" s="264"/>
      <c r="R477" s="264"/>
      <c r="S477" s="264"/>
      <c r="T477" s="26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6" t="s">
        <v>176</v>
      </c>
      <c r="AU477" s="266" t="s">
        <v>89</v>
      </c>
      <c r="AV477" s="14" t="s">
        <v>89</v>
      </c>
      <c r="AW477" s="14" t="s">
        <v>35</v>
      </c>
      <c r="AX477" s="14" t="s">
        <v>79</v>
      </c>
      <c r="AY477" s="266" t="s">
        <v>165</v>
      </c>
    </row>
    <row r="478" s="14" customFormat="1">
      <c r="A478" s="14"/>
      <c r="B478" s="256"/>
      <c r="C478" s="257"/>
      <c r="D478" s="247" t="s">
        <v>176</v>
      </c>
      <c r="E478" s="258" t="s">
        <v>1</v>
      </c>
      <c r="F478" s="259" t="s">
        <v>1235</v>
      </c>
      <c r="G478" s="257"/>
      <c r="H478" s="260">
        <v>230.321</v>
      </c>
      <c r="I478" s="261"/>
      <c r="J478" s="257"/>
      <c r="K478" s="257"/>
      <c r="L478" s="262"/>
      <c r="M478" s="263"/>
      <c r="N478" s="264"/>
      <c r="O478" s="264"/>
      <c r="P478" s="264"/>
      <c r="Q478" s="264"/>
      <c r="R478" s="264"/>
      <c r="S478" s="264"/>
      <c r="T478" s="265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6" t="s">
        <v>176</v>
      </c>
      <c r="AU478" s="266" t="s">
        <v>89</v>
      </c>
      <c r="AV478" s="14" t="s">
        <v>89</v>
      </c>
      <c r="AW478" s="14" t="s">
        <v>35</v>
      </c>
      <c r="AX478" s="14" t="s">
        <v>79</v>
      </c>
      <c r="AY478" s="266" t="s">
        <v>165</v>
      </c>
    </row>
    <row r="479" s="13" customFormat="1">
      <c r="A479" s="13"/>
      <c r="B479" s="245"/>
      <c r="C479" s="246"/>
      <c r="D479" s="247" t="s">
        <v>176</v>
      </c>
      <c r="E479" s="248" t="s">
        <v>1</v>
      </c>
      <c r="F479" s="249" t="s">
        <v>1168</v>
      </c>
      <c r="G479" s="246"/>
      <c r="H479" s="248" t="s">
        <v>1</v>
      </c>
      <c r="I479" s="250"/>
      <c r="J479" s="246"/>
      <c r="K479" s="246"/>
      <c r="L479" s="251"/>
      <c r="M479" s="252"/>
      <c r="N479" s="253"/>
      <c r="O479" s="253"/>
      <c r="P479" s="253"/>
      <c r="Q479" s="253"/>
      <c r="R479" s="253"/>
      <c r="S479" s="253"/>
      <c r="T479" s="25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5" t="s">
        <v>176</v>
      </c>
      <c r="AU479" s="255" t="s">
        <v>89</v>
      </c>
      <c r="AV479" s="13" t="s">
        <v>87</v>
      </c>
      <c r="AW479" s="13" t="s">
        <v>35</v>
      </c>
      <c r="AX479" s="13" t="s">
        <v>79</v>
      </c>
      <c r="AY479" s="255" t="s">
        <v>165</v>
      </c>
    </row>
    <row r="480" s="14" customFormat="1">
      <c r="A480" s="14"/>
      <c r="B480" s="256"/>
      <c r="C480" s="257"/>
      <c r="D480" s="247" t="s">
        <v>176</v>
      </c>
      <c r="E480" s="258" t="s">
        <v>1</v>
      </c>
      <c r="F480" s="259" t="s">
        <v>1236</v>
      </c>
      <c r="G480" s="257"/>
      <c r="H480" s="260">
        <v>9.6099999999999994</v>
      </c>
      <c r="I480" s="261"/>
      <c r="J480" s="257"/>
      <c r="K480" s="257"/>
      <c r="L480" s="262"/>
      <c r="M480" s="263"/>
      <c r="N480" s="264"/>
      <c r="O480" s="264"/>
      <c r="P480" s="264"/>
      <c r="Q480" s="264"/>
      <c r="R480" s="264"/>
      <c r="S480" s="264"/>
      <c r="T480" s="26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6" t="s">
        <v>176</v>
      </c>
      <c r="AU480" s="266" t="s">
        <v>89</v>
      </c>
      <c r="AV480" s="14" t="s">
        <v>89</v>
      </c>
      <c r="AW480" s="14" t="s">
        <v>35</v>
      </c>
      <c r="AX480" s="14" t="s">
        <v>79</v>
      </c>
      <c r="AY480" s="266" t="s">
        <v>165</v>
      </c>
    </row>
    <row r="481" s="14" customFormat="1">
      <c r="A481" s="14"/>
      <c r="B481" s="256"/>
      <c r="C481" s="257"/>
      <c r="D481" s="247" t="s">
        <v>176</v>
      </c>
      <c r="E481" s="258" t="s">
        <v>1</v>
      </c>
      <c r="F481" s="259" t="s">
        <v>1237</v>
      </c>
      <c r="G481" s="257"/>
      <c r="H481" s="260">
        <v>21</v>
      </c>
      <c r="I481" s="261"/>
      <c r="J481" s="257"/>
      <c r="K481" s="257"/>
      <c r="L481" s="262"/>
      <c r="M481" s="263"/>
      <c r="N481" s="264"/>
      <c r="O481" s="264"/>
      <c r="P481" s="264"/>
      <c r="Q481" s="264"/>
      <c r="R481" s="264"/>
      <c r="S481" s="264"/>
      <c r="T481" s="26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6" t="s">
        <v>176</v>
      </c>
      <c r="AU481" s="266" t="s">
        <v>89</v>
      </c>
      <c r="AV481" s="14" t="s">
        <v>89</v>
      </c>
      <c r="AW481" s="14" t="s">
        <v>35</v>
      </c>
      <c r="AX481" s="14" t="s">
        <v>79</v>
      </c>
      <c r="AY481" s="266" t="s">
        <v>165</v>
      </c>
    </row>
    <row r="482" s="14" customFormat="1">
      <c r="A482" s="14"/>
      <c r="B482" s="256"/>
      <c r="C482" s="257"/>
      <c r="D482" s="247" t="s">
        <v>176</v>
      </c>
      <c r="E482" s="258" t="s">
        <v>1</v>
      </c>
      <c r="F482" s="259" t="s">
        <v>1238</v>
      </c>
      <c r="G482" s="257"/>
      <c r="H482" s="260">
        <v>5.4379999999999997</v>
      </c>
      <c r="I482" s="261"/>
      <c r="J482" s="257"/>
      <c r="K482" s="257"/>
      <c r="L482" s="262"/>
      <c r="M482" s="263"/>
      <c r="N482" s="264"/>
      <c r="O482" s="264"/>
      <c r="P482" s="264"/>
      <c r="Q482" s="264"/>
      <c r="R482" s="264"/>
      <c r="S482" s="264"/>
      <c r="T482" s="26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6" t="s">
        <v>176</v>
      </c>
      <c r="AU482" s="266" t="s">
        <v>89</v>
      </c>
      <c r="AV482" s="14" t="s">
        <v>89</v>
      </c>
      <c r="AW482" s="14" t="s">
        <v>35</v>
      </c>
      <c r="AX482" s="14" t="s">
        <v>79</v>
      </c>
      <c r="AY482" s="266" t="s">
        <v>165</v>
      </c>
    </row>
    <row r="483" s="13" customFormat="1">
      <c r="A483" s="13"/>
      <c r="B483" s="245"/>
      <c r="C483" s="246"/>
      <c r="D483" s="247" t="s">
        <v>176</v>
      </c>
      <c r="E483" s="248" t="s">
        <v>1</v>
      </c>
      <c r="F483" s="249" t="s">
        <v>1183</v>
      </c>
      <c r="G483" s="246"/>
      <c r="H483" s="248" t="s">
        <v>1</v>
      </c>
      <c r="I483" s="250"/>
      <c r="J483" s="246"/>
      <c r="K483" s="246"/>
      <c r="L483" s="251"/>
      <c r="M483" s="252"/>
      <c r="N483" s="253"/>
      <c r="O483" s="253"/>
      <c r="P483" s="253"/>
      <c r="Q483" s="253"/>
      <c r="R483" s="253"/>
      <c r="S483" s="253"/>
      <c r="T483" s="25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5" t="s">
        <v>176</v>
      </c>
      <c r="AU483" s="255" t="s">
        <v>89</v>
      </c>
      <c r="AV483" s="13" t="s">
        <v>87</v>
      </c>
      <c r="AW483" s="13" t="s">
        <v>35</v>
      </c>
      <c r="AX483" s="13" t="s">
        <v>79</v>
      </c>
      <c r="AY483" s="255" t="s">
        <v>165</v>
      </c>
    </row>
    <row r="484" s="14" customFormat="1">
      <c r="A484" s="14"/>
      <c r="B484" s="256"/>
      <c r="C484" s="257"/>
      <c r="D484" s="247" t="s">
        <v>176</v>
      </c>
      <c r="E484" s="258" t="s">
        <v>1</v>
      </c>
      <c r="F484" s="259" t="s">
        <v>1248</v>
      </c>
      <c r="G484" s="257"/>
      <c r="H484" s="260">
        <v>43.664000000000001</v>
      </c>
      <c r="I484" s="261"/>
      <c r="J484" s="257"/>
      <c r="K484" s="257"/>
      <c r="L484" s="262"/>
      <c r="M484" s="263"/>
      <c r="N484" s="264"/>
      <c r="O484" s="264"/>
      <c r="P484" s="264"/>
      <c r="Q484" s="264"/>
      <c r="R484" s="264"/>
      <c r="S484" s="264"/>
      <c r="T484" s="26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6" t="s">
        <v>176</v>
      </c>
      <c r="AU484" s="266" t="s">
        <v>89</v>
      </c>
      <c r="AV484" s="14" t="s">
        <v>89</v>
      </c>
      <c r="AW484" s="14" t="s">
        <v>35</v>
      </c>
      <c r="AX484" s="14" t="s">
        <v>79</v>
      </c>
      <c r="AY484" s="266" t="s">
        <v>165</v>
      </c>
    </row>
    <row r="485" s="14" customFormat="1">
      <c r="A485" s="14"/>
      <c r="B485" s="256"/>
      <c r="C485" s="257"/>
      <c r="D485" s="247" t="s">
        <v>176</v>
      </c>
      <c r="E485" s="258" t="s">
        <v>1</v>
      </c>
      <c r="F485" s="259" t="s">
        <v>1249</v>
      </c>
      <c r="G485" s="257"/>
      <c r="H485" s="260">
        <v>12</v>
      </c>
      <c r="I485" s="261"/>
      <c r="J485" s="257"/>
      <c r="K485" s="257"/>
      <c r="L485" s="262"/>
      <c r="M485" s="263"/>
      <c r="N485" s="264"/>
      <c r="O485" s="264"/>
      <c r="P485" s="264"/>
      <c r="Q485" s="264"/>
      <c r="R485" s="264"/>
      <c r="S485" s="264"/>
      <c r="T485" s="26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6" t="s">
        <v>176</v>
      </c>
      <c r="AU485" s="266" t="s">
        <v>89</v>
      </c>
      <c r="AV485" s="14" t="s">
        <v>89</v>
      </c>
      <c r="AW485" s="14" t="s">
        <v>35</v>
      </c>
      <c r="AX485" s="14" t="s">
        <v>79</v>
      </c>
      <c r="AY485" s="266" t="s">
        <v>165</v>
      </c>
    </row>
    <row r="486" s="14" customFormat="1">
      <c r="A486" s="14"/>
      <c r="B486" s="256"/>
      <c r="C486" s="257"/>
      <c r="D486" s="247" t="s">
        <v>176</v>
      </c>
      <c r="E486" s="258" t="s">
        <v>1</v>
      </c>
      <c r="F486" s="259" t="s">
        <v>1250</v>
      </c>
      <c r="G486" s="257"/>
      <c r="H486" s="260">
        <v>8.4000000000000004</v>
      </c>
      <c r="I486" s="261"/>
      <c r="J486" s="257"/>
      <c r="K486" s="257"/>
      <c r="L486" s="262"/>
      <c r="M486" s="263"/>
      <c r="N486" s="264"/>
      <c r="O486" s="264"/>
      <c r="P486" s="264"/>
      <c r="Q486" s="264"/>
      <c r="R486" s="264"/>
      <c r="S486" s="264"/>
      <c r="T486" s="26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6" t="s">
        <v>176</v>
      </c>
      <c r="AU486" s="266" t="s">
        <v>89</v>
      </c>
      <c r="AV486" s="14" t="s">
        <v>89</v>
      </c>
      <c r="AW486" s="14" t="s">
        <v>35</v>
      </c>
      <c r="AX486" s="14" t="s">
        <v>79</v>
      </c>
      <c r="AY486" s="266" t="s">
        <v>165</v>
      </c>
    </row>
    <row r="487" s="13" customFormat="1">
      <c r="A487" s="13"/>
      <c r="B487" s="245"/>
      <c r="C487" s="246"/>
      <c r="D487" s="247" t="s">
        <v>176</v>
      </c>
      <c r="E487" s="248" t="s">
        <v>1</v>
      </c>
      <c r="F487" s="249" t="s">
        <v>970</v>
      </c>
      <c r="G487" s="246"/>
      <c r="H487" s="248" t="s">
        <v>1</v>
      </c>
      <c r="I487" s="250"/>
      <c r="J487" s="246"/>
      <c r="K487" s="246"/>
      <c r="L487" s="251"/>
      <c r="M487" s="252"/>
      <c r="N487" s="253"/>
      <c r="O487" s="253"/>
      <c r="P487" s="253"/>
      <c r="Q487" s="253"/>
      <c r="R487" s="253"/>
      <c r="S487" s="253"/>
      <c r="T487" s="25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5" t="s">
        <v>176</v>
      </c>
      <c r="AU487" s="255" t="s">
        <v>89</v>
      </c>
      <c r="AV487" s="13" t="s">
        <v>87</v>
      </c>
      <c r="AW487" s="13" t="s">
        <v>35</v>
      </c>
      <c r="AX487" s="13" t="s">
        <v>79</v>
      </c>
      <c r="AY487" s="255" t="s">
        <v>165</v>
      </c>
    </row>
    <row r="488" s="14" customFormat="1">
      <c r="A488" s="14"/>
      <c r="B488" s="256"/>
      <c r="C488" s="257"/>
      <c r="D488" s="247" t="s">
        <v>176</v>
      </c>
      <c r="E488" s="258" t="s">
        <v>1</v>
      </c>
      <c r="F488" s="259" t="s">
        <v>1251</v>
      </c>
      <c r="G488" s="257"/>
      <c r="H488" s="260">
        <v>6.3529999999999998</v>
      </c>
      <c r="I488" s="261"/>
      <c r="J488" s="257"/>
      <c r="K488" s="257"/>
      <c r="L488" s="262"/>
      <c r="M488" s="263"/>
      <c r="N488" s="264"/>
      <c r="O488" s="264"/>
      <c r="P488" s="264"/>
      <c r="Q488" s="264"/>
      <c r="R488" s="264"/>
      <c r="S488" s="264"/>
      <c r="T488" s="26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6" t="s">
        <v>176</v>
      </c>
      <c r="AU488" s="266" t="s">
        <v>89</v>
      </c>
      <c r="AV488" s="14" t="s">
        <v>89</v>
      </c>
      <c r="AW488" s="14" t="s">
        <v>35</v>
      </c>
      <c r="AX488" s="14" t="s">
        <v>79</v>
      </c>
      <c r="AY488" s="266" t="s">
        <v>165</v>
      </c>
    </row>
    <row r="489" s="16" customFormat="1">
      <c r="A489" s="16"/>
      <c r="B489" s="288"/>
      <c r="C489" s="289"/>
      <c r="D489" s="247" t="s">
        <v>176</v>
      </c>
      <c r="E489" s="290" t="s">
        <v>1</v>
      </c>
      <c r="F489" s="291" t="s">
        <v>445</v>
      </c>
      <c r="G489" s="289"/>
      <c r="H489" s="292">
        <v>656.34899999999993</v>
      </c>
      <c r="I489" s="293"/>
      <c r="J489" s="289"/>
      <c r="K489" s="289"/>
      <c r="L489" s="294"/>
      <c r="M489" s="295"/>
      <c r="N489" s="296"/>
      <c r="O489" s="296"/>
      <c r="P489" s="296"/>
      <c r="Q489" s="296"/>
      <c r="R489" s="296"/>
      <c r="S489" s="296"/>
      <c r="T489" s="297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T489" s="298" t="s">
        <v>176</v>
      </c>
      <c r="AU489" s="298" t="s">
        <v>89</v>
      </c>
      <c r="AV489" s="16" t="s">
        <v>210</v>
      </c>
      <c r="AW489" s="16" t="s">
        <v>35</v>
      </c>
      <c r="AX489" s="16" t="s">
        <v>79</v>
      </c>
      <c r="AY489" s="298" t="s">
        <v>165</v>
      </c>
    </row>
    <row r="490" s="14" customFormat="1">
      <c r="A490" s="14"/>
      <c r="B490" s="256"/>
      <c r="C490" s="257"/>
      <c r="D490" s="247" t="s">
        <v>176</v>
      </c>
      <c r="E490" s="258" t="s">
        <v>1</v>
      </c>
      <c r="F490" s="259" t="s">
        <v>1279</v>
      </c>
      <c r="G490" s="257"/>
      <c r="H490" s="260">
        <v>656.34900000000005</v>
      </c>
      <c r="I490" s="261"/>
      <c r="J490" s="257"/>
      <c r="K490" s="257"/>
      <c r="L490" s="262"/>
      <c r="M490" s="263"/>
      <c r="N490" s="264"/>
      <c r="O490" s="264"/>
      <c r="P490" s="264"/>
      <c r="Q490" s="264"/>
      <c r="R490" s="264"/>
      <c r="S490" s="264"/>
      <c r="T490" s="26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6" t="s">
        <v>176</v>
      </c>
      <c r="AU490" s="266" t="s">
        <v>89</v>
      </c>
      <c r="AV490" s="14" t="s">
        <v>89</v>
      </c>
      <c r="AW490" s="14" t="s">
        <v>35</v>
      </c>
      <c r="AX490" s="14" t="s">
        <v>79</v>
      </c>
      <c r="AY490" s="266" t="s">
        <v>165</v>
      </c>
    </row>
    <row r="491" s="15" customFormat="1">
      <c r="A491" s="15"/>
      <c r="B491" s="267"/>
      <c r="C491" s="268"/>
      <c r="D491" s="247" t="s">
        <v>176</v>
      </c>
      <c r="E491" s="269" t="s">
        <v>1</v>
      </c>
      <c r="F491" s="270" t="s">
        <v>179</v>
      </c>
      <c r="G491" s="268"/>
      <c r="H491" s="271">
        <v>1312.6979999999999</v>
      </c>
      <c r="I491" s="272"/>
      <c r="J491" s="268"/>
      <c r="K491" s="268"/>
      <c r="L491" s="273"/>
      <c r="M491" s="274"/>
      <c r="N491" s="275"/>
      <c r="O491" s="275"/>
      <c r="P491" s="275"/>
      <c r="Q491" s="275"/>
      <c r="R491" s="275"/>
      <c r="S491" s="275"/>
      <c r="T491" s="276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77" t="s">
        <v>176</v>
      </c>
      <c r="AU491" s="277" t="s">
        <v>89</v>
      </c>
      <c r="AV491" s="15" t="s">
        <v>172</v>
      </c>
      <c r="AW491" s="15" t="s">
        <v>35</v>
      </c>
      <c r="AX491" s="15" t="s">
        <v>87</v>
      </c>
      <c r="AY491" s="277" t="s">
        <v>165</v>
      </c>
    </row>
    <row r="492" s="2" customFormat="1" ht="24.15" customHeight="1">
      <c r="A492" s="39"/>
      <c r="B492" s="40"/>
      <c r="C492" s="227" t="s">
        <v>399</v>
      </c>
      <c r="D492" s="227" t="s">
        <v>167</v>
      </c>
      <c r="E492" s="228" t="s">
        <v>1280</v>
      </c>
      <c r="F492" s="229" t="s">
        <v>1281</v>
      </c>
      <c r="G492" s="230" t="s">
        <v>170</v>
      </c>
      <c r="H492" s="231">
        <v>36</v>
      </c>
      <c r="I492" s="232"/>
      <c r="J492" s="233">
        <f>ROUND(I492*H492,2)</f>
        <v>0</v>
      </c>
      <c r="K492" s="229" t="s">
        <v>171</v>
      </c>
      <c r="L492" s="45"/>
      <c r="M492" s="234" t="s">
        <v>1</v>
      </c>
      <c r="N492" s="235" t="s">
        <v>44</v>
      </c>
      <c r="O492" s="92"/>
      <c r="P492" s="236">
        <f>O492*H492</f>
        <v>0</v>
      </c>
      <c r="Q492" s="236">
        <v>0.083500000000000005</v>
      </c>
      <c r="R492" s="236">
        <f>Q492*H492</f>
        <v>3.0060000000000002</v>
      </c>
      <c r="S492" s="236">
        <v>0</v>
      </c>
      <c r="T492" s="237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8" t="s">
        <v>172</v>
      </c>
      <c r="AT492" s="238" t="s">
        <v>167</v>
      </c>
      <c r="AU492" s="238" t="s">
        <v>89</v>
      </c>
      <c r="AY492" s="18" t="s">
        <v>165</v>
      </c>
      <c r="BE492" s="239">
        <f>IF(N492="základní",J492,0)</f>
        <v>0</v>
      </c>
      <c r="BF492" s="239">
        <f>IF(N492="snížená",J492,0)</f>
        <v>0</v>
      </c>
      <c r="BG492" s="239">
        <f>IF(N492="zákl. přenesená",J492,0)</f>
        <v>0</v>
      </c>
      <c r="BH492" s="239">
        <f>IF(N492="sníž. přenesená",J492,0)</f>
        <v>0</v>
      </c>
      <c r="BI492" s="239">
        <f>IF(N492="nulová",J492,0)</f>
        <v>0</v>
      </c>
      <c r="BJ492" s="18" t="s">
        <v>87</v>
      </c>
      <c r="BK492" s="239">
        <f>ROUND(I492*H492,2)</f>
        <v>0</v>
      </c>
      <c r="BL492" s="18" t="s">
        <v>172</v>
      </c>
      <c r="BM492" s="238" t="s">
        <v>1282</v>
      </c>
    </row>
    <row r="493" s="2" customFormat="1">
      <c r="A493" s="39"/>
      <c r="B493" s="40"/>
      <c r="C493" s="41"/>
      <c r="D493" s="240" t="s">
        <v>174</v>
      </c>
      <c r="E493" s="41"/>
      <c r="F493" s="241" t="s">
        <v>1283</v>
      </c>
      <c r="G493" s="41"/>
      <c r="H493" s="41"/>
      <c r="I493" s="242"/>
      <c r="J493" s="41"/>
      <c r="K493" s="41"/>
      <c r="L493" s="45"/>
      <c r="M493" s="243"/>
      <c r="N493" s="244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174</v>
      </c>
      <c r="AU493" s="18" t="s">
        <v>89</v>
      </c>
    </row>
    <row r="494" s="13" customFormat="1">
      <c r="A494" s="13"/>
      <c r="B494" s="245"/>
      <c r="C494" s="246"/>
      <c r="D494" s="247" t="s">
        <v>176</v>
      </c>
      <c r="E494" s="248" t="s">
        <v>1</v>
      </c>
      <c r="F494" s="249" t="s">
        <v>1284</v>
      </c>
      <c r="G494" s="246"/>
      <c r="H494" s="248" t="s">
        <v>1</v>
      </c>
      <c r="I494" s="250"/>
      <c r="J494" s="246"/>
      <c r="K494" s="246"/>
      <c r="L494" s="251"/>
      <c r="M494" s="252"/>
      <c r="N494" s="253"/>
      <c r="O494" s="253"/>
      <c r="P494" s="253"/>
      <c r="Q494" s="253"/>
      <c r="R494" s="253"/>
      <c r="S494" s="253"/>
      <c r="T494" s="25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5" t="s">
        <v>176</v>
      </c>
      <c r="AU494" s="255" t="s">
        <v>89</v>
      </c>
      <c r="AV494" s="13" t="s">
        <v>87</v>
      </c>
      <c r="AW494" s="13" t="s">
        <v>35</v>
      </c>
      <c r="AX494" s="13" t="s">
        <v>79</v>
      </c>
      <c r="AY494" s="255" t="s">
        <v>165</v>
      </c>
    </row>
    <row r="495" s="14" customFormat="1">
      <c r="A495" s="14"/>
      <c r="B495" s="256"/>
      <c r="C495" s="257"/>
      <c r="D495" s="247" t="s">
        <v>176</v>
      </c>
      <c r="E495" s="258" t="s">
        <v>1</v>
      </c>
      <c r="F495" s="259" t="s">
        <v>1285</v>
      </c>
      <c r="G495" s="257"/>
      <c r="H495" s="260">
        <v>36</v>
      </c>
      <c r="I495" s="261"/>
      <c r="J495" s="257"/>
      <c r="K495" s="257"/>
      <c r="L495" s="262"/>
      <c r="M495" s="263"/>
      <c r="N495" s="264"/>
      <c r="O495" s="264"/>
      <c r="P495" s="264"/>
      <c r="Q495" s="264"/>
      <c r="R495" s="264"/>
      <c r="S495" s="264"/>
      <c r="T495" s="265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6" t="s">
        <v>176</v>
      </c>
      <c r="AU495" s="266" t="s">
        <v>89</v>
      </c>
      <c r="AV495" s="14" t="s">
        <v>89</v>
      </c>
      <c r="AW495" s="14" t="s">
        <v>35</v>
      </c>
      <c r="AX495" s="14" t="s">
        <v>79</v>
      </c>
      <c r="AY495" s="266" t="s">
        <v>165</v>
      </c>
    </row>
    <row r="496" s="15" customFormat="1">
      <c r="A496" s="15"/>
      <c r="B496" s="267"/>
      <c r="C496" s="268"/>
      <c r="D496" s="247" t="s">
        <v>176</v>
      </c>
      <c r="E496" s="269" t="s">
        <v>1</v>
      </c>
      <c r="F496" s="270" t="s">
        <v>179</v>
      </c>
      <c r="G496" s="268"/>
      <c r="H496" s="271">
        <v>36</v>
      </c>
      <c r="I496" s="272"/>
      <c r="J496" s="268"/>
      <c r="K496" s="268"/>
      <c r="L496" s="273"/>
      <c r="M496" s="274"/>
      <c r="N496" s="275"/>
      <c r="O496" s="275"/>
      <c r="P496" s="275"/>
      <c r="Q496" s="275"/>
      <c r="R496" s="275"/>
      <c r="S496" s="275"/>
      <c r="T496" s="276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77" t="s">
        <v>176</v>
      </c>
      <c r="AU496" s="277" t="s">
        <v>89</v>
      </c>
      <c r="AV496" s="15" t="s">
        <v>172</v>
      </c>
      <c r="AW496" s="15" t="s">
        <v>35</v>
      </c>
      <c r="AX496" s="15" t="s">
        <v>87</v>
      </c>
      <c r="AY496" s="277" t="s">
        <v>165</v>
      </c>
    </row>
    <row r="497" s="2" customFormat="1" ht="16.5" customHeight="1">
      <c r="A497" s="39"/>
      <c r="B497" s="40"/>
      <c r="C497" s="278" t="s">
        <v>405</v>
      </c>
      <c r="D497" s="278" t="s">
        <v>191</v>
      </c>
      <c r="E497" s="279" t="s">
        <v>1286</v>
      </c>
      <c r="F497" s="280" t="s">
        <v>1287</v>
      </c>
      <c r="G497" s="281" t="s">
        <v>418</v>
      </c>
      <c r="H497" s="282">
        <v>8</v>
      </c>
      <c r="I497" s="283"/>
      <c r="J497" s="284">
        <f>ROUND(I497*H497,2)</f>
        <v>0</v>
      </c>
      <c r="K497" s="280" t="s">
        <v>171</v>
      </c>
      <c r="L497" s="285"/>
      <c r="M497" s="286" t="s">
        <v>1</v>
      </c>
      <c r="N497" s="287" t="s">
        <v>44</v>
      </c>
      <c r="O497" s="92"/>
      <c r="P497" s="236">
        <f>O497*H497</f>
        <v>0</v>
      </c>
      <c r="Q497" s="236">
        <v>1.6699999999999999</v>
      </c>
      <c r="R497" s="236">
        <f>Q497*H497</f>
        <v>13.359999999999999</v>
      </c>
      <c r="S497" s="236">
        <v>0</v>
      </c>
      <c r="T497" s="237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8" t="s">
        <v>195</v>
      </c>
      <c r="AT497" s="238" t="s">
        <v>191</v>
      </c>
      <c r="AU497" s="238" t="s">
        <v>89</v>
      </c>
      <c r="AY497" s="18" t="s">
        <v>165</v>
      </c>
      <c r="BE497" s="239">
        <f>IF(N497="základní",J497,0)</f>
        <v>0</v>
      </c>
      <c r="BF497" s="239">
        <f>IF(N497="snížená",J497,0)</f>
        <v>0</v>
      </c>
      <c r="BG497" s="239">
        <f>IF(N497="zákl. přenesená",J497,0)</f>
        <v>0</v>
      </c>
      <c r="BH497" s="239">
        <f>IF(N497="sníž. přenesená",J497,0)</f>
        <v>0</v>
      </c>
      <c r="BI497" s="239">
        <f>IF(N497="nulová",J497,0)</f>
        <v>0</v>
      </c>
      <c r="BJ497" s="18" t="s">
        <v>87</v>
      </c>
      <c r="BK497" s="239">
        <f>ROUND(I497*H497,2)</f>
        <v>0</v>
      </c>
      <c r="BL497" s="18" t="s">
        <v>172</v>
      </c>
      <c r="BM497" s="238" t="s">
        <v>1288</v>
      </c>
    </row>
    <row r="498" s="13" customFormat="1">
      <c r="A498" s="13"/>
      <c r="B498" s="245"/>
      <c r="C498" s="246"/>
      <c r="D498" s="247" t="s">
        <v>176</v>
      </c>
      <c r="E498" s="248" t="s">
        <v>1</v>
      </c>
      <c r="F498" s="249" t="s">
        <v>1284</v>
      </c>
      <c r="G498" s="246"/>
      <c r="H498" s="248" t="s">
        <v>1</v>
      </c>
      <c r="I498" s="250"/>
      <c r="J498" s="246"/>
      <c r="K498" s="246"/>
      <c r="L498" s="251"/>
      <c r="M498" s="252"/>
      <c r="N498" s="253"/>
      <c r="O498" s="253"/>
      <c r="P498" s="253"/>
      <c r="Q498" s="253"/>
      <c r="R498" s="253"/>
      <c r="S498" s="253"/>
      <c r="T498" s="25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5" t="s">
        <v>176</v>
      </c>
      <c r="AU498" s="255" t="s">
        <v>89</v>
      </c>
      <c r="AV498" s="13" t="s">
        <v>87</v>
      </c>
      <c r="AW498" s="13" t="s">
        <v>35</v>
      </c>
      <c r="AX498" s="13" t="s">
        <v>79</v>
      </c>
      <c r="AY498" s="255" t="s">
        <v>165</v>
      </c>
    </row>
    <row r="499" s="14" customFormat="1">
      <c r="A499" s="14"/>
      <c r="B499" s="256"/>
      <c r="C499" s="257"/>
      <c r="D499" s="247" t="s">
        <v>176</v>
      </c>
      <c r="E499" s="258" t="s">
        <v>1</v>
      </c>
      <c r="F499" s="259" t="s">
        <v>1289</v>
      </c>
      <c r="G499" s="257"/>
      <c r="H499" s="260">
        <v>8</v>
      </c>
      <c r="I499" s="261"/>
      <c r="J499" s="257"/>
      <c r="K499" s="257"/>
      <c r="L499" s="262"/>
      <c r="M499" s="263"/>
      <c r="N499" s="264"/>
      <c r="O499" s="264"/>
      <c r="P499" s="264"/>
      <c r="Q499" s="264"/>
      <c r="R499" s="264"/>
      <c r="S499" s="264"/>
      <c r="T499" s="26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6" t="s">
        <v>176</v>
      </c>
      <c r="AU499" s="266" t="s">
        <v>89</v>
      </c>
      <c r="AV499" s="14" t="s">
        <v>89</v>
      </c>
      <c r="AW499" s="14" t="s">
        <v>35</v>
      </c>
      <c r="AX499" s="14" t="s">
        <v>79</v>
      </c>
      <c r="AY499" s="266" t="s">
        <v>165</v>
      </c>
    </row>
    <row r="500" s="15" customFormat="1">
      <c r="A500" s="15"/>
      <c r="B500" s="267"/>
      <c r="C500" s="268"/>
      <c r="D500" s="247" t="s">
        <v>176</v>
      </c>
      <c r="E500" s="269" t="s">
        <v>1</v>
      </c>
      <c r="F500" s="270" t="s">
        <v>179</v>
      </c>
      <c r="G500" s="268"/>
      <c r="H500" s="271">
        <v>8</v>
      </c>
      <c r="I500" s="272"/>
      <c r="J500" s="268"/>
      <c r="K500" s="268"/>
      <c r="L500" s="273"/>
      <c r="M500" s="274"/>
      <c r="N500" s="275"/>
      <c r="O500" s="275"/>
      <c r="P500" s="275"/>
      <c r="Q500" s="275"/>
      <c r="R500" s="275"/>
      <c r="S500" s="275"/>
      <c r="T500" s="276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7" t="s">
        <v>176</v>
      </c>
      <c r="AU500" s="277" t="s">
        <v>89</v>
      </c>
      <c r="AV500" s="15" t="s">
        <v>172</v>
      </c>
      <c r="AW500" s="15" t="s">
        <v>35</v>
      </c>
      <c r="AX500" s="15" t="s">
        <v>87</v>
      </c>
      <c r="AY500" s="277" t="s">
        <v>165</v>
      </c>
    </row>
    <row r="501" s="2" customFormat="1" ht="24.15" customHeight="1">
      <c r="A501" s="39"/>
      <c r="B501" s="40"/>
      <c r="C501" s="227" t="s">
        <v>410</v>
      </c>
      <c r="D501" s="227" t="s">
        <v>167</v>
      </c>
      <c r="E501" s="228" t="s">
        <v>643</v>
      </c>
      <c r="F501" s="229" t="s">
        <v>644</v>
      </c>
      <c r="G501" s="230" t="s">
        <v>170</v>
      </c>
      <c r="H501" s="231">
        <v>383.06099999999998</v>
      </c>
      <c r="I501" s="232"/>
      <c r="J501" s="233">
        <f>ROUND(I501*H501,2)</f>
        <v>0</v>
      </c>
      <c r="K501" s="229" t="s">
        <v>171</v>
      </c>
      <c r="L501" s="45"/>
      <c r="M501" s="234" t="s">
        <v>1</v>
      </c>
      <c r="N501" s="235" t="s">
        <v>44</v>
      </c>
      <c r="O501" s="92"/>
      <c r="P501" s="236">
        <f>O501*H501</f>
        <v>0</v>
      </c>
      <c r="Q501" s="236">
        <v>0.1837</v>
      </c>
      <c r="R501" s="236">
        <f>Q501*H501</f>
        <v>70.368305699999993</v>
      </c>
      <c r="S501" s="236">
        <v>0</v>
      </c>
      <c r="T501" s="237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8" t="s">
        <v>172</v>
      </c>
      <c r="AT501" s="238" t="s">
        <v>167</v>
      </c>
      <c r="AU501" s="238" t="s">
        <v>89</v>
      </c>
      <c r="AY501" s="18" t="s">
        <v>165</v>
      </c>
      <c r="BE501" s="239">
        <f>IF(N501="základní",J501,0)</f>
        <v>0</v>
      </c>
      <c r="BF501" s="239">
        <f>IF(N501="snížená",J501,0)</f>
        <v>0</v>
      </c>
      <c r="BG501" s="239">
        <f>IF(N501="zákl. přenesená",J501,0)</f>
        <v>0</v>
      </c>
      <c r="BH501" s="239">
        <f>IF(N501="sníž. přenesená",J501,0)</f>
        <v>0</v>
      </c>
      <c r="BI501" s="239">
        <f>IF(N501="nulová",J501,0)</f>
        <v>0</v>
      </c>
      <c r="BJ501" s="18" t="s">
        <v>87</v>
      </c>
      <c r="BK501" s="239">
        <f>ROUND(I501*H501,2)</f>
        <v>0</v>
      </c>
      <c r="BL501" s="18" t="s">
        <v>172</v>
      </c>
      <c r="BM501" s="238" t="s">
        <v>1085</v>
      </c>
    </row>
    <row r="502" s="2" customFormat="1">
      <c r="A502" s="39"/>
      <c r="B502" s="40"/>
      <c r="C502" s="41"/>
      <c r="D502" s="240" t="s">
        <v>174</v>
      </c>
      <c r="E502" s="41"/>
      <c r="F502" s="241" t="s">
        <v>646</v>
      </c>
      <c r="G502" s="41"/>
      <c r="H502" s="41"/>
      <c r="I502" s="242"/>
      <c r="J502" s="41"/>
      <c r="K502" s="41"/>
      <c r="L502" s="45"/>
      <c r="M502" s="243"/>
      <c r="N502" s="244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174</v>
      </c>
      <c r="AU502" s="18" t="s">
        <v>89</v>
      </c>
    </row>
    <row r="503" s="13" customFormat="1">
      <c r="A503" s="13"/>
      <c r="B503" s="245"/>
      <c r="C503" s="246"/>
      <c r="D503" s="247" t="s">
        <v>176</v>
      </c>
      <c r="E503" s="248" t="s">
        <v>1</v>
      </c>
      <c r="F503" s="249" t="s">
        <v>1290</v>
      </c>
      <c r="G503" s="246"/>
      <c r="H503" s="248" t="s">
        <v>1</v>
      </c>
      <c r="I503" s="250"/>
      <c r="J503" s="246"/>
      <c r="K503" s="246"/>
      <c r="L503" s="251"/>
      <c r="M503" s="252"/>
      <c r="N503" s="253"/>
      <c r="O503" s="253"/>
      <c r="P503" s="253"/>
      <c r="Q503" s="253"/>
      <c r="R503" s="253"/>
      <c r="S503" s="253"/>
      <c r="T503" s="25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5" t="s">
        <v>176</v>
      </c>
      <c r="AU503" s="255" t="s">
        <v>89</v>
      </c>
      <c r="AV503" s="13" t="s">
        <v>87</v>
      </c>
      <c r="AW503" s="13" t="s">
        <v>35</v>
      </c>
      <c r="AX503" s="13" t="s">
        <v>79</v>
      </c>
      <c r="AY503" s="255" t="s">
        <v>165</v>
      </c>
    </row>
    <row r="504" s="13" customFormat="1">
      <c r="A504" s="13"/>
      <c r="B504" s="245"/>
      <c r="C504" s="246"/>
      <c r="D504" s="247" t="s">
        <v>176</v>
      </c>
      <c r="E504" s="248" t="s">
        <v>1</v>
      </c>
      <c r="F504" s="249" t="s">
        <v>1156</v>
      </c>
      <c r="G504" s="246"/>
      <c r="H504" s="248" t="s">
        <v>1</v>
      </c>
      <c r="I504" s="250"/>
      <c r="J504" s="246"/>
      <c r="K504" s="246"/>
      <c r="L504" s="251"/>
      <c r="M504" s="252"/>
      <c r="N504" s="253"/>
      <c r="O504" s="253"/>
      <c r="P504" s="253"/>
      <c r="Q504" s="253"/>
      <c r="R504" s="253"/>
      <c r="S504" s="253"/>
      <c r="T504" s="25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5" t="s">
        <v>176</v>
      </c>
      <c r="AU504" s="255" t="s">
        <v>89</v>
      </c>
      <c r="AV504" s="13" t="s">
        <v>87</v>
      </c>
      <c r="AW504" s="13" t="s">
        <v>35</v>
      </c>
      <c r="AX504" s="13" t="s">
        <v>79</v>
      </c>
      <c r="AY504" s="255" t="s">
        <v>165</v>
      </c>
    </row>
    <row r="505" s="14" customFormat="1">
      <c r="A505" s="14"/>
      <c r="B505" s="256"/>
      <c r="C505" s="257"/>
      <c r="D505" s="247" t="s">
        <v>176</v>
      </c>
      <c r="E505" s="258" t="s">
        <v>1</v>
      </c>
      <c r="F505" s="259" t="s">
        <v>1272</v>
      </c>
      <c r="G505" s="257"/>
      <c r="H505" s="260">
        <v>61.25</v>
      </c>
      <c r="I505" s="261"/>
      <c r="J505" s="257"/>
      <c r="K505" s="257"/>
      <c r="L505" s="262"/>
      <c r="M505" s="263"/>
      <c r="N505" s="264"/>
      <c r="O505" s="264"/>
      <c r="P505" s="264"/>
      <c r="Q505" s="264"/>
      <c r="R505" s="264"/>
      <c r="S505" s="264"/>
      <c r="T505" s="26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6" t="s">
        <v>176</v>
      </c>
      <c r="AU505" s="266" t="s">
        <v>89</v>
      </c>
      <c r="AV505" s="14" t="s">
        <v>89</v>
      </c>
      <c r="AW505" s="14" t="s">
        <v>35</v>
      </c>
      <c r="AX505" s="14" t="s">
        <v>79</v>
      </c>
      <c r="AY505" s="266" t="s">
        <v>165</v>
      </c>
    </row>
    <row r="506" s="14" customFormat="1">
      <c r="A506" s="14"/>
      <c r="B506" s="256"/>
      <c r="C506" s="257"/>
      <c r="D506" s="247" t="s">
        <v>176</v>
      </c>
      <c r="E506" s="258" t="s">
        <v>1</v>
      </c>
      <c r="F506" s="259" t="s">
        <v>1291</v>
      </c>
      <c r="G506" s="257"/>
      <c r="H506" s="260">
        <v>32.063000000000002</v>
      </c>
      <c r="I506" s="261"/>
      <c r="J506" s="257"/>
      <c r="K506" s="257"/>
      <c r="L506" s="262"/>
      <c r="M506" s="263"/>
      <c r="N506" s="264"/>
      <c r="O506" s="264"/>
      <c r="P506" s="264"/>
      <c r="Q506" s="264"/>
      <c r="R506" s="264"/>
      <c r="S506" s="264"/>
      <c r="T506" s="26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6" t="s">
        <v>176</v>
      </c>
      <c r="AU506" s="266" t="s">
        <v>89</v>
      </c>
      <c r="AV506" s="14" t="s">
        <v>89</v>
      </c>
      <c r="AW506" s="14" t="s">
        <v>35</v>
      </c>
      <c r="AX506" s="14" t="s">
        <v>79</v>
      </c>
      <c r="AY506" s="266" t="s">
        <v>165</v>
      </c>
    </row>
    <row r="507" s="14" customFormat="1">
      <c r="A507" s="14"/>
      <c r="B507" s="256"/>
      <c r="C507" s="257"/>
      <c r="D507" s="247" t="s">
        <v>176</v>
      </c>
      <c r="E507" s="258" t="s">
        <v>1</v>
      </c>
      <c r="F507" s="259" t="s">
        <v>1292</v>
      </c>
      <c r="G507" s="257"/>
      <c r="H507" s="260">
        <v>31.25</v>
      </c>
      <c r="I507" s="261"/>
      <c r="J507" s="257"/>
      <c r="K507" s="257"/>
      <c r="L507" s="262"/>
      <c r="M507" s="263"/>
      <c r="N507" s="264"/>
      <c r="O507" s="264"/>
      <c r="P507" s="264"/>
      <c r="Q507" s="264"/>
      <c r="R507" s="264"/>
      <c r="S507" s="264"/>
      <c r="T507" s="26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6" t="s">
        <v>176</v>
      </c>
      <c r="AU507" s="266" t="s">
        <v>89</v>
      </c>
      <c r="AV507" s="14" t="s">
        <v>89</v>
      </c>
      <c r="AW507" s="14" t="s">
        <v>35</v>
      </c>
      <c r="AX507" s="14" t="s">
        <v>79</v>
      </c>
      <c r="AY507" s="266" t="s">
        <v>165</v>
      </c>
    </row>
    <row r="508" s="14" customFormat="1">
      <c r="A508" s="14"/>
      <c r="B508" s="256"/>
      <c r="C508" s="257"/>
      <c r="D508" s="247" t="s">
        <v>176</v>
      </c>
      <c r="E508" s="258" t="s">
        <v>1</v>
      </c>
      <c r="F508" s="259" t="s">
        <v>1275</v>
      </c>
      <c r="G508" s="257"/>
      <c r="H508" s="260">
        <v>45.5</v>
      </c>
      <c r="I508" s="261"/>
      <c r="J508" s="257"/>
      <c r="K508" s="257"/>
      <c r="L508" s="262"/>
      <c r="M508" s="263"/>
      <c r="N508" s="264"/>
      <c r="O508" s="264"/>
      <c r="P508" s="264"/>
      <c r="Q508" s="264"/>
      <c r="R508" s="264"/>
      <c r="S508" s="264"/>
      <c r="T508" s="26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6" t="s">
        <v>176</v>
      </c>
      <c r="AU508" s="266" t="s">
        <v>89</v>
      </c>
      <c r="AV508" s="14" t="s">
        <v>89</v>
      </c>
      <c r="AW508" s="14" t="s">
        <v>35</v>
      </c>
      <c r="AX508" s="14" t="s">
        <v>79</v>
      </c>
      <c r="AY508" s="266" t="s">
        <v>165</v>
      </c>
    </row>
    <row r="509" s="14" customFormat="1">
      <c r="A509" s="14"/>
      <c r="B509" s="256"/>
      <c r="C509" s="257"/>
      <c r="D509" s="247" t="s">
        <v>176</v>
      </c>
      <c r="E509" s="258" t="s">
        <v>1</v>
      </c>
      <c r="F509" s="259" t="s">
        <v>1293</v>
      </c>
      <c r="G509" s="257"/>
      <c r="H509" s="260">
        <v>30</v>
      </c>
      <c r="I509" s="261"/>
      <c r="J509" s="257"/>
      <c r="K509" s="257"/>
      <c r="L509" s="262"/>
      <c r="M509" s="263"/>
      <c r="N509" s="264"/>
      <c r="O509" s="264"/>
      <c r="P509" s="264"/>
      <c r="Q509" s="264"/>
      <c r="R509" s="264"/>
      <c r="S509" s="264"/>
      <c r="T509" s="265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6" t="s">
        <v>176</v>
      </c>
      <c r="AU509" s="266" t="s">
        <v>89</v>
      </c>
      <c r="AV509" s="14" t="s">
        <v>89</v>
      </c>
      <c r="AW509" s="14" t="s">
        <v>35</v>
      </c>
      <c r="AX509" s="14" t="s">
        <v>79</v>
      </c>
      <c r="AY509" s="266" t="s">
        <v>165</v>
      </c>
    </row>
    <row r="510" s="14" customFormat="1">
      <c r="A510" s="14"/>
      <c r="B510" s="256"/>
      <c r="C510" s="257"/>
      <c r="D510" s="247" t="s">
        <v>176</v>
      </c>
      <c r="E510" s="258" t="s">
        <v>1</v>
      </c>
      <c r="F510" s="259" t="s">
        <v>1294</v>
      </c>
      <c r="G510" s="257"/>
      <c r="H510" s="260">
        <v>135.483</v>
      </c>
      <c r="I510" s="261"/>
      <c r="J510" s="257"/>
      <c r="K510" s="257"/>
      <c r="L510" s="262"/>
      <c r="M510" s="263"/>
      <c r="N510" s="264"/>
      <c r="O510" s="264"/>
      <c r="P510" s="264"/>
      <c r="Q510" s="264"/>
      <c r="R510" s="264"/>
      <c r="S510" s="264"/>
      <c r="T510" s="26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6" t="s">
        <v>176</v>
      </c>
      <c r="AU510" s="266" t="s">
        <v>89</v>
      </c>
      <c r="AV510" s="14" t="s">
        <v>89</v>
      </c>
      <c r="AW510" s="14" t="s">
        <v>35</v>
      </c>
      <c r="AX510" s="14" t="s">
        <v>79</v>
      </c>
      <c r="AY510" s="266" t="s">
        <v>165</v>
      </c>
    </row>
    <row r="511" s="16" customFormat="1">
      <c r="A511" s="16"/>
      <c r="B511" s="288"/>
      <c r="C511" s="289"/>
      <c r="D511" s="247" t="s">
        <v>176</v>
      </c>
      <c r="E511" s="290" t="s">
        <v>1</v>
      </c>
      <c r="F511" s="291" t="s">
        <v>445</v>
      </c>
      <c r="G511" s="289"/>
      <c r="H511" s="292">
        <v>335.54599999999999</v>
      </c>
      <c r="I511" s="293"/>
      <c r="J511" s="289"/>
      <c r="K511" s="289"/>
      <c r="L511" s="294"/>
      <c r="M511" s="295"/>
      <c r="N511" s="296"/>
      <c r="O511" s="296"/>
      <c r="P511" s="296"/>
      <c r="Q511" s="296"/>
      <c r="R511" s="296"/>
      <c r="S511" s="296"/>
      <c r="T511" s="297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T511" s="298" t="s">
        <v>176</v>
      </c>
      <c r="AU511" s="298" t="s">
        <v>89</v>
      </c>
      <c r="AV511" s="16" t="s">
        <v>210</v>
      </c>
      <c r="AW511" s="16" t="s">
        <v>35</v>
      </c>
      <c r="AX511" s="16" t="s">
        <v>79</v>
      </c>
      <c r="AY511" s="298" t="s">
        <v>165</v>
      </c>
    </row>
    <row r="512" s="13" customFormat="1">
      <c r="A512" s="13"/>
      <c r="B512" s="245"/>
      <c r="C512" s="246"/>
      <c r="D512" s="247" t="s">
        <v>176</v>
      </c>
      <c r="E512" s="248" t="s">
        <v>1</v>
      </c>
      <c r="F512" s="249" t="s">
        <v>1295</v>
      </c>
      <c r="G512" s="246"/>
      <c r="H512" s="248" t="s">
        <v>1</v>
      </c>
      <c r="I512" s="250"/>
      <c r="J512" s="246"/>
      <c r="K512" s="246"/>
      <c r="L512" s="251"/>
      <c r="M512" s="252"/>
      <c r="N512" s="253"/>
      <c r="O512" s="253"/>
      <c r="P512" s="253"/>
      <c r="Q512" s="253"/>
      <c r="R512" s="253"/>
      <c r="S512" s="253"/>
      <c r="T512" s="25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5" t="s">
        <v>176</v>
      </c>
      <c r="AU512" s="255" t="s">
        <v>89</v>
      </c>
      <c r="AV512" s="13" t="s">
        <v>87</v>
      </c>
      <c r="AW512" s="13" t="s">
        <v>35</v>
      </c>
      <c r="AX512" s="13" t="s">
        <v>79</v>
      </c>
      <c r="AY512" s="255" t="s">
        <v>165</v>
      </c>
    </row>
    <row r="513" s="13" customFormat="1">
      <c r="A513" s="13"/>
      <c r="B513" s="245"/>
      <c r="C513" s="246"/>
      <c r="D513" s="247" t="s">
        <v>176</v>
      </c>
      <c r="E513" s="248" t="s">
        <v>1</v>
      </c>
      <c r="F513" s="249" t="s">
        <v>1183</v>
      </c>
      <c r="G513" s="246"/>
      <c r="H513" s="248" t="s">
        <v>1</v>
      </c>
      <c r="I513" s="250"/>
      <c r="J513" s="246"/>
      <c r="K513" s="246"/>
      <c r="L513" s="251"/>
      <c r="M513" s="252"/>
      <c r="N513" s="253"/>
      <c r="O513" s="253"/>
      <c r="P513" s="253"/>
      <c r="Q513" s="253"/>
      <c r="R513" s="253"/>
      <c r="S513" s="253"/>
      <c r="T513" s="25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55" t="s">
        <v>176</v>
      </c>
      <c r="AU513" s="255" t="s">
        <v>89</v>
      </c>
      <c r="AV513" s="13" t="s">
        <v>87</v>
      </c>
      <c r="AW513" s="13" t="s">
        <v>35</v>
      </c>
      <c r="AX513" s="13" t="s">
        <v>79</v>
      </c>
      <c r="AY513" s="255" t="s">
        <v>165</v>
      </c>
    </row>
    <row r="514" s="14" customFormat="1">
      <c r="A514" s="14"/>
      <c r="B514" s="256"/>
      <c r="C514" s="257"/>
      <c r="D514" s="247" t="s">
        <v>176</v>
      </c>
      <c r="E514" s="258" t="s">
        <v>1</v>
      </c>
      <c r="F514" s="259" t="s">
        <v>1296</v>
      </c>
      <c r="G514" s="257"/>
      <c r="H514" s="260">
        <v>27.114999999999998</v>
      </c>
      <c r="I514" s="261"/>
      <c r="J514" s="257"/>
      <c r="K514" s="257"/>
      <c r="L514" s="262"/>
      <c r="M514" s="263"/>
      <c r="N514" s="264"/>
      <c r="O514" s="264"/>
      <c r="P514" s="264"/>
      <c r="Q514" s="264"/>
      <c r="R514" s="264"/>
      <c r="S514" s="264"/>
      <c r="T514" s="26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6" t="s">
        <v>176</v>
      </c>
      <c r="AU514" s="266" t="s">
        <v>89</v>
      </c>
      <c r="AV514" s="14" t="s">
        <v>89</v>
      </c>
      <c r="AW514" s="14" t="s">
        <v>35</v>
      </c>
      <c r="AX514" s="14" t="s">
        <v>79</v>
      </c>
      <c r="AY514" s="266" t="s">
        <v>165</v>
      </c>
    </row>
    <row r="515" s="14" customFormat="1">
      <c r="A515" s="14"/>
      <c r="B515" s="256"/>
      <c r="C515" s="257"/>
      <c r="D515" s="247" t="s">
        <v>176</v>
      </c>
      <c r="E515" s="258" t="s">
        <v>1</v>
      </c>
      <c r="F515" s="259" t="s">
        <v>1249</v>
      </c>
      <c r="G515" s="257"/>
      <c r="H515" s="260">
        <v>12</v>
      </c>
      <c r="I515" s="261"/>
      <c r="J515" s="257"/>
      <c r="K515" s="257"/>
      <c r="L515" s="262"/>
      <c r="M515" s="263"/>
      <c r="N515" s="264"/>
      <c r="O515" s="264"/>
      <c r="P515" s="264"/>
      <c r="Q515" s="264"/>
      <c r="R515" s="264"/>
      <c r="S515" s="264"/>
      <c r="T515" s="26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6" t="s">
        <v>176</v>
      </c>
      <c r="AU515" s="266" t="s">
        <v>89</v>
      </c>
      <c r="AV515" s="14" t="s">
        <v>89</v>
      </c>
      <c r="AW515" s="14" t="s">
        <v>35</v>
      </c>
      <c r="AX515" s="14" t="s">
        <v>79</v>
      </c>
      <c r="AY515" s="266" t="s">
        <v>165</v>
      </c>
    </row>
    <row r="516" s="14" customFormat="1">
      <c r="A516" s="14"/>
      <c r="B516" s="256"/>
      <c r="C516" s="257"/>
      <c r="D516" s="247" t="s">
        <v>176</v>
      </c>
      <c r="E516" s="258" t="s">
        <v>1</v>
      </c>
      <c r="F516" s="259" t="s">
        <v>1250</v>
      </c>
      <c r="G516" s="257"/>
      <c r="H516" s="260">
        <v>8.4000000000000004</v>
      </c>
      <c r="I516" s="261"/>
      <c r="J516" s="257"/>
      <c r="K516" s="257"/>
      <c r="L516" s="262"/>
      <c r="M516" s="263"/>
      <c r="N516" s="264"/>
      <c r="O516" s="264"/>
      <c r="P516" s="264"/>
      <c r="Q516" s="264"/>
      <c r="R516" s="264"/>
      <c r="S516" s="264"/>
      <c r="T516" s="26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6" t="s">
        <v>176</v>
      </c>
      <c r="AU516" s="266" t="s">
        <v>89</v>
      </c>
      <c r="AV516" s="14" t="s">
        <v>89</v>
      </c>
      <c r="AW516" s="14" t="s">
        <v>35</v>
      </c>
      <c r="AX516" s="14" t="s">
        <v>79</v>
      </c>
      <c r="AY516" s="266" t="s">
        <v>165</v>
      </c>
    </row>
    <row r="517" s="16" customFormat="1">
      <c r="A517" s="16"/>
      <c r="B517" s="288"/>
      <c r="C517" s="289"/>
      <c r="D517" s="247" t="s">
        <v>176</v>
      </c>
      <c r="E517" s="290" t="s">
        <v>1</v>
      </c>
      <c r="F517" s="291" t="s">
        <v>445</v>
      </c>
      <c r="G517" s="289"/>
      <c r="H517" s="292">
        <v>47.514999999999993</v>
      </c>
      <c r="I517" s="293"/>
      <c r="J517" s="289"/>
      <c r="K517" s="289"/>
      <c r="L517" s="294"/>
      <c r="M517" s="295"/>
      <c r="N517" s="296"/>
      <c r="O517" s="296"/>
      <c r="P517" s="296"/>
      <c r="Q517" s="296"/>
      <c r="R517" s="296"/>
      <c r="S517" s="296"/>
      <c r="T517" s="297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T517" s="298" t="s">
        <v>176</v>
      </c>
      <c r="AU517" s="298" t="s">
        <v>89</v>
      </c>
      <c r="AV517" s="16" t="s">
        <v>210</v>
      </c>
      <c r="AW517" s="16" t="s">
        <v>35</v>
      </c>
      <c r="AX517" s="16" t="s">
        <v>79</v>
      </c>
      <c r="AY517" s="298" t="s">
        <v>165</v>
      </c>
    </row>
    <row r="518" s="15" customFormat="1">
      <c r="A518" s="15"/>
      <c r="B518" s="267"/>
      <c r="C518" s="268"/>
      <c r="D518" s="247" t="s">
        <v>176</v>
      </c>
      <c r="E518" s="269" t="s">
        <v>1</v>
      </c>
      <c r="F518" s="270" t="s">
        <v>179</v>
      </c>
      <c r="G518" s="268"/>
      <c r="H518" s="271">
        <v>383.06099999999998</v>
      </c>
      <c r="I518" s="272"/>
      <c r="J518" s="268"/>
      <c r="K518" s="268"/>
      <c r="L518" s="273"/>
      <c r="M518" s="274"/>
      <c r="N518" s="275"/>
      <c r="O518" s="275"/>
      <c r="P518" s="275"/>
      <c r="Q518" s="275"/>
      <c r="R518" s="275"/>
      <c r="S518" s="275"/>
      <c r="T518" s="276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77" t="s">
        <v>176</v>
      </c>
      <c r="AU518" s="277" t="s">
        <v>89</v>
      </c>
      <c r="AV518" s="15" t="s">
        <v>172</v>
      </c>
      <c r="AW518" s="15" t="s">
        <v>35</v>
      </c>
      <c r="AX518" s="15" t="s">
        <v>87</v>
      </c>
      <c r="AY518" s="277" t="s">
        <v>165</v>
      </c>
    </row>
    <row r="519" s="2" customFormat="1" ht="16.5" customHeight="1">
      <c r="A519" s="39"/>
      <c r="B519" s="40"/>
      <c r="C519" s="278" t="s">
        <v>415</v>
      </c>
      <c r="D519" s="278" t="s">
        <v>191</v>
      </c>
      <c r="E519" s="279" t="s">
        <v>1093</v>
      </c>
      <c r="F519" s="280" t="s">
        <v>1094</v>
      </c>
      <c r="G519" s="281" t="s">
        <v>170</v>
      </c>
      <c r="H519" s="282">
        <v>338.90100000000001</v>
      </c>
      <c r="I519" s="283"/>
      <c r="J519" s="284">
        <f>ROUND(I519*H519,2)</f>
        <v>0</v>
      </c>
      <c r="K519" s="280" t="s">
        <v>1</v>
      </c>
      <c r="L519" s="285"/>
      <c r="M519" s="286" t="s">
        <v>1</v>
      </c>
      <c r="N519" s="287" t="s">
        <v>44</v>
      </c>
      <c r="O519" s="92"/>
      <c r="P519" s="236">
        <f>O519*H519</f>
        <v>0</v>
      </c>
      <c r="Q519" s="236">
        <v>0.222</v>
      </c>
      <c r="R519" s="236">
        <f>Q519*H519</f>
        <v>75.236022000000006</v>
      </c>
      <c r="S519" s="236">
        <v>0</v>
      </c>
      <c r="T519" s="237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8" t="s">
        <v>195</v>
      </c>
      <c r="AT519" s="238" t="s">
        <v>191</v>
      </c>
      <c r="AU519" s="238" t="s">
        <v>89</v>
      </c>
      <c r="AY519" s="18" t="s">
        <v>165</v>
      </c>
      <c r="BE519" s="239">
        <f>IF(N519="základní",J519,0)</f>
        <v>0</v>
      </c>
      <c r="BF519" s="239">
        <f>IF(N519="snížená",J519,0)</f>
        <v>0</v>
      </c>
      <c r="BG519" s="239">
        <f>IF(N519="zákl. přenesená",J519,0)</f>
        <v>0</v>
      </c>
      <c r="BH519" s="239">
        <f>IF(N519="sníž. přenesená",J519,0)</f>
        <v>0</v>
      </c>
      <c r="BI519" s="239">
        <f>IF(N519="nulová",J519,0)</f>
        <v>0</v>
      </c>
      <c r="BJ519" s="18" t="s">
        <v>87</v>
      </c>
      <c r="BK519" s="239">
        <f>ROUND(I519*H519,2)</f>
        <v>0</v>
      </c>
      <c r="BL519" s="18" t="s">
        <v>172</v>
      </c>
      <c r="BM519" s="238" t="s">
        <v>1095</v>
      </c>
    </row>
    <row r="520" s="14" customFormat="1">
      <c r="A520" s="14"/>
      <c r="B520" s="256"/>
      <c r="C520" s="257"/>
      <c r="D520" s="247" t="s">
        <v>176</v>
      </c>
      <c r="E520" s="258" t="s">
        <v>1</v>
      </c>
      <c r="F520" s="259" t="s">
        <v>1297</v>
      </c>
      <c r="G520" s="257"/>
      <c r="H520" s="260">
        <v>338.90100000000001</v>
      </c>
      <c r="I520" s="261"/>
      <c r="J520" s="257"/>
      <c r="K520" s="257"/>
      <c r="L520" s="262"/>
      <c r="M520" s="263"/>
      <c r="N520" s="264"/>
      <c r="O520" s="264"/>
      <c r="P520" s="264"/>
      <c r="Q520" s="264"/>
      <c r="R520" s="264"/>
      <c r="S520" s="264"/>
      <c r="T520" s="26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6" t="s">
        <v>176</v>
      </c>
      <c r="AU520" s="266" t="s">
        <v>89</v>
      </c>
      <c r="AV520" s="14" t="s">
        <v>89</v>
      </c>
      <c r="AW520" s="14" t="s">
        <v>35</v>
      </c>
      <c r="AX520" s="14" t="s">
        <v>79</v>
      </c>
      <c r="AY520" s="266" t="s">
        <v>165</v>
      </c>
    </row>
    <row r="521" s="15" customFormat="1">
      <c r="A521" s="15"/>
      <c r="B521" s="267"/>
      <c r="C521" s="268"/>
      <c r="D521" s="247" t="s">
        <v>176</v>
      </c>
      <c r="E521" s="269" t="s">
        <v>1</v>
      </c>
      <c r="F521" s="270" t="s">
        <v>179</v>
      </c>
      <c r="G521" s="268"/>
      <c r="H521" s="271">
        <v>338.90100000000001</v>
      </c>
      <c r="I521" s="272"/>
      <c r="J521" s="268"/>
      <c r="K521" s="268"/>
      <c r="L521" s="273"/>
      <c r="M521" s="274"/>
      <c r="N521" s="275"/>
      <c r="O521" s="275"/>
      <c r="P521" s="275"/>
      <c r="Q521" s="275"/>
      <c r="R521" s="275"/>
      <c r="S521" s="275"/>
      <c r="T521" s="276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7" t="s">
        <v>176</v>
      </c>
      <c r="AU521" s="277" t="s">
        <v>89</v>
      </c>
      <c r="AV521" s="15" t="s">
        <v>172</v>
      </c>
      <c r="AW521" s="15" t="s">
        <v>35</v>
      </c>
      <c r="AX521" s="15" t="s">
        <v>87</v>
      </c>
      <c r="AY521" s="277" t="s">
        <v>165</v>
      </c>
    </row>
    <row r="522" s="2" customFormat="1" ht="16.5" customHeight="1">
      <c r="A522" s="39"/>
      <c r="B522" s="40"/>
      <c r="C522" s="278" t="s">
        <v>422</v>
      </c>
      <c r="D522" s="278" t="s">
        <v>191</v>
      </c>
      <c r="E522" s="279" t="s">
        <v>449</v>
      </c>
      <c r="F522" s="280" t="s">
        <v>1298</v>
      </c>
      <c r="G522" s="281" t="s">
        <v>170</v>
      </c>
      <c r="H522" s="282">
        <v>47.990000000000002</v>
      </c>
      <c r="I522" s="283"/>
      <c r="J522" s="284">
        <f>ROUND(I522*H522,2)</f>
        <v>0</v>
      </c>
      <c r="K522" s="280" t="s">
        <v>171</v>
      </c>
      <c r="L522" s="285"/>
      <c r="M522" s="286" t="s">
        <v>1</v>
      </c>
      <c r="N522" s="287" t="s">
        <v>44</v>
      </c>
      <c r="O522" s="92"/>
      <c r="P522" s="236">
        <f>O522*H522</f>
        <v>0</v>
      </c>
      <c r="Q522" s="236">
        <v>0.41699999999999998</v>
      </c>
      <c r="R522" s="236">
        <f>Q522*H522</f>
        <v>20.01183</v>
      </c>
      <c r="S522" s="236">
        <v>0</v>
      </c>
      <c r="T522" s="237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8" t="s">
        <v>195</v>
      </c>
      <c r="AT522" s="238" t="s">
        <v>191</v>
      </c>
      <c r="AU522" s="238" t="s">
        <v>89</v>
      </c>
      <c r="AY522" s="18" t="s">
        <v>165</v>
      </c>
      <c r="BE522" s="239">
        <f>IF(N522="základní",J522,0)</f>
        <v>0</v>
      </c>
      <c r="BF522" s="239">
        <f>IF(N522="snížená",J522,0)</f>
        <v>0</v>
      </c>
      <c r="BG522" s="239">
        <f>IF(N522="zákl. přenesená",J522,0)</f>
        <v>0</v>
      </c>
      <c r="BH522" s="239">
        <f>IF(N522="sníž. přenesená",J522,0)</f>
        <v>0</v>
      </c>
      <c r="BI522" s="239">
        <f>IF(N522="nulová",J522,0)</f>
        <v>0</v>
      </c>
      <c r="BJ522" s="18" t="s">
        <v>87</v>
      </c>
      <c r="BK522" s="239">
        <f>ROUND(I522*H522,2)</f>
        <v>0</v>
      </c>
      <c r="BL522" s="18" t="s">
        <v>172</v>
      </c>
      <c r="BM522" s="238" t="s">
        <v>1299</v>
      </c>
    </row>
    <row r="523" s="14" customFormat="1">
      <c r="A523" s="14"/>
      <c r="B523" s="256"/>
      <c r="C523" s="257"/>
      <c r="D523" s="247" t="s">
        <v>176</v>
      </c>
      <c r="E523" s="258" t="s">
        <v>1</v>
      </c>
      <c r="F523" s="259" t="s">
        <v>1300</v>
      </c>
      <c r="G523" s="257"/>
      <c r="H523" s="260">
        <v>47.990000000000002</v>
      </c>
      <c r="I523" s="261"/>
      <c r="J523" s="257"/>
      <c r="K523" s="257"/>
      <c r="L523" s="262"/>
      <c r="M523" s="263"/>
      <c r="N523" s="264"/>
      <c r="O523" s="264"/>
      <c r="P523" s="264"/>
      <c r="Q523" s="264"/>
      <c r="R523" s="264"/>
      <c r="S523" s="264"/>
      <c r="T523" s="265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6" t="s">
        <v>176</v>
      </c>
      <c r="AU523" s="266" t="s">
        <v>89</v>
      </c>
      <c r="AV523" s="14" t="s">
        <v>89</v>
      </c>
      <c r="AW523" s="14" t="s">
        <v>35</v>
      </c>
      <c r="AX523" s="14" t="s">
        <v>79</v>
      </c>
      <c r="AY523" s="266" t="s">
        <v>165</v>
      </c>
    </row>
    <row r="524" s="15" customFormat="1">
      <c r="A524" s="15"/>
      <c r="B524" s="267"/>
      <c r="C524" s="268"/>
      <c r="D524" s="247" t="s">
        <v>176</v>
      </c>
      <c r="E524" s="269" t="s">
        <v>1</v>
      </c>
      <c r="F524" s="270" t="s">
        <v>179</v>
      </c>
      <c r="G524" s="268"/>
      <c r="H524" s="271">
        <v>47.990000000000002</v>
      </c>
      <c r="I524" s="272"/>
      <c r="J524" s="268"/>
      <c r="K524" s="268"/>
      <c r="L524" s="273"/>
      <c r="M524" s="274"/>
      <c r="N524" s="275"/>
      <c r="O524" s="275"/>
      <c r="P524" s="275"/>
      <c r="Q524" s="275"/>
      <c r="R524" s="275"/>
      <c r="S524" s="275"/>
      <c r="T524" s="276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77" t="s">
        <v>176</v>
      </c>
      <c r="AU524" s="277" t="s">
        <v>89</v>
      </c>
      <c r="AV524" s="15" t="s">
        <v>172</v>
      </c>
      <c r="AW524" s="15" t="s">
        <v>35</v>
      </c>
      <c r="AX524" s="15" t="s">
        <v>87</v>
      </c>
      <c r="AY524" s="277" t="s">
        <v>165</v>
      </c>
    </row>
    <row r="525" s="2" customFormat="1" ht="24.15" customHeight="1">
      <c r="A525" s="39"/>
      <c r="B525" s="40"/>
      <c r="C525" s="227" t="s">
        <v>427</v>
      </c>
      <c r="D525" s="227" t="s">
        <v>167</v>
      </c>
      <c r="E525" s="228" t="s">
        <v>1097</v>
      </c>
      <c r="F525" s="229" t="s">
        <v>1098</v>
      </c>
      <c r="G525" s="230" t="s">
        <v>170</v>
      </c>
      <c r="H525" s="231">
        <v>57.234999999999999</v>
      </c>
      <c r="I525" s="232"/>
      <c r="J525" s="233">
        <f>ROUND(I525*H525,2)</f>
        <v>0</v>
      </c>
      <c r="K525" s="229" t="s">
        <v>171</v>
      </c>
      <c r="L525" s="45"/>
      <c r="M525" s="234" t="s">
        <v>1</v>
      </c>
      <c r="N525" s="235" t="s">
        <v>44</v>
      </c>
      <c r="O525" s="92"/>
      <c r="P525" s="236">
        <f>O525*H525</f>
        <v>0</v>
      </c>
      <c r="Q525" s="236">
        <v>0.17449999999999999</v>
      </c>
      <c r="R525" s="236">
        <f>Q525*H525</f>
        <v>9.9875074999999995</v>
      </c>
      <c r="S525" s="236">
        <v>0</v>
      </c>
      <c r="T525" s="237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8" t="s">
        <v>172</v>
      </c>
      <c r="AT525" s="238" t="s">
        <v>167</v>
      </c>
      <c r="AU525" s="238" t="s">
        <v>89</v>
      </c>
      <c r="AY525" s="18" t="s">
        <v>165</v>
      </c>
      <c r="BE525" s="239">
        <f>IF(N525="základní",J525,0)</f>
        <v>0</v>
      </c>
      <c r="BF525" s="239">
        <f>IF(N525="snížená",J525,0)</f>
        <v>0</v>
      </c>
      <c r="BG525" s="239">
        <f>IF(N525="zákl. přenesená",J525,0)</f>
        <v>0</v>
      </c>
      <c r="BH525" s="239">
        <f>IF(N525="sníž. přenesená",J525,0)</f>
        <v>0</v>
      </c>
      <c r="BI525" s="239">
        <f>IF(N525="nulová",J525,0)</f>
        <v>0</v>
      </c>
      <c r="BJ525" s="18" t="s">
        <v>87</v>
      </c>
      <c r="BK525" s="239">
        <f>ROUND(I525*H525,2)</f>
        <v>0</v>
      </c>
      <c r="BL525" s="18" t="s">
        <v>172</v>
      </c>
      <c r="BM525" s="238" t="s">
        <v>1099</v>
      </c>
    </row>
    <row r="526" s="2" customFormat="1">
      <c r="A526" s="39"/>
      <c r="B526" s="40"/>
      <c r="C526" s="41"/>
      <c r="D526" s="240" t="s">
        <v>174</v>
      </c>
      <c r="E526" s="41"/>
      <c r="F526" s="241" t="s">
        <v>1100</v>
      </c>
      <c r="G526" s="41"/>
      <c r="H526" s="41"/>
      <c r="I526" s="242"/>
      <c r="J526" s="41"/>
      <c r="K526" s="41"/>
      <c r="L526" s="45"/>
      <c r="M526" s="243"/>
      <c r="N526" s="244"/>
      <c r="O526" s="92"/>
      <c r="P526" s="92"/>
      <c r="Q526" s="92"/>
      <c r="R526" s="92"/>
      <c r="S526" s="92"/>
      <c r="T526" s="93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174</v>
      </c>
      <c r="AU526" s="18" t="s">
        <v>89</v>
      </c>
    </row>
    <row r="527" s="13" customFormat="1">
      <c r="A527" s="13"/>
      <c r="B527" s="245"/>
      <c r="C527" s="246"/>
      <c r="D527" s="247" t="s">
        <v>176</v>
      </c>
      <c r="E527" s="248" t="s">
        <v>1</v>
      </c>
      <c r="F527" s="249" t="s">
        <v>380</v>
      </c>
      <c r="G527" s="246"/>
      <c r="H527" s="248" t="s">
        <v>1</v>
      </c>
      <c r="I527" s="250"/>
      <c r="J527" s="246"/>
      <c r="K527" s="246"/>
      <c r="L527" s="251"/>
      <c r="M527" s="252"/>
      <c r="N527" s="253"/>
      <c r="O527" s="253"/>
      <c r="P527" s="253"/>
      <c r="Q527" s="253"/>
      <c r="R527" s="253"/>
      <c r="S527" s="253"/>
      <c r="T527" s="25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5" t="s">
        <v>176</v>
      </c>
      <c r="AU527" s="255" t="s">
        <v>89</v>
      </c>
      <c r="AV527" s="13" t="s">
        <v>87</v>
      </c>
      <c r="AW527" s="13" t="s">
        <v>35</v>
      </c>
      <c r="AX527" s="13" t="s">
        <v>79</v>
      </c>
      <c r="AY527" s="255" t="s">
        <v>165</v>
      </c>
    </row>
    <row r="528" s="14" customFormat="1">
      <c r="A528" s="14"/>
      <c r="B528" s="256"/>
      <c r="C528" s="257"/>
      <c r="D528" s="247" t="s">
        <v>176</v>
      </c>
      <c r="E528" s="258" t="s">
        <v>1</v>
      </c>
      <c r="F528" s="259" t="s">
        <v>1239</v>
      </c>
      <c r="G528" s="257"/>
      <c r="H528" s="260">
        <v>6.5999999999999996</v>
      </c>
      <c r="I528" s="261"/>
      <c r="J528" s="257"/>
      <c r="K528" s="257"/>
      <c r="L528" s="262"/>
      <c r="M528" s="263"/>
      <c r="N528" s="264"/>
      <c r="O528" s="264"/>
      <c r="P528" s="264"/>
      <c r="Q528" s="264"/>
      <c r="R528" s="264"/>
      <c r="S528" s="264"/>
      <c r="T528" s="26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6" t="s">
        <v>176</v>
      </c>
      <c r="AU528" s="266" t="s">
        <v>89</v>
      </c>
      <c r="AV528" s="14" t="s">
        <v>89</v>
      </c>
      <c r="AW528" s="14" t="s">
        <v>35</v>
      </c>
      <c r="AX528" s="14" t="s">
        <v>79</v>
      </c>
      <c r="AY528" s="266" t="s">
        <v>165</v>
      </c>
    </row>
    <row r="529" s="14" customFormat="1">
      <c r="A529" s="14"/>
      <c r="B529" s="256"/>
      <c r="C529" s="257"/>
      <c r="D529" s="247" t="s">
        <v>176</v>
      </c>
      <c r="E529" s="258" t="s">
        <v>1</v>
      </c>
      <c r="F529" s="259" t="s">
        <v>1240</v>
      </c>
      <c r="G529" s="257"/>
      <c r="H529" s="260">
        <v>3</v>
      </c>
      <c r="I529" s="261"/>
      <c r="J529" s="257"/>
      <c r="K529" s="257"/>
      <c r="L529" s="262"/>
      <c r="M529" s="263"/>
      <c r="N529" s="264"/>
      <c r="O529" s="264"/>
      <c r="P529" s="264"/>
      <c r="Q529" s="264"/>
      <c r="R529" s="264"/>
      <c r="S529" s="264"/>
      <c r="T529" s="26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6" t="s">
        <v>176</v>
      </c>
      <c r="AU529" s="266" t="s">
        <v>89</v>
      </c>
      <c r="AV529" s="14" t="s">
        <v>89</v>
      </c>
      <c r="AW529" s="14" t="s">
        <v>35</v>
      </c>
      <c r="AX529" s="14" t="s">
        <v>79</v>
      </c>
      <c r="AY529" s="266" t="s">
        <v>165</v>
      </c>
    </row>
    <row r="530" s="14" customFormat="1">
      <c r="A530" s="14"/>
      <c r="B530" s="256"/>
      <c r="C530" s="257"/>
      <c r="D530" s="247" t="s">
        <v>176</v>
      </c>
      <c r="E530" s="258" t="s">
        <v>1</v>
      </c>
      <c r="F530" s="259" t="s">
        <v>1241</v>
      </c>
      <c r="G530" s="257"/>
      <c r="H530" s="260">
        <v>3</v>
      </c>
      <c r="I530" s="261"/>
      <c r="J530" s="257"/>
      <c r="K530" s="257"/>
      <c r="L530" s="262"/>
      <c r="M530" s="263"/>
      <c r="N530" s="264"/>
      <c r="O530" s="264"/>
      <c r="P530" s="264"/>
      <c r="Q530" s="264"/>
      <c r="R530" s="264"/>
      <c r="S530" s="264"/>
      <c r="T530" s="26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6" t="s">
        <v>176</v>
      </c>
      <c r="AU530" s="266" t="s">
        <v>89</v>
      </c>
      <c r="AV530" s="14" t="s">
        <v>89</v>
      </c>
      <c r="AW530" s="14" t="s">
        <v>35</v>
      </c>
      <c r="AX530" s="14" t="s">
        <v>79</v>
      </c>
      <c r="AY530" s="266" t="s">
        <v>165</v>
      </c>
    </row>
    <row r="531" s="14" customFormat="1">
      <c r="A531" s="14"/>
      <c r="B531" s="256"/>
      <c r="C531" s="257"/>
      <c r="D531" s="247" t="s">
        <v>176</v>
      </c>
      <c r="E531" s="258" t="s">
        <v>1</v>
      </c>
      <c r="F531" s="259" t="s">
        <v>1242</v>
      </c>
      <c r="G531" s="257"/>
      <c r="H531" s="260">
        <v>4.5</v>
      </c>
      <c r="I531" s="261"/>
      <c r="J531" s="257"/>
      <c r="K531" s="257"/>
      <c r="L531" s="262"/>
      <c r="M531" s="263"/>
      <c r="N531" s="264"/>
      <c r="O531" s="264"/>
      <c r="P531" s="264"/>
      <c r="Q531" s="264"/>
      <c r="R531" s="264"/>
      <c r="S531" s="264"/>
      <c r="T531" s="26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6" t="s">
        <v>176</v>
      </c>
      <c r="AU531" s="266" t="s">
        <v>89</v>
      </c>
      <c r="AV531" s="14" t="s">
        <v>89</v>
      </c>
      <c r="AW531" s="14" t="s">
        <v>35</v>
      </c>
      <c r="AX531" s="14" t="s">
        <v>79</v>
      </c>
      <c r="AY531" s="266" t="s">
        <v>165</v>
      </c>
    </row>
    <row r="532" s="14" customFormat="1">
      <c r="A532" s="14"/>
      <c r="B532" s="256"/>
      <c r="C532" s="257"/>
      <c r="D532" s="247" t="s">
        <v>176</v>
      </c>
      <c r="E532" s="258" t="s">
        <v>1</v>
      </c>
      <c r="F532" s="259" t="s">
        <v>1243</v>
      </c>
      <c r="G532" s="257"/>
      <c r="H532" s="260">
        <v>12.76</v>
      </c>
      <c r="I532" s="261"/>
      <c r="J532" s="257"/>
      <c r="K532" s="257"/>
      <c r="L532" s="262"/>
      <c r="M532" s="263"/>
      <c r="N532" s="264"/>
      <c r="O532" s="264"/>
      <c r="P532" s="264"/>
      <c r="Q532" s="264"/>
      <c r="R532" s="264"/>
      <c r="S532" s="264"/>
      <c r="T532" s="26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6" t="s">
        <v>176</v>
      </c>
      <c r="AU532" s="266" t="s">
        <v>89</v>
      </c>
      <c r="AV532" s="14" t="s">
        <v>89</v>
      </c>
      <c r="AW532" s="14" t="s">
        <v>35</v>
      </c>
      <c r="AX532" s="14" t="s">
        <v>79</v>
      </c>
      <c r="AY532" s="266" t="s">
        <v>165</v>
      </c>
    </row>
    <row r="533" s="14" customFormat="1">
      <c r="A533" s="14"/>
      <c r="B533" s="256"/>
      <c r="C533" s="257"/>
      <c r="D533" s="247" t="s">
        <v>176</v>
      </c>
      <c r="E533" s="258" t="s">
        <v>1</v>
      </c>
      <c r="F533" s="259" t="s">
        <v>1244</v>
      </c>
      <c r="G533" s="257"/>
      <c r="H533" s="260">
        <v>0.40000000000000002</v>
      </c>
      <c r="I533" s="261"/>
      <c r="J533" s="257"/>
      <c r="K533" s="257"/>
      <c r="L533" s="262"/>
      <c r="M533" s="263"/>
      <c r="N533" s="264"/>
      <c r="O533" s="264"/>
      <c r="P533" s="264"/>
      <c r="Q533" s="264"/>
      <c r="R533" s="264"/>
      <c r="S533" s="264"/>
      <c r="T533" s="26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6" t="s">
        <v>176</v>
      </c>
      <c r="AU533" s="266" t="s">
        <v>89</v>
      </c>
      <c r="AV533" s="14" t="s">
        <v>89</v>
      </c>
      <c r="AW533" s="14" t="s">
        <v>35</v>
      </c>
      <c r="AX533" s="14" t="s">
        <v>79</v>
      </c>
      <c r="AY533" s="266" t="s">
        <v>165</v>
      </c>
    </row>
    <row r="534" s="14" customFormat="1">
      <c r="A534" s="14"/>
      <c r="B534" s="256"/>
      <c r="C534" s="257"/>
      <c r="D534" s="247" t="s">
        <v>176</v>
      </c>
      <c r="E534" s="258" t="s">
        <v>1</v>
      </c>
      <c r="F534" s="259" t="s">
        <v>1245</v>
      </c>
      <c r="G534" s="257"/>
      <c r="H534" s="260">
        <v>14.625</v>
      </c>
      <c r="I534" s="261"/>
      <c r="J534" s="257"/>
      <c r="K534" s="257"/>
      <c r="L534" s="262"/>
      <c r="M534" s="263"/>
      <c r="N534" s="264"/>
      <c r="O534" s="264"/>
      <c r="P534" s="264"/>
      <c r="Q534" s="264"/>
      <c r="R534" s="264"/>
      <c r="S534" s="264"/>
      <c r="T534" s="26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6" t="s">
        <v>176</v>
      </c>
      <c r="AU534" s="266" t="s">
        <v>89</v>
      </c>
      <c r="AV534" s="14" t="s">
        <v>89</v>
      </c>
      <c r="AW534" s="14" t="s">
        <v>35</v>
      </c>
      <c r="AX534" s="14" t="s">
        <v>79</v>
      </c>
      <c r="AY534" s="266" t="s">
        <v>165</v>
      </c>
    </row>
    <row r="535" s="14" customFormat="1">
      <c r="A535" s="14"/>
      <c r="B535" s="256"/>
      <c r="C535" s="257"/>
      <c r="D535" s="247" t="s">
        <v>176</v>
      </c>
      <c r="E535" s="258" t="s">
        <v>1</v>
      </c>
      <c r="F535" s="259" t="s">
        <v>1246</v>
      </c>
      <c r="G535" s="257"/>
      <c r="H535" s="260">
        <v>4.3499999999999996</v>
      </c>
      <c r="I535" s="261"/>
      <c r="J535" s="257"/>
      <c r="K535" s="257"/>
      <c r="L535" s="262"/>
      <c r="M535" s="263"/>
      <c r="N535" s="264"/>
      <c r="O535" s="264"/>
      <c r="P535" s="264"/>
      <c r="Q535" s="264"/>
      <c r="R535" s="264"/>
      <c r="S535" s="264"/>
      <c r="T535" s="26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6" t="s">
        <v>176</v>
      </c>
      <c r="AU535" s="266" t="s">
        <v>89</v>
      </c>
      <c r="AV535" s="14" t="s">
        <v>89</v>
      </c>
      <c r="AW535" s="14" t="s">
        <v>35</v>
      </c>
      <c r="AX535" s="14" t="s">
        <v>79</v>
      </c>
      <c r="AY535" s="266" t="s">
        <v>165</v>
      </c>
    </row>
    <row r="536" s="13" customFormat="1">
      <c r="A536" s="13"/>
      <c r="B536" s="245"/>
      <c r="C536" s="246"/>
      <c r="D536" s="247" t="s">
        <v>176</v>
      </c>
      <c r="E536" s="248" t="s">
        <v>1</v>
      </c>
      <c r="F536" s="249" t="s">
        <v>968</v>
      </c>
      <c r="G536" s="246"/>
      <c r="H536" s="248" t="s">
        <v>1</v>
      </c>
      <c r="I536" s="250"/>
      <c r="J536" s="246"/>
      <c r="K536" s="246"/>
      <c r="L536" s="251"/>
      <c r="M536" s="252"/>
      <c r="N536" s="253"/>
      <c r="O536" s="253"/>
      <c r="P536" s="253"/>
      <c r="Q536" s="253"/>
      <c r="R536" s="253"/>
      <c r="S536" s="253"/>
      <c r="T536" s="25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5" t="s">
        <v>176</v>
      </c>
      <c r="AU536" s="255" t="s">
        <v>89</v>
      </c>
      <c r="AV536" s="13" t="s">
        <v>87</v>
      </c>
      <c r="AW536" s="13" t="s">
        <v>35</v>
      </c>
      <c r="AX536" s="13" t="s">
        <v>79</v>
      </c>
      <c r="AY536" s="255" t="s">
        <v>165</v>
      </c>
    </row>
    <row r="537" s="14" customFormat="1">
      <c r="A537" s="14"/>
      <c r="B537" s="256"/>
      <c r="C537" s="257"/>
      <c r="D537" s="247" t="s">
        <v>176</v>
      </c>
      <c r="E537" s="258" t="s">
        <v>1</v>
      </c>
      <c r="F537" s="259" t="s">
        <v>1031</v>
      </c>
      <c r="G537" s="257"/>
      <c r="H537" s="260">
        <v>8</v>
      </c>
      <c r="I537" s="261"/>
      <c r="J537" s="257"/>
      <c r="K537" s="257"/>
      <c r="L537" s="262"/>
      <c r="M537" s="263"/>
      <c r="N537" s="264"/>
      <c r="O537" s="264"/>
      <c r="P537" s="264"/>
      <c r="Q537" s="264"/>
      <c r="R537" s="264"/>
      <c r="S537" s="264"/>
      <c r="T537" s="26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6" t="s">
        <v>176</v>
      </c>
      <c r="AU537" s="266" t="s">
        <v>89</v>
      </c>
      <c r="AV537" s="14" t="s">
        <v>89</v>
      </c>
      <c r="AW537" s="14" t="s">
        <v>35</v>
      </c>
      <c r="AX537" s="14" t="s">
        <v>79</v>
      </c>
      <c r="AY537" s="266" t="s">
        <v>165</v>
      </c>
    </row>
    <row r="538" s="15" customFormat="1">
      <c r="A538" s="15"/>
      <c r="B538" s="267"/>
      <c r="C538" s="268"/>
      <c r="D538" s="247" t="s">
        <v>176</v>
      </c>
      <c r="E538" s="269" t="s">
        <v>1</v>
      </c>
      <c r="F538" s="270" t="s">
        <v>179</v>
      </c>
      <c r="G538" s="268"/>
      <c r="H538" s="271">
        <v>57.234999999999999</v>
      </c>
      <c r="I538" s="272"/>
      <c r="J538" s="268"/>
      <c r="K538" s="268"/>
      <c r="L538" s="273"/>
      <c r="M538" s="274"/>
      <c r="N538" s="275"/>
      <c r="O538" s="275"/>
      <c r="P538" s="275"/>
      <c r="Q538" s="275"/>
      <c r="R538" s="275"/>
      <c r="S538" s="275"/>
      <c r="T538" s="276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77" t="s">
        <v>176</v>
      </c>
      <c r="AU538" s="277" t="s">
        <v>89</v>
      </c>
      <c r="AV538" s="15" t="s">
        <v>172</v>
      </c>
      <c r="AW538" s="15" t="s">
        <v>35</v>
      </c>
      <c r="AX538" s="15" t="s">
        <v>87</v>
      </c>
      <c r="AY538" s="277" t="s">
        <v>165</v>
      </c>
    </row>
    <row r="539" s="2" customFormat="1" ht="16.5" customHeight="1">
      <c r="A539" s="39"/>
      <c r="B539" s="40"/>
      <c r="C539" s="278" t="s">
        <v>432</v>
      </c>
      <c r="D539" s="278" t="s">
        <v>191</v>
      </c>
      <c r="E539" s="279" t="s">
        <v>1101</v>
      </c>
      <c r="F539" s="280" t="s">
        <v>1102</v>
      </c>
      <c r="G539" s="281" t="s">
        <v>170</v>
      </c>
      <c r="H539" s="282">
        <v>58.380000000000003</v>
      </c>
      <c r="I539" s="283"/>
      <c r="J539" s="284">
        <f>ROUND(I539*H539,2)</f>
        <v>0</v>
      </c>
      <c r="K539" s="280" t="s">
        <v>1</v>
      </c>
      <c r="L539" s="285"/>
      <c r="M539" s="286" t="s">
        <v>1</v>
      </c>
      <c r="N539" s="287" t="s">
        <v>44</v>
      </c>
      <c r="O539" s="92"/>
      <c r="P539" s="236">
        <f>O539*H539</f>
        <v>0</v>
      </c>
      <c r="Q539" s="236">
        <v>0.11799999999999999</v>
      </c>
      <c r="R539" s="236">
        <f>Q539*H539</f>
        <v>6.8888400000000001</v>
      </c>
      <c r="S539" s="236">
        <v>0</v>
      </c>
      <c r="T539" s="237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8" t="s">
        <v>195</v>
      </c>
      <c r="AT539" s="238" t="s">
        <v>191</v>
      </c>
      <c r="AU539" s="238" t="s">
        <v>89</v>
      </c>
      <c r="AY539" s="18" t="s">
        <v>165</v>
      </c>
      <c r="BE539" s="239">
        <f>IF(N539="základní",J539,0)</f>
        <v>0</v>
      </c>
      <c r="BF539" s="239">
        <f>IF(N539="snížená",J539,0)</f>
        <v>0</v>
      </c>
      <c r="BG539" s="239">
        <f>IF(N539="zákl. přenesená",J539,0)</f>
        <v>0</v>
      </c>
      <c r="BH539" s="239">
        <f>IF(N539="sníž. přenesená",J539,0)</f>
        <v>0</v>
      </c>
      <c r="BI539" s="239">
        <f>IF(N539="nulová",J539,0)</f>
        <v>0</v>
      </c>
      <c r="BJ539" s="18" t="s">
        <v>87</v>
      </c>
      <c r="BK539" s="239">
        <f>ROUND(I539*H539,2)</f>
        <v>0</v>
      </c>
      <c r="BL539" s="18" t="s">
        <v>172</v>
      </c>
      <c r="BM539" s="238" t="s">
        <v>1103</v>
      </c>
    </row>
    <row r="540" s="14" customFormat="1">
      <c r="A540" s="14"/>
      <c r="B540" s="256"/>
      <c r="C540" s="257"/>
      <c r="D540" s="247" t="s">
        <v>176</v>
      </c>
      <c r="E540" s="258" t="s">
        <v>1</v>
      </c>
      <c r="F540" s="259" t="s">
        <v>1301</v>
      </c>
      <c r="G540" s="257"/>
      <c r="H540" s="260">
        <v>58.380000000000003</v>
      </c>
      <c r="I540" s="261"/>
      <c r="J540" s="257"/>
      <c r="K540" s="257"/>
      <c r="L540" s="262"/>
      <c r="M540" s="263"/>
      <c r="N540" s="264"/>
      <c r="O540" s="264"/>
      <c r="P540" s="264"/>
      <c r="Q540" s="264"/>
      <c r="R540" s="264"/>
      <c r="S540" s="264"/>
      <c r="T540" s="26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6" t="s">
        <v>176</v>
      </c>
      <c r="AU540" s="266" t="s">
        <v>89</v>
      </c>
      <c r="AV540" s="14" t="s">
        <v>89</v>
      </c>
      <c r="AW540" s="14" t="s">
        <v>35</v>
      </c>
      <c r="AX540" s="14" t="s">
        <v>79</v>
      </c>
      <c r="AY540" s="266" t="s">
        <v>165</v>
      </c>
    </row>
    <row r="541" s="15" customFormat="1">
      <c r="A541" s="15"/>
      <c r="B541" s="267"/>
      <c r="C541" s="268"/>
      <c r="D541" s="247" t="s">
        <v>176</v>
      </c>
      <c r="E541" s="269" t="s">
        <v>1</v>
      </c>
      <c r="F541" s="270" t="s">
        <v>179</v>
      </c>
      <c r="G541" s="268"/>
      <c r="H541" s="271">
        <v>58.380000000000003</v>
      </c>
      <c r="I541" s="272"/>
      <c r="J541" s="268"/>
      <c r="K541" s="268"/>
      <c r="L541" s="273"/>
      <c r="M541" s="274"/>
      <c r="N541" s="275"/>
      <c r="O541" s="275"/>
      <c r="P541" s="275"/>
      <c r="Q541" s="275"/>
      <c r="R541" s="275"/>
      <c r="S541" s="275"/>
      <c r="T541" s="276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77" t="s">
        <v>176</v>
      </c>
      <c r="AU541" s="277" t="s">
        <v>89</v>
      </c>
      <c r="AV541" s="15" t="s">
        <v>172</v>
      </c>
      <c r="AW541" s="15" t="s">
        <v>35</v>
      </c>
      <c r="AX541" s="15" t="s">
        <v>87</v>
      </c>
      <c r="AY541" s="277" t="s">
        <v>165</v>
      </c>
    </row>
    <row r="542" s="2" customFormat="1" ht="24.15" customHeight="1">
      <c r="A542" s="39"/>
      <c r="B542" s="40"/>
      <c r="C542" s="227" t="s">
        <v>438</v>
      </c>
      <c r="D542" s="227" t="s">
        <v>167</v>
      </c>
      <c r="E542" s="228" t="s">
        <v>394</v>
      </c>
      <c r="F542" s="229" t="s">
        <v>395</v>
      </c>
      <c r="G542" s="230" t="s">
        <v>170</v>
      </c>
      <c r="H542" s="231">
        <v>392.78100000000001</v>
      </c>
      <c r="I542" s="232"/>
      <c r="J542" s="233">
        <f>ROUND(I542*H542,2)</f>
        <v>0</v>
      </c>
      <c r="K542" s="229" t="s">
        <v>171</v>
      </c>
      <c r="L542" s="45"/>
      <c r="M542" s="234" t="s">
        <v>1</v>
      </c>
      <c r="N542" s="235" t="s">
        <v>44</v>
      </c>
      <c r="O542" s="92"/>
      <c r="P542" s="236">
        <f>O542*H542</f>
        <v>0</v>
      </c>
      <c r="Q542" s="236">
        <v>0.0050099999999999997</v>
      </c>
      <c r="R542" s="236">
        <f>Q542*H542</f>
        <v>1.96783281</v>
      </c>
      <c r="S542" s="236">
        <v>0</v>
      </c>
      <c r="T542" s="237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8" t="s">
        <v>172</v>
      </c>
      <c r="AT542" s="238" t="s">
        <v>167</v>
      </c>
      <c r="AU542" s="238" t="s">
        <v>89</v>
      </c>
      <c r="AY542" s="18" t="s">
        <v>165</v>
      </c>
      <c r="BE542" s="239">
        <f>IF(N542="základní",J542,0)</f>
        <v>0</v>
      </c>
      <c r="BF542" s="239">
        <f>IF(N542="snížená",J542,0)</f>
        <v>0</v>
      </c>
      <c r="BG542" s="239">
        <f>IF(N542="zákl. přenesená",J542,0)</f>
        <v>0</v>
      </c>
      <c r="BH542" s="239">
        <f>IF(N542="sníž. přenesená",J542,0)</f>
        <v>0</v>
      </c>
      <c r="BI542" s="239">
        <f>IF(N542="nulová",J542,0)</f>
        <v>0</v>
      </c>
      <c r="BJ542" s="18" t="s">
        <v>87</v>
      </c>
      <c r="BK542" s="239">
        <f>ROUND(I542*H542,2)</f>
        <v>0</v>
      </c>
      <c r="BL542" s="18" t="s">
        <v>172</v>
      </c>
      <c r="BM542" s="238" t="s">
        <v>1105</v>
      </c>
    </row>
    <row r="543" s="2" customFormat="1">
      <c r="A543" s="39"/>
      <c r="B543" s="40"/>
      <c r="C543" s="41"/>
      <c r="D543" s="240" t="s">
        <v>174</v>
      </c>
      <c r="E543" s="41"/>
      <c r="F543" s="241" t="s">
        <v>397</v>
      </c>
      <c r="G543" s="41"/>
      <c r="H543" s="41"/>
      <c r="I543" s="242"/>
      <c r="J543" s="41"/>
      <c r="K543" s="41"/>
      <c r="L543" s="45"/>
      <c r="M543" s="243"/>
      <c r="N543" s="244"/>
      <c r="O543" s="92"/>
      <c r="P543" s="92"/>
      <c r="Q543" s="92"/>
      <c r="R543" s="92"/>
      <c r="S543" s="92"/>
      <c r="T543" s="93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174</v>
      </c>
      <c r="AU543" s="18" t="s">
        <v>89</v>
      </c>
    </row>
    <row r="544" s="14" customFormat="1">
      <c r="A544" s="14"/>
      <c r="B544" s="256"/>
      <c r="C544" s="257"/>
      <c r="D544" s="247" t="s">
        <v>176</v>
      </c>
      <c r="E544" s="258" t="s">
        <v>1</v>
      </c>
      <c r="F544" s="259" t="s">
        <v>1302</v>
      </c>
      <c r="G544" s="257"/>
      <c r="H544" s="260">
        <v>335.54599999999999</v>
      </c>
      <c r="I544" s="261"/>
      <c r="J544" s="257"/>
      <c r="K544" s="257"/>
      <c r="L544" s="262"/>
      <c r="M544" s="263"/>
      <c r="N544" s="264"/>
      <c r="O544" s="264"/>
      <c r="P544" s="264"/>
      <c r="Q544" s="264"/>
      <c r="R544" s="264"/>
      <c r="S544" s="264"/>
      <c r="T544" s="26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6" t="s">
        <v>176</v>
      </c>
      <c r="AU544" s="266" t="s">
        <v>89</v>
      </c>
      <c r="AV544" s="14" t="s">
        <v>89</v>
      </c>
      <c r="AW544" s="14" t="s">
        <v>35</v>
      </c>
      <c r="AX544" s="14" t="s">
        <v>79</v>
      </c>
      <c r="AY544" s="266" t="s">
        <v>165</v>
      </c>
    </row>
    <row r="545" s="14" customFormat="1">
      <c r="A545" s="14"/>
      <c r="B545" s="256"/>
      <c r="C545" s="257"/>
      <c r="D545" s="247" t="s">
        <v>176</v>
      </c>
      <c r="E545" s="258" t="s">
        <v>1</v>
      </c>
      <c r="F545" s="259" t="s">
        <v>1303</v>
      </c>
      <c r="G545" s="257"/>
      <c r="H545" s="260">
        <v>57.234999999999999</v>
      </c>
      <c r="I545" s="261"/>
      <c r="J545" s="257"/>
      <c r="K545" s="257"/>
      <c r="L545" s="262"/>
      <c r="M545" s="263"/>
      <c r="N545" s="264"/>
      <c r="O545" s="264"/>
      <c r="P545" s="264"/>
      <c r="Q545" s="264"/>
      <c r="R545" s="264"/>
      <c r="S545" s="264"/>
      <c r="T545" s="26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6" t="s">
        <v>176</v>
      </c>
      <c r="AU545" s="266" t="s">
        <v>89</v>
      </c>
      <c r="AV545" s="14" t="s">
        <v>89</v>
      </c>
      <c r="AW545" s="14" t="s">
        <v>35</v>
      </c>
      <c r="AX545" s="14" t="s">
        <v>79</v>
      </c>
      <c r="AY545" s="266" t="s">
        <v>165</v>
      </c>
    </row>
    <row r="546" s="15" customFormat="1">
      <c r="A546" s="15"/>
      <c r="B546" s="267"/>
      <c r="C546" s="268"/>
      <c r="D546" s="247" t="s">
        <v>176</v>
      </c>
      <c r="E546" s="269" t="s">
        <v>1</v>
      </c>
      <c r="F546" s="270" t="s">
        <v>179</v>
      </c>
      <c r="G546" s="268"/>
      <c r="H546" s="271">
        <v>392.78100000000001</v>
      </c>
      <c r="I546" s="272"/>
      <c r="J546" s="268"/>
      <c r="K546" s="268"/>
      <c r="L546" s="273"/>
      <c r="M546" s="274"/>
      <c r="N546" s="275"/>
      <c r="O546" s="275"/>
      <c r="P546" s="275"/>
      <c r="Q546" s="275"/>
      <c r="R546" s="275"/>
      <c r="S546" s="275"/>
      <c r="T546" s="276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77" t="s">
        <v>176</v>
      </c>
      <c r="AU546" s="277" t="s">
        <v>89</v>
      </c>
      <c r="AV546" s="15" t="s">
        <v>172</v>
      </c>
      <c r="AW546" s="15" t="s">
        <v>35</v>
      </c>
      <c r="AX546" s="15" t="s">
        <v>87</v>
      </c>
      <c r="AY546" s="277" t="s">
        <v>165</v>
      </c>
    </row>
    <row r="547" s="2" customFormat="1" ht="33" customHeight="1">
      <c r="A547" s="39"/>
      <c r="B547" s="40"/>
      <c r="C547" s="227" t="s">
        <v>448</v>
      </c>
      <c r="D547" s="227" t="s">
        <v>167</v>
      </c>
      <c r="E547" s="228" t="s">
        <v>1108</v>
      </c>
      <c r="F547" s="229" t="s">
        <v>1109</v>
      </c>
      <c r="G547" s="230" t="s">
        <v>170</v>
      </c>
      <c r="H547" s="231">
        <v>13.663</v>
      </c>
      <c r="I547" s="232"/>
      <c r="J547" s="233">
        <f>ROUND(I547*H547,2)</f>
        <v>0</v>
      </c>
      <c r="K547" s="229" t="s">
        <v>1</v>
      </c>
      <c r="L547" s="45"/>
      <c r="M547" s="234" t="s">
        <v>1</v>
      </c>
      <c r="N547" s="235" t="s">
        <v>44</v>
      </c>
      <c r="O547" s="92"/>
      <c r="P547" s="236">
        <f>O547*H547</f>
        <v>0</v>
      </c>
      <c r="Q547" s="236">
        <v>0</v>
      </c>
      <c r="R547" s="236">
        <f>Q547*H547</f>
        <v>0</v>
      </c>
      <c r="S547" s="236">
        <v>0</v>
      </c>
      <c r="T547" s="237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8" t="s">
        <v>172</v>
      </c>
      <c r="AT547" s="238" t="s">
        <v>167</v>
      </c>
      <c r="AU547" s="238" t="s">
        <v>89</v>
      </c>
      <c r="AY547" s="18" t="s">
        <v>165</v>
      </c>
      <c r="BE547" s="239">
        <f>IF(N547="základní",J547,0)</f>
        <v>0</v>
      </c>
      <c r="BF547" s="239">
        <f>IF(N547="snížená",J547,0)</f>
        <v>0</v>
      </c>
      <c r="BG547" s="239">
        <f>IF(N547="zákl. přenesená",J547,0)</f>
        <v>0</v>
      </c>
      <c r="BH547" s="239">
        <f>IF(N547="sníž. přenesená",J547,0)</f>
        <v>0</v>
      </c>
      <c r="BI547" s="239">
        <f>IF(N547="nulová",J547,0)</f>
        <v>0</v>
      </c>
      <c r="BJ547" s="18" t="s">
        <v>87</v>
      </c>
      <c r="BK547" s="239">
        <f>ROUND(I547*H547,2)</f>
        <v>0</v>
      </c>
      <c r="BL547" s="18" t="s">
        <v>172</v>
      </c>
      <c r="BM547" s="238" t="s">
        <v>1110</v>
      </c>
    </row>
    <row r="548" s="13" customFormat="1">
      <c r="A548" s="13"/>
      <c r="B548" s="245"/>
      <c r="C548" s="246"/>
      <c r="D548" s="247" t="s">
        <v>176</v>
      </c>
      <c r="E548" s="248" t="s">
        <v>1</v>
      </c>
      <c r="F548" s="249" t="s">
        <v>1111</v>
      </c>
      <c r="G548" s="246"/>
      <c r="H548" s="248" t="s">
        <v>1</v>
      </c>
      <c r="I548" s="250"/>
      <c r="J548" s="246"/>
      <c r="K548" s="246"/>
      <c r="L548" s="251"/>
      <c r="M548" s="252"/>
      <c r="N548" s="253"/>
      <c r="O548" s="253"/>
      <c r="P548" s="253"/>
      <c r="Q548" s="253"/>
      <c r="R548" s="253"/>
      <c r="S548" s="253"/>
      <c r="T548" s="25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5" t="s">
        <v>176</v>
      </c>
      <c r="AU548" s="255" t="s">
        <v>89</v>
      </c>
      <c r="AV548" s="13" t="s">
        <v>87</v>
      </c>
      <c r="AW548" s="13" t="s">
        <v>35</v>
      </c>
      <c r="AX548" s="13" t="s">
        <v>79</v>
      </c>
      <c r="AY548" s="255" t="s">
        <v>165</v>
      </c>
    </row>
    <row r="549" s="14" customFormat="1">
      <c r="A549" s="14"/>
      <c r="B549" s="256"/>
      <c r="C549" s="257"/>
      <c r="D549" s="247" t="s">
        <v>176</v>
      </c>
      <c r="E549" s="258" t="s">
        <v>1</v>
      </c>
      <c r="F549" s="259" t="s">
        <v>1032</v>
      </c>
      <c r="G549" s="257"/>
      <c r="H549" s="260">
        <v>1.9350000000000001</v>
      </c>
      <c r="I549" s="261"/>
      <c r="J549" s="257"/>
      <c r="K549" s="257"/>
      <c r="L549" s="262"/>
      <c r="M549" s="263"/>
      <c r="N549" s="264"/>
      <c r="O549" s="264"/>
      <c r="P549" s="264"/>
      <c r="Q549" s="264"/>
      <c r="R549" s="264"/>
      <c r="S549" s="264"/>
      <c r="T549" s="265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6" t="s">
        <v>176</v>
      </c>
      <c r="AU549" s="266" t="s">
        <v>89</v>
      </c>
      <c r="AV549" s="14" t="s">
        <v>89</v>
      </c>
      <c r="AW549" s="14" t="s">
        <v>35</v>
      </c>
      <c r="AX549" s="14" t="s">
        <v>79</v>
      </c>
      <c r="AY549" s="266" t="s">
        <v>165</v>
      </c>
    </row>
    <row r="550" s="14" customFormat="1">
      <c r="A550" s="14"/>
      <c r="B550" s="256"/>
      <c r="C550" s="257"/>
      <c r="D550" s="247" t="s">
        <v>176</v>
      </c>
      <c r="E550" s="258" t="s">
        <v>1</v>
      </c>
      <c r="F550" s="259" t="s">
        <v>1247</v>
      </c>
      <c r="G550" s="257"/>
      <c r="H550" s="260">
        <v>5.375</v>
      </c>
      <c r="I550" s="261"/>
      <c r="J550" s="257"/>
      <c r="K550" s="257"/>
      <c r="L550" s="262"/>
      <c r="M550" s="263"/>
      <c r="N550" s="264"/>
      <c r="O550" s="264"/>
      <c r="P550" s="264"/>
      <c r="Q550" s="264"/>
      <c r="R550" s="264"/>
      <c r="S550" s="264"/>
      <c r="T550" s="26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6" t="s">
        <v>176</v>
      </c>
      <c r="AU550" s="266" t="s">
        <v>89</v>
      </c>
      <c r="AV550" s="14" t="s">
        <v>89</v>
      </c>
      <c r="AW550" s="14" t="s">
        <v>35</v>
      </c>
      <c r="AX550" s="14" t="s">
        <v>79</v>
      </c>
      <c r="AY550" s="266" t="s">
        <v>165</v>
      </c>
    </row>
    <row r="551" s="13" customFormat="1">
      <c r="A551" s="13"/>
      <c r="B551" s="245"/>
      <c r="C551" s="246"/>
      <c r="D551" s="247" t="s">
        <v>176</v>
      </c>
      <c r="E551" s="248" t="s">
        <v>1</v>
      </c>
      <c r="F551" s="249" t="s">
        <v>1183</v>
      </c>
      <c r="G551" s="246"/>
      <c r="H551" s="248" t="s">
        <v>1</v>
      </c>
      <c r="I551" s="250"/>
      <c r="J551" s="246"/>
      <c r="K551" s="246"/>
      <c r="L551" s="251"/>
      <c r="M551" s="252"/>
      <c r="N551" s="253"/>
      <c r="O551" s="253"/>
      <c r="P551" s="253"/>
      <c r="Q551" s="253"/>
      <c r="R551" s="253"/>
      <c r="S551" s="253"/>
      <c r="T551" s="25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55" t="s">
        <v>176</v>
      </c>
      <c r="AU551" s="255" t="s">
        <v>89</v>
      </c>
      <c r="AV551" s="13" t="s">
        <v>87</v>
      </c>
      <c r="AW551" s="13" t="s">
        <v>35</v>
      </c>
      <c r="AX551" s="13" t="s">
        <v>79</v>
      </c>
      <c r="AY551" s="255" t="s">
        <v>165</v>
      </c>
    </row>
    <row r="552" s="13" customFormat="1">
      <c r="A552" s="13"/>
      <c r="B552" s="245"/>
      <c r="C552" s="246"/>
      <c r="D552" s="247" t="s">
        <v>176</v>
      </c>
      <c r="E552" s="248" t="s">
        <v>1</v>
      </c>
      <c r="F552" s="249" t="s">
        <v>1304</v>
      </c>
      <c r="G552" s="246"/>
      <c r="H552" s="248" t="s">
        <v>1</v>
      </c>
      <c r="I552" s="250"/>
      <c r="J552" s="246"/>
      <c r="K552" s="246"/>
      <c r="L552" s="251"/>
      <c r="M552" s="252"/>
      <c r="N552" s="253"/>
      <c r="O552" s="253"/>
      <c r="P552" s="253"/>
      <c r="Q552" s="253"/>
      <c r="R552" s="253"/>
      <c r="S552" s="253"/>
      <c r="T552" s="25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5" t="s">
        <v>176</v>
      </c>
      <c r="AU552" s="255" t="s">
        <v>89</v>
      </c>
      <c r="AV552" s="13" t="s">
        <v>87</v>
      </c>
      <c r="AW552" s="13" t="s">
        <v>35</v>
      </c>
      <c r="AX552" s="13" t="s">
        <v>79</v>
      </c>
      <c r="AY552" s="255" t="s">
        <v>165</v>
      </c>
    </row>
    <row r="553" s="14" customFormat="1">
      <c r="A553" s="14"/>
      <c r="B553" s="256"/>
      <c r="C553" s="257"/>
      <c r="D553" s="247" t="s">
        <v>176</v>
      </c>
      <c r="E553" s="258" t="s">
        <v>1</v>
      </c>
      <c r="F553" s="259" t="s">
        <v>1251</v>
      </c>
      <c r="G553" s="257"/>
      <c r="H553" s="260">
        <v>6.3529999999999998</v>
      </c>
      <c r="I553" s="261"/>
      <c r="J553" s="257"/>
      <c r="K553" s="257"/>
      <c r="L553" s="262"/>
      <c r="M553" s="263"/>
      <c r="N553" s="264"/>
      <c r="O553" s="264"/>
      <c r="P553" s="264"/>
      <c r="Q553" s="264"/>
      <c r="R553" s="264"/>
      <c r="S553" s="264"/>
      <c r="T553" s="26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6" t="s">
        <v>176</v>
      </c>
      <c r="AU553" s="266" t="s">
        <v>89</v>
      </c>
      <c r="AV553" s="14" t="s">
        <v>89</v>
      </c>
      <c r="AW553" s="14" t="s">
        <v>35</v>
      </c>
      <c r="AX553" s="14" t="s">
        <v>79</v>
      </c>
      <c r="AY553" s="266" t="s">
        <v>165</v>
      </c>
    </row>
    <row r="554" s="15" customFormat="1">
      <c r="A554" s="15"/>
      <c r="B554" s="267"/>
      <c r="C554" s="268"/>
      <c r="D554" s="247" t="s">
        <v>176</v>
      </c>
      <c r="E554" s="269" t="s">
        <v>1</v>
      </c>
      <c r="F554" s="270" t="s">
        <v>179</v>
      </c>
      <c r="G554" s="268"/>
      <c r="H554" s="271">
        <v>13.663</v>
      </c>
      <c r="I554" s="272"/>
      <c r="J554" s="268"/>
      <c r="K554" s="268"/>
      <c r="L554" s="273"/>
      <c r="M554" s="274"/>
      <c r="N554" s="275"/>
      <c r="O554" s="275"/>
      <c r="P554" s="275"/>
      <c r="Q554" s="275"/>
      <c r="R554" s="275"/>
      <c r="S554" s="275"/>
      <c r="T554" s="276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77" t="s">
        <v>176</v>
      </c>
      <c r="AU554" s="277" t="s">
        <v>89</v>
      </c>
      <c r="AV554" s="15" t="s">
        <v>172</v>
      </c>
      <c r="AW554" s="15" t="s">
        <v>35</v>
      </c>
      <c r="AX554" s="15" t="s">
        <v>87</v>
      </c>
      <c r="AY554" s="277" t="s">
        <v>165</v>
      </c>
    </row>
    <row r="555" s="12" customFormat="1" ht="22.8" customHeight="1">
      <c r="A555" s="12"/>
      <c r="B555" s="211"/>
      <c r="C555" s="212"/>
      <c r="D555" s="213" t="s">
        <v>78</v>
      </c>
      <c r="E555" s="225" t="s">
        <v>252</v>
      </c>
      <c r="F555" s="225" t="s">
        <v>437</v>
      </c>
      <c r="G555" s="212"/>
      <c r="H555" s="212"/>
      <c r="I555" s="215"/>
      <c r="J555" s="226">
        <f>BK555</f>
        <v>0</v>
      </c>
      <c r="K555" s="212"/>
      <c r="L555" s="217"/>
      <c r="M555" s="218"/>
      <c r="N555" s="219"/>
      <c r="O555" s="219"/>
      <c r="P555" s="220">
        <f>SUM(P556:P603)</f>
        <v>0</v>
      </c>
      <c r="Q555" s="219"/>
      <c r="R555" s="220">
        <f>SUM(R556:R603)</f>
        <v>5.65802008</v>
      </c>
      <c r="S555" s="219"/>
      <c r="T555" s="221">
        <f>SUM(T556:T603)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222" t="s">
        <v>87</v>
      </c>
      <c r="AT555" s="223" t="s">
        <v>78</v>
      </c>
      <c r="AU555" s="223" t="s">
        <v>87</v>
      </c>
      <c r="AY555" s="222" t="s">
        <v>165</v>
      </c>
      <c r="BK555" s="224">
        <f>SUM(BK556:BK603)</f>
        <v>0</v>
      </c>
    </row>
    <row r="556" s="2" customFormat="1" ht="24.15" customHeight="1">
      <c r="A556" s="39"/>
      <c r="B556" s="40"/>
      <c r="C556" s="227" t="s">
        <v>454</v>
      </c>
      <c r="D556" s="227" t="s">
        <v>167</v>
      </c>
      <c r="E556" s="228" t="s">
        <v>439</v>
      </c>
      <c r="F556" s="229" t="s">
        <v>440</v>
      </c>
      <c r="G556" s="230" t="s">
        <v>335</v>
      </c>
      <c r="H556" s="231">
        <v>21.600000000000001</v>
      </c>
      <c r="I556" s="232"/>
      <c r="J556" s="233">
        <f>ROUND(I556*H556,2)</f>
        <v>0</v>
      </c>
      <c r="K556" s="229" t="s">
        <v>171</v>
      </c>
      <c r="L556" s="45"/>
      <c r="M556" s="234" t="s">
        <v>1</v>
      </c>
      <c r="N556" s="235" t="s">
        <v>44</v>
      </c>
      <c r="O556" s="92"/>
      <c r="P556" s="236">
        <f>O556*H556</f>
        <v>0</v>
      </c>
      <c r="Q556" s="236">
        <v>0.10988000000000001</v>
      </c>
      <c r="R556" s="236">
        <f>Q556*H556</f>
        <v>2.3734080000000004</v>
      </c>
      <c r="S556" s="236">
        <v>0</v>
      </c>
      <c r="T556" s="237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8" t="s">
        <v>172</v>
      </c>
      <c r="AT556" s="238" t="s">
        <v>167</v>
      </c>
      <c r="AU556" s="238" t="s">
        <v>89</v>
      </c>
      <c r="AY556" s="18" t="s">
        <v>165</v>
      </c>
      <c r="BE556" s="239">
        <f>IF(N556="základní",J556,0)</f>
        <v>0</v>
      </c>
      <c r="BF556" s="239">
        <f>IF(N556="snížená",J556,0)</f>
        <v>0</v>
      </c>
      <c r="BG556" s="239">
        <f>IF(N556="zákl. přenesená",J556,0)</f>
        <v>0</v>
      </c>
      <c r="BH556" s="239">
        <f>IF(N556="sníž. přenesená",J556,0)</f>
        <v>0</v>
      </c>
      <c r="BI556" s="239">
        <f>IF(N556="nulová",J556,0)</f>
        <v>0</v>
      </c>
      <c r="BJ556" s="18" t="s">
        <v>87</v>
      </c>
      <c r="BK556" s="239">
        <f>ROUND(I556*H556,2)</f>
        <v>0</v>
      </c>
      <c r="BL556" s="18" t="s">
        <v>172</v>
      </c>
      <c r="BM556" s="238" t="s">
        <v>1305</v>
      </c>
    </row>
    <row r="557" s="2" customFormat="1">
      <c r="A557" s="39"/>
      <c r="B557" s="40"/>
      <c r="C557" s="41"/>
      <c r="D557" s="240" t="s">
        <v>174</v>
      </c>
      <c r="E557" s="41"/>
      <c r="F557" s="241" t="s">
        <v>442</v>
      </c>
      <c r="G557" s="41"/>
      <c r="H557" s="41"/>
      <c r="I557" s="242"/>
      <c r="J557" s="41"/>
      <c r="K557" s="41"/>
      <c r="L557" s="45"/>
      <c r="M557" s="243"/>
      <c r="N557" s="244"/>
      <c r="O557" s="92"/>
      <c r="P557" s="92"/>
      <c r="Q557" s="92"/>
      <c r="R557" s="92"/>
      <c r="S557" s="92"/>
      <c r="T557" s="93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174</v>
      </c>
      <c r="AU557" s="18" t="s">
        <v>89</v>
      </c>
    </row>
    <row r="558" s="13" customFormat="1">
      <c r="A558" s="13"/>
      <c r="B558" s="245"/>
      <c r="C558" s="246"/>
      <c r="D558" s="247" t="s">
        <v>176</v>
      </c>
      <c r="E558" s="248" t="s">
        <v>1</v>
      </c>
      <c r="F558" s="249" t="s">
        <v>1183</v>
      </c>
      <c r="G558" s="246"/>
      <c r="H558" s="248" t="s">
        <v>1</v>
      </c>
      <c r="I558" s="250"/>
      <c r="J558" s="246"/>
      <c r="K558" s="246"/>
      <c r="L558" s="251"/>
      <c r="M558" s="252"/>
      <c r="N558" s="253"/>
      <c r="O558" s="253"/>
      <c r="P558" s="253"/>
      <c r="Q558" s="253"/>
      <c r="R558" s="253"/>
      <c r="S558" s="253"/>
      <c r="T558" s="25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5" t="s">
        <v>176</v>
      </c>
      <c r="AU558" s="255" t="s">
        <v>89</v>
      </c>
      <c r="AV558" s="13" t="s">
        <v>87</v>
      </c>
      <c r="AW558" s="13" t="s">
        <v>35</v>
      </c>
      <c r="AX558" s="13" t="s">
        <v>79</v>
      </c>
      <c r="AY558" s="255" t="s">
        <v>165</v>
      </c>
    </row>
    <row r="559" s="14" customFormat="1">
      <c r="A559" s="14"/>
      <c r="B559" s="256"/>
      <c r="C559" s="257"/>
      <c r="D559" s="247" t="s">
        <v>176</v>
      </c>
      <c r="E559" s="258" t="s">
        <v>1</v>
      </c>
      <c r="F559" s="259" t="s">
        <v>1306</v>
      </c>
      <c r="G559" s="257"/>
      <c r="H559" s="260">
        <v>21.600000000000001</v>
      </c>
      <c r="I559" s="261"/>
      <c r="J559" s="257"/>
      <c r="K559" s="257"/>
      <c r="L559" s="262"/>
      <c r="M559" s="263"/>
      <c r="N559" s="264"/>
      <c r="O559" s="264"/>
      <c r="P559" s="264"/>
      <c r="Q559" s="264"/>
      <c r="R559" s="264"/>
      <c r="S559" s="264"/>
      <c r="T559" s="26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6" t="s">
        <v>176</v>
      </c>
      <c r="AU559" s="266" t="s">
        <v>89</v>
      </c>
      <c r="AV559" s="14" t="s">
        <v>89</v>
      </c>
      <c r="AW559" s="14" t="s">
        <v>35</v>
      </c>
      <c r="AX559" s="14" t="s">
        <v>79</v>
      </c>
      <c r="AY559" s="266" t="s">
        <v>165</v>
      </c>
    </row>
    <row r="560" s="15" customFormat="1">
      <c r="A560" s="15"/>
      <c r="B560" s="267"/>
      <c r="C560" s="268"/>
      <c r="D560" s="247" t="s">
        <v>176</v>
      </c>
      <c r="E560" s="269" t="s">
        <v>1</v>
      </c>
      <c r="F560" s="270" t="s">
        <v>179</v>
      </c>
      <c r="G560" s="268"/>
      <c r="H560" s="271">
        <v>21.600000000000001</v>
      </c>
      <c r="I560" s="272"/>
      <c r="J560" s="268"/>
      <c r="K560" s="268"/>
      <c r="L560" s="273"/>
      <c r="M560" s="274"/>
      <c r="N560" s="275"/>
      <c r="O560" s="275"/>
      <c r="P560" s="275"/>
      <c r="Q560" s="275"/>
      <c r="R560" s="275"/>
      <c r="S560" s="275"/>
      <c r="T560" s="276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77" t="s">
        <v>176</v>
      </c>
      <c r="AU560" s="277" t="s">
        <v>89</v>
      </c>
      <c r="AV560" s="15" t="s">
        <v>172</v>
      </c>
      <c r="AW560" s="15" t="s">
        <v>35</v>
      </c>
      <c r="AX560" s="15" t="s">
        <v>87</v>
      </c>
      <c r="AY560" s="277" t="s">
        <v>165</v>
      </c>
    </row>
    <row r="561" s="2" customFormat="1" ht="16.5" customHeight="1">
      <c r="A561" s="39"/>
      <c r="B561" s="40"/>
      <c r="C561" s="278" t="s">
        <v>457</v>
      </c>
      <c r="D561" s="278" t="s">
        <v>191</v>
      </c>
      <c r="E561" s="279" t="s">
        <v>449</v>
      </c>
      <c r="F561" s="280" t="s">
        <v>1298</v>
      </c>
      <c r="G561" s="281" t="s">
        <v>170</v>
      </c>
      <c r="H561" s="282">
        <v>3.2719999999999998</v>
      </c>
      <c r="I561" s="283"/>
      <c r="J561" s="284">
        <f>ROUND(I561*H561,2)</f>
        <v>0</v>
      </c>
      <c r="K561" s="280" t="s">
        <v>171</v>
      </c>
      <c r="L561" s="285"/>
      <c r="M561" s="286" t="s">
        <v>1</v>
      </c>
      <c r="N561" s="287" t="s">
        <v>44</v>
      </c>
      <c r="O561" s="92"/>
      <c r="P561" s="236">
        <f>O561*H561</f>
        <v>0</v>
      </c>
      <c r="Q561" s="236">
        <v>0.41699999999999998</v>
      </c>
      <c r="R561" s="236">
        <f>Q561*H561</f>
        <v>1.3644239999999999</v>
      </c>
      <c r="S561" s="236">
        <v>0</v>
      </c>
      <c r="T561" s="237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8" t="s">
        <v>195</v>
      </c>
      <c r="AT561" s="238" t="s">
        <v>191</v>
      </c>
      <c r="AU561" s="238" t="s">
        <v>89</v>
      </c>
      <c r="AY561" s="18" t="s">
        <v>165</v>
      </c>
      <c r="BE561" s="239">
        <f>IF(N561="základní",J561,0)</f>
        <v>0</v>
      </c>
      <c r="BF561" s="239">
        <f>IF(N561="snížená",J561,0)</f>
        <v>0</v>
      </c>
      <c r="BG561" s="239">
        <f>IF(N561="zákl. přenesená",J561,0)</f>
        <v>0</v>
      </c>
      <c r="BH561" s="239">
        <f>IF(N561="sníž. přenesená",J561,0)</f>
        <v>0</v>
      </c>
      <c r="BI561" s="239">
        <f>IF(N561="nulová",J561,0)</f>
        <v>0</v>
      </c>
      <c r="BJ561" s="18" t="s">
        <v>87</v>
      </c>
      <c r="BK561" s="239">
        <f>ROUND(I561*H561,2)</f>
        <v>0</v>
      </c>
      <c r="BL561" s="18" t="s">
        <v>172</v>
      </c>
      <c r="BM561" s="238" t="s">
        <v>1307</v>
      </c>
    </row>
    <row r="562" s="14" customFormat="1">
      <c r="A562" s="14"/>
      <c r="B562" s="256"/>
      <c r="C562" s="257"/>
      <c r="D562" s="247" t="s">
        <v>176</v>
      </c>
      <c r="E562" s="258" t="s">
        <v>1</v>
      </c>
      <c r="F562" s="259" t="s">
        <v>1308</v>
      </c>
      <c r="G562" s="257"/>
      <c r="H562" s="260">
        <v>3.2719999999999998</v>
      </c>
      <c r="I562" s="261"/>
      <c r="J562" s="257"/>
      <c r="K562" s="257"/>
      <c r="L562" s="262"/>
      <c r="M562" s="263"/>
      <c r="N562" s="264"/>
      <c r="O562" s="264"/>
      <c r="P562" s="264"/>
      <c r="Q562" s="264"/>
      <c r="R562" s="264"/>
      <c r="S562" s="264"/>
      <c r="T562" s="26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6" t="s">
        <v>176</v>
      </c>
      <c r="AU562" s="266" t="s">
        <v>89</v>
      </c>
      <c r="AV562" s="14" t="s">
        <v>89</v>
      </c>
      <c r="AW562" s="14" t="s">
        <v>35</v>
      </c>
      <c r="AX562" s="14" t="s">
        <v>79</v>
      </c>
      <c r="AY562" s="266" t="s">
        <v>165</v>
      </c>
    </row>
    <row r="563" s="15" customFormat="1">
      <c r="A563" s="15"/>
      <c r="B563" s="267"/>
      <c r="C563" s="268"/>
      <c r="D563" s="247" t="s">
        <v>176</v>
      </c>
      <c r="E563" s="269" t="s">
        <v>1</v>
      </c>
      <c r="F563" s="270" t="s">
        <v>179</v>
      </c>
      <c r="G563" s="268"/>
      <c r="H563" s="271">
        <v>3.2719999999999998</v>
      </c>
      <c r="I563" s="272"/>
      <c r="J563" s="268"/>
      <c r="K563" s="268"/>
      <c r="L563" s="273"/>
      <c r="M563" s="274"/>
      <c r="N563" s="275"/>
      <c r="O563" s="275"/>
      <c r="P563" s="275"/>
      <c r="Q563" s="275"/>
      <c r="R563" s="275"/>
      <c r="S563" s="275"/>
      <c r="T563" s="276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77" t="s">
        <v>176</v>
      </c>
      <c r="AU563" s="277" t="s">
        <v>89</v>
      </c>
      <c r="AV563" s="15" t="s">
        <v>172</v>
      </c>
      <c r="AW563" s="15" t="s">
        <v>35</v>
      </c>
      <c r="AX563" s="15" t="s">
        <v>87</v>
      </c>
      <c r="AY563" s="277" t="s">
        <v>165</v>
      </c>
    </row>
    <row r="564" s="2" customFormat="1" ht="24.15" customHeight="1">
      <c r="A564" s="39"/>
      <c r="B564" s="40"/>
      <c r="C564" s="227" t="s">
        <v>464</v>
      </c>
      <c r="D564" s="227" t="s">
        <v>167</v>
      </c>
      <c r="E564" s="228" t="s">
        <v>458</v>
      </c>
      <c r="F564" s="229" t="s">
        <v>459</v>
      </c>
      <c r="G564" s="230" t="s">
        <v>183</v>
      </c>
      <c r="H564" s="231">
        <v>0.73599999999999999</v>
      </c>
      <c r="I564" s="232"/>
      <c r="J564" s="233">
        <f>ROUND(I564*H564,2)</f>
        <v>0</v>
      </c>
      <c r="K564" s="229" t="s">
        <v>171</v>
      </c>
      <c r="L564" s="45"/>
      <c r="M564" s="234" t="s">
        <v>1</v>
      </c>
      <c r="N564" s="235" t="s">
        <v>44</v>
      </c>
      <c r="O564" s="92"/>
      <c r="P564" s="236">
        <f>O564*H564</f>
        <v>0</v>
      </c>
      <c r="Q564" s="236">
        <v>2.2563399999999998</v>
      </c>
      <c r="R564" s="236">
        <f>Q564*H564</f>
        <v>1.6606662399999999</v>
      </c>
      <c r="S564" s="236">
        <v>0</v>
      </c>
      <c r="T564" s="237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8" t="s">
        <v>172</v>
      </c>
      <c r="AT564" s="238" t="s">
        <v>167</v>
      </c>
      <c r="AU564" s="238" t="s">
        <v>89</v>
      </c>
      <c r="AY564" s="18" t="s">
        <v>165</v>
      </c>
      <c r="BE564" s="239">
        <f>IF(N564="základní",J564,0)</f>
        <v>0</v>
      </c>
      <c r="BF564" s="239">
        <f>IF(N564="snížená",J564,0)</f>
        <v>0</v>
      </c>
      <c r="BG564" s="239">
        <f>IF(N564="zákl. přenesená",J564,0)</f>
        <v>0</v>
      </c>
      <c r="BH564" s="239">
        <f>IF(N564="sníž. přenesená",J564,0)</f>
        <v>0</v>
      </c>
      <c r="BI564" s="239">
        <f>IF(N564="nulová",J564,0)</f>
        <v>0</v>
      </c>
      <c r="BJ564" s="18" t="s">
        <v>87</v>
      </c>
      <c r="BK564" s="239">
        <f>ROUND(I564*H564,2)</f>
        <v>0</v>
      </c>
      <c r="BL564" s="18" t="s">
        <v>172</v>
      </c>
      <c r="BM564" s="238" t="s">
        <v>1309</v>
      </c>
    </row>
    <row r="565" s="2" customFormat="1">
      <c r="A565" s="39"/>
      <c r="B565" s="40"/>
      <c r="C565" s="41"/>
      <c r="D565" s="240" t="s">
        <v>174</v>
      </c>
      <c r="E565" s="41"/>
      <c r="F565" s="241" t="s">
        <v>461</v>
      </c>
      <c r="G565" s="41"/>
      <c r="H565" s="41"/>
      <c r="I565" s="242"/>
      <c r="J565" s="41"/>
      <c r="K565" s="41"/>
      <c r="L565" s="45"/>
      <c r="M565" s="243"/>
      <c r="N565" s="244"/>
      <c r="O565" s="92"/>
      <c r="P565" s="92"/>
      <c r="Q565" s="92"/>
      <c r="R565" s="92"/>
      <c r="S565" s="92"/>
      <c r="T565" s="93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174</v>
      </c>
      <c r="AU565" s="18" t="s">
        <v>89</v>
      </c>
    </row>
    <row r="566" s="13" customFormat="1">
      <c r="A566" s="13"/>
      <c r="B566" s="245"/>
      <c r="C566" s="246"/>
      <c r="D566" s="247" t="s">
        <v>176</v>
      </c>
      <c r="E566" s="248" t="s">
        <v>1</v>
      </c>
      <c r="F566" s="249" t="s">
        <v>1183</v>
      </c>
      <c r="G566" s="246"/>
      <c r="H566" s="248" t="s">
        <v>1</v>
      </c>
      <c r="I566" s="250"/>
      <c r="J566" s="246"/>
      <c r="K566" s="246"/>
      <c r="L566" s="251"/>
      <c r="M566" s="252"/>
      <c r="N566" s="253"/>
      <c r="O566" s="253"/>
      <c r="P566" s="253"/>
      <c r="Q566" s="253"/>
      <c r="R566" s="253"/>
      <c r="S566" s="253"/>
      <c r="T566" s="25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5" t="s">
        <v>176</v>
      </c>
      <c r="AU566" s="255" t="s">
        <v>89</v>
      </c>
      <c r="AV566" s="13" t="s">
        <v>87</v>
      </c>
      <c r="AW566" s="13" t="s">
        <v>35</v>
      </c>
      <c r="AX566" s="13" t="s">
        <v>79</v>
      </c>
      <c r="AY566" s="255" t="s">
        <v>165</v>
      </c>
    </row>
    <row r="567" s="14" customFormat="1">
      <c r="A567" s="14"/>
      <c r="B567" s="256"/>
      <c r="C567" s="257"/>
      <c r="D567" s="247" t="s">
        <v>176</v>
      </c>
      <c r="E567" s="258" t="s">
        <v>1</v>
      </c>
      <c r="F567" s="259" t="s">
        <v>1310</v>
      </c>
      <c r="G567" s="257"/>
      <c r="H567" s="260">
        <v>0.73599999999999999</v>
      </c>
      <c r="I567" s="261"/>
      <c r="J567" s="257"/>
      <c r="K567" s="257"/>
      <c r="L567" s="262"/>
      <c r="M567" s="263"/>
      <c r="N567" s="264"/>
      <c r="O567" s="264"/>
      <c r="P567" s="264"/>
      <c r="Q567" s="264"/>
      <c r="R567" s="264"/>
      <c r="S567" s="264"/>
      <c r="T567" s="26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6" t="s">
        <v>176</v>
      </c>
      <c r="AU567" s="266" t="s">
        <v>89</v>
      </c>
      <c r="AV567" s="14" t="s">
        <v>89</v>
      </c>
      <c r="AW567" s="14" t="s">
        <v>35</v>
      </c>
      <c r="AX567" s="14" t="s">
        <v>79</v>
      </c>
      <c r="AY567" s="266" t="s">
        <v>165</v>
      </c>
    </row>
    <row r="568" s="15" customFormat="1">
      <c r="A568" s="15"/>
      <c r="B568" s="267"/>
      <c r="C568" s="268"/>
      <c r="D568" s="247" t="s">
        <v>176</v>
      </c>
      <c r="E568" s="269" t="s">
        <v>1</v>
      </c>
      <c r="F568" s="270" t="s">
        <v>179</v>
      </c>
      <c r="G568" s="268"/>
      <c r="H568" s="271">
        <v>0.73599999999999999</v>
      </c>
      <c r="I568" s="272"/>
      <c r="J568" s="268"/>
      <c r="K568" s="268"/>
      <c r="L568" s="273"/>
      <c r="M568" s="274"/>
      <c r="N568" s="275"/>
      <c r="O568" s="275"/>
      <c r="P568" s="275"/>
      <c r="Q568" s="275"/>
      <c r="R568" s="275"/>
      <c r="S568" s="275"/>
      <c r="T568" s="276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77" t="s">
        <v>176</v>
      </c>
      <c r="AU568" s="277" t="s">
        <v>89</v>
      </c>
      <c r="AV568" s="15" t="s">
        <v>172</v>
      </c>
      <c r="AW568" s="15" t="s">
        <v>35</v>
      </c>
      <c r="AX568" s="15" t="s">
        <v>87</v>
      </c>
      <c r="AY568" s="277" t="s">
        <v>165</v>
      </c>
    </row>
    <row r="569" s="2" customFormat="1" ht="33" customHeight="1">
      <c r="A569" s="39"/>
      <c r="B569" s="40"/>
      <c r="C569" s="227" t="s">
        <v>470</v>
      </c>
      <c r="D569" s="227" t="s">
        <v>167</v>
      </c>
      <c r="E569" s="228" t="s">
        <v>465</v>
      </c>
      <c r="F569" s="229" t="s">
        <v>466</v>
      </c>
      <c r="G569" s="230" t="s">
        <v>170</v>
      </c>
      <c r="H569" s="231">
        <v>720.89400000000001</v>
      </c>
      <c r="I569" s="232"/>
      <c r="J569" s="233">
        <f>ROUND(I569*H569,2)</f>
        <v>0</v>
      </c>
      <c r="K569" s="229" t="s">
        <v>171</v>
      </c>
      <c r="L569" s="45"/>
      <c r="M569" s="234" t="s">
        <v>1</v>
      </c>
      <c r="N569" s="235" t="s">
        <v>44</v>
      </c>
      <c r="O569" s="92"/>
      <c r="P569" s="236">
        <f>O569*H569</f>
        <v>0</v>
      </c>
      <c r="Q569" s="236">
        <v>0.00036000000000000002</v>
      </c>
      <c r="R569" s="236">
        <f>Q569*H569</f>
        <v>0.25952184</v>
      </c>
      <c r="S569" s="236">
        <v>0</v>
      </c>
      <c r="T569" s="237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38" t="s">
        <v>172</v>
      </c>
      <c r="AT569" s="238" t="s">
        <v>167</v>
      </c>
      <c r="AU569" s="238" t="s">
        <v>89</v>
      </c>
      <c r="AY569" s="18" t="s">
        <v>165</v>
      </c>
      <c r="BE569" s="239">
        <f>IF(N569="základní",J569,0)</f>
        <v>0</v>
      </c>
      <c r="BF569" s="239">
        <f>IF(N569="snížená",J569,0)</f>
        <v>0</v>
      </c>
      <c r="BG569" s="239">
        <f>IF(N569="zákl. přenesená",J569,0)</f>
        <v>0</v>
      </c>
      <c r="BH569" s="239">
        <f>IF(N569="sníž. přenesená",J569,0)</f>
        <v>0</v>
      </c>
      <c r="BI569" s="239">
        <f>IF(N569="nulová",J569,0)</f>
        <v>0</v>
      </c>
      <c r="BJ569" s="18" t="s">
        <v>87</v>
      </c>
      <c r="BK569" s="239">
        <f>ROUND(I569*H569,2)</f>
        <v>0</v>
      </c>
      <c r="BL569" s="18" t="s">
        <v>172</v>
      </c>
      <c r="BM569" s="238" t="s">
        <v>1113</v>
      </c>
    </row>
    <row r="570" s="2" customFormat="1">
      <c r="A570" s="39"/>
      <c r="B570" s="40"/>
      <c r="C570" s="41"/>
      <c r="D570" s="240" t="s">
        <v>174</v>
      </c>
      <c r="E570" s="41"/>
      <c r="F570" s="241" t="s">
        <v>468</v>
      </c>
      <c r="G570" s="41"/>
      <c r="H570" s="41"/>
      <c r="I570" s="242"/>
      <c r="J570" s="41"/>
      <c r="K570" s="41"/>
      <c r="L570" s="45"/>
      <c r="M570" s="243"/>
      <c r="N570" s="244"/>
      <c r="O570" s="92"/>
      <c r="P570" s="92"/>
      <c r="Q570" s="92"/>
      <c r="R570" s="92"/>
      <c r="S570" s="92"/>
      <c r="T570" s="93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174</v>
      </c>
      <c r="AU570" s="18" t="s">
        <v>89</v>
      </c>
    </row>
    <row r="571" s="13" customFormat="1">
      <c r="A571" s="13"/>
      <c r="B571" s="245"/>
      <c r="C571" s="246"/>
      <c r="D571" s="247" t="s">
        <v>176</v>
      </c>
      <c r="E571" s="248" t="s">
        <v>1</v>
      </c>
      <c r="F571" s="249" t="s">
        <v>1156</v>
      </c>
      <c r="G571" s="246"/>
      <c r="H571" s="248" t="s">
        <v>1</v>
      </c>
      <c r="I571" s="250"/>
      <c r="J571" s="246"/>
      <c r="K571" s="246"/>
      <c r="L571" s="251"/>
      <c r="M571" s="252"/>
      <c r="N571" s="253"/>
      <c r="O571" s="253"/>
      <c r="P571" s="253"/>
      <c r="Q571" s="253"/>
      <c r="R571" s="253"/>
      <c r="S571" s="253"/>
      <c r="T571" s="25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55" t="s">
        <v>176</v>
      </c>
      <c r="AU571" s="255" t="s">
        <v>89</v>
      </c>
      <c r="AV571" s="13" t="s">
        <v>87</v>
      </c>
      <c r="AW571" s="13" t="s">
        <v>35</v>
      </c>
      <c r="AX571" s="13" t="s">
        <v>79</v>
      </c>
      <c r="AY571" s="255" t="s">
        <v>165</v>
      </c>
    </row>
    <row r="572" s="14" customFormat="1">
      <c r="A572" s="14"/>
      <c r="B572" s="256"/>
      <c r="C572" s="257"/>
      <c r="D572" s="247" t="s">
        <v>176</v>
      </c>
      <c r="E572" s="258" t="s">
        <v>1</v>
      </c>
      <c r="F572" s="259" t="s">
        <v>1230</v>
      </c>
      <c r="G572" s="257"/>
      <c r="H572" s="260">
        <v>98</v>
      </c>
      <c r="I572" s="261"/>
      <c r="J572" s="257"/>
      <c r="K572" s="257"/>
      <c r="L572" s="262"/>
      <c r="M572" s="263"/>
      <c r="N572" s="264"/>
      <c r="O572" s="264"/>
      <c r="P572" s="264"/>
      <c r="Q572" s="264"/>
      <c r="R572" s="264"/>
      <c r="S572" s="264"/>
      <c r="T572" s="26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6" t="s">
        <v>176</v>
      </c>
      <c r="AU572" s="266" t="s">
        <v>89</v>
      </c>
      <c r="AV572" s="14" t="s">
        <v>89</v>
      </c>
      <c r="AW572" s="14" t="s">
        <v>35</v>
      </c>
      <c r="AX572" s="14" t="s">
        <v>79</v>
      </c>
      <c r="AY572" s="266" t="s">
        <v>165</v>
      </c>
    </row>
    <row r="573" s="14" customFormat="1">
      <c r="A573" s="14"/>
      <c r="B573" s="256"/>
      <c r="C573" s="257"/>
      <c r="D573" s="247" t="s">
        <v>176</v>
      </c>
      <c r="E573" s="258" t="s">
        <v>1</v>
      </c>
      <c r="F573" s="259" t="s">
        <v>1231</v>
      </c>
      <c r="G573" s="257"/>
      <c r="H573" s="260">
        <v>52.012999999999998</v>
      </c>
      <c r="I573" s="261"/>
      <c r="J573" s="257"/>
      <c r="K573" s="257"/>
      <c r="L573" s="262"/>
      <c r="M573" s="263"/>
      <c r="N573" s="264"/>
      <c r="O573" s="264"/>
      <c r="P573" s="264"/>
      <c r="Q573" s="264"/>
      <c r="R573" s="264"/>
      <c r="S573" s="264"/>
      <c r="T573" s="26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6" t="s">
        <v>176</v>
      </c>
      <c r="AU573" s="266" t="s">
        <v>89</v>
      </c>
      <c r="AV573" s="14" t="s">
        <v>89</v>
      </c>
      <c r="AW573" s="14" t="s">
        <v>35</v>
      </c>
      <c r="AX573" s="14" t="s">
        <v>79</v>
      </c>
      <c r="AY573" s="266" t="s">
        <v>165</v>
      </c>
    </row>
    <row r="574" s="14" customFormat="1">
      <c r="A574" s="14"/>
      <c r="B574" s="256"/>
      <c r="C574" s="257"/>
      <c r="D574" s="247" t="s">
        <v>176</v>
      </c>
      <c r="E574" s="258" t="s">
        <v>1</v>
      </c>
      <c r="F574" s="259" t="s">
        <v>1232</v>
      </c>
      <c r="G574" s="257"/>
      <c r="H574" s="260">
        <v>52.25</v>
      </c>
      <c r="I574" s="261"/>
      <c r="J574" s="257"/>
      <c r="K574" s="257"/>
      <c r="L574" s="262"/>
      <c r="M574" s="263"/>
      <c r="N574" s="264"/>
      <c r="O574" s="264"/>
      <c r="P574" s="264"/>
      <c r="Q574" s="264"/>
      <c r="R574" s="264"/>
      <c r="S574" s="264"/>
      <c r="T574" s="26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6" t="s">
        <v>176</v>
      </c>
      <c r="AU574" s="266" t="s">
        <v>89</v>
      </c>
      <c r="AV574" s="14" t="s">
        <v>89</v>
      </c>
      <c r="AW574" s="14" t="s">
        <v>35</v>
      </c>
      <c r="AX574" s="14" t="s">
        <v>79</v>
      </c>
      <c r="AY574" s="266" t="s">
        <v>165</v>
      </c>
    </row>
    <row r="575" s="14" customFormat="1">
      <c r="A575" s="14"/>
      <c r="B575" s="256"/>
      <c r="C575" s="257"/>
      <c r="D575" s="247" t="s">
        <v>176</v>
      </c>
      <c r="E575" s="258" t="s">
        <v>1</v>
      </c>
      <c r="F575" s="259" t="s">
        <v>1233</v>
      </c>
      <c r="G575" s="257"/>
      <c r="H575" s="260">
        <v>66.299999999999997</v>
      </c>
      <c r="I575" s="261"/>
      <c r="J575" s="257"/>
      <c r="K575" s="257"/>
      <c r="L575" s="262"/>
      <c r="M575" s="263"/>
      <c r="N575" s="264"/>
      <c r="O575" s="264"/>
      <c r="P575" s="264"/>
      <c r="Q575" s="264"/>
      <c r="R575" s="264"/>
      <c r="S575" s="264"/>
      <c r="T575" s="26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6" t="s">
        <v>176</v>
      </c>
      <c r="AU575" s="266" t="s">
        <v>89</v>
      </c>
      <c r="AV575" s="14" t="s">
        <v>89</v>
      </c>
      <c r="AW575" s="14" t="s">
        <v>35</v>
      </c>
      <c r="AX575" s="14" t="s">
        <v>79</v>
      </c>
      <c r="AY575" s="266" t="s">
        <v>165</v>
      </c>
    </row>
    <row r="576" s="14" customFormat="1">
      <c r="A576" s="14"/>
      <c r="B576" s="256"/>
      <c r="C576" s="257"/>
      <c r="D576" s="247" t="s">
        <v>176</v>
      </c>
      <c r="E576" s="258" t="s">
        <v>1</v>
      </c>
      <c r="F576" s="259" t="s">
        <v>1234</v>
      </c>
      <c r="G576" s="257"/>
      <c r="H576" s="260">
        <v>51</v>
      </c>
      <c r="I576" s="261"/>
      <c r="J576" s="257"/>
      <c r="K576" s="257"/>
      <c r="L576" s="262"/>
      <c r="M576" s="263"/>
      <c r="N576" s="264"/>
      <c r="O576" s="264"/>
      <c r="P576" s="264"/>
      <c r="Q576" s="264"/>
      <c r="R576" s="264"/>
      <c r="S576" s="264"/>
      <c r="T576" s="26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6" t="s">
        <v>176</v>
      </c>
      <c r="AU576" s="266" t="s">
        <v>89</v>
      </c>
      <c r="AV576" s="14" t="s">
        <v>89</v>
      </c>
      <c r="AW576" s="14" t="s">
        <v>35</v>
      </c>
      <c r="AX576" s="14" t="s">
        <v>79</v>
      </c>
      <c r="AY576" s="266" t="s">
        <v>165</v>
      </c>
    </row>
    <row r="577" s="14" customFormat="1">
      <c r="A577" s="14"/>
      <c r="B577" s="256"/>
      <c r="C577" s="257"/>
      <c r="D577" s="247" t="s">
        <v>176</v>
      </c>
      <c r="E577" s="258" t="s">
        <v>1</v>
      </c>
      <c r="F577" s="259" t="s">
        <v>1235</v>
      </c>
      <c r="G577" s="257"/>
      <c r="H577" s="260">
        <v>230.321</v>
      </c>
      <c r="I577" s="261"/>
      <c r="J577" s="257"/>
      <c r="K577" s="257"/>
      <c r="L577" s="262"/>
      <c r="M577" s="263"/>
      <c r="N577" s="264"/>
      <c r="O577" s="264"/>
      <c r="P577" s="264"/>
      <c r="Q577" s="264"/>
      <c r="R577" s="264"/>
      <c r="S577" s="264"/>
      <c r="T577" s="26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6" t="s">
        <v>176</v>
      </c>
      <c r="AU577" s="266" t="s">
        <v>89</v>
      </c>
      <c r="AV577" s="14" t="s">
        <v>89</v>
      </c>
      <c r="AW577" s="14" t="s">
        <v>35</v>
      </c>
      <c r="AX577" s="14" t="s">
        <v>79</v>
      </c>
      <c r="AY577" s="266" t="s">
        <v>165</v>
      </c>
    </row>
    <row r="578" s="13" customFormat="1">
      <c r="A578" s="13"/>
      <c r="B578" s="245"/>
      <c r="C578" s="246"/>
      <c r="D578" s="247" t="s">
        <v>176</v>
      </c>
      <c r="E578" s="248" t="s">
        <v>1</v>
      </c>
      <c r="F578" s="249" t="s">
        <v>1168</v>
      </c>
      <c r="G578" s="246"/>
      <c r="H578" s="248" t="s">
        <v>1</v>
      </c>
      <c r="I578" s="250"/>
      <c r="J578" s="246"/>
      <c r="K578" s="246"/>
      <c r="L578" s="251"/>
      <c r="M578" s="252"/>
      <c r="N578" s="253"/>
      <c r="O578" s="253"/>
      <c r="P578" s="253"/>
      <c r="Q578" s="253"/>
      <c r="R578" s="253"/>
      <c r="S578" s="253"/>
      <c r="T578" s="25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55" t="s">
        <v>176</v>
      </c>
      <c r="AU578" s="255" t="s">
        <v>89</v>
      </c>
      <c r="AV578" s="13" t="s">
        <v>87</v>
      </c>
      <c r="AW578" s="13" t="s">
        <v>35</v>
      </c>
      <c r="AX578" s="13" t="s">
        <v>79</v>
      </c>
      <c r="AY578" s="255" t="s">
        <v>165</v>
      </c>
    </row>
    <row r="579" s="14" customFormat="1">
      <c r="A579" s="14"/>
      <c r="B579" s="256"/>
      <c r="C579" s="257"/>
      <c r="D579" s="247" t="s">
        <v>176</v>
      </c>
      <c r="E579" s="258" t="s">
        <v>1</v>
      </c>
      <c r="F579" s="259" t="s">
        <v>1236</v>
      </c>
      <c r="G579" s="257"/>
      <c r="H579" s="260">
        <v>9.6099999999999994</v>
      </c>
      <c r="I579" s="261"/>
      <c r="J579" s="257"/>
      <c r="K579" s="257"/>
      <c r="L579" s="262"/>
      <c r="M579" s="263"/>
      <c r="N579" s="264"/>
      <c r="O579" s="264"/>
      <c r="P579" s="264"/>
      <c r="Q579" s="264"/>
      <c r="R579" s="264"/>
      <c r="S579" s="264"/>
      <c r="T579" s="26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6" t="s">
        <v>176</v>
      </c>
      <c r="AU579" s="266" t="s">
        <v>89</v>
      </c>
      <c r="AV579" s="14" t="s">
        <v>89</v>
      </c>
      <c r="AW579" s="14" t="s">
        <v>35</v>
      </c>
      <c r="AX579" s="14" t="s">
        <v>79</v>
      </c>
      <c r="AY579" s="266" t="s">
        <v>165</v>
      </c>
    </row>
    <row r="580" s="14" customFormat="1">
      <c r="A580" s="14"/>
      <c r="B580" s="256"/>
      <c r="C580" s="257"/>
      <c r="D580" s="247" t="s">
        <v>176</v>
      </c>
      <c r="E580" s="258" t="s">
        <v>1</v>
      </c>
      <c r="F580" s="259" t="s">
        <v>1237</v>
      </c>
      <c r="G580" s="257"/>
      <c r="H580" s="260">
        <v>21</v>
      </c>
      <c r="I580" s="261"/>
      <c r="J580" s="257"/>
      <c r="K580" s="257"/>
      <c r="L580" s="262"/>
      <c r="M580" s="263"/>
      <c r="N580" s="264"/>
      <c r="O580" s="264"/>
      <c r="P580" s="264"/>
      <c r="Q580" s="264"/>
      <c r="R580" s="264"/>
      <c r="S580" s="264"/>
      <c r="T580" s="26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6" t="s">
        <v>176</v>
      </c>
      <c r="AU580" s="266" t="s">
        <v>89</v>
      </c>
      <c r="AV580" s="14" t="s">
        <v>89</v>
      </c>
      <c r="AW580" s="14" t="s">
        <v>35</v>
      </c>
      <c r="AX580" s="14" t="s">
        <v>79</v>
      </c>
      <c r="AY580" s="266" t="s">
        <v>165</v>
      </c>
    </row>
    <row r="581" s="14" customFormat="1">
      <c r="A581" s="14"/>
      <c r="B581" s="256"/>
      <c r="C581" s="257"/>
      <c r="D581" s="247" t="s">
        <v>176</v>
      </c>
      <c r="E581" s="258" t="s">
        <v>1</v>
      </c>
      <c r="F581" s="259" t="s">
        <v>1238</v>
      </c>
      <c r="G581" s="257"/>
      <c r="H581" s="260">
        <v>5.4379999999999997</v>
      </c>
      <c r="I581" s="261"/>
      <c r="J581" s="257"/>
      <c r="K581" s="257"/>
      <c r="L581" s="262"/>
      <c r="M581" s="263"/>
      <c r="N581" s="264"/>
      <c r="O581" s="264"/>
      <c r="P581" s="264"/>
      <c r="Q581" s="264"/>
      <c r="R581" s="264"/>
      <c r="S581" s="264"/>
      <c r="T581" s="26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6" t="s">
        <v>176</v>
      </c>
      <c r="AU581" s="266" t="s">
        <v>89</v>
      </c>
      <c r="AV581" s="14" t="s">
        <v>89</v>
      </c>
      <c r="AW581" s="14" t="s">
        <v>35</v>
      </c>
      <c r="AX581" s="14" t="s">
        <v>79</v>
      </c>
      <c r="AY581" s="266" t="s">
        <v>165</v>
      </c>
    </row>
    <row r="582" s="13" customFormat="1">
      <c r="A582" s="13"/>
      <c r="B582" s="245"/>
      <c r="C582" s="246"/>
      <c r="D582" s="247" t="s">
        <v>176</v>
      </c>
      <c r="E582" s="248" t="s">
        <v>1</v>
      </c>
      <c r="F582" s="249" t="s">
        <v>380</v>
      </c>
      <c r="G582" s="246"/>
      <c r="H582" s="248" t="s">
        <v>1</v>
      </c>
      <c r="I582" s="250"/>
      <c r="J582" s="246"/>
      <c r="K582" s="246"/>
      <c r="L582" s="251"/>
      <c r="M582" s="252"/>
      <c r="N582" s="253"/>
      <c r="O582" s="253"/>
      <c r="P582" s="253"/>
      <c r="Q582" s="253"/>
      <c r="R582" s="253"/>
      <c r="S582" s="253"/>
      <c r="T582" s="25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5" t="s">
        <v>176</v>
      </c>
      <c r="AU582" s="255" t="s">
        <v>89</v>
      </c>
      <c r="AV582" s="13" t="s">
        <v>87</v>
      </c>
      <c r="AW582" s="13" t="s">
        <v>35</v>
      </c>
      <c r="AX582" s="13" t="s">
        <v>79</v>
      </c>
      <c r="AY582" s="255" t="s">
        <v>165</v>
      </c>
    </row>
    <row r="583" s="14" customFormat="1">
      <c r="A583" s="14"/>
      <c r="B583" s="256"/>
      <c r="C583" s="257"/>
      <c r="D583" s="247" t="s">
        <v>176</v>
      </c>
      <c r="E583" s="258" t="s">
        <v>1</v>
      </c>
      <c r="F583" s="259" t="s">
        <v>1239</v>
      </c>
      <c r="G583" s="257"/>
      <c r="H583" s="260">
        <v>6.5999999999999996</v>
      </c>
      <c r="I583" s="261"/>
      <c r="J583" s="257"/>
      <c r="K583" s="257"/>
      <c r="L583" s="262"/>
      <c r="M583" s="263"/>
      <c r="N583" s="264"/>
      <c r="O583" s="264"/>
      <c r="P583" s="264"/>
      <c r="Q583" s="264"/>
      <c r="R583" s="264"/>
      <c r="S583" s="264"/>
      <c r="T583" s="26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6" t="s">
        <v>176</v>
      </c>
      <c r="AU583" s="266" t="s">
        <v>89</v>
      </c>
      <c r="AV583" s="14" t="s">
        <v>89</v>
      </c>
      <c r="AW583" s="14" t="s">
        <v>35</v>
      </c>
      <c r="AX583" s="14" t="s">
        <v>79</v>
      </c>
      <c r="AY583" s="266" t="s">
        <v>165</v>
      </c>
    </row>
    <row r="584" s="14" customFormat="1">
      <c r="A584" s="14"/>
      <c r="B584" s="256"/>
      <c r="C584" s="257"/>
      <c r="D584" s="247" t="s">
        <v>176</v>
      </c>
      <c r="E584" s="258" t="s">
        <v>1</v>
      </c>
      <c r="F584" s="259" t="s">
        <v>1240</v>
      </c>
      <c r="G584" s="257"/>
      <c r="H584" s="260">
        <v>3</v>
      </c>
      <c r="I584" s="261"/>
      <c r="J584" s="257"/>
      <c r="K584" s="257"/>
      <c r="L584" s="262"/>
      <c r="M584" s="263"/>
      <c r="N584" s="264"/>
      <c r="O584" s="264"/>
      <c r="P584" s="264"/>
      <c r="Q584" s="264"/>
      <c r="R584" s="264"/>
      <c r="S584" s="264"/>
      <c r="T584" s="26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6" t="s">
        <v>176</v>
      </c>
      <c r="AU584" s="266" t="s">
        <v>89</v>
      </c>
      <c r="AV584" s="14" t="s">
        <v>89</v>
      </c>
      <c r="AW584" s="14" t="s">
        <v>35</v>
      </c>
      <c r="AX584" s="14" t="s">
        <v>79</v>
      </c>
      <c r="AY584" s="266" t="s">
        <v>165</v>
      </c>
    </row>
    <row r="585" s="14" customFormat="1">
      <c r="A585" s="14"/>
      <c r="B585" s="256"/>
      <c r="C585" s="257"/>
      <c r="D585" s="247" t="s">
        <v>176</v>
      </c>
      <c r="E585" s="258" t="s">
        <v>1</v>
      </c>
      <c r="F585" s="259" t="s">
        <v>1241</v>
      </c>
      <c r="G585" s="257"/>
      <c r="H585" s="260">
        <v>3</v>
      </c>
      <c r="I585" s="261"/>
      <c r="J585" s="257"/>
      <c r="K585" s="257"/>
      <c r="L585" s="262"/>
      <c r="M585" s="263"/>
      <c r="N585" s="264"/>
      <c r="O585" s="264"/>
      <c r="P585" s="264"/>
      <c r="Q585" s="264"/>
      <c r="R585" s="264"/>
      <c r="S585" s="264"/>
      <c r="T585" s="26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6" t="s">
        <v>176</v>
      </c>
      <c r="AU585" s="266" t="s">
        <v>89</v>
      </c>
      <c r="AV585" s="14" t="s">
        <v>89</v>
      </c>
      <c r="AW585" s="14" t="s">
        <v>35</v>
      </c>
      <c r="AX585" s="14" t="s">
        <v>79</v>
      </c>
      <c r="AY585" s="266" t="s">
        <v>165</v>
      </c>
    </row>
    <row r="586" s="14" customFormat="1">
      <c r="A586" s="14"/>
      <c r="B586" s="256"/>
      <c r="C586" s="257"/>
      <c r="D586" s="247" t="s">
        <v>176</v>
      </c>
      <c r="E586" s="258" t="s">
        <v>1</v>
      </c>
      <c r="F586" s="259" t="s">
        <v>1242</v>
      </c>
      <c r="G586" s="257"/>
      <c r="H586" s="260">
        <v>4.5</v>
      </c>
      <c r="I586" s="261"/>
      <c r="J586" s="257"/>
      <c r="K586" s="257"/>
      <c r="L586" s="262"/>
      <c r="M586" s="263"/>
      <c r="N586" s="264"/>
      <c r="O586" s="264"/>
      <c r="P586" s="264"/>
      <c r="Q586" s="264"/>
      <c r="R586" s="264"/>
      <c r="S586" s="264"/>
      <c r="T586" s="26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6" t="s">
        <v>176</v>
      </c>
      <c r="AU586" s="266" t="s">
        <v>89</v>
      </c>
      <c r="AV586" s="14" t="s">
        <v>89</v>
      </c>
      <c r="AW586" s="14" t="s">
        <v>35</v>
      </c>
      <c r="AX586" s="14" t="s">
        <v>79</v>
      </c>
      <c r="AY586" s="266" t="s">
        <v>165</v>
      </c>
    </row>
    <row r="587" s="14" customFormat="1">
      <c r="A587" s="14"/>
      <c r="B587" s="256"/>
      <c r="C587" s="257"/>
      <c r="D587" s="247" t="s">
        <v>176</v>
      </c>
      <c r="E587" s="258" t="s">
        <v>1</v>
      </c>
      <c r="F587" s="259" t="s">
        <v>1243</v>
      </c>
      <c r="G587" s="257"/>
      <c r="H587" s="260">
        <v>12.76</v>
      </c>
      <c r="I587" s="261"/>
      <c r="J587" s="257"/>
      <c r="K587" s="257"/>
      <c r="L587" s="262"/>
      <c r="M587" s="263"/>
      <c r="N587" s="264"/>
      <c r="O587" s="264"/>
      <c r="P587" s="264"/>
      <c r="Q587" s="264"/>
      <c r="R587" s="264"/>
      <c r="S587" s="264"/>
      <c r="T587" s="26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6" t="s">
        <v>176</v>
      </c>
      <c r="AU587" s="266" t="s">
        <v>89</v>
      </c>
      <c r="AV587" s="14" t="s">
        <v>89</v>
      </c>
      <c r="AW587" s="14" t="s">
        <v>35</v>
      </c>
      <c r="AX587" s="14" t="s">
        <v>79</v>
      </c>
      <c r="AY587" s="266" t="s">
        <v>165</v>
      </c>
    </row>
    <row r="588" s="14" customFormat="1">
      <c r="A588" s="14"/>
      <c r="B588" s="256"/>
      <c r="C588" s="257"/>
      <c r="D588" s="247" t="s">
        <v>176</v>
      </c>
      <c r="E588" s="258" t="s">
        <v>1</v>
      </c>
      <c r="F588" s="259" t="s">
        <v>1244</v>
      </c>
      <c r="G588" s="257"/>
      <c r="H588" s="260">
        <v>0.40000000000000002</v>
      </c>
      <c r="I588" s="261"/>
      <c r="J588" s="257"/>
      <c r="K588" s="257"/>
      <c r="L588" s="262"/>
      <c r="M588" s="263"/>
      <c r="N588" s="264"/>
      <c r="O588" s="264"/>
      <c r="P588" s="264"/>
      <c r="Q588" s="264"/>
      <c r="R588" s="264"/>
      <c r="S588" s="264"/>
      <c r="T588" s="265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6" t="s">
        <v>176</v>
      </c>
      <c r="AU588" s="266" t="s">
        <v>89</v>
      </c>
      <c r="AV588" s="14" t="s">
        <v>89</v>
      </c>
      <c r="AW588" s="14" t="s">
        <v>35</v>
      </c>
      <c r="AX588" s="14" t="s">
        <v>79</v>
      </c>
      <c r="AY588" s="266" t="s">
        <v>165</v>
      </c>
    </row>
    <row r="589" s="14" customFormat="1">
      <c r="A589" s="14"/>
      <c r="B589" s="256"/>
      <c r="C589" s="257"/>
      <c r="D589" s="247" t="s">
        <v>176</v>
      </c>
      <c r="E589" s="258" t="s">
        <v>1</v>
      </c>
      <c r="F589" s="259" t="s">
        <v>1245</v>
      </c>
      <c r="G589" s="257"/>
      <c r="H589" s="260">
        <v>14.625</v>
      </c>
      <c r="I589" s="261"/>
      <c r="J589" s="257"/>
      <c r="K589" s="257"/>
      <c r="L589" s="262"/>
      <c r="M589" s="263"/>
      <c r="N589" s="264"/>
      <c r="O589" s="264"/>
      <c r="P589" s="264"/>
      <c r="Q589" s="264"/>
      <c r="R589" s="264"/>
      <c r="S589" s="264"/>
      <c r="T589" s="26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6" t="s">
        <v>176</v>
      </c>
      <c r="AU589" s="266" t="s">
        <v>89</v>
      </c>
      <c r="AV589" s="14" t="s">
        <v>89</v>
      </c>
      <c r="AW589" s="14" t="s">
        <v>35</v>
      </c>
      <c r="AX589" s="14" t="s">
        <v>79</v>
      </c>
      <c r="AY589" s="266" t="s">
        <v>165</v>
      </c>
    </row>
    <row r="590" s="14" customFormat="1">
      <c r="A590" s="14"/>
      <c r="B590" s="256"/>
      <c r="C590" s="257"/>
      <c r="D590" s="247" t="s">
        <v>176</v>
      </c>
      <c r="E590" s="258" t="s">
        <v>1</v>
      </c>
      <c r="F590" s="259" t="s">
        <v>1246</v>
      </c>
      <c r="G590" s="257"/>
      <c r="H590" s="260">
        <v>4.3499999999999996</v>
      </c>
      <c r="I590" s="261"/>
      <c r="J590" s="257"/>
      <c r="K590" s="257"/>
      <c r="L590" s="262"/>
      <c r="M590" s="263"/>
      <c r="N590" s="264"/>
      <c r="O590" s="264"/>
      <c r="P590" s="264"/>
      <c r="Q590" s="264"/>
      <c r="R590" s="264"/>
      <c r="S590" s="264"/>
      <c r="T590" s="26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6" t="s">
        <v>176</v>
      </c>
      <c r="AU590" s="266" t="s">
        <v>89</v>
      </c>
      <c r="AV590" s="14" t="s">
        <v>89</v>
      </c>
      <c r="AW590" s="14" t="s">
        <v>35</v>
      </c>
      <c r="AX590" s="14" t="s">
        <v>79</v>
      </c>
      <c r="AY590" s="266" t="s">
        <v>165</v>
      </c>
    </row>
    <row r="591" s="13" customFormat="1">
      <c r="A591" s="13"/>
      <c r="B591" s="245"/>
      <c r="C591" s="246"/>
      <c r="D591" s="247" t="s">
        <v>176</v>
      </c>
      <c r="E591" s="248" t="s">
        <v>1</v>
      </c>
      <c r="F591" s="249" t="s">
        <v>968</v>
      </c>
      <c r="G591" s="246"/>
      <c r="H591" s="248" t="s">
        <v>1</v>
      </c>
      <c r="I591" s="250"/>
      <c r="J591" s="246"/>
      <c r="K591" s="246"/>
      <c r="L591" s="251"/>
      <c r="M591" s="252"/>
      <c r="N591" s="253"/>
      <c r="O591" s="253"/>
      <c r="P591" s="253"/>
      <c r="Q591" s="253"/>
      <c r="R591" s="253"/>
      <c r="S591" s="253"/>
      <c r="T591" s="25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55" t="s">
        <v>176</v>
      </c>
      <c r="AU591" s="255" t="s">
        <v>89</v>
      </c>
      <c r="AV591" s="13" t="s">
        <v>87</v>
      </c>
      <c r="AW591" s="13" t="s">
        <v>35</v>
      </c>
      <c r="AX591" s="13" t="s">
        <v>79</v>
      </c>
      <c r="AY591" s="255" t="s">
        <v>165</v>
      </c>
    </row>
    <row r="592" s="14" customFormat="1">
      <c r="A592" s="14"/>
      <c r="B592" s="256"/>
      <c r="C592" s="257"/>
      <c r="D592" s="247" t="s">
        <v>176</v>
      </c>
      <c r="E592" s="258" t="s">
        <v>1</v>
      </c>
      <c r="F592" s="259" t="s">
        <v>1031</v>
      </c>
      <c r="G592" s="257"/>
      <c r="H592" s="260">
        <v>8</v>
      </c>
      <c r="I592" s="261"/>
      <c r="J592" s="257"/>
      <c r="K592" s="257"/>
      <c r="L592" s="262"/>
      <c r="M592" s="263"/>
      <c r="N592" s="264"/>
      <c r="O592" s="264"/>
      <c r="P592" s="264"/>
      <c r="Q592" s="264"/>
      <c r="R592" s="264"/>
      <c r="S592" s="264"/>
      <c r="T592" s="265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6" t="s">
        <v>176</v>
      </c>
      <c r="AU592" s="266" t="s">
        <v>89</v>
      </c>
      <c r="AV592" s="14" t="s">
        <v>89</v>
      </c>
      <c r="AW592" s="14" t="s">
        <v>35</v>
      </c>
      <c r="AX592" s="14" t="s">
        <v>79</v>
      </c>
      <c r="AY592" s="266" t="s">
        <v>165</v>
      </c>
    </row>
    <row r="593" s="13" customFormat="1">
      <c r="A593" s="13"/>
      <c r="B593" s="245"/>
      <c r="C593" s="246"/>
      <c r="D593" s="247" t="s">
        <v>176</v>
      </c>
      <c r="E593" s="248" t="s">
        <v>1</v>
      </c>
      <c r="F593" s="249" t="s">
        <v>970</v>
      </c>
      <c r="G593" s="246"/>
      <c r="H593" s="248" t="s">
        <v>1</v>
      </c>
      <c r="I593" s="250"/>
      <c r="J593" s="246"/>
      <c r="K593" s="246"/>
      <c r="L593" s="251"/>
      <c r="M593" s="252"/>
      <c r="N593" s="253"/>
      <c r="O593" s="253"/>
      <c r="P593" s="253"/>
      <c r="Q593" s="253"/>
      <c r="R593" s="253"/>
      <c r="S593" s="253"/>
      <c r="T593" s="25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55" t="s">
        <v>176</v>
      </c>
      <c r="AU593" s="255" t="s">
        <v>89</v>
      </c>
      <c r="AV593" s="13" t="s">
        <v>87</v>
      </c>
      <c r="AW593" s="13" t="s">
        <v>35</v>
      </c>
      <c r="AX593" s="13" t="s">
        <v>79</v>
      </c>
      <c r="AY593" s="255" t="s">
        <v>165</v>
      </c>
    </row>
    <row r="594" s="13" customFormat="1">
      <c r="A594" s="13"/>
      <c r="B594" s="245"/>
      <c r="C594" s="246"/>
      <c r="D594" s="247" t="s">
        <v>176</v>
      </c>
      <c r="E594" s="248" t="s">
        <v>1</v>
      </c>
      <c r="F594" s="249" t="s">
        <v>1111</v>
      </c>
      <c r="G594" s="246"/>
      <c r="H594" s="248" t="s">
        <v>1</v>
      </c>
      <c r="I594" s="250"/>
      <c r="J594" s="246"/>
      <c r="K594" s="246"/>
      <c r="L594" s="251"/>
      <c r="M594" s="252"/>
      <c r="N594" s="253"/>
      <c r="O594" s="253"/>
      <c r="P594" s="253"/>
      <c r="Q594" s="253"/>
      <c r="R594" s="253"/>
      <c r="S594" s="253"/>
      <c r="T594" s="25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5" t="s">
        <v>176</v>
      </c>
      <c r="AU594" s="255" t="s">
        <v>89</v>
      </c>
      <c r="AV594" s="13" t="s">
        <v>87</v>
      </c>
      <c r="AW594" s="13" t="s">
        <v>35</v>
      </c>
      <c r="AX594" s="13" t="s">
        <v>79</v>
      </c>
      <c r="AY594" s="255" t="s">
        <v>165</v>
      </c>
    </row>
    <row r="595" s="14" customFormat="1">
      <c r="A595" s="14"/>
      <c r="B595" s="256"/>
      <c r="C595" s="257"/>
      <c r="D595" s="247" t="s">
        <v>176</v>
      </c>
      <c r="E595" s="258" t="s">
        <v>1</v>
      </c>
      <c r="F595" s="259" t="s">
        <v>1032</v>
      </c>
      <c r="G595" s="257"/>
      <c r="H595" s="260">
        <v>1.9350000000000001</v>
      </c>
      <c r="I595" s="261"/>
      <c r="J595" s="257"/>
      <c r="K595" s="257"/>
      <c r="L595" s="262"/>
      <c r="M595" s="263"/>
      <c r="N595" s="264"/>
      <c r="O595" s="264"/>
      <c r="P595" s="264"/>
      <c r="Q595" s="264"/>
      <c r="R595" s="264"/>
      <c r="S595" s="264"/>
      <c r="T595" s="26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6" t="s">
        <v>176</v>
      </c>
      <c r="AU595" s="266" t="s">
        <v>89</v>
      </c>
      <c r="AV595" s="14" t="s">
        <v>89</v>
      </c>
      <c r="AW595" s="14" t="s">
        <v>35</v>
      </c>
      <c r="AX595" s="14" t="s">
        <v>79</v>
      </c>
      <c r="AY595" s="266" t="s">
        <v>165</v>
      </c>
    </row>
    <row r="596" s="14" customFormat="1">
      <c r="A596" s="14"/>
      <c r="B596" s="256"/>
      <c r="C596" s="257"/>
      <c r="D596" s="247" t="s">
        <v>176</v>
      </c>
      <c r="E596" s="258" t="s">
        <v>1</v>
      </c>
      <c r="F596" s="259" t="s">
        <v>1247</v>
      </c>
      <c r="G596" s="257"/>
      <c r="H596" s="260">
        <v>5.375</v>
      </c>
      <c r="I596" s="261"/>
      <c r="J596" s="257"/>
      <c r="K596" s="257"/>
      <c r="L596" s="262"/>
      <c r="M596" s="263"/>
      <c r="N596" s="264"/>
      <c r="O596" s="264"/>
      <c r="P596" s="264"/>
      <c r="Q596" s="264"/>
      <c r="R596" s="264"/>
      <c r="S596" s="264"/>
      <c r="T596" s="26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6" t="s">
        <v>176</v>
      </c>
      <c r="AU596" s="266" t="s">
        <v>89</v>
      </c>
      <c r="AV596" s="14" t="s">
        <v>89</v>
      </c>
      <c r="AW596" s="14" t="s">
        <v>35</v>
      </c>
      <c r="AX596" s="14" t="s">
        <v>79</v>
      </c>
      <c r="AY596" s="266" t="s">
        <v>165</v>
      </c>
    </row>
    <row r="597" s="13" customFormat="1">
      <c r="A597" s="13"/>
      <c r="B597" s="245"/>
      <c r="C597" s="246"/>
      <c r="D597" s="247" t="s">
        <v>176</v>
      </c>
      <c r="E597" s="248" t="s">
        <v>1</v>
      </c>
      <c r="F597" s="249" t="s">
        <v>1183</v>
      </c>
      <c r="G597" s="246"/>
      <c r="H597" s="248" t="s">
        <v>1</v>
      </c>
      <c r="I597" s="250"/>
      <c r="J597" s="246"/>
      <c r="K597" s="246"/>
      <c r="L597" s="251"/>
      <c r="M597" s="252"/>
      <c r="N597" s="253"/>
      <c r="O597" s="253"/>
      <c r="P597" s="253"/>
      <c r="Q597" s="253"/>
      <c r="R597" s="253"/>
      <c r="S597" s="253"/>
      <c r="T597" s="25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55" t="s">
        <v>176</v>
      </c>
      <c r="AU597" s="255" t="s">
        <v>89</v>
      </c>
      <c r="AV597" s="13" t="s">
        <v>87</v>
      </c>
      <c r="AW597" s="13" t="s">
        <v>35</v>
      </c>
      <c r="AX597" s="13" t="s">
        <v>79</v>
      </c>
      <c r="AY597" s="255" t="s">
        <v>165</v>
      </c>
    </row>
    <row r="598" s="14" customFormat="1">
      <c r="A598" s="14"/>
      <c r="B598" s="256"/>
      <c r="C598" s="257"/>
      <c r="D598" s="247" t="s">
        <v>176</v>
      </c>
      <c r="E598" s="258" t="s">
        <v>1</v>
      </c>
      <c r="F598" s="259" t="s">
        <v>1248</v>
      </c>
      <c r="G598" s="257"/>
      <c r="H598" s="260">
        <v>43.664000000000001</v>
      </c>
      <c r="I598" s="261"/>
      <c r="J598" s="257"/>
      <c r="K598" s="257"/>
      <c r="L598" s="262"/>
      <c r="M598" s="263"/>
      <c r="N598" s="264"/>
      <c r="O598" s="264"/>
      <c r="P598" s="264"/>
      <c r="Q598" s="264"/>
      <c r="R598" s="264"/>
      <c r="S598" s="264"/>
      <c r="T598" s="265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6" t="s">
        <v>176</v>
      </c>
      <c r="AU598" s="266" t="s">
        <v>89</v>
      </c>
      <c r="AV598" s="14" t="s">
        <v>89</v>
      </c>
      <c r="AW598" s="14" t="s">
        <v>35</v>
      </c>
      <c r="AX598" s="14" t="s">
        <v>79</v>
      </c>
      <c r="AY598" s="266" t="s">
        <v>165</v>
      </c>
    </row>
    <row r="599" s="14" customFormat="1">
      <c r="A599" s="14"/>
      <c r="B599" s="256"/>
      <c r="C599" s="257"/>
      <c r="D599" s="247" t="s">
        <v>176</v>
      </c>
      <c r="E599" s="258" t="s">
        <v>1</v>
      </c>
      <c r="F599" s="259" t="s">
        <v>1249</v>
      </c>
      <c r="G599" s="257"/>
      <c r="H599" s="260">
        <v>12</v>
      </c>
      <c r="I599" s="261"/>
      <c r="J599" s="257"/>
      <c r="K599" s="257"/>
      <c r="L599" s="262"/>
      <c r="M599" s="263"/>
      <c r="N599" s="264"/>
      <c r="O599" s="264"/>
      <c r="P599" s="264"/>
      <c r="Q599" s="264"/>
      <c r="R599" s="264"/>
      <c r="S599" s="264"/>
      <c r="T599" s="26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6" t="s">
        <v>176</v>
      </c>
      <c r="AU599" s="266" t="s">
        <v>89</v>
      </c>
      <c r="AV599" s="14" t="s">
        <v>89</v>
      </c>
      <c r="AW599" s="14" t="s">
        <v>35</v>
      </c>
      <c r="AX599" s="14" t="s">
        <v>79</v>
      </c>
      <c r="AY599" s="266" t="s">
        <v>165</v>
      </c>
    </row>
    <row r="600" s="14" customFormat="1">
      <c r="A600" s="14"/>
      <c r="B600" s="256"/>
      <c r="C600" s="257"/>
      <c r="D600" s="247" t="s">
        <v>176</v>
      </c>
      <c r="E600" s="258" t="s">
        <v>1</v>
      </c>
      <c r="F600" s="259" t="s">
        <v>1250</v>
      </c>
      <c r="G600" s="257"/>
      <c r="H600" s="260">
        <v>8.4000000000000004</v>
      </c>
      <c r="I600" s="261"/>
      <c r="J600" s="257"/>
      <c r="K600" s="257"/>
      <c r="L600" s="262"/>
      <c r="M600" s="263"/>
      <c r="N600" s="264"/>
      <c r="O600" s="264"/>
      <c r="P600" s="264"/>
      <c r="Q600" s="264"/>
      <c r="R600" s="264"/>
      <c r="S600" s="264"/>
      <c r="T600" s="265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6" t="s">
        <v>176</v>
      </c>
      <c r="AU600" s="266" t="s">
        <v>89</v>
      </c>
      <c r="AV600" s="14" t="s">
        <v>89</v>
      </c>
      <c r="AW600" s="14" t="s">
        <v>35</v>
      </c>
      <c r="AX600" s="14" t="s">
        <v>79</v>
      </c>
      <c r="AY600" s="266" t="s">
        <v>165</v>
      </c>
    </row>
    <row r="601" s="13" customFormat="1">
      <c r="A601" s="13"/>
      <c r="B601" s="245"/>
      <c r="C601" s="246"/>
      <c r="D601" s="247" t="s">
        <v>176</v>
      </c>
      <c r="E601" s="248" t="s">
        <v>1</v>
      </c>
      <c r="F601" s="249" t="s">
        <v>970</v>
      </c>
      <c r="G601" s="246"/>
      <c r="H601" s="248" t="s">
        <v>1</v>
      </c>
      <c r="I601" s="250"/>
      <c r="J601" s="246"/>
      <c r="K601" s="246"/>
      <c r="L601" s="251"/>
      <c r="M601" s="252"/>
      <c r="N601" s="253"/>
      <c r="O601" s="253"/>
      <c r="P601" s="253"/>
      <c r="Q601" s="253"/>
      <c r="R601" s="253"/>
      <c r="S601" s="253"/>
      <c r="T601" s="25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5" t="s">
        <v>176</v>
      </c>
      <c r="AU601" s="255" t="s">
        <v>89</v>
      </c>
      <c r="AV601" s="13" t="s">
        <v>87</v>
      </c>
      <c r="AW601" s="13" t="s">
        <v>35</v>
      </c>
      <c r="AX601" s="13" t="s">
        <v>79</v>
      </c>
      <c r="AY601" s="255" t="s">
        <v>165</v>
      </c>
    </row>
    <row r="602" s="14" customFormat="1">
      <c r="A602" s="14"/>
      <c r="B602" s="256"/>
      <c r="C602" s="257"/>
      <c r="D602" s="247" t="s">
        <v>176</v>
      </c>
      <c r="E602" s="258" t="s">
        <v>1</v>
      </c>
      <c r="F602" s="259" t="s">
        <v>1251</v>
      </c>
      <c r="G602" s="257"/>
      <c r="H602" s="260">
        <v>6.3529999999999998</v>
      </c>
      <c r="I602" s="261"/>
      <c r="J602" s="257"/>
      <c r="K602" s="257"/>
      <c r="L602" s="262"/>
      <c r="M602" s="263"/>
      <c r="N602" s="264"/>
      <c r="O602" s="264"/>
      <c r="P602" s="264"/>
      <c r="Q602" s="264"/>
      <c r="R602" s="264"/>
      <c r="S602" s="264"/>
      <c r="T602" s="26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6" t="s">
        <v>176</v>
      </c>
      <c r="AU602" s="266" t="s">
        <v>89</v>
      </c>
      <c r="AV602" s="14" t="s">
        <v>89</v>
      </c>
      <c r="AW602" s="14" t="s">
        <v>35</v>
      </c>
      <c r="AX602" s="14" t="s">
        <v>79</v>
      </c>
      <c r="AY602" s="266" t="s">
        <v>165</v>
      </c>
    </row>
    <row r="603" s="15" customFormat="1">
      <c r="A603" s="15"/>
      <c r="B603" s="267"/>
      <c r="C603" s="268"/>
      <c r="D603" s="247" t="s">
        <v>176</v>
      </c>
      <c r="E603" s="269" t="s">
        <v>1</v>
      </c>
      <c r="F603" s="270" t="s">
        <v>179</v>
      </c>
      <c r="G603" s="268"/>
      <c r="H603" s="271">
        <v>720.89399999999989</v>
      </c>
      <c r="I603" s="272"/>
      <c r="J603" s="268"/>
      <c r="K603" s="268"/>
      <c r="L603" s="273"/>
      <c r="M603" s="274"/>
      <c r="N603" s="275"/>
      <c r="O603" s="275"/>
      <c r="P603" s="275"/>
      <c r="Q603" s="275"/>
      <c r="R603" s="275"/>
      <c r="S603" s="275"/>
      <c r="T603" s="276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77" t="s">
        <v>176</v>
      </c>
      <c r="AU603" s="277" t="s">
        <v>89</v>
      </c>
      <c r="AV603" s="15" t="s">
        <v>172</v>
      </c>
      <c r="AW603" s="15" t="s">
        <v>35</v>
      </c>
      <c r="AX603" s="15" t="s">
        <v>87</v>
      </c>
      <c r="AY603" s="277" t="s">
        <v>165</v>
      </c>
    </row>
    <row r="604" s="12" customFormat="1" ht="22.8" customHeight="1">
      <c r="A604" s="12"/>
      <c r="B604" s="211"/>
      <c r="C604" s="212"/>
      <c r="D604" s="213" t="s">
        <v>78</v>
      </c>
      <c r="E604" s="225" t="s">
        <v>498</v>
      </c>
      <c r="F604" s="225" t="s">
        <v>499</v>
      </c>
      <c r="G604" s="212"/>
      <c r="H604" s="212"/>
      <c r="I604" s="215"/>
      <c r="J604" s="226">
        <f>BK604</f>
        <v>0</v>
      </c>
      <c r="K604" s="212"/>
      <c r="L604" s="217"/>
      <c r="M604" s="218"/>
      <c r="N604" s="219"/>
      <c r="O604" s="219"/>
      <c r="P604" s="220">
        <f>SUM(P605:P606)</f>
        <v>0</v>
      </c>
      <c r="Q604" s="219"/>
      <c r="R604" s="220">
        <f>SUM(R605:R606)</f>
        <v>0</v>
      </c>
      <c r="S604" s="219"/>
      <c r="T604" s="221">
        <f>SUM(T605:T606)</f>
        <v>0</v>
      </c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R604" s="222" t="s">
        <v>87</v>
      </c>
      <c r="AT604" s="223" t="s">
        <v>78</v>
      </c>
      <c r="AU604" s="223" t="s">
        <v>87</v>
      </c>
      <c r="AY604" s="222" t="s">
        <v>165</v>
      </c>
      <c r="BK604" s="224">
        <f>SUM(BK605:BK606)</f>
        <v>0</v>
      </c>
    </row>
    <row r="605" s="2" customFormat="1" ht="24.15" customHeight="1">
      <c r="A605" s="39"/>
      <c r="B605" s="40"/>
      <c r="C605" s="227" t="s">
        <v>477</v>
      </c>
      <c r="D605" s="227" t="s">
        <v>167</v>
      </c>
      <c r="E605" s="228" t="s">
        <v>501</v>
      </c>
      <c r="F605" s="229" t="s">
        <v>502</v>
      </c>
      <c r="G605" s="230" t="s">
        <v>194</v>
      </c>
      <c r="H605" s="231">
        <v>262.49200000000002</v>
      </c>
      <c r="I605" s="232"/>
      <c r="J605" s="233">
        <f>ROUND(I605*H605,2)</f>
        <v>0</v>
      </c>
      <c r="K605" s="229" t="s">
        <v>171</v>
      </c>
      <c r="L605" s="45"/>
      <c r="M605" s="234" t="s">
        <v>1</v>
      </c>
      <c r="N605" s="235" t="s">
        <v>44</v>
      </c>
      <c r="O605" s="92"/>
      <c r="P605" s="236">
        <f>O605*H605</f>
        <v>0</v>
      </c>
      <c r="Q605" s="236">
        <v>0</v>
      </c>
      <c r="R605" s="236">
        <f>Q605*H605</f>
        <v>0</v>
      </c>
      <c r="S605" s="236">
        <v>0</v>
      </c>
      <c r="T605" s="237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8" t="s">
        <v>172</v>
      </c>
      <c r="AT605" s="238" t="s">
        <v>167</v>
      </c>
      <c r="AU605" s="238" t="s">
        <v>89</v>
      </c>
      <c r="AY605" s="18" t="s">
        <v>165</v>
      </c>
      <c r="BE605" s="239">
        <f>IF(N605="základní",J605,0)</f>
        <v>0</v>
      </c>
      <c r="BF605" s="239">
        <f>IF(N605="snížená",J605,0)</f>
        <v>0</v>
      </c>
      <c r="BG605" s="239">
        <f>IF(N605="zákl. přenesená",J605,0)</f>
        <v>0</v>
      </c>
      <c r="BH605" s="239">
        <f>IF(N605="sníž. přenesená",J605,0)</f>
        <v>0</v>
      </c>
      <c r="BI605" s="239">
        <f>IF(N605="nulová",J605,0)</f>
        <v>0</v>
      </c>
      <c r="BJ605" s="18" t="s">
        <v>87</v>
      </c>
      <c r="BK605" s="239">
        <f>ROUND(I605*H605,2)</f>
        <v>0</v>
      </c>
      <c r="BL605" s="18" t="s">
        <v>172</v>
      </c>
      <c r="BM605" s="238" t="s">
        <v>1115</v>
      </c>
    </row>
    <row r="606" s="2" customFormat="1">
      <c r="A606" s="39"/>
      <c r="B606" s="40"/>
      <c r="C606" s="41"/>
      <c r="D606" s="240" t="s">
        <v>174</v>
      </c>
      <c r="E606" s="41"/>
      <c r="F606" s="241" t="s">
        <v>504</v>
      </c>
      <c r="G606" s="41"/>
      <c r="H606" s="41"/>
      <c r="I606" s="242"/>
      <c r="J606" s="41"/>
      <c r="K606" s="41"/>
      <c r="L606" s="45"/>
      <c r="M606" s="243"/>
      <c r="N606" s="244"/>
      <c r="O606" s="92"/>
      <c r="P606" s="92"/>
      <c r="Q606" s="92"/>
      <c r="R606" s="92"/>
      <c r="S606" s="92"/>
      <c r="T606" s="93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18" t="s">
        <v>174</v>
      </c>
      <c r="AU606" s="18" t="s">
        <v>89</v>
      </c>
    </row>
    <row r="607" s="12" customFormat="1" ht="25.92" customHeight="1">
      <c r="A607" s="12"/>
      <c r="B607" s="211"/>
      <c r="C607" s="212"/>
      <c r="D607" s="213" t="s">
        <v>78</v>
      </c>
      <c r="E607" s="214" t="s">
        <v>505</v>
      </c>
      <c r="F607" s="214" t="s">
        <v>506</v>
      </c>
      <c r="G607" s="212"/>
      <c r="H607" s="212"/>
      <c r="I607" s="215"/>
      <c r="J607" s="216">
        <f>BK607</f>
        <v>0</v>
      </c>
      <c r="K607" s="212"/>
      <c r="L607" s="217"/>
      <c r="M607" s="218"/>
      <c r="N607" s="219"/>
      <c r="O607" s="219"/>
      <c r="P607" s="220">
        <f>P608+P620</f>
        <v>0</v>
      </c>
      <c r="Q607" s="219"/>
      <c r="R607" s="220">
        <f>R608+R620</f>
        <v>2.3084262400000002</v>
      </c>
      <c r="S607" s="219"/>
      <c r="T607" s="221">
        <f>T608+T620</f>
        <v>0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R607" s="222" t="s">
        <v>89</v>
      </c>
      <c r="AT607" s="223" t="s">
        <v>78</v>
      </c>
      <c r="AU607" s="223" t="s">
        <v>79</v>
      </c>
      <c r="AY607" s="222" t="s">
        <v>165</v>
      </c>
      <c r="BK607" s="224">
        <f>BK608+BK620</f>
        <v>0</v>
      </c>
    </row>
    <row r="608" s="12" customFormat="1" ht="22.8" customHeight="1">
      <c r="A608" s="12"/>
      <c r="B608" s="211"/>
      <c r="C608" s="212"/>
      <c r="D608" s="213" t="s">
        <v>78</v>
      </c>
      <c r="E608" s="225" t="s">
        <v>507</v>
      </c>
      <c r="F608" s="225" t="s">
        <v>508</v>
      </c>
      <c r="G608" s="212"/>
      <c r="H608" s="212"/>
      <c r="I608" s="215"/>
      <c r="J608" s="226">
        <f>BK608</f>
        <v>0</v>
      </c>
      <c r="K608" s="212"/>
      <c r="L608" s="217"/>
      <c r="M608" s="218"/>
      <c r="N608" s="219"/>
      <c r="O608" s="219"/>
      <c r="P608" s="220">
        <f>SUM(P609:P619)</f>
        <v>0</v>
      </c>
      <c r="Q608" s="219"/>
      <c r="R608" s="220">
        <f>SUM(R609:R619)</f>
        <v>0.0053200000000000009</v>
      </c>
      <c r="S608" s="219"/>
      <c r="T608" s="221">
        <f>SUM(T609:T619)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22" t="s">
        <v>89</v>
      </c>
      <c r="AT608" s="223" t="s">
        <v>78</v>
      </c>
      <c r="AU608" s="223" t="s">
        <v>87</v>
      </c>
      <c r="AY608" s="222" t="s">
        <v>165</v>
      </c>
      <c r="BK608" s="224">
        <f>SUM(BK609:BK619)</f>
        <v>0</v>
      </c>
    </row>
    <row r="609" s="2" customFormat="1" ht="24.15" customHeight="1">
      <c r="A609" s="39"/>
      <c r="B609" s="40"/>
      <c r="C609" s="227" t="s">
        <v>482</v>
      </c>
      <c r="D609" s="227" t="s">
        <v>167</v>
      </c>
      <c r="E609" s="228" t="s">
        <v>510</v>
      </c>
      <c r="F609" s="229" t="s">
        <v>511</v>
      </c>
      <c r="G609" s="230" t="s">
        <v>170</v>
      </c>
      <c r="H609" s="231">
        <v>6.6500000000000004</v>
      </c>
      <c r="I609" s="232"/>
      <c r="J609" s="233">
        <f>ROUND(I609*H609,2)</f>
        <v>0</v>
      </c>
      <c r="K609" s="229" t="s">
        <v>171</v>
      </c>
      <c r="L609" s="45"/>
      <c r="M609" s="234" t="s">
        <v>1</v>
      </c>
      <c r="N609" s="235" t="s">
        <v>44</v>
      </c>
      <c r="O609" s="92"/>
      <c r="P609" s="236">
        <f>O609*H609</f>
        <v>0</v>
      </c>
      <c r="Q609" s="236">
        <v>0.00080000000000000004</v>
      </c>
      <c r="R609" s="236">
        <f>Q609*H609</f>
        <v>0.0053200000000000009</v>
      </c>
      <c r="S609" s="236">
        <v>0</v>
      </c>
      <c r="T609" s="237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8" t="s">
        <v>308</v>
      </c>
      <c r="AT609" s="238" t="s">
        <v>167</v>
      </c>
      <c r="AU609" s="238" t="s">
        <v>89</v>
      </c>
      <c r="AY609" s="18" t="s">
        <v>165</v>
      </c>
      <c r="BE609" s="239">
        <f>IF(N609="základní",J609,0)</f>
        <v>0</v>
      </c>
      <c r="BF609" s="239">
        <f>IF(N609="snížená",J609,0)</f>
        <v>0</v>
      </c>
      <c r="BG609" s="239">
        <f>IF(N609="zákl. přenesená",J609,0)</f>
        <v>0</v>
      </c>
      <c r="BH609" s="239">
        <f>IF(N609="sníž. přenesená",J609,0)</f>
        <v>0</v>
      </c>
      <c r="BI609" s="239">
        <f>IF(N609="nulová",J609,0)</f>
        <v>0</v>
      </c>
      <c r="BJ609" s="18" t="s">
        <v>87</v>
      </c>
      <c r="BK609" s="239">
        <f>ROUND(I609*H609,2)</f>
        <v>0</v>
      </c>
      <c r="BL609" s="18" t="s">
        <v>308</v>
      </c>
      <c r="BM609" s="238" t="s">
        <v>1116</v>
      </c>
    </row>
    <row r="610" s="2" customFormat="1">
      <c r="A610" s="39"/>
      <c r="B610" s="40"/>
      <c r="C610" s="41"/>
      <c r="D610" s="240" t="s">
        <v>174</v>
      </c>
      <c r="E610" s="41"/>
      <c r="F610" s="241" t="s">
        <v>513</v>
      </c>
      <c r="G610" s="41"/>
      <c r="H610" s="41"/>
      <c r="I610" s="242"/>
      <c r="J610" s="41"/>
      <c r="K610" s="41"/>
      <c r="L610" s="45"/>
      <c r="M610" s="243"/>
      <c r="N610" s="244"/>
      <c r="O610" s="92"/>
      <c r="P610" s="92"/>
      <c r="Q610" s="92"/>
      <c r="R610" s="92"/>
      <c r="S610" s="92"/>
      <c r="T610" s="93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174</v>
      </c>
      <c r="AU610" s="18" t="s">
        <v>89</v>
      </c>
    </row>
    <row r="611" s="13" customFormat="1">
      <c r="A611" s="13"/>
      <c r="B611" s="245"/>
      <c r="C611" s="246"/>
      <c r="D611" s="247" t="s">
        <v>176</v>
      </c>
      <c r="E611" s="248" t="s">
        <v>1</v>
      </c>
      <c r="F611" s="249" t="s">
        <v>1117</v>
      </c>
      <c r="G611" s="246"/>
      <c r="H611" s="248" t="s">
        <v>1</v>
      </c>
      <c r="I611" s="250"/>
      <c r="J611" s="246"/>
      <c r="K611" s="246"/>
      <c r="L611" s="251"/>
      <c r="M611" s="252"/>
      <c r="N611" s="253"/>
      <c r="O611" s="253"/>
      <c r="P611" s="253"/>
      <c r="Q611" s="253"/>
      <c r="R611" s="253"/>
      <c r="S611" s="253"/>
      <c r="T611" s="25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55" t="s">
        <v>176</v>
      </c>
      <c r="AU611" s="255" t="s">
        <v>89</v>
      </c>
      <c r="AV611" s="13" t="s">
        <v>87</v>
      </c>
      <c r="AW611" s="13" t="s">
        <v>35</v>
      </c>
      <c r="AX611" s="13" t="s">
        <v>79</v>
      </c>
      <c r="AY611" s="255" t="s">
        <v>165</v>
      </c>
    </row>
    <row r="612" s="14" customFormat="1">
      <c r="A612" s="14"/>
      <c r="B612" s="256"/>
      <c r="C612" s="257"/>
      <c r="D612" s="247" t="s">
        <v>176</v>
      </c>
      <c r="E612" s="258" t="s">
        <v>1</v>
      </c>
      <c r="F612" s="259" t="s">
        <v>1311</v>
      </c>
      <c r="G612" s="257"/>
      <c r="H612" s="260">
        <v>0.75</v>
      </c>
      <c r="I612" s="261"/>
      <c r="J612" s="257"/>
      <c r="K612" s="257"/>
      <c r="L612" s="262"/>
      <c r="M612" s="263"/>
      <c r="N612" s="264"/>
      <c r="O612" s="264"/>
      <c r="P612" s="264"/>
      <c r="Q612" s="264"/>
      <c r="R612" s="264"/>
      <c r="S612" s="264"/>
      <c r="T612" s="265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6" t="s">
        <v>176</v>
      </c>
      <c r="AU612" s="266" t="s">
        <v>89</v>
      </c>
      <c r="AV612" s="14" t="s">
        <v>89</v>
      </c>
      <c r="AW612" s="14" t="s">
        <v>35</v>
      </c>
      <c r="AX612" s="14" t="s">
        <v>79</v>
      </c>
      <c r="AY612" s="266" t="s">
        <v>165</v>
      </c>
    </row>
    <row r="613" s="14" customFormat="1">
      <c r="A613" s="14"/>
      <c r="B613" s="256"/>
      <c r="C613" s="257"/>
      <c r="D613" s="247" t="s">
        <v>176</v>
      </c>
      <c r="E613" s="258" t="s">
        <v>1</v>
      </c>
      <c r="F613" s="259" t="s">
        <v>1312</v>
      </c>
      <c r="G613" s="257"/>
      <c r="H613" s="260">
        <v>0.75</v>
      </c>
      <c r="I613" s="261"/>
      <c r="J613" s="257"/>
      <c r="K613" s="257"/>
      <c r="L613" s="262"/>
      <c r="M613" s="263"/>
      <c r="N613" s="264"/>
      <c r="O613" s="264"/>
      <c r="P613" s="264"/>
      <c r="Q613" s="264"/>
      <c r="R613" s="264"/>
      <c r="S613" s="264"/>
      <c r="T613" s="26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6" t="s">
        <v>176</v>
      </c>
      <c r="AU613" s="266" t="s">
        <v>89</v>
      </c>
      <c r="AV613" s="14" t="s">
        <v>89</v>
      </c>
      <c r="AW613" s="14" t="s">
        <v>35</v>
      </c>
      <c r="AX613" s="14" t="s">
        <v>79</v>
      </c>
      <c r="AY613" s="266" t="s">
        <v>165</v>
      </c>
    </row>
    <row r="614" s="14" customFormat="1">
      <c r="A614" s="14"/>
      <c r="B614" s="256"/>
      <c r="C614" s="257"/>
      <c r="D614" s="247" t="s">
        <v>176</v>
      </c>
      <c r="E614" s="258" t="s">
        <v>1</v>
      </c>
      <c r="F614" s="259" t="s">
        <v>1313</v>
      </c>
      <c r="G614" s="257"/>
      <c r="H614" s="260">
        <v>0.75</v>
      </c>
      <c r="I614" s="261"/>
      <c r="J614" s="257"/>
      <c r="K614" s="257"/>
      <c r="L614" s="262"/>
      <c r="M614" s="263"/>
      <c r="N614" s="264"/>
      <c r="O614" s="264"/>
      <c r="P614" s="264"/>
      <c r="Q614" s="264"/>
      <c r="R614" s="264"/>
      <c r="S614" s="264"/>
      <c r="T614" s="26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6" t="s">
        <v>176</v>
      </c>
      <c r="AU614" s="266" t="s">
        <v>89</v>
      </c>
      <c r="AV614" s="14" t="s">
        <v>89</v>
      </c>
      <c r="AW614" s="14" t="s">
        <v>35</v>
      </c>
      <c r="AX614" s="14" t="s">
        <v>79</v>
      </c>
      <c r="AY614" s="266" t="s">
        <v>165</v>
      </c>
    </row>
    <row r="615" s="14" customFormat="1">
      <c r="A615" s="14"/>
      <c r="B615" s="256"/>
      <c r="C615" s="257"/>
      <c r="D615" s="247" t="s">
        <v>176</v>
      </c>
      <c r="E615" s="258" t="s">
        <v>1</v>
      </c>
      <c r="F615" s="259" t="s">
        <v>1314</v>
      </c>
      <c r="G615" s="257"/>
      <c r="H615" s="260">
        <v>0.75</v>
      </c>
      <c r="I615" s="261"/>
      <c r="J615" s="257"/>
      <c r="K615" s="257"/>
      <c r="L615" s="262"/>
      <c r="M615" s="263"/>
      <c r="N615" s="264"/>
      <c r="O615" s="264"/>
      <c r="P615" s="264"/>
      <c r="Q615" s="264"/>
      <c r="R615" s="264"/>
      <c r="S615" s="264"/>
      <c r="T615" s="265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6" t="s">
        <v>176</v>
      </c>
      <c r="AU615" s="266" t="s">
        <v>89</v>
      </c>
      <c r="AV615" s="14" t="s">
        <v>89</v>
      </c>
      <c r="AW615" s="14" t="s">
        <v>35</v>
      </c>
      <c r="AX615" s="14" t="s">
        <v>79</v>
      </c>
      <c r="AY615" s="266" t="s">
        <v>165</v>
      </c>
    </row>
    <row r="616" s="14" customFormat="1">
      <c r="A616" s="14"/>
      <c r="B616" s="256"/>
      <c r="C616" s="257"/>
      <c r="D616" s="247" t="s">
        <v>176</v>
      </c>
      <c r="E616" s="258" t="s">
        <v>1</v>
      </c>
      <c r="F616" s="259" t="s">
        <v>1315</v>
      </c>
      <c r="G616" s="257"/>
      <c r="H616" s="260">
        <v>3.6499999999999999</v>
      </c>
      <c r="I616" s="261"/>
      <c r="J616" s="257"/>
      <c r="K616" s="257"/>
      <c r="L616" s="262"/>
      <c r="M616" s="263"/>
      <c r="N616" s="264"/>
      <c r="O616" s="264"/>
      <c r="P616" s="264"/>
      <c r="Q616" s="264"/>
      <c r="R616" s="264"/>
      <c r="S616" s="264"/>
      <c r="T616" s="26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6" t="s">
        <v>176</v>
      </c>
      <c r="AU616" s="266" t="s">
        <v>89</v>
      </c>
      <c r="AV616" s="14" t="s">
        <v>89</v>
      </c>
      <c r="AW616" s="14" t="s">
        <v>35</v>
      </c>
      <c r="AX616" s="14" t="s">
        <v>79</v>
      </c>
      <c r="AY616" s="266" t="s">
        <v>165</v>
      </c>
    </row>
    <row r="617" s="15" customFormat="1">
      <c r="A617" s="15"/>
      <c r="B617" s="267"/>
      <c r="C617" s="268"/>
      <c r="D617" s="247" t="s">
        <v>176</v>
      </c>
      <c r="E617" s="269" t="s">
        <v>1</v>
      </c>
      <c r="F617" s="270" t="s">
        <v>179</v>
      </c>
      <c r="G617" s="268"/>
      <c r="H617" s="271">
        <v>6.6500000000000004</v>
      </c>
      <c r="I617" s="272"/>
      <c r="J617" s="268"/>
      <c r="K617" s="268"/>
      <c r="L617" s="273"/>
      <c r="M617" s="274"/>
      <c r="N617" s="275"/>
      <c r="O617" s="275"/>
      <c r="P617" s="275"/>
      <c r="Q617" s="275"/>
      <c r="R617" s="275"/>
      <c r="S617" s="275"/>
      <c r="T617" s="276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77" t="s">
        <v>176</v>
      </c>
      <c r="AU617" s="277" t="s">
        <v>89</v>
      </c>
      <c r="AV617" s="15" t="s">
        <v>172</v>
      </c>
      <c r="AW617" s="15" t="s">
        <v>35</v>
      </c>
      <c r="AX617" s="15" t="s">
        <v>87</v>
      </c>
      <c r="AY617" s="277" t="s">
        <v>165</v>
      </c>
    </row>
    <row r="618" s="2" customFormat="1" ht="24.15" customHeight="1">
      <c r="A618" s="39"/>
      <c r="B618" s="40"/>
      <c r="C618" s="227" t="s">
        <v>487</v>
      </c>
      <c r="D618" s="227" t="s">
        <v>167</v>
      </c>
      <c r="E618" s="228" t="s">
        <v>517</v>
      </c>
      <c r="F618" s="229" t="s">
        <v>518</v>
      </c>
      <c r="G618" s="230" t="s">
        <v>519</v>
      </c>
      <c r="H618" s="299"/>
      <c r="I618" s="232"/>
      <c r="J618" s="233">
        <f>ROUND(I618*H618,2)</f>
        <v>0</v>
      </c>
      <c r="K618" s="229" t="s">
        <v>171</v>
      </c>
      <c r="L618" s="45"/>
      <c r="M618" s="234" t="s">
        <v>1</v>
      </c>
      <c r="N618" s="235" t="s">
        <v>44</v>
      </c>
      <c r="O618" s="92"/>
      <c r="P618" s="236">
        <f>O618*H618</f>
        <v>0</v>
      </c>
      <c r="Q618" s="236">
        <v>0</v>
      </c>
      <c r="R618" s="236">
        <f>Q618*H618</f>
        <v>0</v>
      </c>
      <c r="S618" s="236">
        <v>0</v>
      </c>
      <c r="T618" s="237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38" t="s">
        <v>308</v>
      </c>
      <c r="AT618" s="238" t="s">
        <v>167</v>
      </c>
      <c r="AU618" s="238" t="s">
        <v>89</v>
      </c>
      <c r="AY618" s="18" t="s">
        <v>165</v>
      </c>
      <c r="BE618" s="239">
        <f>IF(N618="základní",J618,0)</f>
        <v>0</v>
      </c>
      <c r="BF618" s="239">
        <f>IF(N618="snížená",J618,0)</f>
        <v>0</v>
      </c>
      <c r="BG618" s="239">
        <f>IF(N618="zákl. přenesená",J618,0)</f>
        <v>0</v>
      </c>
      <c r="BH618" s="239">
        <f>IF(N618="sníž. přenesená",J618,0)</f>
        <v>0</v>
      </c>
      <c r="BI618" s="239">
        <f>IF(N618="nulová",J618,0)</f>
        <v>0</v>
      </c>
      <c r="BJ618" s="18" t="s">
        <v>87</v>
      </c>
      <c r="BK618" s="239">
        <f>ROUND(I618*H618,2)</f>
        <v>0</v>
      </c>
      <c r="BL618" s="18" t="s">
        <v>308</v>
      </c>
      <c r="BM618" s="238" t="s">
        <v>1124</v>
      </c>
    </row>
    <row r="619" s="2" customFormat="1">
      <c r="A619" s="39"/>
      <c r="B619" s="40"/>
      <c r="C619" s="41"/>
      <c r="D619" s="240" t="s">
        <v>174</v>
      </c>
      <c r="E619" s="41"/>
      <c r="F619" s="241" t="s">
        <v>521</v>
      </c>
      <c r="G619" s="41"/>
      <c r="H619" s="41"/>
      <c r="I619" s="242"/>
      <c r="J619" s="41"/>
      <c r="K619" s="41"/>
      <c r="L619" s="45"/>
      <c r="M619" s="243"/>
      <c r="N619" s="244"/>
      <c r="O619" s="92"/>
      <c r="P619" s="92"/>
      <c r="Q619" s="92"/>
      <c r="R619" s="92"/>
      <c r="S619" s="92"/>
      <c r="T619" s="93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174</v>
      </c>
      <c r="AU619" s="18" t="s">
        <v>89</v>
      </c>
    </row>
    <row r="620" s="12" customFormat="1" ht="22.8" customHeight="1">
      <c r="A620" s="12"/>
      <c r="B620" s="211"/>
      <c r="C620" s="212"/>
      <c r="D620" s="213" t="s">
        <v>78</v>
      </c>
      <c r="E620" s="225" t="s">
        <v>522</v>
      </c>
      <c r="F620" s="225" t="s">
        <v>523</v>
      </c>
      <c r="G620" s="212"/>
      <c r="H620" s="212"/>
      <c r="I620" s="215"/>
      <c r="J620" s="226">
        <f>BK620</f>
        <v>0</v>
      </c>
      <c r="K620" s="212"/>
      <c r="L620" s="217"/>
      <c r="M620" s="218"/>
      <c r="N620" s="219"/>
      <c r="O620" s="219"/>
      <c r="P620" s="220">
        <f>SUM(P621:P668)</f>
        <v>0</v>
      </c>
      <c r="Q620" s="219"/>
      <c r="R620" s="220">
        <f>SUM(R621:R668)</f>
        <v>2.30310624</v>
      </c>
      <c r="S620" s="219"/>
      <c r="T620" s="221">
        <f>SUM(T621:T668)</f>
        <v>0</v>
      </c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R620" s="222" t="s">
        <v>89</v>
      </c>
      <c r="AT620" s="223" t="s">
        <v>78</v>
      </c>
      <c r="AU620" s="223" t="s">
        <v>87</v>
      </c>
      <c r="AY620" s="222" t="s">
        <v>165</v>
      </c>
      <c r="BK620" s="224">
        <f>SUM(BK621:BK668)</f>
        <v>0</v>
      </c>
    </row>
    <row r="621" s="2" customFormat="1" ht="24.15" customHeight="1">
      <c r="A621" s="39"/>
      <c r="B621" s="40"/>
      <c r="C621" s="227" t="s">
        <v>493</v>
      </c>
      <c r="D621" s="227" t="s">
        <v>167</v>
      </c>
      <c r="E621" s="228" t="s">
        <v>525</v>
      </c>
      <c r="F621" s="229" t="s">
        <v>526</v>
      </c>
      <c r="G621" s="230" t="s">
        <v>287</v>
      </c>
      <c r="H621" s="231">
        <v>1985.104</v>
      </c>
      <c r="I621" s="232"/>
      <c r="J621" s="233">
        <f>ROUND(I621*H621,2)</f>
        <v>0</v>
      </c>
      <c r="K621" s="229" t="s">
        <v>171</v>
      </c>
      <c r="L621" s="45"/>
      <c r="M621" s="234" t="s">
        <v>1</v>
      </c>
      <c r="N621" s="235" t="s">
        <v>44</v>
      </c>
      <c r="O621" s="92"/>
      <c r="P621" s="236">
        <f>O621*H621</f>
        <v>0</v>
      </c>
      <c r="Q621" s="236">
        <v>6.0000000000000002E-05</v>
      </c>
      <c r="R621" s="236">
        <f>Q621*H621</f>
        <v>0.11910624</v>
      </c>
      <c r="S621" s="236">
        <v>0</v>
      </c>
      <c r="T621" s="237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38" t="s">
        <v>308</v>
      </c>
      <c r="AT621" s="238" t="s">
        <v>167</v>
      </c>
      <c r="AU621" s="238" t="s">
        <v>89</v>
      </c>
      <c r="AY621" s="18" t="s">
        <v>165</v>
      </c>
      <c r="BE621" s="239">
        <f>IF(N621="základní",J621,0)</f>
        <v>0</v>
      </c>
      <c r="BF621" s="239">
        <f>IF(N621="snížená",J621,0)</f>
        <v>0</v>
      </c>
      <c r="BG621" s="239">
        <f>IF(N621="zákl. přenesená",J621,0)</f>
        <v>0</v>
      </c>
      <c r="BH621" s="239">
        <f>IF(N621="sníž. přenesená",J621,0)</f>
        <v>0</v>
      </c>
      <c r="BI621" s="239">
        <f>IF(N621="nulová",J621,0)</f>
        <v>0</v>
      </c>
      <c r="BJ621" s="18" t="s">
        <v>87</v>
      </c>
      <c r="BK621" s="239">
        <f>ROUND(I621*H621,2)</f>
        <v>0</v>
      </c>
      <c r="BL621" s="18" t="s">
        <v>308</v>
      </c>
      <c r="BM621" s="238" t="s">
        <v>1125</v>
      </c>
    </row>
    <row r="622" s="2" customFormat="1">
      <c r="A622" s="39"/>
      <c r="B622" s="40"/>
      <c r="C622" s="41"/>
      <c r="D622" s="240" t="s">
        <v>174</v>
      </c>
      <c r="E622" s="41"/>
      <c r="F622" s="241" t="s">
        <v>528</v>
      </c>
      <c r="G622" s="41"/>
      <c r="H622" s="41"/>
      <c r="I622" s="242"/>
      <c r="J622" s="41"/>
      <c r="K622" s="41"/>
      <c r="L622" s="45"/>
      <c r="M622" s="243"/>
      <c r="N622" s="244"/>
      <c r="O622" s="92"/>
      <c r="P622" s="92"/>
      <c r="Q622" s="92"/>
      <c r="R622" s="92"/>
      <c r="S622" s="92"/>
      <c r="T622" s="93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T622" s="18" t="s">
        <v>174</v>
      </c>
      <c r="AU622" s="18" t="s">
        <v>89</v>
      </c>
    </row>
    <row r="623" s="13" customFormat="1">
      <c r="A623" s="13"/>
      <c r="B623" s="245"/>
      <c r="C623" s="246"/>
      <c r="D623" s="247" t="s">
        <v>176</v>
      </c>
      <c r="E623" s="248" t="s">
        <v>1</v>
      </c>
      <c r="F623" s="249" t="s">
        <v>529</v>
      </c>
      <c r="G623" s="246"/>
      <c r="H623" s="248" t="s">
        <v>1</v>
      </c>
      <c r="I623" s="250"/>
      <c r="J623" s="246"/>
      <c r="K623" s="246"/>
      <c r="L623" s="251"/>
      <c r="M623" s="252"/>
      <c r="N623" s="253"/>
      <c r="O623" s="253"/>
      <c r="P623" s="253"/>
      <c r="Q623" s="253"/>
      <c r="R623" s="253"/>
      <c r="S623" s="253"/>
      <c r="T623" s="25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5" t="s">
        <v>176</v>
      </c>
      <c r="AU623" s="255" t="s">
        <v>89</v>
      </c>
      <c r="AV623" s="13" t="s">
        <v>87</v>
      </c>
      <c r="AW623" s="13" t="s">
        <v>35</v>
      </c>
      <c r="AX623" s="13" t="s">
        <v>79</v>
      </c>
      <c r="AY623" s="255" t="s">
        <v>165</v>
      </c>
    </row>
    <row r="624" s="13" customFormat="1">
      <c r="A624" s="13"/>
      <c r="B624" s="245"/>
      <c r="C624" s="246"/>
      <c r="D624" s="247" t="s">
        <v>176</v>
      </c>
      <c r="E624" s="248" t="s">
        <v>1</v>
      </c>
      <c r="F624" s="249" t="s">
        <v>530</v>
      </c>
      <c r="G624" s="246"/>
      <c r="H624" s="248" t="s">
        <v>1</v>
      </c>
      <c r="I624" s="250"/>
      <c r="J624" s="246"/>
      <c r="K624" s="246"/>
      <c r="L624" s="251"/>
      <c r="M624" s="252"/>
      <c r="N624" s="253"/>
      <c r="O624" s="253"/>
      <c r="P624" s="253"/>
      <c r="Q624" s="253"/>
      <c r="R624" s="253"/>
      <c r="S624" s="253"/>
      <c r="T624" s="25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55" t="s">
        <v>176</v>
      </c>
      <c r="AU624" s="255" t="s">
        <v>89</v>
      </c>
      <c r="AV624" s="13" t="s">
        <v>87</v>
      </c>
      <c r="AW624" s="13" t="s">
        <v>35</v>
      </c>
      <c r="AX624" s="13" t="s">
        <v>79</v>
      </c>
      <c r="AY624" s="255" t="s">
        <v>165</v>
      </c>
    </row>
    <row r="625" s="13" customFormat="1">
      <c r="A625" s="13"/>
      <c r="B625" s="245"/>
      <c r="C625" s="246"/>
      <c r="D625" s="247" t="s">
        <v>176</v>
      </c>
      <c r="E625" s="248" t="s">
        <v>1</v>
      </c>
      <c r="F625" s="249" t="s">
        <v>534</v>
      </c>
      <c r="G625" s="246"/>
      <c r="H625" s="248" t="s">
        <v>1</v>
      </c>
      <c r="I625" s="250"/>
      <c r="J625" s="246"/>
      <c r="K625" s="246"/>
      <c r="L625" s="251"/>
      <c r="M625" s="252"/>
      <c r="N625" s="253"/>
      <c r="O625" s="253"/>
      <c r="P625" s="253"/>
      <c r="Q625" s="253"/>
      <c r="R625" s="253"/>
      <c r="S625" s="253"/>
      <c r="T625" s="25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55" t="s">
        <v>176</v>
      </c>
      <c r="AU625" s="255" t="s">
        <v>89</v>
      </c>
      <c r="AV625" s="13" t="s">
        <v>87</v>
      </c>
      <c r="AW625" s="13" t="s">
        <v>35</v>
      </c>
      <c r="AX625" s="13" t="s">
        <v>79</v>
      </c>
      <c r="AY625" s="255" t="s">
        <v>165</v>
      </c>
    </row>
    <row r="626" s="14" customFormat="1">
      <c r="A626" s="14"/>
      <c r="B626" s="256"/>
      <c r="C626" s="257"/>
      <c r="D626" s="247" t="s">
        <v>176</v>
      </c>
      <c r="E626" s="258" t="s">
        <v>1</v>
      </c>
      <c r="F626" s="259" t="s">
        <v>1316</v>
      </c>
      <c r="G626" s="257"/>
      <c r="H626" s="260">
        <v>1240.6369999999999</v>
      </c>
      <c r="I626" s="261"/>
      <c r="J626" s="257"/>
      <c r="K626" s="257"/>
      <c r="L626" s="262"/>
      <c r="M626" s="263"/>
      <c r="N626" s="264"/>
      <c r="O626" s="264"/>
      <c r="P626" s="264"/>
      <c r="Q626" s="264"/>
      <c r="R626" s="264"/>
      <c r="S626" s="264"/>
      <c r="T626" s="26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6" t="s">
        <v>176</v>
      </c>
      <c r="AU626" s="266" t="s">
        <v>89</v>
      </c>
      <c r="AV626" s="14" t="s">
        <v>89</v>
      </c>
      <c r="AW626" s="14" t="s">
        <v>35</v>
      </c>
      <c r="AX626" s="14" t="s">
        <v>79</v>
      </c>
      <c r="AY626" s="266" t="s">
        <v>165</v>
      </c>
    </row>
    <row r="627" s="13" customFormat="1">
      <c r="A627" s="13"/>
      <c r="B627" s="245"/>
      <c r="C627" s="246"/>
      <c r="D627" s="247" t="s">
        <v>176</v>
      </c>
      <c r="E627" s="248" t="s">
        <v>1</v>
      </c>
      <c r="F627" s="249" t="s">
        <v>380</v>
      </c>
      <c r="G627" s="246"/>
      <c r="H627" s="248" t="s">
        <v>1</v>
      </c>
      <c r="I627" s="250"/>
      <c r="J627" s="246"/>
      <c r="K627" s="246"/>
      <c r="L627" s="251"/>
      <c r="M627" s="252"/>
      <c r="N627" s="253"/>
      <c r="O627" s="253"/>
      <c r="P627" s="253"/>
      <c r="Q627" s="253"/>
      <c r="R627" s="253"/>
      <c r="S627" s="253"/>
      <c r="T627" s="25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5" t="s">
        <v>176</v>
      </c>
      <c r="AU627" s="255" t="s">
        <v>89</v>
      </c>
      <c r="AV627" s="13" t="s">
        <v>87</v>
      </c>
      <c r="AW627" s="13" t="s">
        <v>35</v>
      </c>
      <c r="AX627" s="13" t="s">
        <v>79</v>
      </c>
      <c r="AY627" s="255" t="s">
        <v>165</v>
      </c>
    </row>
    <row r="628" s="14" customFormat="1">
      <c r="A628" s="14"/>
      <c r="B628" s="256"/>
      <c r="C628" s="257"/>
      <c r="D628" s="247" t="s">
        <v>176</v>
      </c>
      <c r="E628" s="258" t="s">
        <v>1</v>
      </c>
      <c r="F628" s="259" t="s">
        <v>1317</v>
      </c>
      <c r="G628" s="257"/>
      <c r="H628" s="260">
        <v>51.908999999999999</v>
      </c>
      <c r="I628" s="261"/>
      <c r="J628" s="257"/>
      <c r="K628" s="257"/>
      <c r="L628" s="262"/>
      <c r="M628" s="263"/>
      <c r="N628" s="264"/>
      <c r="O628" s="264"/>
      <c r="P628" s="264"/>
      <c r="Q628" s="264"/>
      <c r="R628" s="264"/>
      <c r="S628" s="264"/>
      <c r="T628" s="265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6" t="s">
        <v>176</v>
      </c>
      <c r="AU628" s="266" t="s">
        <v>89</v>
      </c>
      <c r="AV628" s="14" t="s">
        <v>89</v>
      </c>
      <c r="AW628" s="14" t="s">
        <v>35</v>
      </c>
      <c r="AX628" s="14" t="s">
        <v>79</v>
      </c>
      <c r="AY628" s="266" t="s">
        <v>165</v>
      </c>
    </row>
    <row r="629" s="14" customFormat="1">
      <c r="A629" s="14"/>
      <c r="B629" s="256"/>
      <c r="C629" s="257"/>
      <c r="D629" s="247" t="s">
        <v>176</v>
      </c>
      <c r="E629" s="258" t="s">
        <v>1</v>
      </c>
      <c r="F629" s="259" t="s">
        <v>1318</v>
      </c>
      <c r="G629" s="257"/>
      <c r="H629" s="260">
        <v>23.594999999999999</v>
      </c>
      <c r="I629" s="261"/>
      <c r="J629" s="257"/>
      <c r="K629" s="257"/>
      <c r="L629" s="262"/>
      <c r="M629" s="263"/>
      <c r="N629" s="264"/>
      <c r="O629" s="264"/>
      <c r="P629" s="264"/>
      <c r="Q629" s="264"/>
      <c r="R629" s="264"/>
      <c r="S629" s="264"/>
      <c r="T629" s="26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6" t="s">
        <v>176</v>
      </c>
      <c r="AU629" s="266" t="s">
        <v>89</v>
      </c>
      <c r="AV629" s="14" t="s">
        <v>89</v>
      </c>
      <c r="AW629" s="14" t="s">
        <v>35</v>
      </c>
      <c r="AX629" s="14" t="s">
        <v>79</v>
      </c>
      <c r="AY629" s="266" t="s">
        <v>165</v>
      </c>
    </row>
    <row r="630" s="14" customFormat="1">
      <c r="A630" s="14"/>
      <c r="B630" s="256"/>
      <c r="C630" s="257"/>
      <c r="D630" s="247" t="s">
        <v>176</v>
      </c>
      <c r="E630" s="258" t="s">
        <v>1</v>
      </c>
      <c r="F630" s="259" t="s">
        <v>1319</v>
      </c>
      <c r="G630" s="257"/>
      <c r="H630" s="260">
        <v>23.594999999999999</v>
      </c>
      <c r="I630" s="261"/>
      <c r="J630" s="257"/>
      <c r="K630" s="257"/>
      <c r="L630" s="262"/>
      <c r="M630" s="263"/>
      <c r="N630" s="264"/>
      <c r="O630" s="264"/>
      <c r="P630" s="264"/>
      <c r="Q630" s="264"/>
      <c r="R630" s="264"/>
      <c r="S630" s="264"/>
      <c r="T630" s="26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6" t="s">
        <v>176</v>
      </c>
      <c r="AU630" s="266" t="s">
        <v>89</v>
      </c>
      <c r="AV630" s="14" t="s">
        <v>89</v>
      </c>
      <c r="AW630" s="14" t="s">
        <v>35</v>
      </c>
      <c r="AX630" s="14" t="s">
        <v>79</v>
      </c>
      <c r="AY630" s="266" t="s">
        <v>165</v>
      </c>
    </row>
    <row r="631" s="14" customFormat="1">
      <c r="A631" s="14"/>
      <c r="B631" s="256"/>
      <c r="C631" s="257"/>
      <c r="D631" s="247" t="s">
        <v>176</v>
      </c>
      <c r="E631" s="258" t="s">
        <v>1</v>
      </c>
      <c r="F631" s="259" t="s">
        <v>1320</v>
      </c>
      <c r="G631" s="257"/>
      <c r="H631" s="260">
        <v>35.393000000000001</v>
      </c>
      <c r="I631" s="261"/>
      <c r="J631" s="257"/>
      <c r="K631" s="257"/>
      <c r="L631" s="262"/>
      <c r="M631" s="263"/>
      <c r="N631" s="264"/>
      <c r="O631" s="264"/>
      <c r="P631" s="264"/>
      <c r="Q631" s="264"/>
      <c r="R631" s="264"/>
      <c r="S631" s="264"/>
      <c r="T631" s="265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6" t="s">
        <v>176</v>
      </c>
      <c r="AU631" s="266" t="s">
        <v>89</v>
      </c>
      <c r="AV631" s="14" t="s">
        <v>89</v>
      </c>
      <c r="AW631" s="14" t="s">
        <v>35</v>
      </c>
      <c r="AX631" s="14" t="s">
        <v>79</v>
      </c>
      <c r="AY631" s="266" t="s">
        <v>165</v>
      </c>
    </row>
    <row r="632" s="14" customFormat="1">
      <c r="A632" s="14"/>
      <c r="B632" s="256"/>
      <c r="C632" s="257"/>
      <c r="D632" s="247" t="s">
        <v>176</v>
      </c>
      <c r="E632" s="258" t="s">
        <v>1</v>
      </c>
      <c r="F632" s="259" t="s">
        <v>1321</v>
      </c>
      <c r="G632" s="257"/>
      <c r="H632" s="260">
        <v>146.28899999999999</v>
      </c>
      <c r="I632" s="261"/>
      <c r="J632" s="257"/>
      <c r="K632" s="257"/>
      <c r="L632" s="262"/>
      <c r="M632" s="263"/>
      <c r="N632" s="264"/>
      <c r="O632" s="264"/>
      <c r="P632" s="264"/>
      <c r="Q632" s="264"/>
      <c r="R632" s="264"/>
      <c r="S632" s="264"/>
      <c r="T632" s="26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6" t="s">
        <v>176</v>
      </c>
      <c r="AU632" s="266" t="s">
        <v>89</v>
      </c>
      <c r="AV632" s="14" t="s">
        <v>89</v>
      </c>
      <c r="AW632" s="14" t="s">
        <v>35</v>
      </c>
      <c r="AX632" s="14" t="s">
        <v>79</v>
      </c>
      <c r="AY632" s="266" t="s">
        <v>165</v>
      </c>
    </row>
    <row r="633" s="13" customFormat="1">
      <c r="A633" s="13"/>
      <c r="B633" s="245"/>
      <c r="C633" s="246"/>
      <c r="D633" s="247" t="s">
        <v>176</v>
      </c>
      <c r="E633" s="248" t="s">
        <v>1</v>
      </c>
      <c r="F633" s="249" t="s">
        <v>968</v>
      </c>
      <c r="G633" s="246"/>
      <c r="H633" s="248" t="s">
        <v>1</v>
      </c>
      <c r="I633" s="250"/>
      <c r="J633" s="246"/>
      <c r="K633" s="246"/>
      <c r="L633" s="251"/>
      <c r="M633" s="252"/>
      <c r="N633" s="253"/>
      <c r="O633" s="253"/>
      <c r="P633" s="253"/>
      <c r="Q633" s="253"/>
      <c r="R633" s="253"/>
      <c r="S633" s="253"/>
      <c r="T633" s="25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5" t="s">
        <v>176</v>
      </c>
      <c r="AU633" s="255" t="s">
        <v>89</v>
      </c>
      <c r="AV633" s="13" t="s">
        <v>87</v>
      </c>
      <c r="AW633" s="13" t="s">
        <v>35</v>
      </c>
      <c r="AX633" s="13" t="s">
        <v>79</v>
      </c>
      <c r="AY633" s="255" t="s">
        <v>165</v>
      </c>
    </row>
    <row r="634" s="14" customFormat="1">
      <c r="A634" s="14"/>
      <c r="B634" s="256"/>
      <c r="C634" s="257"/>
      <c r="D634" s="247" t="s">
        <v>176</v>
      </c>
      <c r="E634" s="258" t="s">
        <v>1</v>
      </c>
      <c r="F634" s="259" t="s">
        <v>1133</v>
      </c>
      <c r="G634" s="257"/>
      <c r="H634" s="260">
        <v>141.56999999999999</v>
      </c>
      <c r="I634" s="261"/>
      <c r="J634" s="257"/>
      <c r="K634" s="257"/>
      <c r="L634" s="262"/>
      <c r="M634" s="263"/>
      <c r="N634" s="264"/>
      <c r="O634" s="264"/>
      <c r="P634" s="264"/>
      <c r="Q634" s="264"/>
      <c r="R634" s="264"/>
      <c r="S634" s="264"/>
      <c r="T634" s="26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6" t="s">
        <v>176</v>
      </c>
      <c r="AU634" s="266" t="s">
        <v>89</v>
      </c>
      <c r="AV634" s="14" t="s">
        <v>89</v>
      </c>
      <c r="AW634" s="14" t="s">
        <v>35</v>
      </c>
      <c r="AX634" s="14" t="s">
        <v>79</v>
      </c>
      <c r="AY634" s="266" t="s">
        <v>165</v>
      </c>
    </row>
    <row r="635" s="13" customFormat="1">
      <c r="A635" s="13"/>
      <c r="B635" s="245"/>
      <c r="C635" s="246"/>
      <c r="D635" s="247" t="s">
        <v>176</v>
      </c>
      <c r="E635" s="248" t="s">
        <v>1</v>
      </c>
      <c r="F635" s="249" t="s">
        <v>1183</v>
      </c>
      <c r="G635" s="246"/>
      <c r="H635" s="248" t="s">
        <v>1</v>
      </c>
      <c r="I635" s="250"/>
      <c r="J635" s="246"/>
      <c r="K635" s="246"/>
      <c r="L635" s="251"/>
      <c r="M635" s="252"/>
      <c r="N635" s="253"/>
      <c r="O635" s="253"/>
      <c r="P635" s="253"/>
      <c r="Q635" s="253"/>
      <c r="R635" s="253"/>
      <c r="S635" s="253"/>
      <c r="T635" s="25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5" t="s">
        <v>176</v>
      </c>
      <c r="AU635" s="255" t="s">
        <v>89</v>
      </c>
      <c r="AV635" s="13" t="s">
        <v>87</v>
      </c>
      <c r="AW635" s="13" t="s">
        <v>35</v>
      </c>
      <c r="AX635" s="13" t="s">
        <v>79</v>
      </c>
      <c r="AY635" s="255" t="s">
        <v>165</v>
      </c>
    </row>
    <row r="636" s="13" customFormat="1">
      <c r="A636" s="13"/>
      <c r="B636" s="245"/>
      <c r="C636" s="246"/>
      <c r="D636" s="247" t="s">
        <v>176</v>
      </c>
      <c r="E636" s="248" t="s">
        <v>1</v>
      </c>
      <c r="F636" s="249" t="s">
        <v>970</v>
      </c>
      <c r="G636" s="246"/>
      <c r="H636" s="248" t="s">
        <v>1</v>
      </c>
      <c r="I636" s="250"/>
      <c r="J636" s="246"/>
      <c r="K636" s="246"/>
      <c r="L636" s="251"/>
      <c r="M636" s="252"/>
      <c r="N636" s="253"/>
      <c r="O636" s="253"/>
      <c r="P636" s="253"/>
      <c r="Q636" s="253"/>
      <c r="R636" s="253"/>
      <c r="S636" s="253"/>
      <c r="T636" s="25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5" t="s">
        <v>176</v>
      </c>
      <c r="AU636" s="255" t="s">
        <v>89</v>
      </c>
      <c r="AV636" s="13" t="s">
        <v>87</v>
      </c>
      <c r="AW636" s="13" t="s">
        <v>35</v>
      </c>
      <c r="AX636" s="13" t="s">
        <v>79</v>
      </c>
      <c r="AY636" s="255" t="s">
        <v>165</v>
      </c>
    </row>
    <row r="637" s="14" customFormat="1">
      <c r="A637" s="14"/>
      <c r="B637" s="256"/>
      <c r="C637" s="257"/>
      <c r="D637" s="247" t="s">
        <v>176</v>
      </c>
      <c r="E637" s="258" t="s">
        <v>1</v>
      </c>
      <c r="F637" s="259" t="s">
        <v>1322</v>
      </c>
      <c r="G637" s="257"/>
      <c r="H637" s="260">
        <v>40.701000000000001</v>
      </c>
      <c r="I637" s="261"/>
      <c r="J637" s="257"/>
      <c r="K637" s="257"/>
      <c r="L637" s="262"/>
      <c r="M637" s="263"/>
      <c r="N637" s="264"/>
      <c r="O637" s="264"/>
      <c r="P637" s="264"/>
      <c r="Q637" s="264"/>
      <c r="R637" s="264"/>
      <c r="S637" s="264"/>
      <c r="T637" s="26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6" t="s">
        <v>176</v>
      </c>
      <c r="AU637" s="266" t="s">
        <v>89</v>
      </c>
      <c r="AV637" s="14" t="s">
        <v>89</v>
      </c>
      <c r="AW637" s="14" t="s">
        <v>35</v>
      </c>
      <c r="AX637" s="14" t="s">
        <v>79</v>
      </c>
      <c r="AY637" s="266" t="s">
        <v>165</v>
      </c>
    </row>
    <row r="638" s="16" customFormat="1">
      <c r="A638" s="16"/>
      <c r="B638" s="288"/>
      <c r="C638" s="289"/>
      <c r="D638" s="247" t="s">
        <v>176</v>
      </c>
      <c r="E638" s="290" t="s">
        <v>1</v>
      </c>
      <c r="F638" s="291" t="s">
        <v>445</v>
      </c>
      <c r="G638" s="289"/>
      <c r="H638" s="292">
        <v>1703.6890000000001</v>
      </c>
      <c r="I638" s="293"/>
      <c r="J638" s="289"/>
      <c r="K638" s="289"/>
      <c r="L638" s="294"/>
      <c r="M638" s="295"/>
      <c r="N638" s="296"/>
      <c r="O638" s="296"/>
      <c r="P638" s="296"/>
      <c r="Q638" s="296"/>
      <c r="R638" s="296"/>
      <c r="S638" s="296"/>
      <c r="T638" s="297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T638" s="298" t="s">
        <v>176</v>
      </c>
      <c r="AU638" s="298" t="s">
        <v>89</v>
      </c>
      <c r="AV638" s="16" t="s">
        <v>210</v>
      </c>
      <c r="AW638" s="16" t="s">
        <v>35</v>
      </c>
      <c r="AX638" s="16" t="s">
        <v>79</v>
      </c>
      <c r="AY638" s="298" t="s">
        <v>165</v>
      </c>
    </row>
    <row r="639" s="13" customFormat="1">
      <c r="A639" s="13"/>
      <c r="B639" s="245"/>
      <c r="C639" s="246"/>
      <c r="D639" s="247" t="s">
        <v>176</v>
      </c>
      <c r="E639" s="248" t="s">
        <v>1</v>
      </c>
      <c r="F639" s="249" t="s">
        <v>533</v>
      </c>
      <c r="G639" s="246"/>
      <c r="H639" s="248" t="s">
        <v>1</v>
      </c>
      <c r="I639" s="250"/>
      <c r="J639" s="246"/>
      <c r="K639" s="246"/>
      <c r="L639" s="251"/>
      <c r="M639" s="252"/>
      <c r="N639" s="253"/>
      <c r="O639" s="253"/>
      <c r="P639" s="253"/>
      <c r="Q639" s="253"/>
      <c r="R639" s="253"/>
      <c r="S639" s="253"/>
      <c r="T639" s="25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55" t="s">
        <v>176</v>
      </c>
      <c r="AU639" s="255" t="s">
        <v>89</v>
      </c>
      <c r="AV639" s="13" t="s">
        <v>87</v>
      </c>
      <c r="AW639" s="13" t="s">
        <v>35</v>
      </c>
      <c r="AX639" s="13" t="s">
        <v>79</v>
      </c>
      <c r="AY639" s="255" t="s">
        <v>165</v>
      </c>
    </row>
    <row r="640" s="13" customFormat="1">
      <c r="A640" s="13"/>
      <c r="B640" s="245"/>
      <c r="C640" s="246"/>
      <c r="D640" s="247" t="s">
        <v>176</v>
      </c>
      <c r="E640" s="248" t="s">
        <v>1</v>
      </c>
      <c r="F640" s="249" t="s">
        <v>534</v>
      </c>
      <c r="G640" s="246"/>
      <c r="H640" s="248" t="s">
        <v>1</v>
      </c>
      <c r="I640" s="250"/>
      <c r="J640" s="246"/>
      <c r="K640" s="246"/>
      <c r="L640" s="251"/>
      <c r="M640" s="252"/>
      <c r="N640" s="253"/>
      <c r="O640" s="253"/>
      <c r="P640" s="253"/>
      <c r="Q640" s="253"/>
      <c r="R640" s="253"/>
      <c r="S640" s="253"/>
      <c r="T640" s="25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5" t="s">
        <v>176</v>
      </c>
      <c r="AU640" s="255" t="s">
        <v>89</v>
      </c>
      <c r="AV640" s="13" t="s">
        <v>87</v>
      </c>
      <c r="AW640" s="13" t="s">
        <v>35</v>
      </c>
      <c r="AX640" s="13" t="s">
        <v>79</v>
      </c>
      <c r="AY640" s="255" t="s">
        <v>165</v>
      </c>
    </row>
    <row r="641" s="14" customFormat="1">
      <c r="A641" s="14"/>
      <c r="B641" s="256"/>
      <c r="C641" s="257"/>
      <c r="D641" s="247" t="s">
        <v>176</v>
      </c>
      <c r="E641" s="258" t="s">
        <v>1</v>
      </c>
      <c r="F641" s="259" t="s">
        <v>1323</v>
      </c>
      <c r="G641" s="257"/>
      <c r="H641" s="260">
        <v>136.21000000000001</v>
      </c>
      <c r="I641" s="261"/>
      <c r="J641" s="257"/>
      <c r="K641" s="257"/>
      <c r="L641" s="262"/>
      <c r="M641" s="263"/>
      <c r="N641" s="264"/>
      <c r="O641" s="264"/>
      <c r="P641" s="264"/>
      <c r="Q641" s="264"/>
      <c r="R641" s="264"/>
      <c r="S641" s="264"/>
      <c r="T641" s="26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6" t="s">
        <v>176</v>
      </c>
      <c r="AU641" s="266" t="s">
        <v>89</v>
      </c>
      <c r="AV641" s="14" t="s">
        <v>89</v>
      </c>
      <c r="AW641" s="14" t="s">
        <v>35</v>
      </c>
      <c r="AX641" s="14" t="s">
        <v>79</v>
      </c>
      <c r="AY641" s="266" t="s">
        <v>165</v>
      </c>
    </row>
    <row r="642" s="13" customFormat="1">
      <c r="A642" s="13"/>
      <c r="B642" s="245"/>
      <c r="C642" s="246"/>
      <c r="D642" s="247" t="s">
        <v>176</v>
      </c>
      <c r="E642" s="248" t="s">
        <v>1</v>
      </c>
      <c r="F642" s="249" t="s">
        <v>380</v>
      </c>
      <c r="G642" s="246"/>
      <c r="H642" s="248" t="s">
        <v>1</v>
      </c>
      <c r="I642" s="250"/>
      <c r="J642" s="246"/>
      <c r="K642" s="246"/>
      <c r="L642" s="251"/>
      <c r="M642" s="252"/>
      <c r="N642" s="253"/>
      <c r="O642" s="253"/>
      <c r="P642" s="253"/>
      <c r="Q642" s="253"/>
      <c r="R642" s="253"/>
      <c r="S642" s="253"/>
      <c r="T642" s="25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5" t="s">
        <v>176</v>
      </c>
      <c r="AU642" s="255" t="s">
        <v>89</v>
      </c>
      <c r="AV642" s="13" t="s">
        <v>87</v>
      </c>
      <c r="AW642" s="13" t="s">
        <v>35</v>
      </c>
      <c r="AX642" s="13" t="s">
        <v>79</v>
      </c>
      <c r="AY642" s="255" t="s">
        <v>165</v>
      </c>
    </row>
    <row r="643" s="14" customFormat="1">
      <c r="A643" s="14"/>
      <c r="B643" s="256"/>
      <c r="C643" s="257"/>
      <c r="D643" s="247" t="s">
        <v>176</v>
      </c>
      <c r="E643" s="258" t="s">
        <v>1</v>
      </c>
      <c r="F643" s="259" t="s">
        <v>1324</v>
      </c>
      <c r="G643" s="257"/>
      <c r="H643" s="260">
        <v>12.85</v>
      </c>
      <c r="I643" s="261"/>
      <c r="J643" s="257"/>
      <c r="K643" s="257"/>
      <c r="L643" s="262"/>
      <c r="M643" s="263"/>
      <c r="N643" s="264"/>
      <c r="O643" s="264"/>
      <c r="P643" s="264"/>
      <c r="Q643" s="264"/>
      <c r="R643" s="264"/>
      <c r="S643" s="264"/>
      <c r="T643" s="265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6" t="s">
        <v>176</v>
      </c>
      <c r="AU643" s="266" t="s">
        <v>89</v>
      </c>
      <c r="AV643" s="14" t="s">
        <v>89</v>
      </c>
      <c r="AW643" s="14" t="s">
        <v>35</v>
      </c>
      <c r="AX643" s="14" t="s">
        <v>79</v>
      </c>
      <c r="AY643" s="266" t="s">
        <v>165</v>
      </c>
    </row>
    <row r="644" s="14" customFormat="1">
      <c r="A644" s="14"/>
      <c r="B644" s="256"/>
      <c r="C644" s="257"/>
      <c r="D644" s="247" t="s">
        <v>176</v>
      </c>
      <c r="E644" s="258" t="s">
        <v>1</v>
      </c>
      <c r="F644" s="259" t="s">
        <v>1325</v>
      </c>
      <c r="G644" s="257"/>
      <c r="H644" s="260">
        <v>7.71</v>
      </c>
      <c r="I644" s="261"/>
      <c r="J644" s="257"/>
      <c r="K644" s="257"/>
      <c r="L644" s="262"/>
      <c r="M644" s="263"/>
      <c r="N644" s="264"/>
      <c r="O644" s="264"/>
      <c r="P644" s="264"/>
      <c r="Q644" s="264"/>
      <c r="R644" s="264"/>
      <c r="S644" s="264"/>
      <c r="T644" s="26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6" t="s">
        <v>176</v>
      </c>
      <c r="AU644" s="266" t="s">
        <v>89</v>
      </c>
      <c r="AV644" s="14" t="s">
        <v>89</v>
      </c>
      <c r="AW644" s="14" t="s">
        <v>35</v>
      </c>
      <c r="AX644" s="14" t="s">
        <v>79</v>
      </c>
      <c r="AY644" s="266" t="s">
        <v>165</v>
      </c>
    </row>
    <row r="645" s="14" customFormat="1">
      <c r="A645" s="14"/>
      <c r="B645" s="256"/>
      <c r="C645" s="257"/>
      <c r="D645" s="247" t="s">
        <v>176</v>
      </c>
      <c r="E645" s="258" t="s">
        <v>1</v>
      </c>
      <c r="F645" s="259" t="s">
        <v>1326</v>
      </c>
      <c r="G645" s="257"/>
      <c r="H645" s="260">
        <v>7.71</v>
      </c>
      <c r="I645" s="261"/>
      <c r="J645" s="257"/>
      <c r="K645" s="257"/>
      <c r="L645" s="262"/>
      <c r="M645" s="263"/>
      <c r="N645" s="264"/>
      <c r="O645" s="264"/>
      <c r="P645" s="264"/>
      <c r="Q645" s="264"/>
      <c r="R645" s="264"/>
      <c r="S645" s="264"/>
      <c r="T645" s="265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6" t="s">
        <v>176</v>
      </c>
      <c r="AU645" s="266" t="s">
        <v>89</v>
      </c>
      <c r="AV645" s="14" t="s">
        <v>89</v>
      </c>
      <c r="AW645" s="14" t="s">
        <v>35</v>
      </c>
      <c r="AX645" s="14" t="s">
        <v>79</v>
      </c>
      <c r="AY645" s="266" t="s">
        <v>165</v>
      </c>
    </row>
    <row r="646" s="14" customFormat="1">
      <c r="A646" s="14"/>
      <c r="B646" s="256"/>
      <c r="C646" s="257"/>
      <c r="D646" s="247" t="s">
        <v>176</v>
      </c>
      <c r="E646" s="258" t="s">
        <v>1</v>
      </c>
      <c r="F646" s="259" t="s">
        <v>1327</v>
      </c>
      <c r="G646" s="257"/>
      <c r="H646" s="260">
        <v>10.279999999999999</v>
      </c>
      <c r="I646" s="261"/>
      <c r="J646" s="257"/>
      <c r="K646" s="257"/>
      <c r="L646" s="262"/>
      <c r="M646" s="263"/>
      <c r="N646" s="264"/>
      <c r="O646" s="264"/>
      <c r="P646" s="264"/>
      <c r="Q646" s="264"/>
      <c r="R646" s="264"/>
      <c r="S646" s="264"/>
      <c r="T646" s="265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66" t="s">
        <v>176</v>
      </c>
      <c r="AU646" s="266" t="s">
        <v>89</v>
      </c>
      <c r="AV646" s="14" t="s">
        <v>89</v>
      </c>
      <c r="AW646" s="14" t="s">
        <v>35</v>
      </c>
      <c r="AX646" s="14" t="s">
        <v>79</v>
      </c>
      <c r="AY646" s="266" t="s">
        <v>165</v>
      </c>
    </row>
    <row r="647" s="14" customFormat="1">
      <c r="A647" s="14"/>
      <c r="B647" s="256"/>
      <c r="C647" s="257"/>
      <c r="D647" s="247" t="s">
        <v>176</v>
      </c>
      <c r="E647" s="258" t="s">
        <v>1</v>
      </c>
      <c r="F647" s="259" t="s">
        <v>1328</v>
      </c>
      <c r="G647" s="257"/>
      <c r="H647" s="260">
        <v>44.975000000000001</v>
      </c>
      <c r="I647" s="261"/>
      <c r="J647" s="257"/>
      <c r="K647" s="257"/>
      <c r="L647" s="262"/>
      <c r="M647" s="263"/>
      <c r="N647" s="264"/>
      <c r="O647" s="264"/>
      <c r="P647" s="264"/>
      <c r="Q647" s="264"/>
      <c r="R647" s="264"/>
      <c r="S647" s="264"/>
      <c r="T647" s="265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6" t="s">
        <v>176</v>
      </c>
      <c r="AU647" s="266" t="s">
        <v>89</v>
      </c>
      <c r="AV647" s="14" t="s">
        <v>89</v>
      </c>
      <c r="AW647" s="14" t="s">
        <v>35</v>
      </c>
      <c r="AX647" s="14" t="s">
        <v>79</v>
      </c>
      <c r="AY647" s="266" t="s">
        <v>165</v>
      </c>
    </row>
    <row r="648" s="13" customFormat="1">
      <c r="A648" s="13"/>
      <c r="B648" s="245"/>
      <c r="C648" s="246"/>
      <c r="D648" s="247" t="s">
        <v>176</v>
      </c>
      <c r="E648" s="248" t="s">
        <v>1</v>
      </c>
      <c r="F648" s="249" t="s">
        <v>968</v>
      </c>
      <c r="G648" s="246"/>
      <c r="H648" s="248" t="s">
        <v>1</v>
      </c>
      <c r="I648" s="250"/>
      <c r="J648" s="246"/>
      <c r="K648" s="246"/>
      <c r="L648" s="251"/>
      <c r="M648" s="252"/>
      <c r="N648" s="253"/>
      <c r="O648" s="253"/>
      <c r="P648" s="253"/>
      <c r="Q648" s="253"/>
      <c r="R648" s="253"/>
      <c r="S648" s="253"/>
      <c r="T648" s="25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5" t="s">
        <v>176</v>
      </c>
      <c r="AU648" s="255" t="s">
        <v>89</v>
      </c>
      <c r="AV648" s="13" t="s">
        <v>87</v>
      </c>
      <c r="AW648" s="13" t="s">
        <v>35</v>
      </c>
      <c r="AX648" s="13" t="s">
        <v>79</v>
      </c>
      <c r="AY648" s="255" t="s">
        <v>165</v>
      </c>
    </row>
    <row r="649" s="14" customFormat="1">
      <c r="A649" s="14"/>
      <c r="B649" s="256"/>
      <c r="C649" s="257"/>
      <c r="D649" s="247" t="s">
        <v>176</v>
      </c>
      <c r="E649" s="258" t="s">
        <v>1</v>
      </c>
      <c r="F649" s="259" t="s">
        <v>1329</v>
      </c>
      <c r="G649" s="257"/>
      <c r="H649" s="260">
        <v>51.399999999999999</v>
      </c>
      <c r="I649" s="261"/>
      <c r="J649" s="257"/>
      <c r="K649" s="257"/>
      <c r="L649" s="262"/>
      <c r="M649" s="263"/>
      <c r="N649" s="264"/>
      <c r="O649" s="264"/>
      <c r="P649" s="264"/>
      <c r="Q649" s="264"/>
      <c r="R649" s="264"/>
      <c r="S649" s="264"/>
      <c r="T649" s="26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6" t="s">
        <v>176</v>
      </c>
      <c r="AU649" s="266" t="s">
        <v>89</v>
      </c>
      <c r="AV649" s="14" t="s">
        <v>89</v>
      </c>
      <c r="AW649" s="14" t="s">
        <v>35</v>
      </c>
      <c r="AX649" s="14" t="s">
        <v>79</v>
      </c>
      <c r="AY649" s="266" t="s">
        <v>165</v>
      </c>
    </row>
    <row r="650" s="13" customFormat="1">
      <c r="A650" s="13"/>
      <c r="B650" s="245"/>
      <c r="C650" s="246"/>
      <c r="D650" s="247" t="s">
        <v>176</v>
      </c>
      <c r="E650" s="248" t="s">
        <v>1</v>
      </c>
      <c r="F650" s="249" t="s">
        <v>1183</v>
      </c>
      <c r="G650" s="246"/>
      <c r="H650" s="248" t="s">
        <v>1</v>
      </c>
      <c r="I650" s="250"/>
      <c r="J650" s="246"/>
      <c r="K650" s="246"/>
      <c r="L650" s="251"/>
      <c r="M650" s="252"/>
      <c r="N650" s="253"/>
      <c r="O650" s="253"/>
      <c r="P650" s="253"/>
      <c r="Q650" s="253"/>
      <c r="R650" s="253"/>
      <c r="S650" s="253"/>
      <c r="T650" s="25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5" t="s">
        <v>176</v>
      </c>
      <c r="AU650" s="255" t="s">
        <v>89</v>
      </c>
      <c r="AV650" s="13" t="s">
        <v>87</v>
      </c>
      <c r="AW650" s="13" t="s">
        <v>35</v>
      </c>
      <c r="AX650" s="13" t="s">
        <v>79</v>
      </c>
      <c r="AY650" s="255" t="s">
        <v>165</v>
      </c>
    </row>
    <row r="651" s="13" customFormat="1">
      <c r="A651" s="13"/>
      <c r="B651" s="245"/>
      <c r="C651" s="246"/>
      <c r="D651" s="247" t="s">
        <v>176</v>
      </c>
      <c r="E651" s="248" t="s">
        <v>1</v>
      </c>
      <c r="F651" s="249" t="s">
        <v>970</v>
      </c>
      <c r="G651" s="246"/>
      <c r="H651" s="248" t="s">
        <v>1</v>
      </c>
      <c r="I651" s="250"/>
      <c r="J651" s="246"/>
      <c r="K651" s="246"/>
      <c r="L651" s="251"/>
      <c r="M651" s="252"/>
      <c r="N651" s="253"/>
      <c r="O651" s="253"/>
      <c r="P651" s="253"/>
      <c r="Q651" s="253"/>
      <c r="R651" s="253"/>
      <c r="S651" s="253"/>
      <c r="T651" s="25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5" t="s">
        <v>176</v>
      </c>
      <c r="AU651" s="255" t="s">
        <v>89</v>
      </c>
      <c r="AV651" s="13" t="s">
        <v>87</v>
      </c>
      <c r="AW651" s="13" t="s">
        <v>35</v>
      </c>
      <c r="AX651" s="13" t="s">
        <v>79</v>
      </c>
      <c r="AY651" s="255" t="s">
        <v>165</v>
      </c>
    </row>
    <row r="652" s="14" customFormat="1">
      <c r="A652" s="14"/>
      <c r="B652" s="256"/>
      <c r="C652" s="257"/>
      <c r="D652" s="247" t="s">
        <v>176</v>
      </c>
      <c r="E652" s="258" t="s">
        <v>1</v>
      </c>
      <c r="F652" s="259" t="s">
        <v>1330</v>
      </c>
      <c r="G652" s="257"/>
      <c r="H652" s="260">
        <v>10.279999999999999</v>
      </c>
      <c r="I652" s="261"/>
      <c r="J652" s="257"/>
      <c r="K652" s="257"/>
      <c r="L652" s="262"/>
      <c r="M652" s="263"/>
      <c r="N652" s="264"/>
      <c r="O652" s="264"/>
      <c r="P652" s="264"/>
      <c r="Q652" s="264"/>
      <c r="R652" s="264"/>
      <c r="S652" s="264"/>
      <c r="T652" s="26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6" t="s">
        <v>176</v>
      </c>
      <c r="AU652" s="266" t="s">
        <v>89</v>
      </c>
      <c r="AV652" s="14" t="s">
        <v>89</v>
      </c>
      <c r="AW652" s="14" t="s">
        <v>35</v>
      </c>
      <c r="AX652" s="14" t="s">
        <v>79</v>
      </c>
      <c r="AY652" s="266" t="s">
        <v>165</v>
      </c>
    </row>
    <row r="653" s="16" customFormat="1">
      <c r="A653" s="16"/>
      <c r="B653" s="288"/>
      <c r="C653" s="289"/>
      <c r="D653" s="247" t="s">
        <v>176</v>
      </c>
      <c r="E653" s="290" t="s">
        <v>1</v>
      </c>
      <c r="F653" s="291" t="s">
        <v>445</v>
      </c>
      <c r="G653" s="289"/>
      <c r="H653" s="292">
        <v>281.41499999999996</v>
      </c>
      <c r="I653" s="293"/>
      <c r="J653" s="289"/>
      <c r="K653" s="289"/>
      <c r="L653" s="294"/>
      <c r="M653" s="295"/>
      <c r="N653" s="296"/>
      <c r="O653" s="296"/>
      <c r="P653" s="296"/>
      <c r="Q653" s="296"/>
      <c r="R653" s="296"/>
      <c r="S653" s="296"/>
      <c r="T653" s="297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T653" s="298" t="s">
        <v>176</v>
      </c>
      <c r="AU653" s="298" t="s">
        <v>89</v>
      </c>
      <c r="AV653" s="16" t="s">
        <v>210</v>
      </c>
      <c r="AW653" s="16" t="s">
        <v>35</v>
      </c>
      <c r="AX653" s="16" t="s">
        <v>79</v>
      </c>
      <c r="AY653" s="298" t="s">
        <v>165</v>
      </c>
    </row>
    <row r="654" s="15" customFormat="1">
      <c r="A654" s="15"/>
      <c r="B654" s="267"/>
      <c r="C654" s="268"/>
      <c r="D654" s="247" t="s">
        <v>176</v>
      </c>
      <c r="E654" s="269" t="s">
        <v>1</v>
      </c>
      <c r="F654" s="270" t="s">
        <v>179</v>
      </c>
      <c r="G654" s="268"/>
      <c r="H654" s="271">
        <v>1985.104</v>
      </c>
      <c r="I654" s="272"/>
      <c r="J654" s="268"/>
      <c r="K654" s="268"/>
      <c r="L654" s="273"/>
      <c r="M654" s="274"/>
      <c r="N654" s="275"/>
      <c r="O654" s="275"/>
      <c r="P654" s="275"/>
      <c r="Q654" s="275"/>
      <c r="R654" s="275"/>
      <c r="S654" s="275"/>
      <c r="T654" s="276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77" t="s">
        <v>176</v>
      </c>
      <c r="AU654" s="277" t="s">
        <v>89</v>
      </c>
      <c r="AV654" s="15" t="s">
        <v>172</v>
      </c>
      <c r="AW654" s="15" t="s">
        <v>35</v>
      </c>
      <c r="AX654" s="15" t="s">
        <v>87</v>
      </c>
      <c r="AY654" s="277" t="s">
        <v>165</v>
      </c>
    </row>
    <row r="655" s="2" customFormat="1" ht="21.75" customHeight="1">
      <c r="A655" s="39"/>
      <c r="B655" s="40"/>
      <c r="C655" s="278" t="s">
        <v>500</v>
      </c>
      <c r="D655" s="278" t="s">
        <v>191</v>
      </c>
      <c r="E655" s="279" t="s">
        <v>538</v>
      </c>
      <c r="F655" s="280" t="s">
        <v>539</v>
      </c>
      <c r="G655" s="281" t="s">
        <v>194</v>
      </c>
      <c r="H655" s="282">
        <v>1.8740000000000001</v>
      </c>
      <c r="I655" s="283"/>
      <c r="J655" s="284">
        <f>ROUND(I655*H655,2)</f>
        <v>0</v>
      </c>
      <c r="K655" s="280" t="s">
        <v>171</v>
      </c>
      <c r="L655" s="285"/>
      <c r="M655" s="286" t="s">
        <v>1</v>
      </c>
      <c r="N655" s="287" t="s">
        <v>44</v>
      </c>
      <c r="O655" s="92"/>
      <c r="P655" s="236">
        <f>O655*H655</f>
        <v>0</v>
      </c>
      <c r="Q655" s="236">
        <v>1</v>
      </c>
      <c r="R655" s="236">
        <f>Q655*H655</f>
        <v>1.8740000000000001</v>
      </c>
      <c r="S655" s="236">
        <v>0</v>
      </c>
      <c r="T655" s="237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8" t="s">
        <v>415</v>
      </c>
      <c r="AT655" s="238" t="s">
        <v>191</v>
      </c>
      <c r="AU655" s="238" t="s">
        <v>89</v>
      </c>
      <c r="AY655" s="18" t="s">
        <v>165</v>
      </c>
      <c r="BE655" s="239">
        <f>IF(N655="základní",J655,0)</f>
        <v>0</v>
      </c>
      <c r="BF655" s="239">
        <f>IF(N655="snížená",J655,0)</f>
        <v>0</v>
      </c>
      <c r="BG655" s="239">
        <f>IF(N655="zákl. přenesená",J655,0)</f>
        <v>0</v>
      </c>
      <c r="BH655" s="239">
        <f>IF(N655="sníž. přenesená",J655,0)</f>
        <v>0</v>
      </c>
      <c r="BI655" s="239">
        <f>IF(N655="nulová",J655,0)</f>
        <v>0</v>
      </c>
      <c r="BJ655" s="18" t="s">
        <v>87</v>
      </c>
      <c r="BK655" s="239">
        <f>ROUND(I655*H655,2)</f>
        <v>0</v>
      </c>
      <c r="BL655" s="18" t="s">
        <v>308</v>
      </c>
      <c r="BM655" s="238" t="s">
        <v>1144</v>
      </c>
    </row>
    <row r="656" s="13" customFormat="1">
      <c r="A656" s="13"/>
      <c r="B656" s="245"/>
      <c r="C656" s="246"/>
      <c r="D656" s="247" t="s">
        <v>176</v>
      </c>
      <c r="E656" s="248" t="s">
        <v>1</v>
      </c>
      <c r="F656" s="249" t="s">
        <v>529</v>
      </c>
      <c r="G656" s="246"/>
      <c r="H656" s="248" t="s">
        <v>1</v>
      </c>
      <c r="I656" s="250"/>
      <c r="J656" s="246"/>
      <c r="K656" s="246"/>
      <c r="L656" s="251"/>
      <c r="M656" s="252"/>
      <c r="N656" s="253"/>
      <c r="O656" s="253"/>
      <c r="P656" s="253"/>
      <c r="Q656" s="253"/>
      <c r="R656" s="253"/>
      <c r="S656" s="253"/>
      <c r="T656" s="254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5" t="s">
        <v>176</v>
      </c>
      <c r="AU656" s="255" t="s">
        <v>89</v>
      </c>
      <c r="AV656" s="13" t="s">
        <v>87</v>
      </c>
      <c r="AW656" s="13" t="s">
        <v>35</v>
      </c>
      <c r="AX656" s="13" t="s">
        <v>79</v>
      </c>
      <c r="AY656" s="255" t="s">
        <v>165</v>
      </c>
    </row>
    <row r="657" s="13" customFormat="1">
      <c r="A657" s="13"/>
      <c r="B657" s="245"/>
      <c r="C657" s="246"/>
      <c r="D657" s="247" t="s">
        <v>176</v>
      </c>
      <c r="E657" s="248" t="s">
        <v>1</v>
      </c>
      <c r="F657" s="249" t="s">
        <v>530</v>
      </c>
      <c r="G657" s="246"/>
      <c r="H657" s="248" t="s">
        <v>1</v>
      </c>
      <c r="I657" s="250"/>
      <c r="J657" s="246"/>
      <c r="K657" s="246"/>
      <c r="L657" s="251"/>
      <c r="M657" s="252"/>
      <c r="N657" s="253"/>
      <c r="O657" s="253"/>
      <c r="P657" s="253"/>
      <c r="Q657" s="253"/>
      <c r="R657" s="253"/>
      <c r="S657" s="253"/>
      <c r="T657" s="25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55" t="s">
        <v>176</v>
      </c>
      <c r="AU657" s="255" t="s">
        <v>89</v>
      </c>
      <c r="AV657" s="13" t="s">
        <v>87</v>
      </c>
      <c r="AW657" s="13" t="s">
        <v>35</v>
      </c>
      <c r="AX657" s="13" t="s">
        <v>79</v>
      </c>
      <c r="AY657" s="255" t="s">
        <v>165</v>
      </c>
    </row>
    <row r="658" s="14" customFormat="1">
      <c r="A658" s="14"/>
      <c r="B658" s="256"/>
      <c r="C658" s="257"/>
      <c r="D658" s="247" t="s">
        <v>176</v>
      </c>
      <c r="E658" s="258" t="s">
        <v>1</v>
      </c>
      <c r="F658" s="259" t="s">
        <v>1331</v>
      </c>
      <c r="G658" s="257"/>
      <c r="H658" s="260">
        <v>1.8740000000000001</v>
      </c>
      <c r="I658" s="261"/>
      <c r="J658" s="257"/>
      <c r="K658" s="257"/>
      <c r="L658" s="262"/>
      <c r="M658" s="263"/>
      <c r="N658" s="264"/>
      <c r="O658" s="264"/>
      <c r="P658" s="264"/>
      <c r="Q658" s="264"/>
      <c r="R658" s="264"/>
      <c r="S658" s="264"/>
      <c r="T658" s="265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6" t="s">
        <v>176</v>
      </c>
      <c r="AU658" s="266" t="s">
        <v>89</v>
      </c>
      <c r="AV658" s="14" t="s">
        <v>89</v>
      </c>
      <c r="AW658" s="14" t="s">
        <v>35</v>
      </c>
      <c r="AX658" s="14" t="s">
        <v>79</v>
      </c>
      <c r="AY658" s="266" t="s">
        <v>165</v>
      </c>
    </row>
    <row r="659" s="15" customFormat="1">
      <c r="A659" s="15"/>
      <c r="B659" s="267"/>
      <c r="C659" s="268"/>
      <c r="D659" s="247" t="s">
        <v>176</v>
      </c>
      <c r="E659" s="269" t="s">
        <v>1</v>
      </c>
      <c r="F659" s="270" t="s">
        <v>179</v>
      </c>
      <c r="G659" s="268"/>
      <c r="H659" s="271">
        <v>1.8740000000000001</v>
      </c>
      <c r="I659" s="272"/>
      <c r="J659" s="268"/>
      <c r="K659" s="268"/>
      <c r="L659" s="273"/>
      <c r="M659" s="274"/>
      <c r="N659" s="275"/>
      <c r="O659" s="275"/>
      <c r="P659" s="275"/>
      <c r="Q659" s="275"/>
      <c r="R659" s="275"/>
      <c r="S659" s="275"/>
      <c r="T659" s="276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77" t="s">
        <v>176</v>
      </c>
      <c r="AU659" s="277" t="s">
        <v>89</v>
      </c>
      <c r="AV659" s="15" t="s">
        <v>172</v>
      </c>
      <c r="AW659" s="15" t="s">
        <v>35</v>
      </c>
      <c r="AX659" s="15" t="s">
        <v>87</v>
      </c>
      <c r="AY659" s="277" t="s">
        <v>165</v>
      </c>
    </row>
    <row r="660" s="2" customFormat="1" ht="24.15" customHeight="1">
      <c r="A660" s="39"/>
      <c r="B660" s="40"/>
      <c r="C660" s="278" t="s">
        <v>509</v>
      </c>
      <c r="D660" s="278" t="s">
        <v>191</v>
      </c>
      <c r="E660" s="279" t="s">
        <v>543</v>
      </c>
      <c r="F660" s="280" t="s">
        <v>544</v>
      </c>
      <c r="G660" s="281" t="s">
        <v>194</v>
      </c>
      <c r="H660" s="282">
        <v>0.31</v>
      </c>
      <c r="I660" s="283"/>
      <c r="J660" s="284">
        <f>ROUND(I660*H660,2)</f>
        <v>0</v>
      </c>
      <c r="K660" s="280" t="s">
        <v>171</v>
      </c>
      <c r="L660" s="285"/>
      <c r="M660" s="286" t="s">
        <v>1</v>
      </c>
      <c r="N660" s="287" t="s">
        <v>44</v>
      </c>
      <c r="O660" s="92"/>
      <c r="P660" s="236">
        <f>O660*H660</f>
        <v>0</v>
      </c>
      <c r="Q660" s="236">
        <v>1</v>
      </c>
      <c r="R660" s="236">
        <f>Q660*H660</f>
        <v>0.31</v>
      </c>
      <c r="S660" s="236">
        <v>0</v>
      </c>
      <c r="T660" s="237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38" t="s">
        <v>415</v>
      </c>
      <c r="AT660" s="238" t="s">
        <v>191</v>
      </c>
      <c r="AU660" s="238" t="s">
        <v>89</v>
      </c>
      <c r="AY660" s="18" t="s">
        <v>165</v>
      </c>
      <c r="BE660" s="239">
        <f>IF(N660="základní",J660,0)</f>
        <v>0</v>
      </c>
      <c r="BF660" s="239">
        <f>IF(N660="snížená",J660,0)</f>
        <v>0</v>
      </c>
      <c r="BG660" s="239">
        <f>IF(N660="zákl. přenesená",J660,0)</f>
        <v>0</v>
      </c>
      <c r="BH660" s="239">
        <f>IF(N660="sníž. přenesená",J660,0)</f>
        <v>0</v>
      </c>
      <c r="BI660" s="239">
        <f>IF(N660="nulová",J660,0)</f>
        <v>0</v>
      </c>
      <c r="BJ660" s="18" t="s">
        <v>87</v>
      </c>
      <c r="BK660" s="239">
        <f>ROUND(I660*H660,2)</f>
        <v>0</v>
      </c>
      <c r="BL660" s="18" t="s">
        <v>308</v>
      </c>
      <c r="BM660" s="238" t="s">
        <v>1146</v>
      </c>
    </row>
    <row r="661" s="13" customFormat="1">
      <c r="A661" s="13"/>
      <c r="B661" s="245"/>
      <c r="C661" s="246"/>
      <c r="D661" s="247" t="s">
        <v>176</v>
      </c>
      <c r="E661" s="248" t="s">
        <v>1</v>
      </c>
      <c r="F661" s="249" t="s">
        <v>529</v>
      </c>
      <c r="G661" s="246"/>
      <c r="H661" s="248" t="s">
        <v>1</v>
      </c>
      <c r="I661" s="250"/>
      <c r="J661" s="246"/>
      <c r="K661" s="246"/>
      <c r="L661" s="251"/>
      <c r="M661" s="252"/>
      <c r="N661" s="253"/>
      <c r="O661" s="253"/>
      <c r="P661" s="253"/>
      <c r="Q661" s="253"/>
      <c r="R661" s="253"/>
      <c r="S661" s="253"/>
      <c r="T661" s="25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55" t="s">
        <v>176</v>
      </c>
      <c r="AU661" s="255" t="s">
        <v>89</v>
      </c>
      <c r="AV661" s="13" t="s">
        <v>87</v>
      </c>
      <c r="AW661" s="13" t="s">
        <v>35</v>
      </c>
      <c r="AX661" s="13" t="s">
        <v>79</v>
      </c>
      <c r="AY661" s="255" t="s">
        <v>165</v>
      </c>
    </row>
    <row r="662" s="13" customFormat="1">
      <c r="A662" s="13"/>
      <c r="B662" s="245"/>
      <c r="C662" s="246"/>
      <c r="D662" s="247" t="s">
        <v>176</v>
      </c>
      <c r="E662" s="248" t="s">
        <v>1</v>
      </c>
      <c r="F662" s="249" t="s">
        <v>533</v>
      </c>
      <c r="G662" s="246"/>
      <c r="H662" s="248" t="s">
        <v>1</v>
      </c>
      <c r="I662" s="250"/>
      <c r="J662" s="246"/>
      <c r="K662" s="246"/>
      <c r="L662" s="251"/>
      <c r="M662" s="252"/>
      <c r="N662" s="253"/>
      <c r="O662" s="253"/>
      <c r="P662" s="253"/>
      <c r="Q662" s="253"/>
      <c r="R662" s="253"/>
      <c r="S662" s="253"/>
      <c r="T662" s="25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55" t="s">
        <v>176</v>
      </c>
      <c r="AU662" s="255" t="s">
        <v>89</v>
      </c>
      <c r="AV662" s="13" t="s">
        <v>87</v>
      </c>
      <c r="AW662" s="13" t="s">
        <v>35</v>
      </c>
      <c r="AX662" s="13" t="s">
        <v>79</v>
      </c>
      <c r="AY662" s="255" t="s">
        <v>165</v>
      </c>
    </row>
    <row r="663" s="14" customFormat="1">
      <c r="A663" s="14"/>
      <c r="B663" s="256"/>
      <c r="C663" s="257"/>
      <c r="D663" s="247" t="s">
        <v>176</v>
      </c>
      <c r="E663" s="258" t="s">
        <v>1</v>
      </c>
      <c r="F663" s="259" t="s">
        <v>1332</v>
      </c>
      <c r="G663" s="257"/>
      <c r="H663" s="260">
        <v>0.31</v>
      </c>
      <c r="I663" s="261"/>
      <c r="J663" s="257"/>
      <c r="K663" s="257"/>
      <c r="L663" s="262"/>
      <c r="M663" s="263"/>
      <c r="N663" s="264"/>
      <c r="O663" s="264"/>
      <c r="P663" s="264"/>
      <c r="Q663" s="264"/>
      <c r="R663" s="264"/>
      <c r="S663" s="264"/>
      <c r="T663" s="265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66" t="s">
        <v>176</v>
      </c>
      <c r="AU663" s="266" t="s">
        <v>89</v>
      </c>
      <c r="AV663" s="14" t="s">
        <v>89</v>
      </c>
      <c r="AW663" s="14" t="s">
        <v>35</v>
      </c>
      <c r="AX663" s="14" t="s">
        <v>79</v>
      </c>
      <c r="AY663" s="266" t="s">
        <v>165</v>
      </c>
    </row>
    <row r="664" s="15" customFormat="1">
      <c r="A664" s="15"/>
      <c r="B664" s="267"/>
      <c r="C664" s="268"/>
      <c r="D664" s="247" t="s">
        <v>176</v>
      </c>
      <c r="E664" s="269" t="s">
        <v>1</v>
      </c>
      <c r="F664" s="270" t="s">
        <v>179</v>
      </c>
      <c r="G664" s="268"/>
      <c r="H664" s="271">
        <v>0.31</v>
      </c>
      <c r="I664" s="272"/>
      <c r="J664" s="268"/>
      <c r="K664" s="268"/>
      <c r="L664" s="273"/>
      <c r="M664" s="274"/>
      <c r="N664" s="275"/>
      <c r="O664" s="275"/>
      <c r="P664" s="275"/>
      <c r="Q664" s="275"/>
      <c r="R664" s="275"/>
      <c r="S664" s="275"/>
      <c r="T664" s="276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77" t="s">
        <v>176</v>
      </c>
      <c r="AU664" s="277" t="s">
        <v>89</v>
      </c>
      <c r="AV664" s="15" t="s">
        <v>172</v>
      </c>
      <c r="AW664" s="15" t="s">
        <v>35</v>
      </c>
      <c r="AX664" s="15" t="s">
        <v>87</v>
      </c>
      <c r="AY664" s="277" t="s">
        <v>165</v>
      </c>
    </row>
    <row r="665" s="2" customFormat="1" ht="16.5" customHeight="1">
      <c r="A665" s="39"/>
      <c r="B665" s="40"/>
      <c r="C665" s="227" t="s">
        <v>516</v>
      </c>
      <c r="D665" s="227" t="s">
        <v>167</v>
      </c>
      <c r="E665" s="228" t="s">
        <v>548</v>
      </c>
      <c r="F665" s="229" t="s">
        <v>549</v>
      </c>
      <c r="G665" s="230" t="s">
        <v>287</v>
      </c>
      <c r="H665" s="231">
        <v>1934.1230000000001</v>
      </c>
      <c r="I665" s="232"/>
      <c r="J665" s="233">
        <f>ROUND(I665*H665,2)</f>
        <v>0</v>
      </c>
      <c r="K665" s="229" t="s">
        <v>1</v>
      </c>
      <c r="L665" s="45"/>
      <c r="M665" s="234" t="s">
        <v>1</v>
      </c>
      <c r="N665" s="235" t="s">
        <v>44</v>
      </c>
      <c r="O665" s="92"/>
      <c r="P665" s="236">
        <f>O665*H665</f>
        <v>0</v>
      </c>
      <c r="Q665" s="236">
        <v>0</v>
      </c>
      <c r="R665" s="236">
        <f>Q665*H665</f>
        <v>0</v>
      </c>
      <c r="S665" s="236">
        <v>0</v>
      </c>
      <c r="T665" s="237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8" t="s">
        <v>308</v>
      </c>
      <c r="AT665" s="238" t="s">
        <v>167</v>
      </c>
      <c r="AU665" s="238" t="s">
        <v>89</v>
      </c>
      <c r="AY665" s="18" t="s">
        <v>165</v>
      </c>
      <c r="BE665" s="239">
        <f>IF(N665="základní",J665,0)</f>
        <v>0</v>
      </c>
      <c r="BF665" s="239">
        <f>IF(N665="snížená",J665,0)</f>
        <v>0</v>
      </c>
      <c r="BG665" s="239">
        <f>IF(N665="zákl. přenesená",J665,0)</f>
        <v>0</v>
      </c>
      <c r="BH665" s="239">
        <f>IF(N665="sníž. přenesená",J665,0)</f>
        <v>0</v>
      </c>
      <c r="BI665" s="239">
        <f>IF(N665="nulová",J665,0)</f>
        <v>0</v>
      </c>
      <c r="BJ665" s="18" t="s">
        <v>87</v>
      </c>
      <c r="BK665" s="239">
        <f>ROUND(I665*H665,2)</f>
        <v>0</v>
      </c>
      <c r="BL665" s="18" t="s">
        <v>308</v>
      </c>
      <c r="BM665" s="238" t="s">
        <v>1148</v>
      </c>
    </row>
    <row r="666" s="14" customFormat="1">
      <c r="A666" s="14"/>
      <c r="B666" s="256"/>
      <c r="C666" s="257"/>
      <c r="D666" s="247" t="s">
        <v>176</v>
      </c>
      <c r="E666" s="258" t="s">
        <v>1</v>
      </c>
      <c r="F666" s="259" t="s">
        <v>1333</v>
      </c>
      <c r="G666" s="257"/>
      <c r="H666" s="260">
        <v>1934.1230000000001</v>
      </c>
      <c r="I666" s="261"/>
      <c r="J666" s="257"/>
      <c r="K666" s="257"/>
      <c r="L666" s="262"/>
      <c r="M666" s="263"/>
      <c r="N666" s="264"/>
      <c r="O666" s="264"/>
      <c r="P666" s="264"/>
      <c r="Q666" s="264"/>
      <c r="R666" s="264"/>
      <c r="S666" s="264"/>
      <c r="T666" s="265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6" t="s">
        <v>176</v>
      </c>
      <c r="AU666" s="266" t="s">
        <v>89</v>
      </c>
      <c r="AV666" s="14" t="s">
        <v>89</v>
      </c>
      <c r="AW666" s="14" t="s">
        <v>35</v>
      </c>
      <c r="AX666" s="14" t="s">
        <v>87</v>
      </c>
      <c r="AY666" s="266" t="s">
        <v>165</v>
      </c>
    </row>
    <row r="667" s="2" customFormat="1" ht="24.15" customHeight="1">
      <c r="A667" s="39"/>
      <c r="B667" s="40"/>
      <c r="C667" s="227" t="s">
        <v>524</v>
      </c>
      <c r="D667" s="227" t="s">
        <v>167</v>
      </c>
      <c r="E667" s="228" t="s">
        <v>553</v>
      </c>
      <c r="F667" s="229" t="s">
        <v>554</v>
      </c>
      <c r="G667" s="230" t="s">
        <v>519</v>
      </c>
      <c r="H667" s="299"/>
      <c r="I667" s="232"/>
      <c r="J667" s="233">
        <f>ROUND(I667*H667,2)</f>
        <v>0</v>
      </c>
      <c r="K667" s="229" t="s">
        <v>171</v>
      </c>
      <c r="L667" s="45"/>
      <c r="M667" s="234" t="s">
        <v>1</v>
      </c>
      <c r="N667" s="235" t="s">
        <v>44</v>
      </c>
      <c r="O667" s="92"/>
      <c r="P667" s="236">
        <f>O667*H667</f>
        <v>0</v>
      </c>
      <c r="Q667" s="236">
        <v>0</v>
      </c>
      <c r="R667" s="236">
        <f>Q667*H667</f>
        <v>0</v>
      </c>
      <c r="S667" s="236">
        <v>0</v>
      </c>
      <c r="T667" s="237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38" t="s">
        <v>308</v>
      </c>
      <c r="AT667" s="238" t="s">
        <v>167</v>
      </c>
      <c r="AU667" s="238" t="s">
        <v>89</v>
      </c>
      <c r="AY667" s="18" t="s">
        <v>165</v>
      </c>
      <c r="BE667" s="239">
        <f>IF(N667="základní",J667,0)</f>
        <v>0</v>
      </c>
      <c r="BF667" s="239">
        <f>IF(N667="snížená",J667,0)</f>
        <v>0</v>
      </c>
      <c r="BG667" s="239">
        <f>IF(N667="zákl. přenesená",J667,0)</f>
        <v>0</v>
      </c>
      <c r="BH667" s="239">
        <f>IF(N667="sníž. přenesená",J667,0)</f>
        <v>0</v>
      </c>
      <c r="BI667" s="239">
        <f>IF(N667="nulová",J667,0)</f>
        <v>0</v>
      </c>
      <c r="BJ667" s="18" t="s">
        <v>87</v>
      </c>
      <c r="BK667" s="239">
        <f>ROUND(I667*H667,2)</f>
        <v>0</v>
      </c>
      <c r="BL667" s="18" t="s">
        <v>308</v>
      </c>
      <c r="BM667" s="238" t="s">
        <v>1150</v>
      </c>
    </row>
    <row r="668" s="2" customFormat="1">
      <c r="A668" s="39"/>
      <c r="B668" s="40"/>
      <c r="C668" s="41"/>
      <c r="D668" s="240" t="s">
        <v>174</v>
      </c>
      <c r="E668" s="41"/>
      <c r="F668" s="241" t="s">
        <v>556</v>
      </c>
      <c r="G668" s="41"/>
      <c r="H668" s="41"/>
      <c r="I668" s="242"/>
      <c r="J668" s="41"/>
      <c r="K668" s="41"/>
      <c r="L668" s="45"/>
      <c r="M668" s="243"/>
      <c r="N668" s="244"/>
      <c r="O668" s="92"/>
      <c r="P668" s="92"/>
      <c r="Q668" s="92"/>
      <c r="R668" s="92"/>
      <c r="S668" s="92"/>
      <c r="T668" s="93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T668" s="18" t="s">
        <v>174</v>
      </c>
      <c r="AU668" s="18" t="s">
        <v>89</v>
      </c>
    </row>
    <row r="669" s="12" customFormat="1" ht="25.92" customHeight="1">
      <c r="A669" s="12"/>
      <c r="B669" s="211"/>
      <c r="C669" s="212"/>
      <c r="D669" s="213" t="s">
        <v>78</v>
      </c>
      <c r="E669" s="214" t="s">
        <v>191</v>
      </c>
      <c r="F669" s="214" t="s">
        <v>708</v>
      </c>
      <c r="G669" s="212"/>
      <c r="H669" s="212"/>
      <c r="I669" s="215"/>
      <c r="J669" s="216">
        <f>BK669</f>
        <v>0</v>
      </c>
      <c r="K669" s="212"/>
      <c r="L669" s="217"/>
      <c r="M669" s="218"/>
      <c r="N669" s="219"/>
      <c r="O669" s="219"/>
      <c r="P669" s="220">
        <f>P670</f>
        <v>0</v>
      </c>
      <c r="Q669" s="219"/>
      <c r="R669" s="220">
        <f>R670</f>
        <v>0.0072449999999999997</v>
      </c>
      <c r="S669" s="219"/>
      <c r="T669" s="221">
        <f>T670</f>
        <v>0</v>
      </c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R669" s="222" t="s">
        <v>210</v>
      </c>
      <c r="AT669" s="223" t="s">
        <v>78</v>
      </c>
      <c r="AU669" s="223" t="s">
        <v>79</v>
      </c>
      <c r="AY669" s="222" t="s">
        <v>165</v>
      </c>
      <c r="BK669" s="224">
        <f>BK670</f>
        <v>0</v>
      </c>
    </row>
    <row r="670" s="12" customFormat="1" ht="22.8" customHeight="1">
      <c r="A670" s="12"/>
      <c r="B670" s="211"/>
      <c r="C670" s="212"/>
      <c r="D670" s="213" t="s">
        <v>78</v>
      </c>
      <c r="E670" s="225" t="s">
        <v>709</v>
      </c>
      <c r="F670" s="225" t="s">
        <v>710</v>
      </c>
      <c r="G670" s="212"/>
      <c r="H670" s="212"/>
      <c r="I670" s="215"/>
      <c r="J670" s="226">
        <f>BK670</f>
        <v>0</v>
      </c>
      <c r="K670" s="212"/>
      <c r="L670" s="217"/>
      <c r="M670" s="218"/>
      <c r="N670" s="219"/>
      <c r="O670" s="219"/>
      <c r="P670" s="220">
        <f>SUM(P671:P678)</f>
        <v>0</v>
      </c>
      <c r="Q670" s="219"/>
      <c r="R670" s="220">
        <f>SUM(R671:R678)</f>
        <v>0.0072449999999999997</v>
      </c>
      <c r="S670" s="219"/>
      <c r="T670" s="221">
        <f>SUM(T671:T678)</f>
        <v>0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R670" s="222" t="s">
        <v>210</v>
      </c>
      <c r="AT670" s="223" t="s">
        <v>78</v>
      </c>
      <c r="AU670" s="223" t="s">
        <v>87</v>
      </c>
      <c r="AY670" s="222" t="s">
        <v>165</v>
      </c>
      <c r="BK670" s="224">
        <f>SUM(BK671:BK678)</f>
        <v>0</v>
      </c>
    </row>
    <row r="671" s="2" customFormat="1" ht="24.15" customHeight="1">
      <c r="A671" s="39"/>
      <c r="B671" s="40"/>
      <c r="C671" s="227" t="s">
        <v>537</v>
      </c>
      <c r="D671" s="227" t="s">
        <v>167</v>
      </c>
      <c r="E671" s="228" t="s">
        <v>936</v>
      </c>
      <c r="F671" s="229" t="s">
        <v>937</v>
      </c>
      <c r="G671" s="230" t="s">
        <v>335</v>
      </c>
      <c r="H671" s="231">
        <v>10</v>
      </c>
      <c r="I671" s="232"/>
      <c r="J671" s="233">
        <f>ROUND(I671*H671,2)</f>
        <v>0</v>
      </c>
      <c r="K671" s="229" t="s">
        <v>171</v>
      </c>
      <c r="L671" s="45"/>
      <c r="M671" s="234" t="s">
        <v>1</v>
      </c>
      <c r="N671" s="235" t="s">
        <v>44</v>
      </c>
      <c r="O671" s="92"/>
      <c r="P671" s="236">
        <f>O671*H671</f>
        <v>0</v>
      </c>
      <c r="Q671" s="236">
        <v>0</v>
      </c>
      <c r="R671" s="236">
        <f>Q671*H671</f>
        <v>0</v>
      </c>
      <c r="S671" s="236">
        <v>0</v>
      </c>
      <c r="T671" s="237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8" t="s">
        <v>713</v>
      </c>
      <c r="AT671" s="238" t="s">
        <v>167</v>
      </c>
      <c r="AU671" s="238" t="s">
        <v>89</v>
      </c>
      <c r="AY671" s="18" t="s">
        <v>165</v>
      </c>
      <c r="BE671" s="239">
        <f>IF(N671="základní",J671,0)</f>
        <v>0</v>
      </c>
      <c r="BF671" s="239">
        <f>IF(N671="snížená",J671,0)</f>
        <v>0</v>
      </c>
      <c r="BG671" s="239">
        <f>IF(N671="zákl. přenesená",J671,0)</f>
        <v>0</v>
      </c>
      <c r="BH671" s="239">
        <f>IF(N671="sníž. přenesená",J671,0)</f>
        <v>0</v>
      </c>
      <c r="BI671" s="239">
        <f>IF(N671="nulová",J671,0)</f>
        <v>0</v>
      </c>
      <c r="BJ671" s="18" t="s">
        <v>87</v>
      </c>
      <c r="BK671" s="239">
        <f>ROUND(I671*H671,2)</f>
        <v>0</v>
      </c>
      <c r="BL671" s="18" t="s">
        <v>713</v>
      </c>
      <c r="BM671" s="238" t="s">
        <v>1334</v>
      </c>
    </row>
    <row r="672" s="2" customFormat="1">
      <c r="A672" s="39"/>
      <c r="B672" s="40"/>
      <c r="C672" s="41"/>
      <c r="D672" s="240" t="s">
        <v>174</v>
      </c>
      <c r="E672" s="41"/>
      <c r="F672" s="241" t="s">
        <v>939</v>
      </c>
      <c r="G672" s="41"/>
      <c r="H672" s="41"/>
      <c r="I672" s="242"/>
      <c r="J672" s="41"/>
      <c r="K672" s="41"/>
      <c r="L672" s="45"/>
      <c r="M672" s="243"/>
      <c r="N672" s="244"/>
      <c r="O672" s="92"/>
      <c r="P672" s="92"/>
      <c r="Q672" s="92"/>
      <c r="R672" s="92"/>
      <c r="S672" s="92"/>
      <c r="T672" s="93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18" t="s">
        <v>174</v>
      </c>
      <c r="AU672" s="18" t="s">
        <v>89</v>
      </c>
    </row>
    <row r="673" s="13" customFormat="1">
      <c r="A673" s="13"/>
      <c r="B673" s="245"/>
      <c r="C673" s="246"/>
      <c r="D673" s="247" t="s">
        <v>176</v>
      </c>
      <c r="E673" s="248" t="s">
        <v>1</v>
      </c>
      <c r="F673" s="249" t="s">
        <v>940</v>
      </c>
      <c r="G673" s="246"/>
      <c r="H673" s="248" t="s">
        <v>1</v>
      </c>
      <c r="I673" s="250"/>
      <c r="J673" s="246"/>
      <c r="K673" s="246"/>
      <c r="L673" s="251"/>
      <c r="M673" s="252"/>
      <c r="N673" s="253"/>
      <c r="O673" s="253"/>
      <c r="P673" s="253"/>
      <c r="Q673" s="253"/>
      <c r="R673" s="253"/>
      <c r="S673" s="253"/>
      <c r="T673" s="25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55" t="s">
        <v>176</v>
      </c>
      <c r="AU673" s="255" t="s">
        <v>89</v>
      </c>
      <c r="AV673" s="13" t="s">
        <v>87</v>
      </c>
      <c r="AW673" s="13" t="s">
        <v>35</v>
      </c>
      <c r="AX673" s="13" t="s">
        <v>79</v>
      </c>
      <c r="AY673" s="255" t="s">
        <v>165</v>
      </c>
    </row>
    <row r="674" s="14" customFormat="1">
      <c r="A674" s="14"/>
      <c r="B674" s="256"/>
      <c r="C674" s="257"/>
      <c r="D674" s="247" t="s">
        <v>176</v>
      </c>
      <c r="E674" s="258" t="s">
        <v>1</v>
      </c>
      <c r="F674" s="259" t="s">
        <v>1155</v>
      </c>
      <c r="G674" s="257"/>
      <c r="H674" s="260">
        <v>10</v>
      </c>
      <c r="I674" s="261"/>
      <c r="J674" s="257"/>
      <c r="K674" s="257"/>
      <c r="L674" s="262"/>
      <c r="M674" s="263"/>
      <c r="N674" s="264"/>
      <c r="O674" s="264"/>
      <c r="P674" s="264"/>
      <c r="Q674" s="264"/>
      <c r="R674" s="264"/>
      <c r="S674" s="264"/>
      <c r="T674" s="26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6" t="s">
        <v>176</v>
      </c>
      <c r="AU674" s="266" t="s">
        <v>89</v>
      </c>
      <c r="AV674" s="14" t="s">
        <v>89</v>
      </c>
      <c r="AW674" s="14" t="s">
        <v>35</v>
      </c>
      <c r="AX674" s="14" t="s">
        <v>79</v>
      </c>
      <c r="AY674" s="266" t="s">
        <v>165</v>
      </c>
    </row>
    <row r="675" s="15" customFormat="1">
      <c r="A675" s="15"/>
      <c r="B675" s="267"/>
      <c r="C675" s="268"/>
      <c r="D675" s="247" t="s">
        <v>176</v>
      </c>
      <c r="E675" s="269" t="s">
        <v>1</v>
      </c>
      <c r="F675" s="270" t="s">
        <v>179</v>
      </c>
      <c r="G675" s="268"/>
      <c r="H675" s="271">
        <v>10</v>
      </c>
      <c r="I675" s="272"/>
      <c r="J675" s="268"/>
      <c r="K675" s="268"/>
      <c r="L675" s="273"/>
      <c r="M675" s="274"/>
      <c r="N675" s="275"/>
      <c r="O675" s="275"/>
      <c r="P675" s="275"/>
      <c r="Q675" s="275"/>
      <c r="R675" s="275"/>
      <c r="S675" s="275"/>
      <c r="T675" s="276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77" t="s">
        <v>176</v>
      </c>
      <c r="AU675" s="277" t="s">
        <v>89</v>
      </c>
      <c r="AV675" s="15" t="s">
        <v>172</v>
      </c>
      <c r="AW675" s="15" t="s">
        <v>35</v>
      </c>
      <c r="AX675" s="15" t="s">
        <v>87</v>
      </c>
      <c r="AY675" s="277" t="s">
        <v>165</v>
      </c>
    </row>
    <row r="676" s="2" customFormat="1" ht="24.15" customHeight="1">
      <c r="A676" s="39"/>
      <c r="B676" s="40"/>
      <c r="C676" s="278" t="s">
        <v>542</v>
      </c>
      <c r="D676" s="278" t="s">
        <v>191</v>
      </c>
      <c r="E676" s="279" t="s">
        <v>942</v>
      </c>
      <c r="F676" s="280" t="s">
        <v>943</v>
      </c>
      <c r="G676" s="281" t="s">
        <v>335</v>
      </c>
      <c r="H676" s="282">
        <v>10.5</v>
      </c>
      <c r="I676" s="283"/>
      <c r="J676" s="284">
        <f>ROUND(I676*H676,2)</f>
        <v>0</v>
      </c>
      <c r="K676" s="280" t="s">
        <v>171</v>
      </c>
      <c r="L676" s="285"/>
      <c r="M676" s="286" t="s">
        <v>1</v>
      </c>
      <c r="N676" s="287" t="s">
        <v>44</v>
      </c>
      <c r="O676" s="92"/>
      <c r="P676" s="236">
        <f>O676*H676</f>
        <v>0</v>
      </c>
      <c r="Q676" s="236">
        <v>0.00068999999999999997</v>
      </c>
      <c r="R676" s="236">
        <f>Q676*H676</f>
        <v>0.0072449999999999997</v>
      </c>
      <c r="S676" s="236">
        <v>0</v>
      </c>
      <c r="T676" s="237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38" t="s">
        <v>944</v>
      </c>
      <c r="AT676" s="238" t="s">
        <v>191</v>
      </c>
      <c r="AU676" s="238" t="s">
        <v>89</v>
      </c>
      <c r="AY676" s="18" t="s">
        <v>165</v>
      </c>
      <c r="BE676" s="239">
        <f>IF(N676="základní",J676,0)</f>
        <v>0</v>
      </c>
      <c r="BF676" s="239">
        <f>IF(N676="snížená",J676,0)</f>
        <v>0</v>
      </c>
      <c r="BG676" s="239">
        <f>IF(N676="zákl. přenesená",J676,0)</f>
        <v>0</v>
      </c>
      <c r="BH676" s="239">
        <f>IF(N676="sníž. přenesená",J676,0)</f>
        <v>0</v>
      </c>
      <c r="BI676" s="239">
        <f>IF(N676="nulová",J676,0)</f>
        <v>0</v>
      </c>
      <c r="BJ676" s="18" t="s">
        <v>87</v>
      </c>
      <c r="BK676" s="239">
        <f>ROUND(I676*H676,2)</f>
        <v>0</v>
      </c>
      <c r="BL676" s="18" t="s">
        <v>944</v>
      </c>
      <c r="BM676" s="238" t="s">
        <v>1335</v>
      </c>
    </row>
    <row r="677" s="14" customFormat="1">
      <c r="A677" s="14"/>
      <c r="B677" s="256"/>
      <c r="C677" s="257"/>
      <c r="D677" s="247" t="s">
        <v>176</v>
      </c>
      <c r="E677" s="258" t="s">
        <v>1</v>
      </c>
      <c r="F677" s="259" t="s">
        <v>1336</v>
      </c>
      <c r="G677" s="257"/>
      <c r="H677" s="260">
        <v>10.5</v>
      </c>
      <c r="I677" s="261"/>
      <c r="J677" s="257"/>
      <c r="K677" s="257"/>
      <c r="L677" s="262"/>
      <c r="M677" s="263"/>
      <c r="N677" s="264"/>
      <c r="O677" s="264"/>
      <c r="P677" s="264"/>
      <c r="Q677" s="264"/>
      <c r="R677" s="264"/>
      <c r="S677" s="264"/>
      <c r="T677" s="26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6" t="s">
        <v>176</v>
      </c>
      <c r="AU677" s="266" t="s">
        <v>89</v>
      </c>
      <c r="AV677" s="14" t="s">
        <v>89</v>
      </c>
      <c r="AW677" s="14" t="s">
        <v>35</v>
      </c>
      <c r="AX677" s="14" t="s">
        <v>79</v>
      </c>
      <c r="AY677" s="266" t="s">
        <v>165</v>
      </c>
    </row>
    <row r="678" s="15" customFormat="1">
      <c r="A678" s="15"/>
      <c r="B678" s="267"/>
      <c r="C678" s="268"/>
      <c r="D678" s="247" t="s">
        <v>176</v>
      </c>
      <c r="E678" s="269" t="s">
        <v>1</v>
      </c>
      <c r="F678" s="270" t="s">
        <v>179</v>
      </c>
      <c r="G678" s="268"/>
      <c r="H678" s="271">
        <v>10.5</v>
      </c>
      <c r="I678" s="272"/>
      <c r="J678" s="268"/>
      <c r="K678" s="268"/>
      <c r="L678" s="273"/>
      <c r="M678" s="304"/>
      <c r="N678" s="305"/>
      <c r="O678" s="305"/>
      <c r="P678" s="305"/>
      <c r="Q678" s="305"/>
      <c r="R678" s="305"/>
      <c r="S678" s="305"/>
      <c r="T678" s="306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77" t="s">
        <v>176</v>
      </c>
      <c r="AU678" s="277" t="s">
        <v>89</v>
      </c>
      <c r="AV678" s="15" t="s">
        <v>172</v>
      </c>
      <c r="AW678" s="15" t="s">
        <v>35</v>
      </c>
      <c r="AX678" s="15" t="s">
        <v>87</v>
      </c>
      <c r="AY678" s="277" t="s">
        <v>165</v>
      </c>
    </row>
    <row r="679" s="2" customFormat="1" ht="6.96" customHeight="1">
      <c r="A679" s="39"/>
      <c r="B679" s="67"/>
      <c r="C679" s="68"/>
      <c r="D679" s="68"/>
      <c r="E679" s="68"/>
      <c r="F679" s="68"/>
      <c r="G679" s="68"/>
      <c r="H679" s="68"/>
      <c r="I679" s="68"/>
      <c r="J679" s="68"/>
      <c r="K679" s="68"/>
      <c r="L679" s="45"/>
      <c r="M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</row>
  </sheetData>
  <sheetProtection sheet="1" autoFilter="0" formatColumns="0" formatRows="0" objects="1" scenarios="1" spinCount="100000" saltValue="A/L+lyCvp2gYY7t8OH4InhdGeaCfNp7pdcbiL/LEfrLfCmbIdUWSrhwGsc6UVbPvmsR5HFuv8Gj1/Vb2U/L5og==" hashValue="BtY7rPQSkHCEbZrkFjnnsDjFlrAublCgai0fcZuR0qUPYI3yiUebUelUwIdNMyZfXS1owlDsp3XBgCQYxucrMQ==" algorithmName="SHA-512" password="CC35"/>
  <autoFilter ref="C126:K67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1" r:id="rId1" display="https://podminky.urs.cz/item/CS_URS_2025_02/119001422"/>
    <hyperlink ref="F136" r:id="rId2" display="https://podminky.urs.cz/item/CS_URS_2025_02/121151113"/>
    <hyperlink ref="F142" r:id="rId3" display="https://podminky.urs.cz/item/CS_URS_2025_02/122452204"/>
    <hyperlink ref="F183" r:id="rId4" display="https://podminky.urs.cz/item/CS_URS_2025_02/132251103"/>
    <hyperlink ref="F192" r:id="rId5" display="https://podminky.urs.cz/item/CS_URS_2025_02/139001101"/>
    <hyperlink ref="F200" r:id="rId6" display="https://podminky.urs.cz/item/CS_URS_2025_02/162751117"/>
    <hyperlink ref="F212" r:id="rId7" display="https://podminky.urs.cz/item/CS_URS_2025_02/162751119"/>
    <hyperlink ref="F216" r:id="rId8" display="https://podminky.urs.cz/item/CS_URS_2025_02/166151101"/>
    <hyperlink ref="F223" r:id="rId9" display="https://podminky.urs.cz/item/CS_URS_2025_02/171201231"/>
    <hyperlink ref="F227" r:id="rId10" display="https://podminky.urs.cz/item/CS_URS_2025_02/171251201"/>
    <hyperlink ref="F229" r:id="rId11" display="https://podminky.urs.cz/item/CS_URS_2025_02/175151201"/>
    <hyperlink ref="F254" r:id="rId12" display="https://podminky.urs.cz/item/CS_URS_2025_02/181351103"/>
    <hyperlink ref="F268" r:id="rId13" display="https://podminky.urs.cz/item/CS_URS_2025_02/181411131"/>
    <hyperlink ref="F285" r:id="rId14" display="https://podminky.urs.cz/item/CS_URS_2025_02/181951112"/>
    <hyperlink ref="F320" r:id="rId15" display="https://podminky.urs.cz/item/CS_URS_2025_02/182151111"/>
    <hyperlink ref="F327" r:id="rId16" display="https://podminky.urs.cz/item/CS_URS_2025_02/211531111"/>
    <hyperlink ref="F336" r:id="rId17" display="https://podminky.urs.cz/item/CS_URS_2025_02/211971110"/>
    <hyperlink ref="F349" r:id="rId18" display="https://podminky.urs.cz/item/CS_URS_2025_02/212532111"/>
    <hyperlink ref="F358" r:id="rId19" display="https://podminky.urs.cz/item/CS_URS_2025_02/212755214"/>
    <hyperlink ref="F368" r:id="rId20" display="https://podminky.urs.cz/item/CS_URS_2025_02/564211011"/>
    <hyperlink ref="F403" r:id="rId21" display="https://podminky.urs.cz/item/CS_URS_2025_02/564760101"/>
    <hyperlink ref="F417" r:id="rId22" display="https://podminky.urs.cz/item/CS_URS_2025_02/564831111"/>
    <hyperlink ref="F431" r:id="rId23" display="https://podminky.urs.cz/item/CS_URS_2025_02/564861111"/>
    <hyperlink ref="F442" r:id="rId24" display="https://podminky.urs.cz/item/CS_URS_2025_02/564871111"/>
    <hyperlink ref="F456" r:id="rId25" display="https://podminky.urs.cz/item/CS_URS_2025_02/564952111"/>
    <hyperlink ref="F470" r:id="rId26" display="https://podminky.urs.cz/item/CS_URS_2025_02/564960315"/>
    <hyperlink ref="F493" r:id="rId27" display="https://podminky.urs.cz/item/CS_URS_2025_02/584121108"/>
    <hyperlink ref="F502" r:id="rId28" display="https://podminky.urs.cz/item/CS_URS_2025_02/591111111"/>
    <hyperlink ref="F526" r:id="rId29" display="https://podminky.urs.cz/item/CS_URS_2025_02/591411111"/>
    <hyperlink ref="F543" r:id="rId30" display="https://podminky.urs.cz/item/CS_URS_2025_02/599441111"/>
    <hyperlink ref="F557" r:id="rId31" display="https://podminky.urs.cz/item/CS_URS_2025_02/916111113"/>
    <hyperlink ref="F565" r:id="rId32" display="https://podminky.urs.cz/item/CS_URS_2025_02/916991121"/>
    <hyperlink ref="F570" r:id="rId33" display="https://podminky.urs.cz/item/CS_URS_2025_02/919726202"/>
    <hyperlink ref="F606" r:id="rId34" display="https://podminky.urs.cz/item/CS_URS_2025_02/998223011"/>
    <hyperlink ref="F610" r:id="rId35" display="https://podminky.urs.cz/item/CS_URS_2025_02/711161215"/>
    <hyperlink ref="F619" r:id="rId36" display="https://podminky.urs.cz/item/CS_URS_2025_02/998711201"/>
    <hyperlink ref="F622" r:id="rId37" display="https://podminky.urs.cz/item/CS_URS_2025_02/767995113"/>
    <hyperlink ref="F668" r:id="rId38" display="https://podminky.urs.cz/item/CS_URS_2025_02/998767311"/>
    <hyperlink ref="F672" r:id="rId39" display="https://podminky.urs.cz/item/CS_URS_2025_02/4607912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53" t="s">
        <v>1337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27</v>
      </c>
      <c r="F15" s="39"/>
      <c r="G15" s="39"/>
      <c r="H15" s="39"/>
      <c r="I15" s="151" t="s">
        <v>28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29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31</v>
      </c>
      <c r="E20" s="39"/>
      <c r="F20" s="39"/>
      <c r="G20" s="39"/>
      <c r="H20" s="39"/>
      <c r="I20" s="151" t="s">
        <v>25</v>
      </c>
      <c r="J20" s="142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33</v>
      </c>
      <c r="F21" s="39"/>
      <c r="G21" s="39"/>
      <c r="H21" s="39"/>
      <c r="I21" s="151" t="s">
        <v>28</v>
      </c>
      <c r="J21" s="142" t="s">
        <v>34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36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37</v>
      </c>
      <c r="F24" s="39"/>
      <c r="G24" s="39"/>
      <c r="H24" s="39"/>
      <c r="I24" s="151" t="s">
        <v>28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39</v>
      </c>
      <c r="E30" s="39"/>
      <c r="F30" s="39"/>
      <c r="G30" s="39"/>
      <c r="H30" s="39"/>
      <c r="I30" s="39"/>
      <c r="J30" s="161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41</v>
      </c>
      <c r="G32" s="39"/>
      <c r="H32" s="39"/>
      <c r="I32" s="162" t="s">
        <v>40</v>
      </c>
      <c r="J32" s="162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43</v>
      </c>
      <c r="E33" s="151" t="s">
        <v>44</v>
      </c>
      <c r="F33" s="164">
        <f>ROUND((SUM(BE125:BE285)),  2)</f>
        <v>0</v>
      </c>
      <c r="G33" s="39"/>
      <c r="H33" s="39"/>
      <c r="I33" s="165">
        <v>0.20999999999999999</v>
      </c>
      <c r="J33" s="164">
        <f>ROUND(((SUM(BE125:BE285))*I33),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45</v>
      </c>
      <c r="F34" s="164">
        <f>ROUND((SUM(BF125:BF285)),  2)</f>
        <v>0</v>
      </c>
      <c r="G34" s="39"/>
      <c r="H34" s="39"/>
      <c r="I34" s="165">
        <v>0.12</v>
      </c>
      <c r="J34" s="164">
        <f>ROUND(((SUM(BF125:BF285))*I34),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46</v>
      </c>
      <c r="F35" s="164">
        <f>ROUND((SUM(BG125:BG285)),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47</v>
      </c>
      <c r="F36" s="164">
        <f>ROUND((SUM(BH125:BH285)),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48</v>
      </c>
      <c r="F37" s="164">
        <f>ROUND((SUM(BI125:BI285)),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49</v>
      </c>
      <c r="E39" s="168"/>
      <c r="F39" s="168"/>
      <c r="G39" s="169" t="s">
        <v>50</v>
      </c>
      <c r="H39" s="170" t="s">
        <v>51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2504906 - SO 401 - Komunikace a parkovací plochy I.etapa - Dobíjecí stanice pro elektrická vozidla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Rajhrad</v>
      </c>
      <c r="G89" s="41"/>
      <c r="H89" s="41"/>
      <c r="I89" s="33" t="s">
        <v>22</v>
      </c>
      <c r="J89" s="80" t="str">
        <f>IF(J12="","",J12)</f>
        <v>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Benediktínské opatství Rajhrad, Kláštěr 1, 66461 R</v>
      </c>
      <c r="G91" s="41"/>
      <c r="H91" s="41"/>
      <c r="I91" s="33" t="s">
        <v>31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Ing. Petr Zavadil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134</v>
      </c>
      <c r="D94" s="186"/>
      <c r="E94" s="186"/>
      <c r="F94" s="186"/>
      <c r="G94" s="186"/>
      <c r="H94" s="186"/>
      <c r="I94" s="186"/>
      <c r="J94" s="187" t="s">
        <v>135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136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9"/>
      <c r="C97" s="190"/>
      <c r="D97" s="191" t="s">
        <v>138</v>
      </c>
      <c r="E97" s="192"/>
      <c r="F97" s="192"/>
      <c r="G97" s="192"/>
      <c r="H97" s="192"/>
      <c r="I97" s="192"/>
      <c r="J97" s="193">
        <f>J126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139</v>
      </c>
      <c r="E98" s="197"/>
      <c r="F98" s="197"/>
      <c r="G98" s="197"/>
      <c r="H98" s="197"/>
      <c r="I98" s="197"/>
      <c r="J98" s="198">
        <f>J127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140</v>
      </c>
      <c r="E99" s="197"/>
      <c r="F99" s="197"/>
      <c r="G99" s="197"/>
      <c r="H99" s="197"/>
      <c r="I99" s="197"/>
      <c r="J99" s="198">
        <f>J191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144</v>
      </c>
      <c r="E100" s="197"/>
      <c r="F100" s="197"/>
      <c r="G100" s="197"/>
      <c r="H100" s="197"/>
      <c r="I100" s="197"/>
      <c r="J100" s="198">
        <f>J229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J232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147</v>
      </c>
      <c r="E102" s="192"/>
      <c r="F102" s="192"/>
      <c r="G102" s="192"/>
      <c r="H102" s="192"/>
      <c r="I102" s="192"/>
      <c r="J102" s="193">
        <f>J235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4"/>
      <c r="D103" s="196" t="s">
        <v>1338</v>
      </c>
      <c r="E103" s="197"/>
      <c r="F103" s="197"/>
      <c r="G103" s="197"/>
      <c r="H103" s="197"/>
      <c r="I103" s="197"/>
      <c r="J103" s="198">
        <f>J236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9"/>
      <c r="C104" s="190"/>
      <c r="D104" s="191" t="s">
        <v>558</v>
      </c>
      <c r="E104" s="192"/>
      <c r="F104" s="192"/>
      <c r="G104" s="192"/>
      <c r="H104" s="192"/>
      <c r="I104" s="192"/>
      <c r="J104" s="193">
        <f>J265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5"/>
      <c r="C105" s="134"/>
      <c r="D105" s="196" t="s">
        <v>559</v>
      </c>
      <c r="E105" s="197"/>
      <c r="F105" s="197"/>
      <c r="G105" s="197"/>
      <c r="H105" s="197"/>
      <c r="I105" s="197"/>
      <c r="J105" s="198">
        <f>J266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150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84" t="str">
        <f>E7</f>
        <v>Revitalizace veřejných ploch v areálu kláštera Rajhrad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131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30" customHeight="1">
      <c r="A117" s="39"/>
      <c r="B117" s="40"/>
      <c r="C117" s="41"/>
      <c r="D117" s="41"/>
      <c r="E117" s="77" t="str">
        <f>E9</f>
        <v>2504906 - SO 401 - Komunikace a parkovací plochy I.etapa - Dobíjecí stanice pro elektrická vozidla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Rajhrad</v>
      </c>
      <c r="G119" s="41"/>
      <c r="H119" s="41"/>
      <c r="I119" s="33" t="s">
        <v>22</v>
      </c>
      <c r="J119" s="80" t="str">
        <f>IF(J12="","",J12)</f>
        <v>9. 12. 2025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>Benediktínské opatství Rajhrad, Kláštěr 1, 66461 R</v>
      </c>
      <c r="G121" s="41"/>
      <c r="H121" s="41"/>
      <c r="I121" s="33" t="s">
        <v>31</v>
      </c>
      <c r="J121" s="37" t="str">
        <f>E21</f>
        <v>SPZ Design,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29</v>
      </c>
      <c r="D122" s="41"/>
      <c r="E122" s="41"/>
      <c r="F122" s="28" t="str">
        <f>IF(E18="","",E18)</f>
        <v>Vyplň údaj</v>
      </c>
      <c r="G122" s="41"/>
      <c r="H122" s="41"/>
      <c r="I122" s="33" t="s">
        <v>36</v>
      </c>
      <c r="J122" s="37" t="str">
        <f>E24</f>
        <v>Ing. Petr Zavadil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0"/>
      <c r="B124" s="201"/>
      <c r="C124" s="202" t="s">
        <v>151</v>
      </c>
      <c r="D124" s="203" t="s">
        <v>64</v>
      </c>
      <c r="E124" s="203" t="s">
        <v>60</v>
      </c>
      <c r="F124" s="203" t="s">
        <v>61</v>
      </c>
      <c r="G124" s="203" t="s">
        <v>152</v>
      </c>
      <c r="H124" s="203" t="s">
        <v>153</v>
      </c>
      <c r="I124" s="203" t="s">
        <v>154</v>
      </c>
      <c r="J124" s="203" t="s">
        <v>135</v>
      </c>
      <c r="K124" s="204" t="s">
        <v>155</v>
      </c>
      <c r="L124" s="205"/>
      <c r="M124" s="101" t="s">
        <v>1</v>
      </c>
      <c r="N124" s="102" t="s">
        <v>43</v>
      </c>
      <c r="O124" s="102" t="s">
        <v>156</v>
      </c>
      <c r="P124" s="102" t="s">
        <v>157</v>
      </c>
      <c r="Q124" s="102" t="s">
        <v>158</v>
      </c>
      <c r="R124" s="102" t="s">
        <v>159</v>
      </c>
      <c r="S124" s="102" t="s">
        <v>160</v>
      </c>
      <c r="T124" s="103" t="s">
        <v>161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9"/>
      <c r="B125" s="40"/>
      <c r="C125" s="108" t="s">
        <v>162</v>
      </c>
      <c r="D125" s="41"/>
      <c r="E125" s="41"/>
      <c r="F125" s="41"/>
      <c r="G125" s="41"/>
      <c r="H125" s="41"/>
      <c r="I125" s="41"/>
      <c r="J125" s="206">
        <f>BK125</f>
        <v>0</v>
      </c>
      <c r="K125" s="41"/>
      <c r="L125" s="45"/>
      <c r="M125" s="104"/>
      <c r="N125" s="207"/>
      <c r="O125" s="105"/>
      <c r="P125" s="208">
        <f>P126+P235+P265</f>
        <v>0</v>
      </c>
      <c r="Q125" s="105"/>
      <c r="R125" s="208">
        <f>R126+R235+R265</f>
        <v>134.82172395999999</v>
      </c>
      <c r="S125" s="105"/>
      <c r="T125" s="209">
        <f>T126+T235+T265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78</v>
      </c>
      <c r="AU125" s="18" t="s">
        <v>137</v>
      </c>
      <c r="BK125" s="210">
        <f>BK126+BK235+BK265</f>
        <v>0</v>
      </c>
    </row>
    <row r="126" s="12" customFormat="1" ht="25.92" customHeight="1">
      <c r="A126" s="12"/>
      <c r="B126" s="211"/>
      <c r="C126" s="212"/>
      <c r="D126" s="213" t="s">
        <v>78</v>
      </c>
      <c r="E126" s="214" t="s">
        <v>163</v>
      </c>
      <c r="F126" s="214" t="s">
        <v>164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P127+P191+P229+P232</f>
        <v>0</v>
      </c>
      <c r="Q126" s="219"/>
      <c r="R126" s="220">
        <f>R127+R191+R229+R232</f>
        <v>134.52842521</v>
      </c>
      <c r="S126" s="219"/>
      <c r="T126" s="221">
        <f>T127+T191+T229+T232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87</v>
      </c>
      <c r="AT126" s="223" t="s">
        <v>78</v>
      </c>
      <c r="AU126" s="223" t="s">
        <v>79</v>
      </c>
      <c r="AY126" s="222" t="s">
        <v>165</v>
      </c>
      <c r="BK126" s="224">
        <f>BK127+BK191+BK229+BK232</f>
        <v>0</v>
      </c>
    </row>
    <row r="127" s="12" customFormat="1" ht="22.8" customHeight="1">
      <c r="A127" s="12"/>
      <c r="B127" s="211"/>
      <c r="C127" s="212"/>
      <c r="D127" s="213" t="s">
        <v>78</v>
      </c>
      <c r="E127" s="225" t="s">
        <v>87</v>
      </c>
      <c r="F127" s="225" t="s">
        <v>166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SUM(P128:P190)</f>
        <v>0</v>
      </c>
      <c r="Q127" s="219"/>
      <c r="R127" s="220">
        <f>SUM(R128:R190)</f>
        <v>94.938000000000002</v>
      </c>
      <c r="S127" s="219"/>
      <c r="T127" s="221">
        <f>SUM(T128:T190)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87</v>
      </c>
      <c r="AT127" s="223" t="s">
        <v>78</v>
      </c>
      <c r="AU127" s="223" t="s">
        <v>87</v>
      </c>
      <c r="AY127" s="222" t="s">
        <v>165</v>
      </c>
      <c r="BK127" s="224">
        <f>SUM(BK128:BK190)</f>
        <v>0</v>
      </c>
    </row>
    <row r="128" s="2" customFormat="1" ht="33" customHeight="1">
      <c r="A128" s="39"/>
      <c r="B128" s="40"/>
      <c r="C128" s="227" t="s">
        <v>87</v>
      </c>
      <c r="D128" s="227" t="s">
        <v>167</v>
      </c>
      <c r="E128" s="228" t="s">
        <v>211</v>
      </c>
      <c r="F128" s="229" t="s">
        <v>212</v>
      </c>
      <c r="G128" s="230" t="s">
        <v>183</v>
      </c>
      <c r="H128" s="231">
        <v>108.5</v>
      </c>
      <c r="I128" s="232"/>
      <c r="J128" s="233">
        <f>ROUND(I128*H128,2)</f>
        <v>0</v>
      </c>
      <c r="K128" s="229" t="s">
        <v>171</v>
      </c>
      <c r="L128" s="45"/>
      <c r="M128" s="234" t="s">
        <v>1</v>
      </c>
      <c r="N128" s="235" t="s">
        <v>44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172</v>
      </c>
      <c r="AT128" s="238" t="s">
        <v>167</v>
      </c>
      <c r="AU128" s="238" t="s">
        <v>89</v>
      </c>
      <c r="AY128" s="18" t="s">
        <v>165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87</v>
      </c>
      <c r="BK128" s="239">
        <f>ROUND(I128*H128,2)</f>
        <v>0</v>
      </c>
      <c r="BL128" s="18" t="s">
        <v>172</v>
      </c>
      <c r="BM128" s="238" t="s">
        <v>1339</v>
      </c>
    </row>
    <row r="129" s="2" customFormat="1">
      <c r="A129" s="39"/>
      <c r="B129" s="40"/>
      <c r="C129" s="41"/>
      <c r="D129" s="240" t="s">
        <v>174</v>
      </c>
      <c r="E129" s="41"/>
      <c r="F129" s="241" t="s">
        <v>214</v>
      </c>
      <c r="G129" s="41"/>
      <c r="H129" s="41"/>
      <c r="I129" s="242"/>
      <c r="J129" s="41"/>
      <c r="K129" s="41"/>
      <c r="L129" s="45"/>
      <c r="M129" s="243"/>
      <c r="N129" s="244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174</v>
      </c>
      <c r="AU129" s="18" t="s">
        <v>89</v>
      </c>
    </row>
    <row r="130" s="13" customFormat="1">
      <c r="A130" s="13"/>
      <c r="B130" s="245"/>
      <c r="C130" s="246"/>
      <c r="D130" s="247" t="s">
        <v>176</v>
      </c>
      <c r="E130" s="248" t="s">
        <v>1</v>
      </c>
      <c r="F130" s="249" t="s">
        <v>1340</v>
      </c>
      <c r="G130" s="246"/>
      <c r="H130" s="248" t="s">
        <v>1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5" t="s">
        <v>176</v>
      </c>
      <c r="AU130" s="255" t="s">
        <v>89</v>
      </c>
      <c r="AV130" s="13" t="s">
        <v>87</v>
      </c>
      <c r="AW130" s="13" t="s">
        <v>35</v>
      </c>
      <c r="AX130" s="13" t="s">
        <v>79</v>
      </c>
      <c r="AY130" s="255" t="s">
        <v>165</v>
      </c>
    </row>
    <row r="131" s="14" customFormat="1">
      <c r="A131" s="14"/>
      <c r="B131" s="256"/>
      <c r="C131" s="257"/>
      <c r="D131" s="247" t="s">
        <v>176</v>
      </c>
      <c r="E131" s="258" t="s">
        <v>1</v>
      </c>
      <c r="F131" s="259" t="s">
        <v>1341</v>
      </c>
      <c r="G131" s="257"/>
      <c r="H131" s="260">
        <v>98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6" t="s">
        <v>176</v>
      </c>
      <c r="AU131" s="266" t="s">
        <v>89</v>
      </c>
      <c r="AV131" s="14" t="s">
        <v>89</v>
      </c>
      <c r="AW131" s="14" t="s">
        <v>35</v>
      </c>
      <c r="AX131" s="14" t="s">
        <v>79</v>
      </c>
      <c r="AY131" s="266" t="s">
        <v>165</v>
      </c>
    </row>
    <row r="132" s="13" customFormat="1">
      <c r="A132" s="13"/>
      <c r="B132" s="245"/>
      <c r="C132" s="246"/>
      <c r="D132" s="247" t="s">
        <v>176</v>
      </c>
      <c r="E132" s="248" t="s">
        <v>1</v>
      </c>
      <c r="F132" s="249" t="s">
        <v>1342</v>
      </c>
      <c r="G132" s="246"/>
      <c r="H132" s="248" t="s">
        <v>1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5" t="s">
        <v>176</v>
      </c>
      <c r="AU132" s="255" t="s">
        <v>89</v>
      </c>
      <c r="AV132" s="13" t="s">
        <v>87</v>
      </c>
      <c r="AW132" s="13" t="s">
        <v>35</v>
      </c>
      <c r="AX132" s="13" t="s">
        <v>79</v>
      </c>
      <c r="AY132" s="255" t="s">
        <v>165</v>
      </c>
    </row>
    <row r="133" s="14" customFormat="1">
      <c r="A133" s="14"/>
      <c r="B133" s="256"/>
      <c r="C133" s="257"/>
      <c r="D133" s="247" t="s">
        <v>176</v>
      </c>
      <c r="E133" s="258" t="s">
        <v>1</v>
      </c>
      <c r="F133" s="259" t="s">
        <v>1343</v>
      </c>
      <c r="G133" s="257"/>
      <c r="H133" s="260">
        <v>10.5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6" t="s">
        <v>176</v>
      </c>
      <c r="AU133" s="266" t="s">
        <v>89</v>
      </c>
      <c r="AV133" s="14" t="s">
        <v>89</v>
      </c>
      <c r="AW133" s="14" t="s">
        <v>35</v>
      </c>
      <c r="AX133" s="14" t="s">
        <v>79</v>
      </c>
      <c r="AY133" s="266" t="s">
        <v>165</v>
      </c>
    </row>
    <row r="134" s="15" customFormat="1">
      <c r="A134" s="15"/>
      <c r="B134" s="267"/>
      <c r="C134" s="268"/>
      <c r="D134" s="247" t="s">
        <v>176</v>
      </c>
      <c r="E134" s="269" t="s">
        <v>1</v>
      </c>
      <c r="F134" s="270" t="s">
        <v>179</v>
      </c>
      <c r="G134" s="268"/>
      <c r="H134" s="271">
        <v>108.5</v>
      </c>
      <c r="I134" s="272"/>
      <c r="J134" s="268"/>
      <c r="K134" s="268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176</v>
      </c>
      <c r="AU134" s="277" t="s">
        <v>89</v>
      </c>
      <c r="AV134" s="15" t="s">
        <v>172</v>
      </c>
      <c r="AW134" s="15" t="s">
        <v>35</v>
      </c>
      <c r="AX134" s="15" t="s">
        <v>87</v>
      </c>
      <c r="AY134" s="277" t="s">
        <v>165</v>
      </c>
    </row>
    <row r="135" s="2" customFormat="1" ht="24.15" customHeight="1">
      <c r="A135" s="39"/>
      <c r="B135" s="40"/>
      <c r="C135" s="227" t="s">
        <v>89</v>
      </c>
      <c r="D135" s="227" t="s">
        <v>167</v>
      </c>
      <c r="E135" s="228" t="s">
        <v>1344</v>
      </c>
      <c r="F135" s="229" t="s">
        <v>1345</v>
      </c>
      <c r="G135" s="230" t="s">
        <v>183</v>
      </c>
      <c r="H135" s="231">
        <v>4.5</v>
      </c>
      <c r="I135" s="232"/>
      <c r="J135" s="233">
        <f>ROUND(I135*H135,2)</f>
        <v>0</v>
      </c>
      <c r="K135" s="229" t="s">
        <v>171</v>
      </c>
      <c r="L135" s="45"/>
      <c r="M135" s="234" t="s">
        <v>1</v>
      </c>
      <c r="N135" s="235" t="s">
        <v>44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172</v>
      </c>
      <c r="AT135" s="238" t="s">
        <v>167</v>
      </c>
      <c r="AU135" s="238" t="s">
        <v>89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87</v>
      </c>
      <c r="BK135" s="239">
        <f>ROUND(I135*H135,2)</f>
        <v>0</v>
      </c>
      <c r="BL135" s="18" t="s">
        <v>172</v>
      </c>
      <c r="BM135" s="238" t="s">
        <v>1346</v>
      </c>
    </row>
    <row r="136" s="2" customFormat="1">
      <c r="A136" s="39"/>
      <c r="B136" s="40"/>
      <c r="C136" s="41"/>
      <c r="D136" s="240" t="s">
        <v>174</v>
      </c>
      <c r="E136" s="41"/>
      <c r="F136" s="241" t="s">
        <v>1347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174</v>
      </c>
      <c r="AU136" s="18" t="s">
        <v>89</v>
      </c>
    </row>
    <row r="137" s="13" customFormat="1">
      <c r="A137" s="13"/>
      <c r="B137" s="245"/>
      <c r="C137" s="246"/>
      <c r="D137" s="247" t="s">
        <v>176</v>
      </c>
      <c r="E137" s="248" t="s">
        <v>1</v>
      </c>
      <c r="F137" s="249" t="s">
        <v>1348</v>
      </c>
      <c r="G137" s="246"/>
      <c r="H137" s="248" t="s">
        <v>1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5" t="s">
        <v>176</v>
      </c>
      <c r="AU137" s="255" t="s">
        <v>89</v>
      </c>
      <c r="AV137" s="13" t="s">
        <v>87</v>
      </c>
      <c r="AW137" s="13" t="s">
        <v>35</v>
      </c>
      <c r="AX137" s="13" t="s">
        <v>79</v>
      </c>
      <c r="AY137" s="255" t="s">
        <v>165</v>
      </c>
    </row>
    <row r="138" s="14" customFormat="1">
      <c r="A138" s="14"/>
      <c r="B138" s="256"/>
      <c r="C138" s="257"/>
      <c r="D138" s="247" t="s">
        <v>176</v>
      </c>
      <c r="E138" s="258" t="s">
        <v>1</v>
      </c>
      <c r="F138" s="259" t="s">
        <v>1349</v>
      </c>
      <c r="G138" s="257"/>
      <c r="H138" s="260">
        <v>4.5</v>
      </c>
      <c r="I138" s="261"/>
      <c r="J138" s="257"/>
      <c r="K138" s="257"/>
      <c r="L138" s="262"/>
      <c r="M138" s="263"/>
      <c r="N138" s="264"/>
      <c r="O138" s="264"/>
      <c r="P138" s="264"/>
      <c r="Q138" s="264"/>
      <c r="R138" s="264"/>
      <c r="S138" s="264"/>
      <c r="T138" s="26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6" t="s">
        <v>176</v>
      </c>
      <c r="AU138" s="266" t="s">
        <v>89</v>
      </c>
      <c r="AV138" s="14" t="s">
        <v>89</v>
      </c>
      <c r="AW138" s="14" t="s">
        <v>35</v>
      </c>
      <c r="AX138" s="14" t="s">
        <v>79</v>
      </c>
      <c r="AY138" s="266" t="s">
        <v>165</v>
      </c>
    </row>
    <row r="139" s="15" customFormat="1">
      <c r="A139" s="15"/>
      <c r="B139" s="267"/>
      <c r="C139" s="268"/>
      <c r="D139" s="247" t="s">
        <v>176</v>
      </c>
      <c r="E139" s="269" t="s">
        <v>1</v>
      </c>
      <c r="F139" s="270" t="s">
        <v>179</v>
      </c>
      <c r="G139" s="268"/>
      <c r="H139" s="271">
        <v>4.5</v>
      </c>
      <c r="I139" s="272"/>
      <c r="J139" s="268"/>
      <c r="K139" s="268"/>
      <c r="L139" s="273"/>
      <c r="M139" s="274"/>
      <c r="N139" s="275"/>
      <c r="O139" s="275"/>
      <c r="P139" s="275"/>
      <c r="Q139" s="275"/>
      <c r="R139" s="275"/>
      <c r="S139" s="275"/>
      <c r="T139" s="27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7" t="s">
        <v>176</v>
      </c>
      <c r="AU139" s="277" t="s">
        <v>89</v>
      </c>
      <c r="AV139" s="15" t="s">
        <v>172</v>
      </c>
      <c r="AW139" s="15" t="s">
        <v>35</v>
      </c>
      <c r="AX139" s="15" t="s">
        <v>87</v>
      </c>
      <c r="AY139" s="277" t="s">
        <v>165</v>
      </c>
    </row>
    <row r="140" s="2" customFormat="1" ht="37.8" customHeight="1">
      <c r="A140" s="39"/>
      <c r="B140" s="40"/>
      <c r="C140" s="227" t="s">
        <v>210</v>
      </c>
      <c r="D140" s="227" t="s">
        <v>167</v>
      </c>
      <c r="E140" s="228" t="s">
        <v>220</v>
      </c>
      <c r="F140" s="229" t="s">
        <v>221</v>
      </c>
      <c r="G140" s="230" t="s">
        <v>183</v>
      </c>
      <c r="H140" s="231">
        <v>65.531000000000006</v>
      </c>
      <c r="I140" s="232"/>
      <c r="J140" s="233">
        <f>ROUND(I140*H140,2)</f>
        <v>0</v>
      </c>
      <c r="K140" s="229" t="s">
        <v>171</v>
      </c>
      <c r="L140" s="45"/>
      <c r="M140" s="234" t="s">
        <v>1</v>
      </c>
      <c r="N140" s="235" t="s">
        <v>44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172</v>
      </c>
      <c r="AT140" s="238" t="s">
        <v>167</v>
      </c>
      <c r="AU140" s="238" t="s">
        <v>89</v>
      </c>
      <c r="AY140" s="18" t="s">
        <v>165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87</v>
      </c>
      <c r="BK140" s="239">
        <f>ROUND(I140*H140,2)</f>
        <v>0</v>
      </c>
      <c r="BL140" s="18" t="s">
        <v>172</v>
      </c>
      <c r="BM140" s="238" t="s">
        <v>1350</v>
      </c>
    </row>
    <row r="141" s="2" customFormat="1">
      <c r="A141" s="39"/>
      <c r="B141" s="40"/>
      <c r="C141" s="41"/>
      <c r="D141" s="240" t="s">
        <v>174</v>
      </c>
      <c r="E141" s="41"/>
      <c r="F141" s="241" t="s">
        <v>223</v>
      </c>
      <c r="G141" s="41"/>
      <c r="H141" s="41"/>
      <c r="I141" s="242"/>
      <c r="J141" s="41"/>
      <c r="K141" s="41"/>
      <c r="L141" s="45"/>
      <c r="M141" s="243"/>
      <c r="N141" s="244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174</v>
      </c>
      <c r="AU141" s="18" t="s">
        <v>89</v>
      </c>
    </row>
    <row r="142" s="14" customFormat="1">
      <c r="A142" s="14"/>
      <c r="B142" s="256"/>
      <c r="C142" s="257"/>
      <c r="D142" s="247" t="s">
        <v>176</v>
      </c>
      <c r="E142" s="258" t="s">
        <v>1</v>
      </c>
      <c r="F142" s="259" t="s">
        <v>1351</v>
      </c>
      <c r="G142" s="257"/>
      <c r="H142" s="260">
        <v>108.5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176</v>
      </c>
      <c r="AU142" s="266" t="s">
        <v>89</v>
      </c>
      <c r="AV142" s="14" t="s">
        <v>89</v>
      </c>
      <c r="AW142" s="14" t="s">
        <v>35</v>
      </c>
      <c r="AX142" s="14" t="s">
        <v>79</v>
      </c>
      <c r="AY142" s="266" t="s">
        <v>165</v>
      </c>
    </row>
    <row r="143" s="14" customFormat="1">
      <c r="A143" s="14"/>
      <c r="B143" s="256"/>
      <c r="C143" s="257"/>
      <c r="D143" s="247" t="s">
        <v>176</v>
      </c>
      <c r="E143" s="258" t="s">
        <v>1</v>
      </c>
      <c r="F143" s="259" t="s">
        <v>1352</v>
      </c>
      <c r="G143" s="257"/>
      <c r="H143" s="260">
        <v>4.5</v>
      </c>
      <c r="I143" s="261"/>
      <c r="J143" s="257"/>
      <c r="K143" s="257"/>
      <c r="L143" s="262"/>
      <c r="M143" s="263"/>
      <c r="N143" s="264"/>
      <c r="O143" s="264"/>
      <c r="P143" s="264"/>
      <c r="Q143" s="264"/>
      <c r="R143" s="264"/>
      <c r="S143" s="264"/>
      <c r="T143" s="26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6" t="s">
        <v>176</v>
      </c>
      <c r="AU143" s="266" t="s">
        <v>89</v>
      </c>
      <c r="AV143" s="14" t="s">
        <v>89</v>
      </c>
      <c r="AW143" s="14" t="s">
        <v>35</v>
      </c>
      <c r="AX143" s="14" t="s">
        <v>79</v>
      </c>
      <c r="AY143" s="266" t="s">
        <v>165</v>
      </c>
    </row>
    <row r="144" s="14" customFormat="1">
      <c r="A144" s="14"/>
      <c r="B144" s="256"/>
      <c r="C144" s="257"/>
      <c r="D144" s="247" t="s">
        <v>176</v>
      </c>
      <c r="E144" s="258" t="s">
        <v>1</v>
      </c>
      <c r="F144" s="259" t="s">
        <v>1353</v>
      </c>
      <c r="G144" s="257"/>
      <c r="H144" s="260">
        <v>-47.469000000000001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176</v>
      </c>
      <c r="AU144" s="266" t="s">
        <v>89</v>
      </c>
      <c r="AV144" s="14" t="s">
        <v>89</v>
      </c>
      <c r="AW144" s="14" t="s">
        <v>35</v>
      </c>
      <c r="AX144" s="14" t="s">
        <v>79</v>
      </c>
      <c r="AY144" s="266" t="s">
        <v>165</v>
      </c>
    </row>
    <row r="145" s="15" customFormat="1">
      <c r="A145" s="15"/>
      <c r="B145" s="267"/>
      <c r="C145" s="268"/>
      <c r="D145" s="247" t="s">
        <v>176</v>
      </c>
      <c r="E145" s="269" t="s">
        <v>1</v>
      </c>
      <c r="F145" s="270" t="s">
        <v>179</v>
      </c>
      <c r="G145" s="268"/>
      <c r="H145" s="271">
        <v>65.531000000000006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176</v>
      </c>
      <c r="AU145" s="277" t="s">
        <v>89</v>
      </c>
      <c r="AV145" s="15" t="s">
        <v>172</v>
      </c>
      <c r="AW145" s="15" t="s">
        <v>35</v>
      </c>
      <c r="AX145" s="15" t="s">
        <v>87</v>
      </c>
      <c r="AY145" s="277" t="s">
        <v>165</v>
      </c>
    </row>
    <row r="146" s="2" customFormat="1" ht="37.8" customHeight="1">
      <c r="A146" s="39"/>
      <c r="B146" s="40"/>
      <c r="C146" s="227" t="s">
        <v>172</v>
      </c>
      <c r="D146" s="227" t="s">
        <v>167</v>
      </c>
      <c r="E146" s="228" t="s">
        <v>230</v>
      </c>
      <c r="F146" s="229" t="s">
        <v>231</v>
      </c>
      <c r="G146" s="230" t="s">
        <v>183</v>
      </c>
      <c r="H146" s="231">
        <v>1507.213</v>
      </c>
      <c r="I146" s="232"/>
      <c r="J146" s="233">
        <f>ROUND(I146*H146,2)</f>
        <v>0</v>
      </c>
      <c r="K146" s="229" t="s">
        <v>171</v>
      </c>
      <c r="L146" s="45"/>
      <c r="M146" s="234" t="s">
        <v>1</v>
      </c>
      <c r="N146" s="235" t="s">
        <v>44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172</v>
      </c>
      <c r="AT146" s="238" t="s">
        <v>167</v>
      </c>
      <c r="AU146" s="238" t="s">
        <v>89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87</v>
      </c>
      <c r="BK146" s="239">
        <f>ROUND(I146*H146,2)</f>
        <v>0</v>
      </c>
      <c r="BL146" s="18" t="s">
        <v>172</v>
      </c>
      <c r="BM146" s="238" t="s">
        <v>1354</v>
      </c>
    </row>
    <row r="147" s="2" customFormat="1">
      <c r="A147" s="39"/>
      <c r="B147" s="40"/>
      <c r="C147" s="41"/>
      <c r="D147" s="240" t="s">
        <v>174</v>
      </c>
      <c r="E147" s="41"/>
      <c r="F147" s="241" t="s">
        <v>233</v>
      </c>
      <c r="G147" s="41"/>
      <c r="H147" s="41"/>
      <c r="I147" s="242"/>
      <c r="J147" s="41"/>
      <c r="K147" s="41"/>
      <c r="L147" s="45"/>
      <c r="M147" s="243"/>
      <c r="N147" s="244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174</v>
      </c>
      <c r="AU147" s="18" t="s">
        <v>89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1355</v>
      </c>
      <c r="G148" s="257"/>
      <c r="H148" s="260">
        <v>1507.213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5" customFormat="1">
      <c r="A149" s="15"/>
      <c r="B149" s="267"/>
      <c r="C149" s="268"/>
      <c r="D149" s="247" t="s">
        <v>176</v>
      </c>
      <c r="E149" s="269" t="s">
        <v>1</v>
      </c>
      <c r="F149" s="270" t="s">
        <v>179</v>
      </c>
      <c r="G149" s="268"/>
      <c r="H149" s="271">
        <v>1507.213</v>
      </c>
      <c r="I149" s="272"/>
      <c r="J149" s="268"/>
      <c r="K149" s="268"/>
      <c r="L149" s="273"/>
      <c r="M149" s="274"/>
      <c r="N149" s="275"/>
      <c r="O149" s="275"/>
      <c r="P149" s="275"/>
      <c r="Q149" s="275"/>
      <c r="R149" s="275"/>
      <c r="S149" s="275"/>
      <c r="T149" s="27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7" t="s">
        <v>176</v>
      </c>
      <c r="AU149" s="277" t="s">
        <v>89</v>
      </c>
      <c r="AV149" s="15" t="s">
        <v>172</v>
      </c>
      <c r="AW149" s="15" t="s">
        <v>35</v>
      </c>
      <c r="AX149" s="15" t="s">
        <v>87</v>
      </c>
      <c r="AY149" s="277" t="s">
        <v>165</v>
      </c>
    </row>
    <row r="150" s="2" customFormat="1" ht="24.15" customHeight="1">
      <c r="A150" s="39"/>
      <c r="B150" s="40"/>
      <c r="C150" s="227" t="s">
        <v>229</v>
      </c>
      <c r="D150" s="227" t="s">
        <v>167</v>
      </c>
      <c r="E150" s="228" t="s">
        <v>236</v>
      </c>
      <c r="F150" s="229" t="s">
        <v>237</v>
      </c>
      <c r="G150" s="230" t="s">
        <v>183</v>
      </c>
      <c r="H150" s="231">
        <v>47.469000000000001</v>
      </c>
      <c r="I150" s="232"/>
      <c r="J150" s="233">
        <f>ROUND(I150*H150,2)</f>
        <v>0</v>
      </c>
      <c r="K150" s="229" t="s">
        <v>171</v>
      </c>
      <c r="L150" s="45"/>
      <c r="M150" s="234" t="s">
        <v>1</v>
      </c>
      <c r="N150" s="235" t="s">
        <v>44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172</v>
      </c>
      <c r="AT150" s="238" t="s">
        <v>167</v>
      </c>
      <c r="AU150" s="238" t="s">
        <v>89</v>
      </c>
      <c r="AY150" s="18" t="s">
        <v>165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87</v>
      </c>
      <c r="BK150" s="239">
        <f>ROUND(I150*H150,2)</f>
        <v>0</v>
      </c>
      <c r="BL150" s="18" t="s">
        <v>172</v>
      </c>
      <c r="BM150" s="238" t="s">
        <v>1356</v>
      </c>
    </row>
    <row r="151" s="2" customFormat="1">
      <c r="A151" s="39"/>
      <c r="B151" s="40"/>
      <c r="C151" s="41"/>
      <c r="D151" s="240" t="s">
        <v>174</v>
      </c>
      <c r="E151" s="41"/>
      <c r="F151" s="241" t="s">
        <v>239</v>
      </c>
      <c r="G151" s="41"/>
      <c r="H151" s="41"/>
      <c r="I151" s="242"/>
      <c r="J151" s="41"/>
      <c r="K151" s="41"/>
      <c r="L151" s="45"/>
      <c r="M151" s="243"/>
      <c r="N151" s="244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174</v>
      </c>
      <c r="AU151" s="18" t="s">
        <v>89</v>
      </c>
    </row>
    <row r="152" s="2" customFormat="1" ht="24.15" customHeight="1">
      <c r="A152" s="39"/>
      <c r="B152" s="40"/>
      <c r="C152" s="227" t="s">
        <v>235</v>
      </c>
      <c r="D152" s="227" t="s">
        <v>167</v>
      </c>
      <c r="E152" s="228" t="s">
        <v>1357</v>
      </c>
      <c r="F152" s="229" t="s">
        <v>1358</v>
      </c>
      <c r="G152" s="230" t="s">
        <v>183</v>
      </c>
      <c r="H152" s="231">
        <v>65.531000000000006</v>
      </c>
      <c r="I152" s="232"/>
      <c r="J152" s="233">
        <f>ROUND(I152*H152,2)</f>
        <v>0</v>
      </c>
      <c r="K152" s="229" t="s">
        <v>171</v>
      </c>
      <c r="L152" s="45"/>
      <c r="M152" s="234" t="s">
        <v>1</v>
      </c>
      <c r="N152" s="235" t="s">
        <v>44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172</v>
      </c>
      <c r="AT152" s="238" t="s">
        <v>167</v>
      </c>
      <c r="AU152" s="238" t="s">
        <v>89</v>
      </c>
      <c r="AY152" s="18" t="s">
        <v>165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87</v>
      </c>
      <c r="BK152" s="239">
        <f>ROUND(I152*H152,2)</f>
        <v>0</v>
      </c>
      <c r="BL152" s="18" t="s">
        <v>172</v>
      </c>
      <c r="BM152" s="238" t="s">
        <v>1359</v>
      </c>
    </row>
    <row r="153" s="2" customFormat="1">
      <c r="A153" s="39"/>
      <c r="B153" s="40"/>
      <c r="C153" s="41"/>
      <c r="D153" s="240" t="s">
        <v>174</v>
      </c>
      <c r="E153" s="41"/>
      <c r="F153" s="241" t="s">
        <v>1360</v>
      </c>
      <c r="G153" s="41"/>
      <c r="H153" s="41"/>
      <c r="I153" s="242"/>
      <c r="J153" s="41"/>
      <c r="K153" s="41"/>
      <c r="L153" s="45"/>
      <c r="M153" s="243"/>
      <c r="N153" s="244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174</v>
      </c>
      <c r="AU153" s="18" t="s">
        <v>89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1351</v>
      </c>
      <c r="G154" s="257"/>
      <c r="H154" s="260">
        <v>108.5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4" customFormat="1">
      <c r="A155" s="14"/>
      <c r="B155" s="256"/>
      <c r="C155" s="257"/>
      <c r="D155" s="247" t="s">
        <v>176</v>
      </c>
      <c r="E155" s="258" t="s">
        <v>1</v>
      </c>
      <c r="F155" s="259" t="s">
        <v>1352</v>
      </c>
      <c r="G155" s="257"/>
      <c r="H155" s="260">
        <v>4.5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176</v>
      </c>
      <c r="AU155" s="266" t="s">
        <v>89</v>
      </c>
      <c r="AV155" s="14" t="s">
        <v>89</v>
      </c>
      <c r="AW155" s="14" t="s">
        <v>35</v>
      </c>
      <c r="AX155" s="14" t="s">
        <v>79</v>
      </c>
      <c r="AY155" s="266" t="s">
        <v>165</v>
      </c>
    </row>
    <row r="156" s="14" customFormat="1">
      <c r="A156" s="14"/>
      <c r="B156" s="256"/>
      <c r="C156" s="257"/>
      <c r="D156" s="247" t="s">
        <v>176</v>
      </c>
      <c r="E156" s="258" t="s">
        <v>1</v>
      </c>
      <c r="F156" s="259" t="s">
        <v>1353</v>
      </c>
      <c r="G156" s="257"/>
      <c r="H156" s="260">
        <v>-47.469000000000001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6" t="s">
        <v>176</v>
      </c>
      <c r="AU156" s="266" t="s">
        <v>89</v>
      </c>
      <c r="AV156" s="14" t="s">
        <v>89</v>
      </c>
      <c r="AW156" s="14" t="s">
        <v>35</v>
      </c>
      <c r="AX156" s="14" t="s">
        <v>79</v>
      </c>
      <c r="AY156" s="266" t="s">
        <v>165</v>
      </c>
    </row>
    <row r="157" s="15" customFormat="1">
      <c r="A157" s="15"/>
      <c r="B157" s="267"/>
      <c r="C157" s="268"/>
      <c r="D157" s="247" t="s">
        <v>176</v>
      </c>
      <c r="E157" s="269" t="s">
        <v>1</v>
      </c>
      <c r="F157" s="270" t="s">
        <v>179</v>
      </c>
      <c r="G157" s="268"/>
      <c r="H157" s="271">
        <v>65.531000000000006</v>
      </c>
      <c r="I157" s="272"/>
      <c r="J157" s="268"/>
      <c r="K157" s="268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176</v>
      </c>
      <c r="AU157" s="277" t="s">
        <v>89</v>
      </c>
      <c r="AV157" s="15" t="s">
        <v>172</v>
      </c>
      <c r="AW157" s="15" t="s">
        <v>35</v>
      </c>
      <c r="AX157" s="15" t="s">
        <v>87</v>
      </c>
      <c r="AY157" s="277" t="s">
        <v>165</v>
      </c>
    </row>
    <row r="158" s="2" customFormat="1" ht="24.15" customHeight="1">
      <c r="A158" s="39"/>
      <c r="B158" s="40"/>
      <c r="C158" s="227" t="s">
        <v>242</v>
      </c>
      <c r="D158" s="227" t="s">
        <v>167</v>
      </c>
      <c r="E158" s="228" t="s">
        <v>1361</v>
      </c>
      <c r="F158" s="229" t="s">
        <v>1362</v>
      </c>
      <c r="G158" s="230" t="s">
        <v>194</v>
      </c>
      <c r="H158" s="231">
        <v>121.232</v>
      </c>
      <c r="I158" s="232"/>
      <c r="J158" s="233">
        <f>ROUND(I158*H158,2)</f>
        <v>0</v>
      </c>
      <c r="K158" s="229" t="s">
        <v>171</v>
      </c>
      <c r="L158" s="45"/>
      <c r="M158" s="234" t="s">
        <v>1</v>
      </c>
      <c r="N158" s="235" t="s">
        <v>44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172</v>
      </c>
      <c r="AT158" s="238" t="s">
        <v>167</v>
      </c>
      <c r="AU158" s="238" t="s">
        <v>89</v>
      </c>
      <c r="AY158" s="18" t="s">
        <v>165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87</v>
      </c>
      <c r="BK158" s="239">
        <f>ROUND(I158*H158,2)</f>
        <v>0</v>
      </c>
      <c r="BL158" s="18" t="s">
        <v>172</v>
      </c>
      <c r="BM158" s="238" t="s">
        <v>1363</v>
      </c>
    </row>
    <row r="159" s="2" customFormat="1">
      <c r="A159" s="39"/>
      <c r="B159" s="40"/>
      <c r="C159" s="41"/>
      <c r="D159" s="240" t="s">
        <v>174</v>
      </c>
      <c r="E159" s="41"/>
      <c r="F159" s="241" t="s">
        <v>1364</v>
      </c>
      <c r="G159" s="41"/>
      <c r="H159" s="41"/>
      <c r="I159" s="242"/>
      <c r="J159" s="41"/>
      <c r="K159" s="41"/>
      <c r="L159" s="45"/>
      <c r="M159" s="243"/>
      <c r="N159" s="244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174</v>
      </c>
      <c r="AU159" s="18" t="s">
        <v>89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1365</v>
      </c>
      <c r="G160" s="257"/>
      <c r="H160" s="260">
        <v>121.232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5" customFormat="1">
      <c r="A161" s="15"/>
      <c r="B161" s="267"/>
      <c r="C161" s="268"/>
      <c r="D161" s="247" t="s">
        <v>176</v>
      </c>
      <c r="E161" s="269" t="s">
        <v>1</v>
      </c>
      <c r="F161" s="270" t="s">
        <v>179</v>
      </c>
      <c r="G161" s="268"/>
      <c r="H161" s="271">
        <v>121.232</v>
      </c>
      <c r="I161" s="272"/>
      <c r="J161" s="268"/>
      <c r="K161" s="268"/>
      <c r="L161" s="273"/>
      <c r="M161" s="274"/>
      <c r="N161" s="275"/>
      <c r="O161" s="275"/>
      <c r="P161" s="275"/>
      <c r="Q161" s="275"/>
      <c r="R161" s="275"/>
      <c r="S161" s="275"/>
      <c r="T161" s="27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7" t="s">
        <v>176</v>
      </c>
      <c r="AU161" s="277" t="s">
        <v>89</v>
      </c>
      <c r="AV161" s="15" t="s">
        <v>172</v>
      </c>
      <c r="AW161" s="15" t="s">
        <v>35</v>
      </c>
      <c r="AX161" s="15" t="s">
        <v>87</v>
      </c>
      <c r="AY161" s="277" t="s">
        <v>165</v>
      </c>
    </row>
    <row r="162" s="2" customFormat="1" ht="16.5" customHeight="1">
      <c r="A162" s="39"/>
      <c r="B162" s="40"/>
      <c r="C162" s="227" t="s">
        <v>195</v>
      </c>
      <c r="D162" s="227" t="s">
        <v>167</v>
      </c>
      <c r="E162" s="228" t="s">
        <v>248</v>
      </c>
      <c r="F162" s="229" t="s">
        <v>249</v>
      </c>
      <c r="G162" s="230" t="s">
        <v>183</v>
      </c>
      <c r="H162" s="231">
        <v>65.531000000000006</v>
      </c>
      <c r="I162" s="232"/>
      <c r="J162" s="233">
        <f>ROUND(I162*H162,2)</f>
        <v>0</v>
      </c>
      <c r="K162" s="229" t="s">
        <v>171</v>
      </c>
      <c r="L162" s="45"/>
      <c r="M162" s="234" t="s">
        <v>1</v>
      </c>
      <c r="N162" s="235" t="s">
        <v>44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172</v>
      </c>
      <c r="AT162" s="238" t="s">
        <v>167</v>
      </c>
      <c r="AU162" s="238" t="s">
        <v>89</v>
      </c>
      <c r="AY162" s="18" t="s">
        <v>165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87</v>
      </c>
      <c r="BK162" s="239">
        <f>ROUND(I162*H162,2)</f>
        <v>0</v>
      </c>
      <c r="BL162" s="18" t="s">
        <v>172</v>
      </c>
      <c r="BM162" s="238" t="s">
        <v>1366</v>
      </c>
    </row>
    <row r="163" s="2" customFormat="1">
      <c r="A163" s="39"/>
      <c r="B163" s="40"/>
      <c r="C163" s="41"/>
      <c r="D163" s="240" t="s">
        <v>174</v>
      </c>
      <c r="E163" s="41"/>
      <c r="F163" s="241" t="s">
        <v>251</v>
      </c>
      <c r="G163" s="41"/>
      <c r="H163" s="41"/>
      <c r="I163" s="242"/>
      <c r="J163" s="41"/>
      <c r="K163" s="41"/>
      <c r="L163" s="45"/>
      <c r="M163" s="243"/>
      <c r="N163" s="244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174</v>
      </c>
      <c r="AU163" s="18" t="s">
        <v>89</v>
      </c>
    </row>
    <row r="164" s="2" customFormat="1" ht="24.15" customHeight="1">
      <c r="A164" s="39"/>
      <c r="B164" s="40"/>
      <c r="C164" s="227" t="s">
        <v>252</v>
      </c>
      <c r="D164" s="227" t="s">
        <v>167</v>
      </c>
      <c r="E164" s="228" t="s">
        <v>1367</v>
      </c>
      <c r="F164" s="229" t="s">
        <v>1368</v>
      </c>
      <c r="G164" s="230" t="s">
        <v>183</v>
      </c>
      <c r="H164" s="231">
        <v>47.469000000000001</v>
      </c>
      <c r="I164" s="232"/>
      <c r="J164" s="233">
        <f>ROUND(I164*H164,2)</f>
        <v>0</v>
      </c>
      <c r="K164" s="229" t="s">
        <v>171</v>
      </c>
      <c r="L164" s="45"/>
      <c r="M164" s="234" t="s">
        <v>1</v>
      </c>
      <c r="N164" s="235" t="s">
        <v>44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172</v>
      </c>
      <c r="AT164" s="238" t="s">
        <v>167</v>
      </c>
      <c r="AU164" s="238" t="s">
        <v>89</v>
      </c>
      <c r="AY164" s="18" t="s">
        <v>165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87</v>
      </c>
      <c r="BK164" s="239">
        <f>ROUND(I164*H164,2)</f>
        <v>0</v>
      </c>
      <c r="BL164" s="18" t="s">
        <v>172</v>
      </c>
      <c r="BM164" s="238" t="s">
        <v>1369</v>
      </c>
    </row>
    <row r="165" s="2" customFormat="1">
      <c r="A165" s="39"/>
      <c r="B165" s="40"/>
      <c r="C165" s="41"/>
      <c r="D165" s="240" t="s">
        <v>174</v>
      </c>
      <c r="E165" s="41"/>
      <c r="F165" s="241" t="s">
        <v>1370</v>
      </c>
      <c r="G165" s="41"/>
      <c r="H165" s="41"/>
      <c r="I165" s="242"/>
      <c r="J165" s="41"/>
      <c r="K165" s="41"/>
      <c r="L165" s="45"/>
      <c r="M165" s="243"/>
      <c r="N165" s="244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174</v>
      </c>
      <c r="AU165" s="18" t="s">
        <v>89</v>
      </c>
    </row>
    <row r="166" s="13" customFormat="1">
      <c r="A166" s="13"/>
      <c r="B166" s="245"/>
      <c r="C166" s="246"/>
      <c r="D166" s="247" t="s">
        <v>176</v>
      </c>
      <c r="E166" s="248" t="s">
        <v>1</v>
      </c>
      <c r="F166" s="249" t="s">
        <v>1340</v>
      </c>
      <c r="G166" s="246"/>
      <c r="H166" s="248" t="s">
        <v>1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5" t="s">
        <v>176</v>
      </c>
      <c r="AU166" s="255" t="s">
        <v>89</v>
      </c>
      <c r="AV166" s="13" t="s">
        <v>87</v>
      </c>
      <c r="AW166" s="13" t="s">
        <v>35</v>
      </c>
      <c r="AX166" s="13" t="s">
        <v>79</v>
      </c>
      <c r="AY166" s="255" t="s">
        <v>165</v>
      </c>
    </row>
    <row r="167" s="14" customFormat="1">
      <c r="A167" s="14"/>
      <c r="B167" s="256"/>
      <c r="C167" s="257"/>
      <c r="D167" s="247" t="s">
        <v>176</v>
      </c>
      <c r="E167" s="258" t="s">
        <v>1</v>
      </c>
      <c r="F167" s="259" t="s">
        <v>1371</v>
      </c>
      <c r="G167" s="257"/>
      <c r="H167" s="260">
        <v>42.875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176</v>
      </c>
      <c r="AU167" s="266" t="s">
        <v>89</v>
      </c>
      <c r="AV167" s="14" t="s">
        <v>89</v>
      </c>
      <c r="AW167" s="14" t="s">
        <v>35</v>
      </c>
      <c r="AX167" s="14" t="s">
        <v>79</v>
      </c>
      <c r="AY167" s="266" t="s">
        <v>165</v>
      </c>
    </row>
    <row r="168" s="13" customFormat="1">
      <c r="A168" s="13"/>
      <c r="B168" s="245"/>
      <c r="C168" s="246"/>
      <c r="D168" s="247" t="s">
        <v>176</v>
      </c>
      <c r="E168" s="248" t="s">
        <v>1</v>
      </c>
      <c r="F168" s="249" t="s">
        <v>1342</v>
      </c>
      <c r="G168" s="246"/>
      <c r="H168" s="248" t="s">
        <v>1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5" t="s">
        <v>176</v>
      </c>
      <c r="AU168" s="255" t="s">
        <v>89</v>
      </c>
      <c r="AV168" s="13" t="s">
        <v>87</v>
      </c>
      <c r="AW168" s="13" t="s">
        <v>35</v>
      </c>
      <c r="AX168" s="13" t="s">
        <v>79</v>
      </c>
      <c r="AY168" s="255" t="s">
        <v>165</v>
      </c>
    </row>
    <row r="169" s="14" customFormat="1">
      <c r="A169" s="14"/>
      <c r="B169" s="256"/>
      <c r="C169" s="257"/>
      <c r="D169" s="247" t="s">
        <v>176</v>
      </c>
      <c r="E169" s="258" t="s">
        <v>1</v>
      </c>
      <c r="F169" s="259" t="s">
        <v>1372</v>
      </c>
      <c r="G169" s="257"/>
      <c r="H169" s="260">
        <v>4.5940000000000003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176</v>
      </c>
      <c r="AU169" s="266" t="s">
        <v>89</v>
      </c>
      <c r="AV169" s="14" t="s">
        <v>89</v>
      </c>
      <c r="AW169" s="14" t="s">
        <v>35</v>
      </c>
      <c r="AX169" s="14" t="s">
        <v>79</v>
      </c>
      <c r="AY169" s="266" t="s">
        <v>165</v>
      </c>
    </row>
    <row r="170" s="15" customFormat="1">
      <c r="A170" s="15"/>
      <c r="B170" s="267"/>
      <c r="C170" s="268"/>
      <c r="D170" s="247" t="s">
        <v>176</v>
      </c>
      <c r="E170" s="269" t="s">
        <v>1</v>
      </c>
      <c r="F170" s="270" t="s">
        <v>179</v>
      </c>
      <c r="G170" s="268"/>
      <c r="H170" s="271">
        <v>47.469000000000001</v>
      </c>
      <c r="I170" s="272"/>
      <c r="J170" s="268"/>
      <c r="K170" s="268"/>
      <c r="L170" s="273"/>
      <c r="M170" s="274"/>
      <c r="N170" s="275"/>
      <c r="O170" s="275"/>
      <c r="P170" s="275"/>
      <c r="Q170" s="275"/>
      <c r="R170" s="275"/>
      <c r="S170" s="275"/>
      <c r="T170" s="27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7" t="s">
        <v>176</v>
      </c>
      <c r="AU170" s="277" t="s">
        <v>89</v>
      </c>
      <c r="AV170" s="15" t="s">
        <v>172</v>
      </c>
      <c r="AW170" s="15" t="s">
        <v>35</v>
      </c>
      <c r="AX170" s="15" t="s">
        <v>87</v>
      </c>
      <c r="AY170" s="277" t="s">
        <v>165</v>
      </c>
    </row>
    <row r="171" s="2" customFormat="1" ht="24.15" customHeight="1">
      <c r="A171" s="39"/>
      <c r="B171" s="40"/>
      <c r="C171" s="227" t="s">
        <v>259</v>
      </c>
      <c r="D171" s="227" t="s">
        <v>167</v>
      </c>
      <c r="E171" s="228" t="s">
        <v>253</v>
      </c>
      <c r="F171" s="229" t="s">
        <v>254</v>
      </c>
      <c r="G171" s="230" t="s">
        <v>183</v>
      </c>
      <c r="H171" s="231">
        <v>47.469000000000001</v>
      </c>
      <c r="I171" s="232"/>
      <c r="J171" s="233">
        <f>ROUND(I171*H171,2)</f>
        <v>0</v>
      </c>
      <c r="K171" s="229" t="s">
        <v>171</v>
      </c>
      <c r="L171" s="45"/>
      <c r="M171" s="234" t="s">
        <v>1</v>
      </c>
      <c r="N171" s="235" t="s">
        <v>44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172</v>
      </c>
      <c r="AT171" s="238" t="s">
        <v>167</v>
      </c>
      <c r="AU171" s="238" t="s">
        <v>89</v>
      </c>
      <c r="AY171" s="18" t="s">
        <v>165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87</v>
      </c>
      <c r="BK171" s="239">
        <f>ROUND(I171*H171,2)</f>
        <v>0</v>
      </c>
      <c r="BL171" s="18" t="s">
        <v>172</v>
      </c>
      <c r="BM171" s="238" t="s">
        <v>1373</v>
      </c>
    </row>
    <row r="172" s="2" customFormat="1">
      <c r="A172" s="39"/>
      <c r="B172" s="40"/>
      <c r="C172" s="41"/>
      <c r="D172" s="240" t="s">
        <v>174</v>
      </c>
      <c r="E172" s="41"/>
      <c r="F172" s="241" t="s">
        <v>256</v>
      </c>
      <c r="G172" s="41"/>
      <c r="H172" s="41"/>
      <c r="I172" s="242"/>
      <c r="J172" s="41"/>
      <c r="K172" s="41"/>
      <c r="L172" s="45"/>
      <c r="M172" s="243"/>
      <c r="N172" s="244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174</v>
      </c>
      <c r="AU172" s="18" t="s">
        <v>89</v>
      </c>
    </row>
    <row r="173" s="13" customFormat="1">
      <c r="A173" s="13"/>
      <c r="B173" s="245"/>
      <c r="C173" s="246"/>
      <c r="D173" s="247" t="s">
        <v>176</v>
      </c>
      <c r="E173" s="248" t="s">
        <v>1</v>
      </c>
      <c r="F173" s="249" t="s">
        <v>1340</v>
      </c>
      <c r="G173" s="246"/>
      <c r="H173" s="248" t="s">
        <v>1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5" t="s">
        <v>176</v>
      </c>
      <c r="AU173" s="255" t="s">
        <v>89</v>
      </c>
      <c r="AV173" s="13" t="s">
        <v>87</v>
      </c>
      <c r="AW173" s="13" t="s">
        <v>35</v>
      </c>
      <c r="AX173" s="13" t="s">
        <v>79</v>
      </c>
      <c r="AY173" s="255" t="s">
        <v>165</v>
      </c>
    </row>
    <row r="174" s="14" customFormat="1">
      <c r="A174" s="14"/>
      <c r="B174" s="256"/>
      <c r="C174" s="257"/>
      <c r="D174" s="247" t="s">
        <v>176</v>
      </c>
      <c r="E174" s="258" t="s">
        <v>1</v>
      </c>
      <c r="F174" s="259" t="s">
        <v>1374</v>
      </c>
      <c r="G174" s="257"/>
      <c r="H174" s="260">
        <v>42.875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6" t="s">
        <v>176</v>
      </c>
      <c r="AU174" s="266" t="s">
        <v>89</v>
      </c>
      <c r="AV174" s="14" t="s">
        <v>89</v>
      </c>
      <c r="AW174" s="14" t="s">
        <v>35</v>
      </c>
      <c r="AX174" s="14" t="s">
        <v>79</v>
      </c>
      <c r="AY174" s="266" t="s">
        <v>165</v>
      </c>
    </row>
    <row r="175" s="13" customFormat="1">
      <c r="A175" s="13"/>
      <c r="B175" s="245"/>
      <c r="C175" s="246"/>
      <c r="D175" s="247" t="s">
        <v>176</v>
      </c>
      <c r="E175" s="248" t="s">
        <v>1</v>
      </c>
      <c r="F175" s="249" t="s">
        <v>1342</v>
      </c>
      <c r="G175" s="246"/>
      <c r="H175" s="248" t="s">
        <v>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5" t="s">
        <v>176</v>
      </c>
      <c r="AU175" s="255" t="s">
        <v>89</v>
      </c>
      <c r="AV175" s="13" t="s">
        <v>87</v>
      </c>
      <c r="AW175" s="13" t="s">
        <v>35</v>
      </c>
      <c r="AX175" s="13" t="s">
        <v>79</v>
      </c>
      <c r="AY175" s="255" t="s">
        <v>165</v>
      </c>
    </row>
    <row r="176" s="14" customFormat="1">
      <c r="A176" s="14"/>
      <c r="B176" s="256"/>
      <c r="C176" s="257"/>
      <c r="D176" s="247" t="s">
        <v>176</v>
      </c>
      <c r="E176" s="258" t="s">
        <v>1</v>
      </c>
      <c r="F176" s="259" t="s">
        <v>1375</v>
      </c>
      <c r="G176" s="257"/>
      <c r="H176" s="260">
        <v>4.5940000000000003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176</v>
      </c>
      <c r="AU176" s="266" t="s">
        <v>89</v>
      </c>
      <c r="AV176" s="14" t="s">
        <v>89</v>
      </c>
      <c r="AW176" s="14" t="s">
        <v>35</v>
      </c>
      <c r="AX176" s="14" t="s">
        <v>79</v>
      </c>
      <c r="AY176" s="266" t="s">
        <v>165</v>
      </c>
    </row>
    <row r="177" s="15" customFormat="1">
      <c r="A177" s="15"/>
      <c r="B177" s="267"/>
      <c r="C177" s="268"/>
      <c r="D177" s="247" t="s">
        <v>176</v>
      </c>
      <c r="E177" s="269" t="s">
        <v>1</v>
      </c>
      <c r="F177" s="270" t="s">
        <v>179</v>
      </c>
      <c r="G177" s="268"/>
      <c r="H177" s="271">
        <v>47.469000000000001</v>
      </c>
      <c r="I177" s="272"/>
      <c r="J177" s="268"/>
      <c r="K177" s="268"/>
      <c r="L177" s="273"/>
      <c r="M177" s="274"/>
      <c r="N177" s="275"/>
      <c r="O177" s="275"/>
      <c r="P177" s="275"/>
      <c r="Q177" s="275"/>
      <c r="R177" s="275"/>
      <c r="S177" s="275"/>
      <c r="T177" s="27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7" t="s">
        <v>176</v>
      </c>
      <c r="AU177" s="277" t="s">
        <v>89</v>
      </c>
      <c r="AV177" s="15" t="s">
        <v>172</v>
      </c>
      <c r="AW177" s="15" t="s">
        <v>35</v>
      </c>
      <c r="AX177" s="15" t="s">
        <v>87</v>
      </c>
      <c r="AY177" s="277" t="s">
        <v>165</v>
      </c>
    </row>
    <row r="178" s="2" customFormat="1" ht="16.5" customHeight="1">
      <c r="A178" s="39"/>
      <c r="B178" s="40"/>
      <c r="C178" s="278" t="s">
        <v>264</v>
      </c>
      <c r="D178" s="278" t="s">
        <v>191</v>
      </c>
      <c r="E178" s="279" t="s">
        <v>260</v>
      </c>
      <c r="F178" s="280" t="s">
        <v>261</v>
      </c>
      <c r="G178" s="281" t="s">
        <v>194</v>
      </c>
      <c r="H178" s="282">
        <v>94.938000000000002</v>
      </c>
      <c r="I178" s="283"/>
      <c r="J178" s="284">
        <f>ROUND(I178*H178,2)</f>
        <v>0</v>
      </c>
      <c r="K178" s="280" t="s">
        <v>171</v>
      </c>
      <c r="L178" s="285"/>
      <c r="M178" s="286" t="s">
        <v>1</v>
      </c>
      <c r="N178" s="287" t="s">
        <v>44</v>
      </c>
      <c r="O178" s="92"/>
      <c r="P178" s="236">
        <f>O178*H178</f>
        <v>0</v>
      </c>
      <c r="Q178" s="236">
        <v>1</v>
      </c>
      <c r="R178" s="236">
        <f>Q178*H178</f>
        <v>94.938000000000002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195</v>
      </c>
      <c r="AT178" s="238" t="s">
        <v>191</v>
      </c>
      <c r="AU178" s="238" t="s">
        <v>89</v>
      </c>
      <c r="AY178" s="18" t="s">
        <v>165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87</v>
      </c>
      <c r="BK178" s="239">
        <f>ROUND(I178*H178,2)</f>
        <v>0</v>
      </c>
      <c r="BL178" s="18" t="s">
        <v>172</v>
      </c>
      <c r="BM178" s="238" t="s">
        <v>1376</v>
      </c>
    </row>
    <row r="179" s="14" customFormat="1">
      <c r="A179" s="14"/>
      <c r="B179" s="256"/>
      <c r="C179" s="257"/>
      <c r="D179" s="247" t="s">
        <v>176</v>
      </c>
      <c r="E179" s="258" t="s">
        <v>1</v>
      </c>
      <c r="F179" s="259" t="s">
        <v>1377</v>
      </c>
      <c r="G179" s="257"/>
      <c r="H179" s="260">
        <v>94.938000000000002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6" t="s">
        <v>176</v>
      </c>
      <c r="AU179" s="266" t="s">
        <v>89</v>
      </c>
      <c r="AV179" s="14" t="s">
        <v>89</v>
      </c>
      <c r="AW179" s="14" t="s">
        <v>35</v>
      </c>
      <c r="AX179" s="14" t="s">
        <v>79</v>
      </c>
      <c r="AY179" s="266" t="s">
        <v>165</v>
      </c>
    </row>
    <row r="180" s="15" customFormat="1">
      <c r="A180" s="15"/>
      <c r="B180" s="267"/>
      <c r="C180" s="268"/>
      <c r="D180" s="247" t="s">
        <v>176</v>
      </c>
      <c r="E180" s="269" t="s">
        <v>1</v>
      </c>
      <c r="F180" s="270" t="s">
        <v>179</v>
      </c>
      <c r="G180" s="268"/>
      <c r="H180" s="271">
        <v>94.938000000000002</v>
      </c>
      <c r="I180" s="272"/>
      <c r="J180" s="268"/>
      <c r="K180" s="268"/>
      <c r="L180" s="273"/>
      <c r="M180" s="274"/>
      <c r="N180" s="275"/>
      <c r="O180" s="275"/>
      <c r="P180" s="275"/>
      <c r="Q180" s="275"/>
      <c r="R180" s="275"/>
      <c r="S180" s="275"/>
      <c r="T180" s="27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7" t="s">
        <v>176</v>
      </c>
      <c r="AU180" s="277" t="s">
        <v>89</v>
      </c>
      <c r="AV180" s="15" t="s">
        <v>172</v>
      </c>
      <c r="AW180" s="15" t="s">
        <v>35</v>
      </c>
      <c r="AX180" s="15" t="s">
        <v>87</v>
      </c>
      <c r="AY180" s="277" t="s">
        <v>165</v>
      </c>
    </row>
    <row r="181" s="2" customFormat="1" ht="24.15" customHeight="1">
      <c r="A181" s="39"/>
      <c r="B181" s="40"/>
      <c r="C181" s="227" t="s">
        <v>8</v>
      </c>
      <c r="D181" s="227" t="s">
        <v>167</v>
      </c>
      <c r="E181" s="228" t="s">
        <v>1378</v>
      </c>
      <c r="F181" s="229" t="s">
        <v>1379</v>
      </c>
      <c r="G181" s="230" t="s">
        <v>170</v>
      </c>
      <c r="H181" s="231">
        <v>122.5</v>
      </c>
      <c r="I181" s="232"/>
      <c r="J181" s="233">
        <f>ROUND(I181*H181,2)</f>
        <v>0</v>
      </c>
      <c r="K181" s="229" t="s">
        <v>171</v>
      </c>
      <c r="L181" s="45"/>
      <c r="M181" s="234" t="s">
        <v>1</v>
      </c>
      <c r="N181" s="235" t="s">
        <v>44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172</v>
      </c>
      <c r="AT181" s="238" t="s">
        <v>167</v>
      </c>
      <c r="AU181" s="238" t="s">
        <v>89</v>
      </c>
      <c r="AY181" s="18" t="s">
        <v>165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87</v>
      </c>
      <c r="BK181" s="239">
        <f>ROUND(I181*H181,2)</f>
        <v>0</v>
      </c>
      <c r="BL181" s="18" t="s">
        <v>172</v>
      </c>
      <c r="BM181" s="238" t="s">
        <v>1380</v>
      </c>
    </row>
    <row r="182" s="2" customFormat="1">
      <c r="A182" s="39"/>
      <c r="B182" s="40"/>
      <c r="C182" s="41"/>
      <c r="D182" s="240" t="s">
        <v>174</v>
      </c>
      <c r="E182" s="41"/>
      <c r="F182" s="241" t="s">
        <v>1381</v>
      </c>
      <c r="G182" s="41"/>
      <c r="H182" s="41"/>
      <c r="I182" s="242"/>
      <c r="J182" s="41"/>
      <c r="K182" s="41"/>
      <c r="L182" s="45"/>
      <c r="M182" s="243"/>
      <c r="N182" s="244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174</v>
      </c>
      <c r="AU182" s="18" t="s">
        <v>89</v>
      </c>
    </row>
    <row r="183" s="13" customFormat="1">
      <c r="A183" s="13"/>
      <c r="B183" s="245"/>
      <c r="C183" s="246"/>
      <c r="D183" s="247" t="s">
        <v>176</v>
      </c>
      <c r="E183" s="248" t="s">
        <v>1</v>
      </c>
      <c r="F183" s="249" t="s">
        <v>1340</v>
      </c>
      <c r="G183" s="246"/>
      <c r="H183" s="248" t="s">
        <v>1</v>
      </c>
      <c r="I183" s="250"/>
      <c r="J183" s="246"/>
      <c r="K183" s="246"/>
      <c r="L183" s="251"/>
      <c r="M183" s="252"/>
      <c r="N183" s="253"/>
      <c r="O183" s="253"/>
      <c r="P183" s="253"/>
      <c r="Q183" s="253"/>
      <c r="R183" s="253"/>
      <c r="S183" s="253"/>
      <c r="T183" s="25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5" t="s">
        <v>176</v>
      </c>
      <c r="AU183" s="255" t="s">
        <v>89</v>
      </c>
      <c r="AV183" s="13" t="s">
        <v>87</v>
      </c>
      <c r="AW183" s="13" t="s">
        <v>35</v>
      </c>
      <c r="AX183" s="13" t="s">
        <v>79</v>
      </c>
      <c r="AY183" s="255" t="s">
        <v>165</v>
      </c>
    </row>
    <row r="184" s="14" customFormat="1">
      <c r="A184" s="14"/>
      <c r="B184" s="256"/>
      <c r="C184" s="257"/>
      <c r="D184" s="247" t="s">
        <v>176</v>
      </c>
      <c r="E184" s="258" t="s">
        <v>1</v>
      </c>
      <c r="F184" s="259" t="s">
        <v>1382</v>
      </c>
      <c r="G184" s="257"/>
      <c r="H184" s="260">
        <v>122.5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176</v>
      </c>
      <c r="AU184" s="266" t="s">
        <v>89</v>
      </c>
      <c r="AV184" s="14" t="s">
        <v>89</v>
      </c>
      <c r="AW184" s="14" t="s">
        <v>35</v>
      </c>
      <c r="AX184" s="14" t="s">
        <v>79</v>
      </c>
      <c r="AY184" s="266" t="s">
        <v>165</v>
      </c>
    </row>
    <row r="185" s="15" customFormat="1">
      <c r="A185" s="15"/>
      <c r="B185" s="267"/>
      <c r="C185" s="268"/>
      <c r="D185" s="247" t="s">
        <v>176</v>
      </c>
      <c r="E185" s="269" t="s">
        <v>1</v>
      </c>
      <c r="F185" s="270" t="s">
        <v>179</v>
      </c>
      <c r="G185" s="268"/>
      <c r="H185" s="271">
        <v>122.5</v>
      </c>
      <c r="I185" s="272"/>
      <c r="J185" s="268"/>
      <c r="K185" s="268"/>
      <c r="L185" s="273"/>
      <c r="M185" s="274"/>
      <c r="N185" s="275"/>
      <c r="O185" s="275"/>
      <c r="P185" s="275"/>
      <c r="Q185" s="275"/>
      <c r="R185" s="275"/>
      <c r="S185" s="275"/>
      <c r="T185" s="27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7" t="s">
        <v>176</v>
      </c>
      <c r="AU185" s="277" t="s">
        <v>89</v>
      </c>
      <c r="AV185" s="15" t="s">
        <v>172</v>
      </c>
      <c r="AW185" s="15" t="s">
        <v>35</v>
      </c>
      <c r="AX185" s="15" t="s">
        <v>87</v>
      </c>
      <c r="AY185" s="277" t="s">
        <v>165</v>
      </c>
    </row>
    <row r="186" s="2" customFormat="1" ht="24.15" customHeight="1">
      <c r="A186" s="39"/>
      <c r="B186" s="40"/>
      <c r="C186" s="227" t="s">
        <v>279</v>
      </c>
      <c r="D186" s="227" t="s">
        <v>167</v>
      </c>
      <c r="E186" s="228" t="s">
        <v>291</v>
      </c>
      <c r="F186" s="229" t="s">
        <v>292</v>
      </c>
      <c r="G186" s="230" t="s">
        <v>170</v>
      </c>
      <c r="H186" s="231">
        <v>5</v>
      </c>
      <c r="I186" s="232"/>
      <c r="J186" s="233">
        <f>ROUND(I186*H186,2)</f>
        <v>0</v>
      </c>
      <c r="K186" s="229" t="s">
        <v>171</v>
      </c>
      <c r="L186" s="45"/>
      <c r="M186" s="234" t="s">
        <v>1</v>
      </c>
      <c r="N186" s="235" t="s">
        <v>44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172</v>
      </c>
      <c r="AT186" s="238" t="s">
        <v>167</v>
      </c>
      <c r="AU186" s="238" t="s">
        <v>89</v>
      </c>
      <c r="AY186" s="18" t="s">
        <v>165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87</v>
      </c>
      <c r="BK186" s="239">
        <f>ROUND(I186*H186,2)</f>
        <v>0</v>
      </c>
      <c r="BL186" s="18" t="s">
        <v>172</v>
      </c>
      <c r="BM186" s="238" t="s">
        <v>1383</v>
      </c>
    </row>
    <row r="187" s="2" customFormat="1">
      <c r="A187" s="39"/>
      <c r="B187" s="40"/>
      <c r="C187" s="41"/>
      <c r="D187" s="240" t="s">
        <v>174</v>
      </c>
      <c r="E187" s="41"/>
      <c r="F187" s="241" t="s">
        <v>294</v>
      </c>
      <c r="G187" s="41"/>
      <c r="H187" s="41"/>
      <c r="I187" s="242"/>
      <c r="J187" s="41"/>
      <c r="K187" s="41"/>
      <c r="L187" s="45"/>
      <c r="M187" s="243"/>
      <c r="N187" s="244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174</v>
      </c>
      <c r="AU187" s="18" t="s">
        <v>89</v>
      </c>
    </row>
    <row r="188" s="13" customFormat="1">
      <c r="A188" s="13"/>
      <c r="B188" s="245"/>
      <c r="C188" s="246"/>
      <c r="D188" s="247" t="s">
        <v>176</v>
      </c>
      <c r="E188" s="248" t="s">
        <v>1</v>
      </c>
      <c r="F188" s="249" t="s">
        <v>1348</v>
      </c>
      <c r="G188" s="246"/>
      <c r="H188" s="248" t="s">
        <v>1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5" t="s">
        <v>176</v>
      </c>
      <c r="AU188" s="255" t="s">
        <v>89</v>
      </c>
      <c r="AV188" s="13" t="s">
        <v>87</v>
      </c>
      <c r="AW188" s="13" t="s">
        <v>35</v>
      </c>
      <c r="AX188" s="13" t="s">
        <v>79</v>
      </c>
      <c r="AY188" s="255" t="s">
        <v>165</v>
      </c>
    </row>
    <row r="189" s="14" customFormat="1">
      <c r="A189" s="14"/>
      <c r="B189" s="256"/>
      <c r="C189" s="257"/>
      <c r="D189" s="247" t="s">
        <v>176</v>
      </c>
      <c r="E189" s="258" t="s">
        <v>1</v>
      </c>
      <c r="F189" s="259" t="s">
        <v>1384</v>
      </c>
      <c r="G189" s="257"/>
      <c r="H189" s="260">
        <v>5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6" t="s">
        <v>176</v>
      </c>
      <c r="AU189" s="266" t="s">
        <v>89</v>
      </c>
      <c r="AV189" s="14" t="s">
        <v>89</v>
      </c>
      <c r="AW189" s="14" t="s">
        <v>35</v>
      </c>
      <c r="AX189" s="14" t="s">
        <v>79</v>
      </c>
      <c r="AY189" s="266" t="s">
        <v>165</v>
      </c>
    </row>
    <row r="190" s="15" customFormat="1">
      <c r="A190" s="15"/>
      <c r="B190" s="267"/>
      <c r="C190" s="268"/>
      <c r="D190" s="247" t="s">
        <v>176</v>
      </c>
      <c r="E190" s="269" t="s">
        <v>1</v>
      </c>
      <c r="F190" s="270" t="s">
        <v>179</v>
      </c>
      <c r="G190" s="268"/>
      <c r="H190" s="271">
        <v>5</v>
      </c>
      <c r="I190" s="272"/>
      <c r="J190" s="268"/>
      <c r="K190" s="268"/>
      <c r="L190" s="273"/>
      <c r="M190" s="274"/>
      <c r="N190" s="275"/>
      <c r="O190" s="275"/>
      <c r="P190" s="275"/>
      <c r="Q190" s="275"/>
      <c r="R190" s="275"/>
      <c r="S190" s="275"/>
      <c r="T190" s="27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7" t="s">
        <v>176</v>
      </c>
      <c r="AU190" s="277" t="s">
        <v>89</v>
      </c>
      <c r="AV190" s="15" t="s">
        <v>172</v>
      </c>
      <c r="AW190" s="15" t="s">
        <v>35</v>
      </c>
      <c r="AX190" s="15" t="s">
        <v>87</v>
      </c>
      <c r="AY190" s="277" t="s">
        <v>165</v>
      </c>
    </row>
    <row r="191" s="12" customFormat="1" ht="22.8" customHeight="1">
      <c r="A191" s="12"/>
      <c r="B191" s="211"/>
      <c r="C191" s="212"/>
      <c r="D191" s="213" t="s">
        <v>78</v>
      </c>
      <c r="E191" s="225" t="s">
        <v>89</v>
      </c>
      <c r="F191" s="225" t="s">
        <v>307</v>
      </c>
      <c r="G191" s="212"/>
      <c r="H191" s="212"/>
      <c r="I191" s="215"/>
      <c r="J191" s="226">
        <f>BK191</f>
        <v>0</v>
      </c>
      <c r="K191" s="212"/>
      <c r="L191" s="217"/>
      <c r="M191" s="218"/>
      <c r="N191" s="219"/>
      <c r="O191" s="219"/>
      <c r="P191" s="220">
        <f>SUM(P192:P228)</f>
        <v>0</v>
      </c>
      <c r="Q191" s="219"/>
      <c r="R191" s="220">
        <f>SUM(R192:R228)</f>
        <v>39.590425209999999</v>
      </c>
      <c r="S191" s="219"/>
      <c r="T191" s="221">
        <f>SUM(T192:T228)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2" t="s">
        <v>87</v>
      </c>
      <c r="AT191" s="223" t="s">
        <v>78</v>
      </c>
      <c r="AU191" s="223" t="s">
        <v>87</v>
      </c>
      <c r="AY191" s="222" t="s">
        <v>165</v>
      </c>
      <c r="BK191" s="224">
        <f>SUM(BK192:BK228)</f>
        <v>0</v>
      </c>
    </row>
    <row r="192" s="2" customFormat="1" ht="44.25" customHeight="1">
      <c r="A192" s="39"/>
      <c r="B192" s="40"/>
      <c r="C192" s="227" t="s">
        <v>284</v>
      </c>
      <c r="D192" s="227" t="s">
        <v>167</v>
      </c>
      <c r="E192" s="228" t="s">
        <v>1385</v>
      </c>
      <c r="F192" s="229" t="s">
        <v>1386</v>
      </c>
      <c r="G192" s="230" t="s">
        <v>418</v>
      </c>
      <c r="H192" s="231">
        <v>6</v>
      </c>
      <c r="I192" s="232"/>
      <c r="J192" s="233">
        <f>ROUND(I192*H192,2)</f>
        <v>0</v>
      </c>
      <c r="K192" s="229" t="s">
        <v>171</v>
      </c>
      <c r="L192" s="45"/>
      <c r="M192" s="234" t="s">
        <v>1</v>
      </c>
      <c r="N192" s="235" t="s">
        <v>44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172</v>
      </c>
      <c r="AT192" s="238" t="s">
        <v>167</v>
      </c>
      <c r="AU192" s="238" t="s">
        <v>89</v>
      </c>
      <c r="AY192" s="18" t="s">
        <v>165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87</v>
      </c>
      <c r="BK192" s="239">
        <f>ROUND(I192*H192,2)</f>
        <v>0</v>
      </c>
      <c r="BL192" s="18" t="s">
        <v>172</v>
      </c>
      <c r="BM192" s="238" t="s">
        <v>1387</v>
      </c>
    </row>
    <row r="193" s="2" customFormat="1">
      <c r="A193" s="39"/>
      <c r="B193" s="40"/>
      <c r="C193" s="41"/>
      <c r="D193" s="240" t="s">
        <v>174</v>
      </c>
      <c r="E193" s="41"/>
      <c r="F193" s="241" t="s">
        <v>1388</v>
      </c>
      <c r="G193" s="41"/>
      <c r="H193" s="41"/>
      <c r="I193" s="242"/>
      <c r="J193" s="41"/>
      <c r="K193" s="41"/>
      <c r="L193" s="45"/>
      <c r="M193" s="243"/>
      <c r="N193" s="244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174</v>
      </c>
      <c r="AU193" s="18" t="s">
        <v>89</v>
      </c>
    </row>
    <row r="194" s="14" customFormat="1">
      <c r="A194" s="14"/>
      <c r="B194" s="256"/>
      <c r="C194" s="257"/>
      <c r="D194" s="247" t="s">
        <v>176</v>
      </c>
      <c r="E194" s="258" t="s">
        <v>1</v>
      </c>
      <c r="F194" s="259" t="s">
        <v>1389</v>
      </c>
      <c r="G194" s="257"/>
      <c r="H194" s="260">
        <v>6</v>
      </c>
      <c r="I194" s="261"/>
      <c r="J194" s="257"/>
      <c r="K194" s="257"/>
      <c r="L194" s="262"/>
      <c r="M194" s="263"/>
      <c r="N194" s="264"/>
      <c r="O194" s="264"/>
      <c r="P194" s="264"/>
      <c r="Q194" s="264"/>
      <c r="R194" s="264"/>
      <c r="S194" s="264"/>
      <c r="T194" s="26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6" t="s">
        <v>176</v>
      </c>
      <c r="AU194" s="266" t="s">
        <v>89</v>
      </c>
      <c r="AV194" s="14" t="s">
        <v>89</v>
      </c>
      <c r="AW194" s="14" t="s">
        <v>35</v>
      </c>
      <c r="AX194" s="14" t="s">
        <v>79</v>
      </c>
      <c r="AY194" s="266" t="s">
        <v>165</v>
      </c>
    </row>
    <row r="195" s="15" customFormat="1">
      <c r="A195" s="15"/>
      <c r="B195" s="267"/>
      <c r="C195" s="268"/>
      <c r="D195" s="247" t="s">
        <v>176</v>
      </c>
      <c r="E195" s="269" t="s">
        <v>1</v>
      </c>
      <c r="F195" s="270" t="s">
        <v>179</v>
      </c>
      <c r="G195" s="268"/>
      <c r="H195" s="271">
        <v>6</v>
      </c>
      <c r="I195" s="272"/>
      <c r="J195" s="268"/>
      <c r="K195" s="268"/>
      <c r="L195" s="273"/>
      <c r="M195" s="274"/>
      <c r="N195" s="275"/>
      <c r="O195" s="275"/>
      <c r="P195" s="275"/>
      <c r="Q195" s="275"/>
      <c r="R195" s="275"/>
      <c r="S195" s="275"/>
      <c r="T195" s="27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7" t="s">
        <v>176</v>
      </c>
      <c r="AU195" s="277" t="s">
        <v>89</v>
      </c>
      <c r="AV195" s="15" t="s">
        <v>172</v>
      </c>
      <c r="AW195" s="15" t="s">
        <v>35</v>
      </c>
      <c r="AX195" s="15" t="s">
        <v>87</v>
      </c>
      <c r="AY195" s="277" t="s">
        <v>165</v>
      </c>
    </row>
    <row r="196" s="2" customFormat="1" ht="33" customHeight="1">
      <c r="A196" s="39"/>
      <c r="B196" s="40"/>
      <c r="C196" s="278" t="s">
        <v>290</v>
      </c>
      <c r="D196" s="278" t="s">
        <v>191</v>
      </c>
      <c r="E196" s="279" t="s">
        <v>942</v>
      </c>
      <c r="F196" s="280" t="s">
        <v>1390</v>
      </c>
      <c r="G196" s="281" t="s">
        <v>335</v>
      </c>
      <c r="H196" s="282">
        <v>6.2999999999999998</v>
      </c>
      <c r="I196" s="283"/>
      <c r="J196" s="284">
        <f>ROUND(I196*H196,2)</f>
        <v>0</v>
      </c>
      <c r="K196" s="280" t="s">
        <v>171</v>
      </c>
      <c r="L196" s="285"/>
      <c r="M196" s="286" t="s">
        <v>1</v>
      </c>
      <c r="N196" s="287" t="s">
        <v>44</v>
      </c>
      <c r="O196" s="92"/>
      <c r="P196" s="236">
        <f>O196*H196</f>
        <v>0</v>
      </c>
      <c r="Q196" s="236">
        <v>0.00068999999999999997</v>
      </c>
      <c r="R196" s="236">
        <f>Q196*H196</f>
        <v>0.0043469999999999993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195</v>
      </c>
      <c r="AT196" s="238" t="s">
        <v>191</v>
      </c>
      <c r="AU196" s="238" t="s">
        <v>89</v>
      </c>
      <c r="AY196" s="18" t="s">
        <v>165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87</v>
      </c>
      <c r="BK196" s="239">
        <f>ROUND(I196*H196,2)</f>
        <v>0</v>
      </c>
      <c r="BL196" s="18" t="s">
        <v>172</v>
      </c>
      <c r="BM196" s="238" t="s">
        <v>1391</v>
      </c>
    </row>
    <row r="197" s="14" customFormat="1">
      <c r="A197" s="14"/>
      <c r="B197" s="256"/>
      <c r="C197" s="257"/>
      <c r="D197" s="247" t="s">
        <v>176</v>
      </c>
      <c r="E197" s="258" t="s">
        <v>1</v>
      </c>
      <c r="F197" s="259" t="s">
        <v>1392</v>
      </c>
      <c r="G197" s="257"/>
      <c r="H197" s="260">
        <v>6.2999999999999998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176</v>
      </c>
      <c r="AU197" s="266" t="s">
        <v>89</v>
      </c>
      <c r="AV197" s="14" t="s">
        <v>89</v>
      </c>
      <c r="AW197" s="14" t="s">
        <v>35</v>
      </c>
      <c r="AX197" s="14" t="s">
        <v>79</v>
      </c>
      <c r="AY197" s="266" t="s">
        <v>165</v>
      </c>
    </row>
    <row r="198" s="15" customFormat="1">
      <c r="A198" s="15"/>
      <c r="B198" s="267"/>
      <c r="C198" s="268"/>
      <c r="D198" s="247" t="s">
        <v>176</v>
      </c>
      <c r="E198" s="269" t="s">
        <v>1</v>
      </c>
      <c r="F198" s="270" t="s">
        <v>179</v>
      </c>
      <c r="G198" s="268"/>
      <c r="H198" s="271">
        <v>6.2999999999999998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7" t="s">
        <v>176</v>
      </c>
      <c r="AU198" s="277" t="s">
        <v>89</v>
      </c>
      <c r="AV198" s="15" t="s">
        <v>172</v>
      </c>
      <c r="AW198" s="15" t="s">
        <v>35</v>
      </c>
      <c r="AX198" s="15" t="s">
        <v>87</v>
      </c>
      <c r="AY198" s="277" t="s">
        <v>165</v>
      </c>
    </row>
    <row r="199" s="2" customFormat="1" ht="24.15" customHeight="1">
      <c r="A199" s="39"/>
      <c r="B199" s="40"/>
      <c r="C199" s="227" t="s">
        <v>308</v>
      </c>
      <c r="D199" s="227" t="s">
        <v>167</v>
      </c>
      <c r="E199" s="228" t="s">
        <v>1393</v>
      </c>
      <c r="F199" s="229" t="s">
        <v>1394</v>
      </c>
      <c r="G199" s="230" t="s">
        <v>183</v>
      </c>
      <c r="H199" s="231">
        <v>13.563000000000001</v>
      </c>
      <c r="I199" s="232"/>
      <c r="J199" s="233">
        <f>ROUND(I199*H199,2)</f>
        <v>0</v>
      </c>
      <c r="K199" s="229" t="s">
        <v>171</v>
      </c>
      <c r="L199" s="45"/>
      <c r="M199" s="234" t="s">
        <v>1</v>
      </c>
      <c r="N199" s="235" t="s">
        <v>44</v>
      </c>
      <c r="O199" s="92"/>
      <c r="P199" s="236">
        <f>O199*H199</f>
        <v>0</v>
      </c>
      <c r="Q199" s="236">
        <v>1.98</v>
      </c>
      <c r="R199" s="236">
        <f>Q199*H199</f>
        <v>26.85474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172</v>
      </c>
      <c r="AT199" s="238" t="s">
        <v>167</v>
      </c>
      <c r="AU199" s="238" t="s">
        <v>89</v>
      </c>
      <c r="AY199" s="18" t="s">
        <v>165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87</v>
      </c>
      <c r="BK199" s="239">
        <f>ROUND(I199*H199,2)</f>
        <v>0</v>
      </c>
      <c r="BL199" s="18" t="s">
        <v>172</v>
      </c>
      <c r="BM199" s="238" t="s">
        <v>1395</v>
      </c>
    </row>
    <row r="200" s="2" customFormat="1">
      <c r="A200" s="39"/>
      <c r="B200" s="40"/>
      <c r="C200" s="41"/>
      <c r="D200" s="240" t="s">
        <v>174</v>
      </c>
      <c r="E200" s="41"/>
      <c r="F200" s="241" t="s">
        <v>1396</v>
      </c>
      <c r="G200" s="41"/>
      <c r="H200" s="41"/>
      <c r="I200" s="242"/>
      <c r="J200" s="41"/>
      <c r="K200" s="41"/>
      <c r="L200" s="45"/>
      <c r="M200" s="243"/>
      <c r="N200" s="244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174</v>
      </c>
      <c r="AU200" s="18" t="s">
        <v>89</v>
      </c>
    </row>
    <row r="201" s="13" customFormat="1">
      <c r="A201" s="13"/>
      <c r="B201" s="245"/>
      <c r="C201" s="246"/>
      <c r="D201" s="247" t="s">
        <v>176</v>
      </c>
      <c r="E201" s="248" t="s">
        <v>1</v>
      </c>
      <c r="F201" s="249" t="s">
        <v>1340</v>
      </c>
      <c r="G201" s="246"/>
      <c r="H201" s="248" t="s">
        <v>1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5" t="s">
        <v>176</v>
      </c>
      <c r="AU201" s="255" t="s">
        <v>89</v>
      </c>
      <c r="AV201" s="13" t="s">
        <v>87</v>
      </c>
      <c r="AW201" s="13" t="s">
        <v>35</v>
      </c>
      <c r="AX201" s="13" t="s">
        <v>79</v>
      </c>
      <c r="AY201" s="255" t="s">
        <v>165</v>
      </c>
    </row>
    <row r="202" s="14" customFormat="1">
      <c r="A202" s="14"/>
      <c r="B202" s="256"/>
      <c r="C202" s="257"/>
      <c r="D202" s="247" t="s">
        <v>176</v>
      </c>
      <c r="E202" s="258" t="s">
        <v>1</v>
      </c>
      <c r="F202" s="259" t="s">
        <v>1397</v>
      </c>
      <c r="G202" s="257"/>
      <c r="H202" s="260">
        <v>12.25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176</v>
      </c>
      <c r="AU202" s="266" t="s">
        <v>89</v>
      </c>
      <c r="AV202" s="14" t="s">
        <v>89</v>
      </c>
      <c r="AW202" s="14" t="s">
        <v>35</v>
      </c>
      <c r="AX202" s="14" t="s">
        <v>79</v>
      </c>
      <c r="AY202" s="266" t="s">
        <v>165</v>
      </c>
    </row>
    <row r="203" s="13" customFormat="1">
      <c r="A203" s="13"/>
      <c r="B203" s="245"/>
      <c r="C203" s="246"/>
      <c r="D203" s="247" t="s">
        <v>176</v>
      </c>
      <c r="E203" s="248" t="s">
        <v>1</v>
      </c>
      <c r="F203" s="249" t="s">
        <v>1342</v>
      </c>
      <c r="G203" s="246"/>
      <c r="H203" s="248" t="s">
        <v>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5" t="s">
        <v>176</v>
      </c>
      <c r="AU203" s="255" t="s">
        <v>89</v>
      </c>
      <c r="AV203" s="13" t="s">
        <v>87</v>
      </c>
      <c r="AW203" s="13" t="s">
        <v>35</v>
      </c>
      <c r="AX203" s="13" t="s">
        <v>79</v>
      </c>
      <c r="AY203" s="255" t="s">
        <v>165</v>
      </c>
    </row>
    <row r="204" s="14" customFormat="1">
      <c r="A204" s="14"/>
      <c r="B204" s="256"/>
      <c r="C204" s="257"/>
      <c r="D204" s="247" t="s">
        <v>176</v>
      </c>
      <c r="E204" s="258" t="s">
        <v>1</v>
      </c>
      <c r="F204" s="259" t="s">
        <v>1398</v>
      </c>
      <c r="G204" s="257"/>
      <c r="H204" s="260">
        <v>1.3129999999999999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6" t="s">
        <v>176</v>
      </c>
      <c r="AU204" s="266" t="s">
        <v>89</v>
      </c>
      <c r="AV204" s="14" t="s">
        <v>89</v>
      </c>
      <c r="AW204" s="14" t="s">
        <v>35</v>
      </c>
      <c r="AX204" s="14" t="s">
        <v>79</v>
      </c>
      <c r="AY204" s="266" t="s">
        <v>165</v>
      </c>
    </row>
    <row r="205" s="15" customFormat="1">
      <c r="A205" s="15"/>
      <c r="B205" s="267"/>
      <c r="C205" s="268"/>
      <c r="D205" s="247" t="s">
        <v>176</v>
      </c>
      <c r="E205" s="269" t="s">
        <v>1</v>
      </c>
      <c r="F205" s="270" t="s">
        <v>179</v>
      </c>
      <c r="G205" s="268"/>
      <c r="H205" s="271">
        <v>13.563000000000001</v>
      </c>
      <c r="I205" s="272"/>
      <c r="J205" s="268"/>
      <c r="K205" s="268"/>
      <c r="L205" s="273"/>
      <c r="M205" s="274"/>
      <c r="N205" s="275"/>
      <c r="O205" s="275"/>
      <c r="P205" s="275"/>
      <c r="Q205" s="275"/>
      <c r="R205" s="275"/>
      <c r="S205" s="275"/>
      <c r="T205" s="27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7" t="s">
        <v>176</v>
      </c>
      <c r="AU205" s="277" t="s">
        <v>89</v>
      </c>
      <c r="AV205" s="15" t="s">
        <v>172</v>
      </c>
      <c r="AW205" s="15" t="s">
        <v>35</v>
      </c>
      <c r="AX205" s="15" t="s">
        <v>87</v>
      </c>
      <c r="AY205" s="277" t="s">
        <v>165</v>
      </c>
    </row>
    <row r="206" s="2" customFormat="1" ht="24.15" customHeight="1">
      <c r="A206" s="39"/>
      <c r="B206" s="40"/>
      <c r="C206" s="227" t="s">
        <v>314</v>
      </c>
      <c r="D206" s="227" t="s">
        <v>167</v>
      </c>
      <c r="E206" s="228" t="s">
        <v>1399</v>
      </c>
      <c r="F206" s="229" t="s">
        <v>1400</v>
      </c>
      <c r="G206" s="230" t="s">
        <v>183</v>
      </c>
      <c r="H206" s="231">
        <v>0.5</v>
      </c>
      <c r="I206" s="232"/>
      <c r="J206" s="233">
        <f>ROUND(I206*H206,2)</f>
        <v>0</v>
      </c>
      <c r="K206" s="229" t="s">
        <v>171</v>
      </c>
      <c r="L206" s="45"/>
      <c r="M206" s="234" t="s">
        <v>1</v>
      </c>
      <c r="N206" s="235" t="s">
        <v>44</v>
      </c>
      <c r="O206" s="92"/>
      <c r="P206" s="236">
        <f>O206*H206</f>
        <v>0</v>
      </c>
      <c r="Q206" s="236">
        <v>1.98</v>
      </c>
      <c r="R206" s="236">
        <f>Q206*H206</f>
        <v>0.98999999999999999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172</v>
      </c>
      <c r="AT206" s="238" t="s">
        <v>167</v>
      </c>
      <c r="AU206" s="238" t="s">
        <v>89</v>
      </c>
      <c r="AY206" s="18" t="s">
        <v>165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87</v>
      </c>
      <c r="BK206" s="239">
        <f>ROUND(I206*H206,2)</f>
        <v>0</v>
      </c>
      <c r="BL206" s="18" t="s">
        <v>172</v>
      </c>
      <c r="BM206" s="238" t="s">
        <v>1401</v>
      </c>
    </row>
    <row r="207" s="2" customFormat="1">
      <c r="A207" s="39"/>
      <c r="B207" s="40"/>
      <c r="C207" s="41"/>
      <c r="D207" s="240" t="s">
        <v>174</v>
      </c>
      <c r="E207" s="41"/>
      <c r="F207" s="241" t="s">
        <v>1402</v>
      </c>
      <c r="G207" s="41"/>
      <c r="H207" s="41"/>
      <c r="I207" s="242"/>
      <c r="J207" s="41"/>
      <c r="K207" s="41"/>
      <c r="L207" s="45"/>
      <c r="M207" s="243"/>
      <c r="N207" s="244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174</v>
      </c>
      <c r="AU207" s="18" t="s">
        <v>89</v>
      </c>
    </row>
    <row r="208" s="13" customFormat="1">
      <c r="A208" s="13"/>
      <c r="B208" s="245"/>
      <c r="C208" s="246"/>
      <c r="D208" s="247" t="s">
        <v>176</v>
      </c>
      <c r="E208" s="248" t="s">
        <v>1</v>
      </c>
      <c r="F208" s="249" t="s">
        <v>1348</v>
      </c>
      <c r="G208" s="246"/>
      <c r="H208" s="248" t="s">
        <v>1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5" t="s">
        <v>176</v>
      </c>
      <c r="AU208" s="255" t="s">
        <v>89</v>
      </c>
      <c r="AV208" s="13" t="s">
        <v>87</v>
      </c>
      <c r="AW208" s="13" t="s">
        <v>35</v>
      </c>
      <c r="AX208" s="13" t="s">
        <v>79</v>
      </c>
      <c r="AY208" s="255" t="s">
        <v>165</v>
      </c>
    </row>
    <row r="209" s="14" customFormat="1">
      <c r="A209" s="14"/>
      <c r="B209" s="256"/>
      <c r="C209" s="257"/>
      <c r="D209" s="247" t="s">
        <v>176</v>
      </c>
      <c r="E209" s="258" t="s">
        <v>1</v>
      </c>
      <c r="F209" s="259" t="s">
        <v>1403</v>
      </c>
      <c r="G209" s="257"/>
      <c r="H209" s="260">
        <v>0.5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6" t="s">
        <v>176</v>
      </c>
      <c r="AU209" s="266" t="s">
        <v>89</v>
      </c>
      <c r="AV209" s="14" t="s">
        <v>89</v>
      </c>
      <c r="AW209" s="14" t="s">
        <v>35</v>
      </c>
      <c r="AX209" s="14" t="s">
        <v>79</v>
      </c>
      <c r="AY209" s="266" t="s">
        <v>165</v>
      </c>
    </row>
    <row r="210" s="15" customFormat="1">
      <c r="A210" s="15"/>
      <c r="B210" s="267"/>
      <c r="C210" s="268"/>
      <c r="D210" s="247" t="s">
        <v>176</v>
      </c>
      <c r="E210" s="269" t="s">
        <v>1</v>
      </c>
      <c r="F210" s="270" t="s">
        <v>179</v>
      </c>
      <c r="G210" s="268"/>
      <c r="H210" s="271">
        <v>0.5</v>
      </c>
      <c r="I210" s="272"/>
      <c r="J210" s="268"/>
      <c r="K210" s="268"/>
      <c r="L210" s="273"/>
      <c r="M210" s="274"/>
      <c r="N210" s="275"/>
      <c r="O210" s="275"/>
      <c r="P210" s="275"/>
      <c r="Q210" s="275"/>
      <c r="R210" s="275"/>
      <c r="S210" s="275"/>
      <c r="T210" s="27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7" t="s">
        <v>176</v>
      </c>
      <c r="AU210" s="277" t="s">
        <v>89</v>
      </c>
      <c r="AV210" s="15" t="s">
        <v>172</v>
      </c>
      <c r="AW210" s="15" t="s">
        <v>35</v>
      </c>
      <c r="AX210" s="15" t="s">
        <v>87</v>
      </c>
      <c r="AY210" s="277" t="s">
        <v>165</v>
      </c>
    </row>
    <row r="211" s="2" customFormat="1" ht="24.15" customHeight="1">
      <c r="A211" s="39"/>
      <c r="B211" s="40"/>
      <c r="C211" s="227" t="s">
        <v>320</v>
      </c>
      <c r="D211" s="227" t="s">
        <v>167</v>
      </c>
      <c r="E211" s="228" t="s">
        <v>1404</v>
      </c>
      <c r="F211" s="229" t="s">
        <v>1405</v>
      </c>
      <c r="G211" s="230" t="s">
        <v>183</v>
      </c>
      <c r="H211" s="231">
        <v>4.6580000000000004</v>
      </c>
      <c r="I211" s="232"/>
      <c r="J211" s="233">
        <f>ROUND(I211*H211,2)</f>
        <v>0</v>
      </c>
      <c r="K211" s="229" t="s">
        <v>171</v>
      </c>
      <c r="L211" s="45"/>
      <c r="M211" s="234" t="s">
        <v>1</v>
      </c>
      <c r="N211" s="235" t="s">
        <v>44</v>
      </c>
      <c r="O211" s="92"/>
      <c r="P211" s="236">
        <f>O211*H211</f>
        <v>0</v>
      </c>
      <c r="Q211" s="236">
        <v>2.5018699999999998</v>
      </c>
      <c r="R211" s="236">
        <f>Q211*H211</f>
        <v>11.653710459999999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172</v>
      </c>
      <c r="AT211" s="238" t="s">
        <v>167</v>
      </c>
      <c r="AU211" s="238" t="s">
        <v>89</v>
      </c>
      <c r="AY211" s="18" t="s">
        <v>165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87</v>
      </c>
      <c r="BK211" s="239">
        <f>ROUND(I211*H211,2)</f>
        <v>0</v>
      </c>
      <c r="BL211" s="18" t="s">
        <v>172</v>
      </c>
      <c r="BM211" s="238" t="s">
        <v>1406</v>
      </c>
    </row>
    <row r="212" s="2" customFormat="1">
      <c r="A212" s="39"/>
      <c r="B212" s="40"/>
      <c r="C212" s="41"/>
      <c r="D212" s="240" t="s">
        <v>174</v>
      </c>
      <c r="E212" s="41"/>
      <c r="F212" s="241" t="s">
        <v>1407</v>
      </c>
      <c r="G212" s="41"/>
      <c r="H212" s="41"/>
      <c r="I212" s="242"/>
      <c r="J212" s="41"/>
      <c r="K212" s="41"/>
      <c r="L212" s="45"/>
      <c r="M212" s="243"/>
      <c r="N212" s="244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174</v>
      </c>
      <c r="AU212" s="18" t="s">
        <v>89</v>
      </c>
    </row>
    <row r="213" s="13" customFormat="1">
      <c r="A213" s="13"/>
      <c r="B213" s="245"/>
      <c r="C213" s="246"/>
      <c r="D213" s="247" t="s">
        <v>176</v>
      </c>
      <c r="E213" s="248" t="s">
        <v>1</v>
      </c>
      <c r="F213" s="249" t="s">
        <v>1348</v>
      </c>
      <c r="G213" s="246"/>
      <c r="H213" s="248" t="s">
        <v>1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5" t="s">
        <v>176</v>
      </c>
      <c r="AU213" s="255" t="s">
        <v>89</v>
      </c>
      <c r="AV213" s="13" t="s">
        <v>87</v>
      </c>
      <c r="AW213" s="13" t="s">
        <v>35</v>
      </c>
      <c r="AX213" s="13" t="s">
        <v>79</v>
      </c>
      <c r="AY213" s="255" t="s">
        <v>165</v>
      </c>
    </row>
    <row r="214" s="14" customFormat="1">
      <c r="A214" s="14"/>
      <c r="B214" s="256"/>
      <c r="C214" s="257"/>
      <c r="D214" s="247" t="s">
        <v>176</v>
      </c>
      <c r="E214" s="258" t="s">
        <v>1</v>
      </c>
      <c r="F214" s="259" t="s">
        <v>1349</v>
      </c>
      <c r="G214" s="257"/>
      <c r="H214" s="260">
        <v>4.5</v>
      </c>
      <c r="I214" s="261"/>
      <c r="J214" s="257"/>
      <c r="K214" s="257"/>
      <c r="L214" s="262"/>
      <c r="M214" s="263"/>
      <c r="N214" s="264"/>
      <c r="O214" s="264"/>
      <c r="P214" s="264"/>
      <c r="Q214" s="264"/>
      <c r="R214" s="264"/>
      <c r="S214" s="264"/>
      <c r="T214" s="26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6" t="s">
        <v>176</v>
      </c>
      <c r="AU214" s="266" t="s">
        <v>89</v>
      </c>
      <c r="AV214" s="14" t="s">
        <v>89</v>
      </c>
      <c r="AW214" s="14" t="s">
        <v>35</v>
      </c>
      <c r="AX214" s="14" t="s">
        <v>79</v>
      </c>
      <c r="AY214" s="266" t="s">
        <v>165</v>
      </c>
    </row>
    <row r="215" s="14" customFormat="1">
      <c r="A215" s="14"/>
      <c r="B215" s="256"/>
      <c r="C215" s="257"/>
      <c r="D215" s="247" t="s">
        <v>176</v>
      </c>
      <c r="E215" s="258" t="s">
        <v>1</v>
      </c>
      <c r="F215" s="259" t="s">
        <v>1408</v>
      </c>
      <c r="G215" s="257"/>
      <c r="H215" s="260">
        <v>0.158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6" t="s">
        <v>176</v>
      </c>
      <c r="AU215" s="266" t="s">
        <v>89</v>
      </c>
      <c r="AV215" s="14" t="s">
        <v>89</v>
      </c>
      <c r="AW215" s="14" t="s">
        <v>35</v>
      </c>
      <c r="AX215" s="14" t="s">
        <v>79</v>
      </c>
      <c r="AY215" s="266" t="s">
        <v>165</v>
      </c>
    </row>
    <row r="216" s="15" customFormat="1">
      <c r="A216" s="15"/>
      <c r="B216" s="267"/>
      <c r="C216" s="268"/>
      <c r="D216" s="247" t="s">
        <v>176</v>
      </c>
      <c r="E216" s="269" t="s">
        <v>1</v>
      </c>
      <c r="F216" s="270" t="s">
        <v>179</v>
      </c>
      <c r="G216" s="268"/>
      <c r="H216" s="271">
        <v>4.6580000000000004</v>
      </c>
      <c r="I216" s="272"/>
      <c r="J216" s="268"/>
      <c r="K216" s="268"/>
      <c r="L216" s="273"/>
      <c r="M216" s="274"/>
      <c r="N216" s="275"/>
      <c r="O216" s="275"/>
      <c r="P216" s="275"/>
      <c r="Q216" s="275"/>
      <c r="R216" s="275"/>
      <c r="S216" s="275"/>
      <c r="T216" s="27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7" t="s">
        <v>176</v>
      </c>
      <c r="AU216" s="277" t="s">
        <v>89</v>
      </c>
      <c r="AV216" s="15" t="s">
        <v>172</v>
      </c>
      <c r="AW216" s="15" t="s">
        <v>35</v>
      </c>
      <c r="AX216" s="15" t="s">
        <v>87</v>
      </c>
      <c r="AY216" s="277" t="s">
        <v>165</v>
      </c>
    </row>
    <row r="217" s="2" customFormat="1" ht="16.5" customHeight="1">
      <c r="A217" s="39"/>
      <c r="B217" s="40"/>
      <c r="C217" s="227" t="s">
        <v>325</v>
      </c>
      <c r="D217" s="227" t="s">
        <v>167</v>
      </c>
      <c r="E217" s="228" t="s">
        <v>1409</v>
      </c>
      <c r="F217" s="229" t="s">
        <v>1410</v>
      </c>
      <c r="G217" s="230" t="s">
        <v>170</v>
      </c>
      <c r="H217" s="231">
        <v>3</v>
      </c>
      <c r="I217" s="232"/>
      <c r="J217" s="233">
        <f>ROUND(I217*H217,2)</f>
        <v>0</v>
      </c>
      <c r="K217" s="229" t="s">
        <v>171</v>
      </c>
      <c r="L217" s="45"/>
      <c r="M217" s="234" t="s">
        <v>1</v>
      </c>
      <c r="N217" s="235" t="s">
        <v>44</v>
      </c>
      <c r="O217" s="92"/>
      <c r="P217" s="236">
        <f>O217*H217</f>
        <v>0</v>
      </c>
      <c r="Q217" s="236">
        <v>0.00264</v>
      </c>
      <c r="R217" s="236">
        <f>Q217*H217</f>
        <v>0.00792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172</v>
      </c>
      <c r="AT217" s="238" t="s">
        <v>167</v>
      </c>
      <c r="AU217" s="238" t="s">
        <v>89</v>
      </c>
      <c r="AY217" s="18" t="s">
        <v>165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87</v>
      </c>
      <c r="BK217" s="239">
        <f>ROUND(I217*H217,2)</f>
        <v>0</v>
      </c>
      <c r="BL217" s="18" t="s">
        <v>172</v>
      </c>
      <c r="BM217" s="238" t="s">
        <v>1411</v>
      </c>
    </row>
    <row r="218" s="2" customFormat="1">
      <c r="A218" s="39"/>
      <c r="B218" s="40"/>
      <c r="C218" s="41"/>
      <c r="D218" s="240" t="s">
        <v>174</v>
      </c>
      <c r="E218" s="41"/>
      <c r="F218" s="241" t="s">
        <v>1412</v>
      </c>
      <c r="G218" s="41"/>
      <c r="H218" s="41"/>
      <c r="I218" s="242"/>
      <c r="J218" s="41"/>
      <c r="K218" s="41"/>
      <c r="L218" s="45"/>
      <c r="M218" s="243"/>
      <c r="N218" s="244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174</v>
      </c>
      <c r="AU218" s="18" t="s">
        <v>89</v>
      </c>
    </row>
    <row r="219" s="14" customFormat="1">
      <c r="A219" s="14"/>
      <c r="B219" s="256"/>
      <c r="C219" s="257"/>
      <c r="D219" s="247" t="s">
        <v>176</v>
      </c>
      <c r="E219" s="258" t="s">
        <v>1</v>
      </c>
      <c r="F219" s="259" t="s">
        <v>1413</v>
      </c>
      <c r="G219" s="257"/>
      <c r="H219" s="260">
        <v>3</v>
      </c>
      <c r="I219" s="261"/>
      <c r="J219" s="257"/>
      <c r="K219" s="257"/>
      <c r="L219" s="262"/>
      <c r="M219" s="263"/>
      <c r="N219" s="264"/>
      <c r="O219" s="264"/>
      <c r="P219" s="264"/>
      <c r="Q219" s="264"/>
      <c r="R219" s="264"/>
      <c r="S219" s="264"/>
      <c r="T219" s="26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6" t="s">
        <v>176</v>
      </c>
      <c r="AU219" s="266" t="s">
        <v>89</v>
      </c>
      <c r="AV219" s="14" t="s">
        <v>89</v>
      </c>
      <c r="AW219" s="14" t="s">
        <v>35</v>
      </c>
      <c r="AX219" s="14" t="s">
        <v>79</v>
      </c>
      <c r="AY219" s="266" t="s">
        <v>165</v>
      </c>
    </row>
    <row r="220" s="15" customFormat="1">
      <c r="A220" s="15"/>
      <c r="B220" s="267"/>
      <c r="C220" s="268"/>
      <c r="D220" s="247" t="s">
        <v>176</v>
      </c>
      <c r="E220" s="269" t="s">
        <v>1</v>
      </c>
      <c r="F220" s="270" t="s">
        <v>179</v>
      </c>
      <c r="G220" s="268"/>
      <c r="H220" s="271">
        <v>3</v>
      </c>
      <c r="I220" s="272"/>
      <c r="J220" s="268"/>
      <c r="K220" s="268"/>
      <c r="L220" s="273"/>
      <c r="M220" s="274"/>
      <c r="N220" s="275"/>
      <c r="O220" s="275"/>
      <c r="P220" s="275"/>
      <c r="Q220" s="275"/>
      <c r="R220" s="275"/>
      <c r="S220" s="275"/>
      <c r="T220" s="27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7" t="s">
        <v>176</v>
      </c>
      <c r="AU220" s="277" t="s">
        <v>89</v>
      </c>
      <c r="AV220" s="15" t="s">
        <v>172</v>
      </c>
      <c r="AW220" s="15" t="s">
        <v>35</v>
      </c>
      <c r="AX220" s="15" t="s">
        <v>87</v>
      </c>
      <c r="AY220" s="277" t="s">
        <v>165</v>
      </c>
    </row>
    <row r="221" s="2" customFormat="1" ht="16.5" customHeight="1">
      <c r="A221" s="39"/>
      <c r="B221" s="40"/>
      <c r="C221" s="227" t="s">
        <v>332</v>
      </c>
      <c r="D221" s="227" t="s">
        <v>167</v>
      </c>
      <c r="E221" s="228" t="s">
        <v>1414</v>
      </c>
      <c r="F221" s="229" t="s">
        <v>1415</v>
      </c>
      <c r="G221" s="230" t="s">
        <v>170</v>
      </c>
      <c r="H221" s="231">
        <v>3</v>
      </c>
      <c r="I221" s="232"/>
      <c r="J221" s="233">
        <f>ROUND(I221*H221,2)</f>
        <v>0</v>
      </c>
      <c r="K221" s="229" t="s">
        <v>171</v>
      </c>
      <c r="L221" s="45"/>
      <c r="M221" s="234" t="s">
        <v>1</v>
      </c>
      <c r="N221" s="235" t="s">
        <v>44</v>
      </c>
      <c r="O221" s="92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172</v>
      </c>
      <c r="AT221" s="238" t="s">
        <v>167</v>
      </c>
      <c r="AU221" s="238" t="s">
        <v>89</v>
      </c>
      <c r="AY221" s="18" t="s">
        <v>165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87</v>
      </c>
      <c r="BK221" s="239">
        <f>ROUND(I221*H221,2)</f>
        <v>0</v>
      </c>
      <c r="BL221" s="18" t="s">
        <v>172</v>
      </c>
      <c r="BM221" s="238" t="s">
        <v>1416</v>
      </c>
    </row>
    <row r="222" s="2" customFormat="1">
      <c r="A222" s="39"/>
      <c r="B222" s="40"/>
      <c r="C222" s="41"/>
      <c r="D222" s="240" t="s">
        <v>174</v>
      </c>
      <c r="E222" s="41"/>
      <c r="F222" s="241" t="s">
        <v>1417</v>
      </c>
      <c r="G222" s="41"/>
      <c r="H222" s="41"/>
      <c r="I222" s="242"/>
      <c r="J222" s="41"/>
      <c r="K222" s="41"/>
      <c r="L222" s="45"/>
      <c r="M222" s="243"/>
      <c r="N222" s="244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174</v>
      </c>
      <c r="AU222" s="18" t="s">
        <v>89</v>
      </c>
    </row>
    <row r="223" s="2" customFormat="1" ht="16.5" customHeight="1">
      <c r="A223" s="39"/>
      <c r="B223" s="40"/>
      <c r="C223" s="227" t="s">
        <v>7</v>
      </c>
      <c r="D223" s="227" t="s">
        <v>167</v>
      </c>
      <c r="E223" s="228" t="s">
        <v>1418</v>
      </c>
      <c r="F223" s="229" t="s">
        <v>1419</v>
      </c>
      <c r="G223" s="230" t="s">
        <v>194</v>
      </c>
      <c r="H223" s="231">
        <v>0.074999999999999997</v>
      </c>
      <c r="I223" s="232"/>
      <c r="J223" s="233">
        <f>ROUND(I223*H223,2)</f>
        <v>0</v>
      </c>
      <c r="K223" s="229" t="s">
        <v>171</v>
      </c>
      <c r="L223" s="45"/>
      <c r="M223" s="234" t="s">
        <v>1</v>
      </c>
      <c r="N223" s="235" t="s">
        <v>44</v>
      </c>
      <c r="O223" s="92"/>
      <c r="P223" s="236">
        <f>O223*H223</f>
        <v>0</v>
      </c>
      <c r="Q223" s="236">
        <v>1.06277</v>
      </c>
      <c r="R223" s="236">
        <f>Q223*H223</f>
        <v>0.079707749999999994</v>
      </c>
      <c r="S223" s="236">
        <v>0</v>
      </c>
      <c r="T223" s="23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172</v>
      </c>
      <c r="AT223" s="238" t="s">
        <v>167</v>
      </c>
      <c r="AU223" s="238" t="s">
        <v>89</v>
      </c>
      <c r="AY223" s="18" t="s">
        <v>165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87</v>
      </c>
      <c r="BK223" s="239">
        <f>ROUND(I223*H223,2)</f>
        <v>0</v>
      </c>
      <c r="BL223" s="18" t="s">
        <v>172</v>
      </c>
      <c r="BM223" s="238" t="s">
        <v>1420</v>
      </c>
    </row>
    <row r="224" s="2" customFormat="1">
      <c r="A224" s="39"/>
      <c r="B224" s="40"/>
      <c r="C224" s="41"/>
      <c r="D224" s="240" t="s">
        <v>174</v>
      </c>
      <c r="E224" s="41"/>
      <c r="F224" s="241" t="s">
        <v>1421</v>
      </c>
      <c r="G224" s="41"/>
      <c r="H224" s="41"/>
      <c r="I224" s="242"/>
      <c r="J224" s="41"/>
      <c r="K224" s="41"/>
      <c r="L224" s="45"/>
      <c r="M224" s="243"/>
      <c r="N224" s="244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174</v>
      </c>
      <c r="AU224" s="18" t="s">
        <v>89</v>
      </c>
    </row>
    <row r="225" s="13" customFormat="1">
      <c r="A225" s="13"/>
      <c r="B225" s="245"/>
      <c r="C225" s="246"/>
      <c r="D225" s="247" t="s">
        <v>176</v>
      </c>
      <c r="E225" s="248" t="s">
        <v>1</v>
      </c>
      <c r="F225" s="249" t="s">
        <v>1422</v>
      </c>
      <c r="G225" s="246"/>
      <c r="H225" s="248" t="s">
        <v>1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5" t="s">
        <v>176</v>
      </c>
      <c r="AU225" s="255" t="s">
        <v>89</v>
      </c>
      <c r="AV225" s="13" t="s">
        <v>87</v>
      </c>
      <c r="AW225" s="13" t="s">
        <v>35</v>
      </c>
      <c r="AX225" s="13" t="s">
        <v>79</v>
      </c>
      <c r="AY225" s="255" t="s">
        <v>165</v>
      </c>
    </row>
    <row r="226" s="13" customFormat="1">
      <c r="A226" s="13"/>
      <c r="B226" s="245"/>
      <c r="C226" s="246"/>
      <c r="D226" s="247" t="s">
        <v>176</v>
      </c>
      <c r="E226" s="248" t="s">
        <v>1</v>
      </c>
      <c r="F226" s="249" t="s">
        <v>1423</v>
      </c>
      <c r="G226" s="246"/>
      <c r="H226" s="248" t="s">
        <v>1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5" t="s">
        <v>176</v>
      </c>
      <c r="AU226" s="255" t="s">
        <v>89</v>
      </c>
      <c r="AV226" s="13" t="s">
        <v>87</v>
      </c>
      <c r="AW226" s="13" t="s">
        <v>35</v>
      </c>
      <c r="AX226" s="13" t="s">
        <v>79</v>
      </c>
      <c r="AY226" s="255" t="s">
        <v>165</v>
      </c>
    </row>
    <row r="227" s="14" customFormat="1">
      <c r="A227" s="14"/>
      <c r="B227" s="256"/>
      <c r="C227" s="257"/>
      <c r="D227" s="247" t="s">
        <v>176</v>
      </c>
      <c r="E227" s="258" t="s">
        <v>1</v>
      </c>
      <c r="F227" s="259" t="s">
        <v>1424</v>
      </c>
      <c r="G227" s="257"/>
      <c r="H227" s="260">
        <v>0.074999999999999997</v>
      </c>
      <c r="I227" s="261"/>
      <c r="J227" s="257"/>
      <c r="K227" s="257"/>
      <c r="L227" s="262"/>
      <c r="M227" s="263"/>
      <c r="N227" s="264"/>
      <c r="O227" s="264"/>
      <c r="P227" s="264"/>
      <c r="Q227" s="264"/>
      <c r="R227" s="264"/>
      <c r="S227" s="264"/>
      <c r="T227" s="26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6" t="s">
        <v>176</v>
      </c>
      <c r="AU227" s="266" t="s">
        <v>89</v>
      </c>
      <c r="AV227" s="14" t="s">
        <v>89</v>
      </c>
      <c r="AW227" s="14" t="s">
        <v>35</v>
      </c>
      <c r="AX227" s="14" t="s">
        <v>79</v>
      </c>
      <c r="AY227" s="266" t="s">
        <v>165</v>
      </c>
    </row>
    <row r="228" s="15" customFormat="1">
      <c r="A228" s="15"/>
      <c r="B228" s="267"/>
      <c r="C228" s="268"/>
      <c r="D228" s="247" t="s">
        <v>176</v>
      </c>
      <c r="E228" s="269" t="s">
        <v>1</v>
      </c>
      <c r="F228" s="270" t="s">
        <v>179</v>
      </c>
      <c r="G228" s="268"/>
      <c r="H228" s="271">
        <v>0.074999999999999997</v>
      </c>
      <c r="I228" s="272"/>
      <c r="J228" s="268"/>
      <c r="K228" s="268"/>
      <c r="L228" s="273"/>
      <c r="M228" s="274"/>
      <c r="N228" s="275"/>
      <c r="O228" s="275"/>
      <c r="P228" s="275"/>
      <c r="Q228" s="275"/>
      <c r="R228" s="275"/>
      <c r="S228" s="275"/>
      <c r="T228" s="27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7" t="s">
        <v>176</v>
      </c>
      <c r="AU228" s="277" t="s">
        <v>89</v>
      </c>
      <c r="AV228" s="15" t="s">
        <v>172</v>
      </c>
      <c r="AW228" s="15" t="s">
        <v>35</v>
      </c>
      <c r="AX228" s="15" t="s">
        <v>87</v>
      </c>
      <c r="AY228" s="277" t="s">
        <v>165</v>
      </c>
    </row>
    <row r="229" s="12" customFormat="1" ht="22.8" customHeight="1">
      <c r="A229" s="12"/>
      <c r="B229" s="211"/>
      <c r="C229" s="212"/>
      <c r="D229" s="213" t="s">
        <v>78</v>
      </c>
      <c r="E229" s="225" t="s">
        <v>252</v>
      </c>
      <c r="F229" s="225" t="s">
        <v>437</v>
      </c>
      <c r="G229" s="212"/>
      <c r="H229" s="212"/>
      <c r="I229" s="215"/>
      <c r="J229" s="226">
        <f>BK229</f>
        <v>0</v>
      </c>
      <c r="K229" s="212"/>
      <c r="L229" s="217"/>
      <c r="M229" s="218"/>
      <c r="N229" s="219"/>
      <c r="O229" s="219"/>
      <c r="P229" s="220">
        <f>SUM(P230:P231)</f>
        <v>0</v>
      </c>
      <c r="Q229" s="219"/>
      <c r="R229" s="220">
        <f>SUM(R230:R231)</f>
        <v>0</v>
      </c>
      <c r="S229" s="219"/>
      <c r="T229" s="221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2" t="s">
        <v>87</v>
      </c>
      <c r="AT229" s="223" t="s">
        <v>78</v>
      </c>
      <c r="AU229" s="223" t="s">
        <v>87</v>
      </c>
      <c r="AY229" s="222" t="s">
        <v>165</v>
      </c>
      <c r="BK229" s="224">
        <f>SUM(BK230:BK231)</f>
        <v>0</v>
      </c>
    </row>
    <row r="230" s="2" customFormat="1" ht="16.5" customHeight="1">
      <c r="A230" s="39"/>
      <c r="B230" s="40"/>
      <c r="C230" s="227" t="s">
        <v>346</v>
      </c>
      <c r="D230" s="227" t="s">
        <v>167</v>
      </c>
      <c r="E230" s="228" t="s">
        <v>685</v>
      </c>
      <c r="F230" s="229" t="s">
        <v>1425</v>
      </c>
      <c r="G230" s="230" t="s">
        <v>418</v>
      </c>
      <c r="H230" s="231">
        <v>5</v>
      </c>
      <c r="I230" s="232"/>
      <c r="J230" s="233">
        <f>ROUND(I230*H230,2)</f>
        <v>0</v>
      </c>
      <c r="K230" s="229" t="s">
        <v>1</v>
      </c>
      <c r="L230" s="45"/>
      <c r="M230" s="234" t="s">
        <v>1</v>
      </c>
      <c r="N230" s="235" t="s">
        <v>44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713</v>
      </c>
      <c r="AT230" s="238" t="s">
        <v>167</v>
      </c>
      <c r="AU230" s="238" t="s">
        <v>89</v>
      </c>
      <c r="AY230" s="18" t="s">
        <v>165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87</v>
      </c>
      <c r="BK230" s="239">
        <f>ROUND(I230*H230,2)</f>
        <v>0</v>
      </c>
      <c r="BL230" s="18" t="s">
        <v>713</v>
      </c>
      <c r="BM230" s="238" t="s">
        <v>1426</v>
      </c>
    </row>
    <row r="231" s="2" customFormat="1" ht="16.5" customHeight="1">
      <c r="A231" s="39"/>
      <c r="B231" s="40"/>
      <c r="C231" s="227" t="s">
        <v>352</v>
      </c>
      <c r="D231" s="227" t="s">
        <v>167</v>
      </c>
      <c r="E231" s="228" t="s">
        <v>1427</v>
      </c>
      <c r="F231" s="229" t="s">
        <v>1428</v>
      </c>
      <c r="G231" s="230" t="s">
        <v>418</v>
      </c>
      <c r="H231" s="231">
        <v>5</v>
      </c>
      <c r="I231" s="232"/>
      <c r="J231" s="233">
        <f>ROUND(I231*H231,2)</f>
        <v>0</v>
      </c>
      <c r="K231" s="229" t="s">
        <v>1</v>
      </c>
      <c r="L231" s="45"/>
      <c r="M231" s="234" t="s">
        <v>1</v>
      </c>
      <c r="N231" s="235" t="s">
        <v>44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713</v>
      </c>
      <c r="AT231" s="238" t="s">
        <v>167</v>
      </c>
      <c r="AU231" s="238" t="s">
        <v>89</v>
      </c>
      <c r="AY231" s="18" t="s">
        <v>165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87</v>
      </c>
      <c r="BK231" s="239">
        <f>ROUND(I231*H231,2)</f>
        <v>0</v>
      </c>
      <c r="BL231" s="18" t="s">
        <v>713</v>
      </c>
      <c r="BM231" s="238" t="s">
        <v>1429</v>
      </c>
    </row>
    <row r="232" s="12" customFormat="1" ht="22.8" customHeight="1">
      <c r="A232" s="12"/>
      <c r="B232" s="211"/>
      <c r="C232" s="212"/>
      <c r="D232" s="213" t="s">
        <v>78</v>
      </c>
      <c r="E232" s="225" t="s">
        <v>498</v>
      </c>
      <c r="F232" s="225" t="s">
        <v>499</v>
      </c>
      <c r="G232" s="212"/>
      <c r="H232" s="212"/>
      <c r="I232" s="215"/>
      <c r="J232" s="226">
        <f>BK232</f>
        <v>0</v>
      </c>
      <c r="K232" s="212"/>
      <c r="L232" s="217"/>
      <c r="M232" s="218"/>
      <c r="N232" s="219"/>
      <c r="O232" s="219"/>
      <c r="P232" s="220">
        <f>SUM(P233:P234)</f>
        <v>0</v>
      </c>
      <c r="Q232" s="219"/>
      <c r="R232" s="220">
        <f>SUM(R233:R234)</f>
        <v>0</v>
      </c>
      <c r="S232" s="219"/>
      <c r="T232" s="221">
        <f>SUM(T233:T234)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2" t="s">
        <v>87</v>
      </c>
      <c r="AT232" s="223" t="s">
        <v>78</v>
      </c>
      <c r="AU232" s="223" t="s">
        <v>87</v>
      </c>
      <c r="AY232" s="222" t="s">
        <v>165</v>
      </c>
      <c r="BK232" s="224">
        <f>SUM(BK233:BK234)</f>
        <v>0</v>
      </c>
    </row>
    <row r="233" s="2" customFormat="1" ht="24.15" customHeight="1">
      <c r="A233" s="39"/>
      <c r="B233" s="40"/>
      <c r="C233" s="227" t="s">
        <v>361</v>
      </c>
      <c r="D233" s="227" t="s">
        <v>167</v>
      </c>
      <c r="E233" s="228" t="s">
        <v>501</v>
      </c>
      <c r="F233" s="229" t="s">
        <v>502</v>
      </c>
      <c r="G233" s="230" t="s">
        <v>194</v>
      </c>
      <c r="H233" s="231">
        <v>134.822</v>
      </c>
      <c r="I233" s="232"/>
      <c r="J233" s="233">
        <f>ROUND(I233*H233,2)</f>
        <v>0</v>
      </c>
      <c r="K233" s="229" t="s">
        <v>171</v>
      </c>
      <c r="L233" s="45"/>
      <c r="M233" s="234" t="s">
        <v>1</v>
      </c>
      <c r="N233" s="235" t="s">
        <v>44</v>
      </c>
      <c r="O233" s="92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172</v>
      </c>
      <c r="AT233" s="238" t="s">
        <v>167</v>
      </c>
      <c r="AU233" s="238" t="s">
        <v>89</v>
      </c>
      <c r="AY233" s="18" t="s">
        <v>165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87</v>
      </c>
      <c r="BK233" s="239">
        <f>ROUND(I233*H233,2)</f>
        <v>0</v>
      </c>
      <c r="BL233" s="18" t="s">
        <v>172</v>
      </c>
      <c r="BM233" s="238" t="s">
        <v>1430</v>
      </c>
    </row>
    <row r="234" s="2" customFormat="1">
      <c r="A234" s="39"/>
      <c r="B234" s="40"/>
      <c r="C234" s="41"/>
      <c r="D234" s="240" t="s">
        <v>174</v>
      </c>
      <c r="E234" s="41"/>
      <c r="F234" s="241" t="s">
        <v>504</v>
      </c>
      <c r="G234" s="41"/>
      <c r="H234" s="41"/>
      <c r="I234" s="242"/>
      <c r="J234" s="41"/>
      <c r="K234" s="41"/>
      <c r="L234" s="45"/>
      <c r="M234" s="243"/>
      <c r="N234" s="244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174</v>
      </c>
      <c r="AU234" s="18" t="s">
        <v>89</v>
      </c>
    </row>
    <row r="235" s="12" customFormat="1" ht="25.92" customHeight="1">
      <c r="A235" s="12"/>
      <c r="B235" s="211"/>
      <c r="C235" s="212"/>
      <c r="D235" s="213" t="s">
        <v>78</v>
      </c>
      <c r="E235" s="214" t="s">
        <v>505</v>
      </c>
      <c r="F235" s="214" t="s">
        <v>506</v>
      </c>
      <c r="G235" s="212"/>
      <c r="H235" s="212"/>
      <c r="I235" s="215"/>
      <c r="J235" s="216">
        <f>BK235</f>
        <v>0</v>
      </c>
      <c r="K235" s="212"/>
      <c r="L235" s="217"/>
      <c r="M235" s="218"/>
      <c r="N235" s="219"/>
      <c r="O235" s="219"/>
      <c r="P235" s="220">
        <f>P236</f>
        <v>0</v>
      </c>
      <c r="Q235" s="219"/>
      <c r="R235" s="220">
        <f>R236</f>
        <v>0</v>
      </c>
      <c r="S235" s="219"/>
      <c r="T235" s="221">
        <f>T236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2" t="s">
        <v>89</v>
      </c>
      <c r="AT235" s="223" t="s">
        <v>78</v>
      </c>
      <c r="AU235" s="223" t="s">
        <v>79</v>
      </c>
      <c r="AY235" s="222" t="s">
        <v>165</v>
      </c>
      <c r="BK235" s="224">
        <f>BK236</f>
        <v>0</v>
      </c>
    </row>
    <row r="236" s="12" customFormat="1" ht="22.8" customHeight="1">
      <c r="A236" s="12"/>
      <c r="B236" s="211"/>
      <c r="C236" s="212"/>
      <c r="D236" s="213" t="s">
        <v>78</v>
      </c>
      <c r="E236" s="225" t="s">
        <v>1431</v>
      </c>
      <c r="F236" s="225" t="s">
        <v>1432</v>
      </c>
      <c r="G236" s="212"/>
      <c r="H236" s="212"/>
      <c r="I236" s="215"/>
      <c r="J236" s="226">
        <f>BK236</f>
        <v>0</v>
      </c>
      <c r="K236" s="212"/>
      <c r="L236" s="217"/>
      <c r="M236" s="218"/>
      <c r="N236" s="219"/>
      <c r="O236" s="219"/>
      <c r="P236" s="220">
        <f>SUM(P237:P264)</f>
        <v>0</v>
      </c>
      <c r="Q236" s="219"/>
      <c r="R236" s="220">
        <f>SUM(R237:R264)</f>
        <v>0</v>
      </c>
      <c r="S236" s="219"/>
      <c r="T236" s="221">
        <f>SUM(T237:T264)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2" t="s">
        <v>89</v>
      </c>
      <c r="AT236" s="223" t="s">
        <v>78</v>
      </c>
      <c r="AU236" s="223" t="s">
        <v>87</v>
      </c>
      <c r="AY236" s="222" t="s">
        <v>165</v>
      </c>
      <c r="BK236" s="224">
        <f>SUM(BK237:BK264)</f>
        <v>0</v>
      </c>
    </row>
    <row r="237" s="2" customFormat="1" ht="33" customHeight="1">
      <c r="A237" s="39"/>
      <c r="B237" s="40"/>
      <c r="C237" s="227" t="s">
        <v>369</v>
      </c>
      <c r="D237" s="227" t="s">
        <v>167</v>
      </c>
      <c r="E237" s="228" t="s">
        <v>1433</v>
      </c>
      <c r="F237" s="229" t="s">
        <v>1434</v>
      </c>
      <c r="G237" s="230" t="s">
        <v>1435</v>
      </c>
      <c r="H237" s="231">
        <v>1</v>
      </c>
      <c r="I237" s="232"/>
      <c r="J237" s="233">
        <f>ROUND(I237*H237,2)</f>
        <v>0</v>
      </c>
      <c r="K237" s="229" t="s">
        <v>1</v>
      </c>
      <c r="L237" s="45"/>
      <c r="M237" s="234" t="s">
        <v>1</v>
      </c>
      <c r="N237" s="235" t="s">
        <v>44</v>
      </c>
      <c r="O237" s="92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308</v>
      </c>
      <c r="AT237" s="238" t="s">
        <v>167</v>
      </c>
      <c r="AU237" s="238" t="s">
        <v>89</v>
      </c>
      <c r="AY237" s="18" t="s">
        <v>165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87</v>
      </c>
      <c r="BK237" s="239">
        <f>ROUND(I237*H237,2)</f>
        <v>0</v>
      </c>
      <c r="BL237" s="18" t="s">
        <v>308</v>
      </c>
      <c r="BM237" s="238" t="s">
        <v>1436</v>
      </c>
    </row>
    <row r="238" s="2" customFormat="1" ht="37.8" customHeight="1">
      <c r="A238" s="39"/>
      <c r="B238" s="40"/>
      <c r="C238" s="227" t="s">
        <v>375</v>
      </c>
      <c r="D238" s="227" t="s">
        <v>167</v>
      </c>
      <c r="E238" s="228" t="s">
        <v>1437</v>
      </c>
      <c r="F238" s="229" t="s">
        <v>1438</v>
      </c>
      <c r="G238" s="230" t="s">
        <v>335</v>
      </c>
      <c r="H238" s="231">
        <v>402.5</v>
      </c>
      <c r="I238" s="232"/>
      <c r="J238" s="233">
        <f>ROUND(I238*H238,2)</f>
        <v>0</v>
      </c>
      <c r="K238" s="229" t="s">
        <v>1</v>
      </c>
      <c r="L238" s="45"/>
      <c r="M238" s="234" t="s">
        <v>1</v>
      </c>
      <c r="N238" s="235" t="s">
        <v>44</v>
      </c>
      <c r="O238" s="92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308</v>
      </c>
      <c r="AT238" s="238" t="s">
        <v>167</v>
      </c>
      <c r="AU238" s="238" t="s">
        <v>89</v>
      </c>
      <c r="AY238" s="18" t="s">
        <v>165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87</v>
      </c>
      <c r="BK238" s="239">
        <f>ROUND(I238*H238,2)</f>
        <v>0</v>
      </c>
      <c r="BL238" s="18" t="s">
        <v>308</v>
      </c>
      <c r="BM238" s="238" t="s">
        <v>1439</v>
      </c>
    </row>
    <row r="239" s="14" customFormat="1">
      <c r="A239" s="14"/>
      <c r="B239" s="256"/>
      <c r="C239" s="257"/>
      <c r="D239" s="247" t="s">
        <v>176</v>
      </c>
      <c r="E239" s="258" t="s">
        <v>1</v>
      </c>
      <c r="F239" s="259" t="s">
        <v>1440</v>
      </c>
      <c r="G239" s="257"/>
      <c r="H239" s="260">
        <v>402.5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6" t="s">
        <v>176</v>
      </c>
      <c r="AU239" s="266" t="s">
        <v>89</v>
      </c>
      <c r="AV239" s="14" t="s">
        <v>89</v>
      </c>
      <c r="AW239" s="14" t="s">
        <v>35</v>
      </c>
      <c r="AX239" s="14" t="s">
        <v>79</v>
      </c>
      <c r="AY239" s="266" t="s">
        <v>165</v>
      </c>
    </row>
    <row r="240" s="15" customFormat="1">
      <c r="A240" s="15"/>
      <c r="B240" s="267"/>
      <c r="C240" s="268"/>
      <c r="D240" s="247" t="s">
        <v>176</v>
      </c>
      <c r="E240" s="269" t="s">
        <v>1</v>
      </c>
      <c r="F240" s="270" t="s">
        <v>179</v>
      </c>
      <c r="G240" s="268"/>
      <c r="H240" s="271">
        <v>402.5</v>
      </c>
      <c r="I240" s="272"/>
      <c r="J240" s="268"/>
      <c r="K240" s="268"/>
      <c r="L240" s="273"/>
      <c r="M240" s="274"/>
      <c r="N240" s="275"/>
      <c r="O240" s="275"/>
      <c r="P240" s="275"/>
      <c r="Q240" s="275"/>
      <c r="R240" s="275"/>
      <c r="S240" s="275"/>
      <c r="T240" s="27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7" t="s">
        <v>176</v>
      </c>
      <c r="AU240" s="277" t="s">
        <v>89</v>
      </c>
      <c r="AV240" s="15" t="s">
        <v>172</v>
      </c>
      <c r="AW240" s="15" t="s">
        <v>35</v>
      </c>
      <c r="AX240" s="15" t="s">
        <v>87</v>
      </c>
      <c r="AY240" s="277" t="s">
        <v>165</v>
      </c>
    </row>
    <row r="241" s="2" customFormat="1" ht="37.8" customHeight="1">
      <c r="A241" s="39"/>
      <c r="B241" s="40"/>
      <c r="C241" s="227" t="s">
        <v>387</v>
      </c>
      <c r="D241" s="227" t="s">
        <v>167</v>
      </c>
      <c r="E241" s="228" t="s">
        <v>1441</v>
      </c>
      <c r="F241" s="229" t="s">
        <v>1442</v>
      </c>
      <c r="G241" s="230" t="s">
        <v>335</v>
      </c>
      <c r="H241" s="231">
        <v>15</v>
      </c>
      <c r="I241" s="232"/>
      <c r="J241" s="233">
        <f>ROUND(I241*H241,2)</f>
        <v>0</v>
      </c>
      <c r="K241" s="229" t="s">
        <v>1</v>
      </c>
      <c r="L241" s="45"/>
      <c r="M241" s="234" t="s">
        <v>1</v>
      </c>
      <c r="N241" s="235" t="s">
        <v>44</v>
      </c>
      <c r="O241" s="92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308</v>
      </c>
      <c r="AT241" s="238" t="s">
        <v>167</v>
      </c>
      <c r="AU241" s="238" t="s">
        <v>89</v>
      </c>
      <c r="AY241" s="18" t="s">
        <v>165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87</v>
      </c>
      <c r="BK241" s="239">
        <f>ROUND(I241*H241,2)</f>
        <v>0</v>
      </c>
      <c r="BL241" s="18" t="s">
        <v>308</v>
      </c>
      <c r="BM241" s="238" t="s">
        <v>1443</v>
      </c>
    </row>
    <row r="242" s="14" customFormat="1">
      <c r="A242" s="14"/>
      <c r="B242" s="256"/>
      <c r="C242" s="257"/>
      <c r="D242" s="247" t="s">
        <v>176</v>
      </c>
      <c r="E242" s="258" t="s">
        <v>1</v>
      </c>
      <c r="F242" s="259" t="s">
        <v>1444</v>
      </c>
      <c r="G242" s="257"/>
      <c r="H242" s="260">
        <v>15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176</v>
      </c>
      <c r="AU242" s="266" t="s">
        <v>89</v>
      </c>
      <c r="AV242" s="14" t="s">
        <v>89</v>
      </c>
      <c r="AW242" s="14" t="s">
        <v>35</v>
      </c>
      <c r="AX242" s="14" t="s">
        <v>79</v>
      </c>
      <c r="AY242" s="266" t="s">
        <v>165</v>
      </c>
    </row>
    <row r="243" s="15" customFormat="1">
      <c r="A243" s="15"/>
      <c r="B243" s="267"/>
      <c r="C243" s="268"/>
      <c r="D243" s="247" t="s">
        <v>176</v>
      </c>
      <c r="E243" s="269" t="s">
        <v>1</v>
      </c>
      <c r="F243" s="270" t="s">
        <v>179</v>
      </c>
      <c r="G243" s="268"/>
      <c r="H243" s="271">
        <v>15</v>
      </c>
      <c r="I243" s="272"/>
      <c r="J243" s="268"/>
      <c r="K243" s="268"/>
      <c r="L243" s="273"/>
      <c r="M243" s="274"/>
      <c r="N243" s="275"/>
      <c r="O243" s="275"/>
      <c r="P243" s="275"/>
      <c r="Q243" s="275"/>
      <c r="R243" s="275"/>
      <c r="S243" s="275"/>
      <c r="T243" s="27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7" t="s">
        <v>176</v>
      </c>
      <c r="AU243" s="277" t="s">
        <v>89</v>
      </c>
      <c r="AV243" s="15" t="s">
        <v>172</v>
      </c>
      <c r="AW243" s="15" t="s">
        <v>35</v>
      </c>
      <c r="AX243" s="15" t="s">
        <v>87</v>
      </c>
      <c r="AY243" s="277" t="s">
        <v>165</v>
      </c>
    </row>
    <row r="244" s="2" customFormat="1" ht="24.15" customHeight="1">
      <c r="A244" s="39"/>
      <c r="B244" s="40"/>
      <c r="C244" s="227" t="s">
        <v>393</v>
      </c>
      <c r="D244" s="227" t="s">
        <v>167</v>
      </c>
      <c r="E244" s="228" t="s">
        <v>1445</v>
      </c>
      <c r="F244" s="229" t="s">
        <v>1446</v>
      </c>
      <c r="G244" s="230" t="s">
        <v>418</v>
      </c>
      <c r="H244" s="231">
        <v>1</v>
      </c>
      <c r="I244" s="232"/>
      <c r="J244" s="233">
        <f>ROUND(I244*H244,2)</f>
        <v>0</v>
      </c>
      <c r="K244" s="229" t="s">
        <v>1</v>
      </c>
      <c r="L244" s="45"/>
      <c r="M244" s="234" t="s">
        <v>1</v>
      </c>
      <c r="N244" s="235" t="s">
        <v>44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308</v>
      </c>
      <c r="AT244" s="238" t="s">
        <v>167</v>
      </c>
      <c r="AU244" s="238" t="s">
        <v>89</v>
      </c>
      <c r="AY244" s="18" t="s">
        <v>165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87</v>
      </c>
      <c r="BK244" s="239">
        <f>ROUND(I244*H244,2)</f>
        <v>0</v>
      </c>
      <c r="BL244" s="18" t="s">
        <v>308</v>
      </c>
      <c r="BM244" s="238" t="s">
        <v>1447</v>
      </c>
    </row>
    <row r="245" s="14" customFormat="1">
      <c r="A245" s="14"/>
      <c r="B245" s="256"/>
      <c r="C245" s="257"/>
      <c r="D245" s="247" t="s">
        <v>176</v>
      </c>
      <c r="E245" s="258" t="s">
        <v>1</v>
      </c>
      <c r="F245" s="259" t="s">
        <v>87</v>
      </c>
      <c r="G245" s="257"/>
      <c r="H245" s="260">
        <v>1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176</v>
      </c>
      <c r="AU245" s="266" t="s">
        <v>89</v>
      </c>
      <c r="AV245" s="14" t="s">
        <v>89</v>
      </c>
      <c r="AW245" s="14" t="s">
        <v>35</v>
      </c>
      <c r="AX245" s="14" t="s">
        <v>79</v>
      </c>
      <c r="AY245" s="266" t="s">
        <v>165</v>
      </c>
    </row>
    <row r="246" s="15" customFormat="1">
      <c r="A246" s="15"/>
      <c r="B246" s="267"/>
      <c r="C246" s="268"/>
      <c r="D246" s="247" t="s">
        <v>176</v>
      </c>
      <c r="E246" s="269" t="s">
        <v>1</v>
      </c>
      <c r="F246" s="270" t="s">
        <v>179</v>
      </c>
      <c r="G246" s="268"/>
      <c r="H246" s="271">
        <v>1</v>
      </c>
      <c r="I246" s="272"/>
      <c r="J246" s="268"/>
      <c r="K246" s="268"/>
      <c r="L246" s="273"/>
      <c r="M246" s="274"/>
      <c r="N246" s="275"/>
      <c r="O246" s="275"/>
      <c r="P246" s="275"/>
      <c r="Q246" s="275"/>
      <c r="R246" s="275"/>
      <c r="S246" s="275"/>
      <c r="T246" s="27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7" t="s">
        <v>176</v>
      </c>
      <c r="AU246" s="277" t="s">
        <v>89</v>
      </c>
      <c r="AV246" s="15" t="s">
        <v>172</v>
      </c>
      <c r="AW246" s="15" t="s">
        <v>35</v>
      </c>
      <c r="AX246" s="15" t="s">
        <v>87</v>
      </c>
      <c r="AY246" s="277" t="s">
        <v>165</v>
      </c>
    </row>
    <row r="247" s="2" customFormat="1" ht="24.15" customHeight="1">
      <c r="A247" s="39"/>
      <c r="B247" s="40"/>
      <c r="C247" s="227" t="s">
        <v>399</v>
      </c>
      <c r="D247" s="227" t="s">
        <v>167</v>
      </c>
      <c r="E247" s="228" t="s">
        <v>1448</v>
      </c>
      <c r="F247" s="229" t="s">
        <v>1449</v>
      </c>
      <c r="G247" s="230" t="s">
        <v>418</v>
      </c>
      <c r="H247" s="231">
        <v>1</v>
      </c>
      <c r="I247" s="232"/>
      <c r="J247" s="233">
        <f>ROUND(I247*H247,2)</f>
        <v>0</v>
      </c>
      <c r="K247" s="229" t="s">
        <v>1</v>
      </c>
      <c r="L247" s="45"/>
      <c r="M247" s="234" t="s">
        <v>1</v>
      </c>
      <c r="N247" s="235" t="s">
        <v>44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308</v>
      </c>
      <c r="AT247" s="238" t="s">
        <v>167</v>
      </c>
      <c r="AU247" s="238" t="s">
        <v>89</v>
      </c>
      <c r="AY247" s="18" t="s">
        <v>165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87</v>
      </c>
      <c r="BK247" s="239">
        <f>ROUND(I247*H247,2)</f>
        <v>0</v>
      </c>
      <c r="BL247" s="18" t="s">
        <v>308</v>
      </c>
      <c r="BM247" s="238" t="s">
        <v>1450</v>
      </c>
    </row>
    <row r="248" s="14" customFormat="1">
      <c r="A248" s="14"/>
      <c r="B248" s="256"/>
      <c r="C248" s="257"/>
      <c r="D248" s="247" t="s">
        <v>176</v>
      </c>
      <c r="E248" s="258" t="s">
        <v>1</v>
      </c>
      <c r="F248" s="259" t="s">
        <v>87</v>
      </c>
      <c r="G248" s="257"/>
      <c r="H248" s="260">
        <v>1</v>
      </c>
      <c r="I248" s="261"/>
      <c r="J248" s="257"/>
      <c r="K248" s="257"/>
      <c r="L248" s="262"/>
      <c r="M248" s="263"/>
      <c r="N248" s="264"/>
      <c r="O248" s="264"/>
      <c r="P248" s="264"/>
      <c r="Q248" s="264"/>
      <c r="R248" s="264"/>
      <c r="S248" s="264"/>
      <c r="T248" s="26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6" t="s">
        <v>176</v>
      </c>
      <c r="AU248" s="266" t="s">
        <v>89</v>
      </c>
      <c r="AV248" s="14" t="s">
        <v>89</v>
      </c>
      <c r="AW248" s="14" t="s">
        <v>35</v>
      </c>
      <c r="AX248" s="14" t="s">
        <v>79</v>
      </c>
      <c r="AY248" s="266" t="s">
        <v>165</v>
      </c>
    </row>
    <row r="249" s="15" customFormat="1">
      <c r="A249" s="15"/>
      <c r="B249" s="267"/>
      <c r="C249" s="268"/>
      <c r="D249" s="247" t="s">
        <v>176</v>
      </c>
      <c r="E249" s="269" t="s">
        <v>1</v>
      </c>
      <c r="F249" s="270" t="s">
        <v>179</v>
      </c>
      <c r="G249" s="268"/>
      <c r="H249" s="271">
        <v>1</v>
      </c>
      <c r="I249" s="272"/>
      <c r="J249" s="268"/>
      <c r="K249" s="268"/>
      <c r="L249" s="273"/>
      <c r="M249" s="274"/>
      <c r="N249" s="275"/>
      <c r="O249" s="275"/>
      <c r="P249" s="275"/>
      <c r="Q249" s="275"/>
      <c r="R249" s="275"/>
      <c r="S249" s="275"/>
      <c r="T249" s="27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7" t="s">
        <v>176</v>
      </c>
      <c r="AU249" s="277" t="s">
        <v>89</v>
      </c>
      <c r="AV249" s="15" t="s">
        <v>172</v>
      </c>
      <c r="AW249" s="15" t="s">
        <v>35</v>
      </c>
      <c r="AX249" s="15" t="s">
        <v>87</v>
      </c>
      <c r="AY249" s="277" t="s">
        <v>165</v>
      </c>
    </row>
    <row r="250" s="2" customFormat="1" ht="37.8" customHeight="1">
      <c r="A250" s="39"/>
      <c r="B250" s="40"/>
      <c r="C250" s="227" t="s">
        <v>405</v>
      </c>
      <c r="D250" s="227" t="s">
        <v>167</v>
      </c>
      <c r="E250" s="228" t="s">
        <v>1451</v>
      </c>
      <c r="F250" s="229" t="s">
        <v>1452</v>
      </c>
      <c r="G250" s="230" t="s">
        <v>418</v>
      </c>
      <c r="H250" s="231">
        <v>1</v>
      </c>
      <c r="I250" s="232"/>
      <c r="J250" s="233">
        <f>ROUND(I250*H250,2)</f>
        <v>0</v>
      </c>
      <c r="K250" s="229" t="s">
        <v>1</v>
      </c>
      <c r="L250" s="45"/>
      <c r="M250" s="234" t="s">
        <v>1</v>
      </c>
      <c r="N250" s="235" t="s">
        <v>44</v>
      </c>
      <c r="O250" s="92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308</v>
      </c>
      <c r="AT250" s="238" t="s">
        <v>167</v>
      </c>
      <c r="AU250" s="238" t="s">
        <v>89</v>
      </c>
      <c r="AY250" s="18" t="s">
        <v>165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87</v>
      </c>
      <c r="BK250" s="239">
        <f>ROUND(I250*H250,2)</f>
        <v>0</v>
      </c>
      <c r="BL250" s="18" t="s">
        <v>308</v>
      </c>
      <c r="BM250" s="238" t="s">
        <v>1453</v>
      </c>
    </row>
    <row r="251" s="14" customFormat="1">
      <c r="A251" s="14"/>
      <c r="B251" s="256"/>
      <c r="C251" s="257"/>
      <c r="D251" s="247" t="s">
        <v>176</v>
      </c>
      <c r="E251" s="258" t="s">
        <v>1</v>
      </c>
      <c r="F251" s="259" t="s">
        <v>87</v>
      </c>
      <c r="G251" s="257"/>
      <c r="H251" s="260">
        <v>1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6" t="s">
        <v>176</v>
      </c>
      <c r="AU251" s="266" t="s">
        <v>89</v>
      </c>
      <c r="AV251" s="14" t="s">
        <v>89</v>
      </c>
      <c r="AW251" s="14" t="s">
        <v>35</v>
      </c>
      <c r="AX251" s="14" t="s">
        <v>79</v>
      </c>
      <c r="AY251" s="266" t="s">
        <v>165</v>
      </c>
    </row>
    <row r="252" s="15" customFormat="1">
      <c r="A252" s="15"/>
      <c r="B252" s="267"/>
      <c r="C252" s="268"/>
      <c r="D252" s="247" t="s">
        <v>176</v>
      </c>
      <c r="E252" s="269" t="s">
        <v>1</v>
      </c>
      <c r="F252" s="270" t="s">
        <v>179</v>
      </c>
      <c r="G252" s="268"/>
      <c r="H252" s="271">
        <v>1</v>
      </c>
      <c r="I252" s="272"/>
      <c r="J252" s="268"/>
      <c r="K252" s="268"/>
      <c r="L252" s="273"/>
      <c r="M252" s="274"/>
      <c r="N252" s="275"/>
      <c r="O252" s="275"/>
      <c r="P252" s="275"/>
      <c r="Q252" s="275"/>
      <c r="R252" s="275"/>
      <c r="S252" s="275"/>
      <c r="T252" s="27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7" t="s">
        <v>176</v>
      </c>
      <c r="AU252" s="277" t="s">
        <v>89</v>
      </c>
      <c r="AV252" s="15" t="s">
        <v>172</v>
      </c>
      <c r="AW252" s="15" t="s">
        <v>35</v>
      </c>
      <c r="AX252" s="15" t="s">
        <v>87</v>
      </c>
      <c r="AY252" s="277" t="s">
        <v>165</v>
      </c>
    </row>
    <row r="253" s="2" customFormat="1" ht="33" customHeight="1">
      <c r="A253" s="39"/>
      <c r="B253" s="40"/>
      <c r="C253" s="227" t="s">
        <v>410</v>
      </c>
      <c r="D253" s="227" t="s">
        <v>167</v>
      </c>
      <c r="E253" s="228" t="s">
        <v>1454</v>
      </c>
      <c r="F253" s="229" t="s">
        <v>1455</v>
      </c>
      <c r="G253" s="230" t="s">
        <v>335</v>
      </c>
      <c r="H253" s="231">
        <v>75</v>
      </c>
      <c r="I253" s="232"/>
      <c r="J253" s="233">
        <f>ROUND(I253*H253,2)</f>
        <v>0</v>
      </c>
      <c r="K253" s="229" t="s">
        <v>1</v>
      </c>
      <c r="L253" s="45"/>
      <c r="M253" s="234" t="s">
        <v>1</v>
      </c>
      <c r="N253" s="235" t="s">
        <v>44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308</v>
      </c>
      <c r="AT253" s="238" t="s">
        <v>167</v>
      </c>
      <c r="AU253" s="238" t="s">
        <v>89</v>
      </c>
      <c r="AY253" s="18" t="s">
        <v>165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87</v>
      </c>
      <c r="BK253" s="239">
        <f>ROUND(I253*H253,2)</f>
        <v>0</v>
      </c>
      <c r="BL253" s="18" t="s">
        <v>308</v>
      </c>
      <c r="BM253" s="238" t="s">
        <v>1456</v>
      </c>
    </row>
    <row r="254" s="14" customFormat="1">
      <c r="A254" s="14"/>
      <c r="B254" s="256"/>
      <c r="C254" s="257"/>
      <c r="D254" s="247" t="s">
        <v>176</v>
      </c>
      <c r="E254" s="258" t="s">
        <v>1</v>
      </c>
      <c r="F254" s="259" t="s">
        <v>1457</v>
      </c>
      <c r="G254" s="257"/>
      <c r="H254" s="260">
        <v>75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6" t="s">
        <v>176</v>
      </c>
      <c r="AU254" s="266" t="s">
        <v>89</v>
      </c>
      <c r="AV254" s="14" t="s">
        <v>89</v>
      </c>
      <c r="AW254" s="14" t="s">
        <v>35</v>
      </c>
      <c r="AX254" s="14" t="s">
        <v>79</v>
      </c>
      <c r="AY254" s="266" t="s">
        <v>165</v>
      </c>
    </row>
    <row r="255" s="15" customFormat="1">
      <c r="A255" s="15"/>
      <c r="B255" s="267"/>
      <c r="C255" s="268"/>
      <c r="D255" s="247" t="s">
        <v>176</v>
      </c>
      <c r="E255" s="269" t="s">
        <v>1</v>
      </c>
      <c r="F255" s="270" t="s">
        <v>179</v>
      </c>
      <c r="G255" s="268"/>
      <c r="H255" s="271">
        <v>75</v>
      </c>
      <c r="I255" s="272"/>
      <c r="J255" s="268"/>
      <c r="K255" s="268"/>
      <c r="L255" s="273"/>
      <c r="M255" s="274"/>
      <c r="N255" s="275"/>
      <c r="O255" s="275"/>
      <c r="P255" s="275"/>
      <c r="Q255" s="275"/>
      <c r="R255" s="275"/>
      <c r="S255" s="275"/>
      <c r="T255" s="276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7" t="s">
        <v>176</v>
      </c>
      <c r="AU255" s="277" t="s">
        <v>89</v>
      </c>
      <c r="AV255" s="15" t="s">
        <v>172</v>
      </c>
      <c r="AW255" s="15" t="s">
        <v>35</v>
      </c>
      <c r="AX255" s="15" t="s">
        <v>87</v>
      </c>
      <c r="AY255" s="277" t="s">
        <v>165</v>
      </c>
    </row>
    <row r="256" s="2" customFormat="1" ht="24.15" customHeight="1">
      <c r="A256" s="39"/>
      <c r="B256" s="40"/>
      <c r="C256" s="227" t="s">
        <v>415</v>
      </c>
      <c r="D256" s="227" t="s">
        <v>167</v>
      </c>
      <c r="E256" s="228" t="s">
        <v>1458</v>
      </c>
      <c r="F256" s="229" t="s">
        <v>1459</v>
      </c>
      <c r="G256" s="230" t="s">
        <v>418</v>
      </c>
      <c r="H256" s="231">
        <v>5</v>
      </c>
      <c r="I256" s="232"/>
      <c r="J256" s="233">
        <f>ROUND(I256*H256,2)</f>
        <v>0</v>
      </c>
      <c r="K256" s="229" t="s">
        <v>1</v>
      </c>
      <c r="L256" s="45"/>
      <c r="M256" s="234" t="s">
        <v>1</v>
      </c>
      <c r="N256" s="235" t="s">
        <v>44</v>
      </c>
      <c r="O256" s="92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308</v>
      </c>
      <c r="AT256" s="238" t="s">
        <v>167</v>
      </c>
      <c r="AU256" s="238" t="s">
        <v>89</v>
      </c>
      <c r="AY256" s="18" t="s">
        <v>165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87</v>
      </c>
      <c r="BK256" s="239">
        <f>ROUND(I256*H256,2)</f>
        <v>0</v>
      </c>
      <c r="BL256" s="18" t="s">
        <v>308</v>
      </c>
      <c r="BM256" s="238" t="s">
        <v>1460</v>
      </c>
    </row>
    <row r="257" s="14" customFormat="1">
      <c r="A257" s="14"/>
      <c r="B257" s="256"/>
      <c r="C257" s="257"/>
      <c r="D257" s="247" t="s">
        <v>176</v>
      </c>
      <c r="E257" s="258" t="s">
        <v>1</v>
      </c>
      <c r="F257" s="259" t="s">
        <v>229</v>
      </c>
      <c r="G257" s="257"/>
      <c r="H257" s="260">
        <v>5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6" t="s">
        <v>176</v>
      </c>
      <c r="AU257" s="266" t="s">
        <v>89</v>
      </c>
      <c r="AV257" s="14" t="s">
        <v>89</v>
      </c>
      <c r="AW257" s="14" t="s">
        <v>35</v>
      </c>
      <c r="AX257" s="14" t="s">
        <v>79</v>
      </c>
      <c r="AY257" s="266" t="s">
        <v>165</v>
      </c>
    </row>
    <row r="258" s="15" customFormat="1">
      <c r="A258" s="15"/>
      <c r="B258" s="267"/>
      <c r="C258" s="268"/>
      <c r="D258" s="247" t="s">
        <v>176</v>
      </c>
      <c r="E258" s="269" t="s">
        <v>1</v>
      </c>
      <c r="F258" s="270" t="s">
        <v>179</v>
      </c>
      <c r="G258" s="268"/>
      <c r="H258" s="271">
        <v>5</v>
      </c>
      <c r="I258" s="272"/>
      <c r="J258" s="268"/>
      <c r="K258" s="268"/>
      <c r="L258" s="273"/>
      <c r="M258" s="274"/>
      <c r="N258" s="275"/>
      <c r="O258" s="275"/>
      <c r="P258" s="275"/>
      <c r="Q258" s="275"/>
      <c r="R258" s="275"/>
      <c r="S258" s="275"/>
      <c r="T258" s="27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7" t="s">
        <v>176</v>
      </c>
      <c r="AU258" s="277" t="s">
        <v>89</v>
      </c>
      <c r="AV258" s="15" t="s">
        <v>172</v>
      </c>
      <c r="AW258" s="15" t="s">
        <v>35</v>
      </c>
      <c r="AX258" s="15" t="s">
        <v>87</v>
      </c>
      <c r="AY258" s="277" t="s">
        <v>165</v>
      </c>
    </row>
    <row r="259" s="2" customFormat="1" ht="16.5" customHeight="1">
      <c r="A259" s="39"/>
      <c r="B259" s="40"/>
      <c r="C259" s="227" t="s">
        <v>422</v>
      </c>
      <c r="D259" s="227" t="s">
        <v>167</v>
      </c>
      <c r="E259" s="228" t="s">
        <v>1461</v>
      </c>
      <c r="F259" s="229" t="s">
        <v>1428</v>
      </c>
      <c r="G259" s="230" t="s">
        <v>418</v>
      </c>
      <c r="H259" s="231">
        <v>1</v>
      </c>
      <c r="I259" s="232"/>
      <c r="J259" s="233">
        <f>ROUND(I259*H259,2)</f>
        <v>0</v>
      </c>
      <c r="K259" s="229" t="s">
        <v>1</v>
      </c>
      <c r="L259" s="45"/>
      <c r="M259" s="234" t="s">
        <v>1</v>
      </c>
      <c r="N259" s="235" t="s">
        <v>44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308</v>
      </c>
      <c r="AT259" s="238" t="s">
        <v>167</v>
      </c>
      <c r="AU259" s="238" t="s">
        <v>89</v>
      </c>
      <c r="AY259" s="18" t="s">
        <v>165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87</v>
      </c>
      <c r="BK259" s="239">
        <f>ROUND(I259*H259,2)</f>
        <v>0</v>
      </c>
      <c r="BL259" s="18" t="s">
        <v>308</v>
      </c>
      <c r="BM259" s="238" t="s">
        <v>1462</v>
      </c>
    </row>
    <row r="260" s="14" customFormat="1">
      <c r="A260" s="14"/>
      <c r="B260" s="256"/>
      <c r="C260" s="257"/>
      <c r="D260" s="247" t="s">
        <v>176</v>
      </c>
      <c r="E260" s="258" t="s">
        <v>1</v>
      </c>
      <c r="F260" s="259" t="s">
        <v>87</v>
      </c>
      <c r="G260" s="257"/>
      <c r="H260" s="260">
        <v>1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176</v>
      </c>
      <c r="AU260" s="266" t="s">
        <v>89</v>
      </c>
      <c r="AV260" s="14" t="s">
        <v>89</v>
      </c>
      <c r="AW260" s="14" t="s">
        <v>35</v>
      </c>
      <c r="AX260" s="14" t="s">
        <v>79</v>
      </c>
      <c r="AY260" s="266" t="s">
        <v>165</v>
      </c>
    </row>
    <row r="261" s="15" customFormat="1">
      <c r="A261" s="15"/>
      <c r="B261" s="267"/>
      <c r="C261" s="268"/>
      <c r="D261" s="247" t="s">
        <v>176</v>
      </c>
      <c r="E261" s="269" t="s">
        <v>1</v>
      </c>
      <c r="F261" s="270" t="s">
        <v>179</v>
      </c>
      <c r="G261" s="268"/>
      <c r="H261" s="271">
        <v>1</v>
      </c>
      <c r="I261" s="272"/>
      <c r="J261" s="268"/>
      <c r="K261" s="268"/>
      <c r="L261" s="273"/>
      <c r="M261" s="274"/>
      <c r="N261" s="275"/>
      <c r="O261" s="275"/>
      <c r="P261" s="275"/>
      <c r="Q261" s="275"/>
      <c r="R261" s="275"/>
      <c r="S261" s="275"/>
      <c r="T261" s="27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7" t="s">
        <v>176</v>
      </c>
      <c r="AU261" s="277" t="s">
        <v>89</v>
      </c>
      <c r="AV261" s="15" t="s">
        <v>172</v>
      </c>
      <c r="AW261" s="15" t="s">
        <v>35</v>
      </c>
      <c r="AX261" s="15" t="s">
        <v>87</v>
      </c>
      <c r="AY261" s="277" t="s">
        <v>165</v>
      </c>
    </row>
    <row r="262" s="2" customFormat="1" ht="66.75" customHeight="1">
      <c r="A262" s="39"/>
      <c r="B262" s="40"/>
      <c r="C262" s="227" t="s">
        <v>427</v>
      </c>
      <c r="D262" s="227" t="s">
        <v>167</v>
      </c>
      <c r="E262" s="228" t="s">
        <v>1463</v>
      </c>
      <c r="F262" s="229" t="s">
        <v>1464</v>
      </c>
      <c r="G262" s="230" t="s">
        <v>418</v>
      </c>
      <c r="H262" s="231">
        <v>1</v>
      </c>
      <c r="I262" s="232"/>
      <c r="J262" s="233">
        <f>ROUND(I262*H262,2)</f>
        <v>0</v>
      </c>
      <c r="K262" s="229" t="s">
        <v>1</v>
      </c>
      <c r="L262" s="45"/>
      <c r="M262" s="234" t="s">
        <v>1</v>
      </c>
      <c r="N262" s="235" t="s">
        <v>44</v>
      </c>
      <c r="O262" s="92"/>
      <c r="P262" s="236">
        <f>O262*H262</f>
        <v>0</v>
      </c>
      <c r="Q262" s="236">
        <v>0</v>
      </c>
      <c r="R262" s="236">
        <f>Q262*H262</f>
        <v>0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308</v>
      </c>
      <c r="AT262" s="238" t="s">
        <v>167</v>
      </c>
      <c r="AU262" s="238" t="s">
        <v>89</v>
      </c>
      <c r="AY262" s="18" t="s">
        <v>165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87</v>
      </c>
      <c r="BK262" s="239">
        <f>ROUND(I262*H262,2)</f>
        <v>0</v>
      </c>
      <c r="BL262" s="18" t="s">
        <v>308</v>
      </c>
      <c r="BM262" s="238" t="s">
        <v>1465</v>
      </c>
    </row>
    <row r="263" s="14" customFormat="1">
      <c r="A263" s="14"/>
      <c r="B263" s="256"/>
      <c r="C263" s="257"/>
      <c r="D263" s="247" t="s">
        <v>176</v>
      </c>
      <c r="E263" s="258" t="s">
        <v>1</v>
      </c>
      <c r="F263" s="259" t="s">
        <v>87</v>
      </c>
      <c r="G263" s="257"/>
      <c r="H263" s="260">
        <v>1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6" t="s">
        <v>176</v>
      </c>
      <c r="AU263" s="266" t="s">
        <v>89</v>
      </c>
      <c r="AV263" s="14" t="s">
        <v>89</v>
      </c>
      <c r="AW263" s="14" t="s">
        <v>35</v>
      </c>
      <c r="AX263" s="14" t="s">
        <v>79</v>
      </c>
      <c r="AY263" s="266" t="s">
        <v>165</v>
      </c>
    </row>
    <row r="264" s="15" customFormat="1">
      <c r="A264" s="15"/>
      <c r="B264" s="267"/>
      <c r="C264" s="268"/>
      <c r="D264" s="247" t="s">
        <v>176</v>
      </c>
      <c r="E264" s="269" t="s">
        <v>1</v>
      </c>
      <c r="F264" s="270" t="s">
        <v>179</v>
      </c>
      <c r="G264" s="268"/>
      <c r="H264" s="271">
        <v>1</v>
      </c>
      <c r="I264" s="272"/>
      <c r="J264" s="268"/>
      <c r="K264" s="268"/>
      <c r="L264" s="273"/>
      <c r="M264" s="274"/>
      <c r="N264" s="275"/>
      <c r="O264" s="275"/>
      <c r="P264" s="275"/>
      <c r="Q264" s="275"/>
      <c r="R264" s="275"/>
      <c r="S264" s="275"/>
      <c r="T264" s="27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7" t="s">
        <v>176</v>
      </c>
      <c r="AU264" s="277" t="s">
        <v>89</v>
      </c>
      <c r="AV264" s="15" t="s">
        <v>172</v>
      </c>
      <c r="AW264" s="15" t="s">
        <v>35</v>
      </c>
      <c r="AX264" s="15" t="s">
        <v>87</v>
      </c>
      <c r="AY264" s="277" t="s">
        <v>165</v>
      </c>
    </row>
    <row r="265" s="12" customFormat="1" ht="25.92" customHeight="1">
      <c r="A265" s="12"/>
      <c r="B265" s="211"/>
      <c r="C265" s="212"/>
      <c r="D265" s="213" t="s">
        <v>78</v>
      </c>
      <c r="E265" s="214" t="s">
        <v>191</v>
      </c>
      <c r="F265" s="214" t="s">
        <v>708</v>
      </c>
      <c r="G265" s="212"/>
      <c r="H265" s="212"/>
      <c r="I265" s="215"/>
      <c r="J265" s="216">
        <f>BK265</f>
        <v>0</v>
      </c>
      <c r="K265" s="212"/>
      <c r="L265" s="217"/>
      <c r="M265" s="218"/>
      <c r="N265" s="219"/>
      <c r="O265" s="219"/>
      <c r="P265" s="220">
        <f>P266</f>
        <v>0</v>
      </c>
      <c r="Q265" s="219"/>
      <c r="R265" s="220">
        <f>R266</f>
        <v>0.29329875</v>
      </c>
      <c r="S265" s="219"/>
      <c r="T265" s="221">
        <f>T266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22" t="s">
        <v>210</v>
      </c>
      <c r="AT265" s="223" t="s">
        <v>78</v>
      </c>
      <c r="AU265" s="223" t="s">
        <v>79</v>
      </c>
      <c r="AY265" s="222" t="s">
        <v>165</v>
      </c>
      <c r="BK265" s="224">
        <f>BK266</f>
        <v>0</v>
      </c>
    </row>
    <row r="266" s="12" customFormat="1" ht="22.8" customHeight="1">
      <c r="A266" s="12"/>
      <c r="B266" s="211"/>
      <c r="C266" s="212"/>
      <c r="D266" s="213" t="s">
        <v>78</v>
      </c>
      <c r="E266" s="225" t="s">
        <v>709</v>
      </c>
      <c r="F266" s="225" t="s">
        <v>710</v>
      </c>
      <c r="G266" s="212"/>
      <c r="H266" s="212"/>
      <c r="I266" s="215"/>
      <c r="J266" s="226">
        <f>BK266</f>
        <v>0</v>
      </c>
      <c r="K266" s="212"/>
      <c r="L266" s="217"/>
      <c r="M266" s="218"/>
      <c r="N266" s="219"/>
      <c r="O266" s="219"/>
      <c r="P266" s="220">
        <f>SUM(P267:P285)</f>
        <v>0</v>
      </c>
      <c r="Q266" s="219"/>
      <c r="R266" s="220">
        <f>SUM(R267:R285)</f>
        <v>0.29329875</v>
      </c>
      <c r="S266" s="219"/>
      <c r="T266" s="221">
        <f>SUM(T267:T285)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2" t="s">
        <v>210</v>
      </c>
      <c r="AT266" s="223" t="s">
        <v>78</v>
      </c>
      <c r="AU266" s="223" t="s">
        <v>87</v>
      </c>
      <c r="AY266" s="222" t="s">
        <v>165</v>
      </c>
      <c r="BK266" s="224">
        <f>SUM(BK267:BK285)</f>
        <v>0</v>
      </c>
    </row>
    <row r="267" s="2" customFormat="1" ht="21.75" customHeight="1">
      <c r="A267" s="39"/>
      <c r="B267" s="40"/>
      <c r="C267" s="227" t="s">
        <v>432</v>
      </c>
      <c r="D267" s="227" t="s">
        <v>167</v>
      </c>
      <c r="E267" s="228" t="s">
        <v>1466</v>
      </c>
      <c r="F267" s="229" t="s">
        <v>1467</v>
      </c>
      <c r="G267" s="230" t="s">
        <v>335</v>
      </c>
      <c r="H267" s="231">
        <v>387.5</v>
      </c>
      <c r="I267" s="232"/>
      <c r="J267" s="233">
        <f>ROUND(I267*H267,2)</f>
        <v>0</v>
      </c>
      <c r="K267" s="229" t="s">
        <v>171</v>
      </c>
      <c r="L267" s="45"/>
      <c r="M267" s="234" t="s">
        <v>1</v>
      </c>
      <c r="N267" s="235" t="s">
        <v>44</v>
      </c>
      <c r="O267" s="92"/>
      <c r="P267" s="236">
        <f>O267*H267</f>
        <v>0</v>
      </c>
      <c r="Q267" s="236">
        <v>6.0000000000000002E-05</v>
      </c>
      <c r="R267" s="236">
        <f>Q267*H267</f>
        <v>0.02325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713</v>
      </c>
      <c r="AT267" s="238" t="s">
        <v>167</v>
      </c>
      <c r="AU267" s="238" t="s">
        <v>89</v>
      </c>
      <c r="AY267" s="18" t="s">
        <v>165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87</v>
      </c>
      <c r="BK267" s="239">
        <f>ROUND(I267*H267,2)</f>
        <v>0</v>
      </c>
      <c r="BL267" s="18" t="s">
        <v>713</v>
      </c>
      <c r="BM267" s="238" t="s">
        <v>1468</v>
      </c>
    </row>
    <row r="268" s="2" customFormat="1">
      <c r="A268" s="39"/>
      <c r="B268" s="40"/>
      <c r="C268" s="41"/>
      <c r="D268" s="240" t="s">
        <v>174</v>
      </c>
      <c r="E268" s="41"/>
      <c r="F268" s="241" t="s">
        <v>1469</v>
      </c>
      <c r="G268" s="41"/>
      <c r="H268" s="41"/>
      <c r="I268" s="242"/>
      <c r="J268" s="41"/>
      <c r="K268" s="41"/>
      <c r="L268" s="45"/>
      <c r="M268" s="243"/>
      <c r="N268" s="244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174</v>
      </c>
      <c r="AU268" s="18" t="s">
        <v>89</v>
      </c>
    </row>
    <row r="269" s="13" customFormat="1">
      <c r="A269" s="13"/>
      <c r="B269" s="245"/>
      <c r="C269" s="246"/>
      <c r="D269" s="247" t="s">
        <v>176</v>
      </c>
      <c r="E269" s="248" t="s">
        <v>1</v>
      </c>
      <c r="F269" s="249" t="s">
        <v>1340</v>
      </c>
      <c r="G269" s="246"/>
      <c r="H269" s="248" t="s">
        <v>1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5" t="s">
        <v>176</v>
      </c>
      <c r="AU269" s="255" t="s">
        <v>89</v>
      </c>
      <c r="AV269" s="13" t="s">
        <v>87</v>
      </c>
      <c r="AW269" s="13" t="s">
        <v>35</v>
      </c>
      <c r="AX269" s="13" t="s">
        <v>79</v>
      </c>
      <c r="AY269" s="255" t="s">
        <v>165</v>
      </c>
    </row>
    <row r="270" s="14" customFormat="1">
      <c r="A270" s="14"/>
      <c r="B270" s="256"/>
      <c r="C270" s="257"/>
      <c r="D270" s="247" t="s">
        <v>176</v>
      </c>
      <c r="E270" s="258" t="s">
        <v>1</v>
      </c>
      <c r="F270" s="259" t="s">
        <v>1470</v>
      </c>
      <c r="G270" s="257"/>
      <c r="H270" s="260">
        <v>350</v>
      </c>
      <c r="I270" s="261"/>
      <c r="J270" s="257"/>
      <c r="K270" s="257"/>
      <c r="L270" s="262"/>
      <c r="M270" s="263"/>
      <c r="N270" s="264"/>
      <c r="O270" s="264"/>
      <c r="P270" s="264"/>
      <c r="Q270" s="264"/>
      <c r="R270" s="264"/>
      <c r="S270" s="264"/>
      <c r="T270" s="26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6" t="s">
        <v>176</v>
      </c>
      <c r="AU270" s="266" t="s">
        <v>89</v>
      </c>
      <c r="AV270" s="14" t="s">
        <v>89</v>
      </c>
      <c r="AW270" s="14" t="s">
        <v>35</v>
      </c>
      <c r="AX270" s="14" t="s">
        <v>79</v>
      </c>
      <c r="AY270" s="266" t="s">
        <v>165</v>
      </c>
    </row>
    <row r="271" s="13" customFormat="1">
      <c r="A271" s="13"/>
      <c r="B271" s="245"/>
      <c r="C271" s="246"/>
      <c r="D271" s="247" t="s">
        <v>176</v>
      </c>
      <c r="E271" s="248" t="s">
        <v>1</v>
      </c>
      <c r="F271" s="249" t="s">
        <v>1342</v>
      </c>
      <c r="G271" s="246"/>
      <c r="H271" s="248" t="s">
        <v>1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5" t="s">
        <v>176</v>
      </c>
      <c r="AU271" s="255" t="s">
        <v>89</v>
      </c>
      <c r="AV271" s="13" t="s">
        <v>87</v>
      </c>
      <c r="AW271" s="13" t="s">
        <v>35</v>
      </c>
      <c r="AX271" s="13" t="s">
        <v>79</v>
      </c>
      <c r="AY271" s="255" t="s">
        <v>165</v>
      </c>
    </row>
    <row r="272" s="14" customFormat="1">
      <c r="A272" s="14"/>
      <c r="B272" s="256"/>
      <c r="C272" s="257"/>
      <c r="D272" s="247" t="s">
        <v>176</v>
      </c>
      <c r="E272" s="258" t="s">
        <v>1</v>
      </c>
      <c r="F272" s="259" t="s">
        <v>1471</v>
      </c>
      <c r="G272" s="257"/>
      <c r="H272" s="260">
        <v>37.5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176</v>
      </c>
      <c r="AU272" s="266" t="s">
        <v>89</v>
      </c>
      <c r="AV272" s="14" t="s">
        <v>89</v>
      </c>
      <c r="AW272" s="14" t="s">
        <v>35</v>
      </c>
      <c r="AX272" s="14" t="s">
        <v>79</v>
      </c>
      <c r="AY272" s="266" t="s">
        <v>165</v>
      </c>
    </row>
    <row r="273" s="15" customFormat="1">
      <c r="A273" s="15"/>
      <c r="B273" s="267"/>
      <c r="C273" s="268"/>
      <c r="D273" s="247" t="s">
        <v>176</v>
      </c>
      <c r="E273" s="269" t="s">
        <v>1</v>
      </c>
      <c r="F273" s="270" t="s">
        <v>179</v>
      </c>
      <c r="G273" s="268"/>
      <c r="H273" s="271">
        <v>387.5</v>
      </c>
      <c r="I273" s="272"/>
      <c r="J273" s="268"/>
      <c r="K273" s="268"/>
      <c r="L273" s="273"/>
      <c r="M273" s="274"/>
      <c r="N273" s="275"/>
      <c r="O273" s="275"/>
      <c r="P273" s="275"/>
      <c r="Q273" s="275"/>
      <c r="R273" s="275"/>
      <c r="S273" s="275"/>
      <c r="T273" s="27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7" t="s">
        <v>176</v>
      </c>
      <c r="AU273" s="277" t="s">
        <v>89</v>
      </c>
      <c r="AV273" s="15" t="s">
        <v>172</v>
      </c>
      <c r="AW273" s="15" t="s">
        <v>35</v>
      </c>
      <c r="AX273" s="15" t="s">
        <v>87</v>
      </c>
      <c r="AY273" s="277" t="s">
        <v>165</v>
      </c>
    </row>
    <row r="274" s="2" customFormat="1" ht="24.15" customHeight="1">
      <c r="A274" s="39"/>
      <c r="B274" s="40"/>
      <c r="C274" s="227" t="s">
        <v>438</v>
      </c>
      <c r="D274" s="227" t="s">
        <v>167</v>
      </c>
      <c r="E274" s="228" t="s">
        <v>936</v>
      </c>
      <c r="F274" s="229" t="s">
        <v>937</v>
      </c>
      <c r="G274" s="230" t="s">
        <v>335</v>
      </c>
      <c r="H274" s="231">
        <v>387.5</v>
      </c>
      <c r="I274" s="232"/>
      <c r="J274" s="233">
        <f>ROUND(I274*H274,2)</f>
        <v>0</v>
      </c>
      <c r="K274" s="229" t="s">
        <v>171</v>
      </c>
      <c r="L274" s="45"/>
      <c r="M274" s="234" t="s">
        <v>1</v>
      </c>
      <c r="N274" s="235" t="s">
        <v>44</v>
      </c>
      <c r="O274" s="92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713</v>
      </c>
      <c r="AT274" s="238" t="s">
        <v>167</v>
      </c>
      <c r="AU274" s="238" t="s">
        <v>89</v>
      </c>
      <c r="AY274" s="18" t="s">
        <v>165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87</v>
      </c>
      <c r="BK274" s="239">
        <f>ROUND(I274*H274,2)</f>
        <v>0</v>
      </c>
      <c r="BL274" s="18" t="s">
        <v>713</v>
      </c>
      <c r="BM274" s="238" t="s">
        <v>1472</v>
      </c>
    </row>
    <row r="275" s="2" customFormat="1">
      <c r="A275" s="39"/>
      <c r="B275" s="40"/>
      <c r="C275" s="41"/>
      <c r="D275" s="240" t="s">
        <v>174</v>
      </c>
      <c r="E275" s="41"/>
      <c r="F275" s="241" t="s">
        <v>939</v>
      </c>
      <c r="G275" s="41"/>
      <c r="H275" s="41"/>
      <c r="I275" s="242"/>
      <c r="J275" s="41"/>
      <c r="K275" s="41"/>
      <c r="L275" s="45"/>
      <c r="M275" s="243"/>
      <c r="N275" s="244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174</v>
      </c>
      <c r="AU275" s="18" t="s">
        <v>89</v>
      </c>
    </row>
    <row r="276" s="13" customFormat="1">
      <c r="A276" s="13"/>
      <c r="B276" s="245"/>
      <c r="C276" s="246"/>
      <c r="D276" s="247" t="s">
        <v>176</v>
      </c>
      <c r="E276" s="248" t="s">
        <v>1</v>
      </c>
      <c r="F276" s="249" t="s">
        <v>1340</v>
      </c>
      <c r="G276" s="246"/>
      <c r="H276" s="248" t="s">
        <v>1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5" t="s">
        <v>176</v>
      </c>
      <c r="AU276" s="255" t="s">
        <v>89</v>
      </c>
      <c r="AV276" s="13" t="s">
        <v>87</v>
      </c>
      <c r="AW276" s="13" t="s">
        <v>35</v>
      </c>
      <c r="AX276" s="13" t="s">
        <v>79</v>
      </c>
      <c r="AY276" s="255" t="s">
        <v>165</v>
      </c>
    </row>
    <row r="277" s="14" customFormat="1">
      <c r="A277" s="14"/>
      <c r="B277" s="256"/>
      <c r="C277" s="257"/>
      <c r="D277" s="247" t="s">
        <v>176</v>
      </c>
      <c r="E277" s="258" t="s">
        <v>1</v>
      </c>
      <c r="F277" s="259" t="s">
        <v>1470</v>
      </c>
      <c r="G277" s="257"/>
      <c r="H277" s="260">
        <v>350</v>
      </c>
      <c r="I277" s="261"/>
      <c r="J277" s="257"/>
      <c r="K277" s="257"/>
      <c r="L277" s="262"/>
      <c r="M277" s="263"/>
      <c r="N277" s="264"/>
      <c r="O277" s="264"/>
      <c r="P277" s="264"/>
      <c r="Q277" s="264"/>
      <c r="R277" s="264"/>
      <c r="S277" s="264"/>
      <c r="T277" s="26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6" t="s">
        <v>176</v>
      </c>
      <c r="AU277" s="266" t="s">
        <v>89</v>
      </c>
      <c r="AV277" s="14" t="s">
        <v>89</v>
      </c>
      <c r="AW277" s="14" t="s">
        <v>35</v>
      </c>
      <c r="AX277" s="14" t="s">
        <v>79</v>
      </c>
      <c r="AY277" s="266" t="s">
        <v>165</v>
      </c>
    </row>
    <row r="278" s="13" customFormat="1">
      <c r="A278" s="13"/>
      <c r="B278" s="245"/>
      <c r="C278" s="246"/>
      <c r="D278" s="247" t="s">
        <v>176</v>
      </c>
      <c r="E278" s="248" t="s">
        <v>1</v>
      </c>
      <c r="F278" s="249" t="s">
        <v>1342</v>
      </c>
      <c r="G278" s="246"/>
      <c r="H278" s="248" t="s">
        <v>1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5" t="s">
        <v>176</v>
      </c>
      <c r="AU278" s="255" t="s">
        <v>89</v>
      </c>
      <c r="AV278" s="13" t="s">
        <v>87</v>
      </c>
      <c r="AW278" s="13" t="s">
        <v>35</v>
      </c>
      <c r="AX278" s="13" t="s">
        <v>79</v>
      </c>
      <c r="AY278" s="255" t="s">
        <v>165</v>
      </c>
    </row>
    <row r="279" s="14" customFormat="1">
      <c r="A279" s="14"/>
      <c r="B279" s="256"/>
      <c r="C279" s="257"/>
      <c r="D279" s="247" t="s">
        <v>176</v>
      </c>
      <c r="E279" s="258" t="s">
        <v>1</v>
      </c>
      <c r="F279" s="259" t="s">
        <v>1471</v>
      </c>
      <c r="G279" s="257"/>
      <c r="H279" s="260">
        <v>37.5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6" t="s">
        <v>176</v>
      </c>
      <c r="AU279" s="266" t="s">
        <v>89</v>
      </c>
      <c r="AV279" s="14" t="s">
        <v>89</v>
      </c>
      <c r="AW279" s="14" t="s">
        <v>35</v>
      </c>
      <c r="AX279" s="14" t="s">
        <v>79</v>
      </c>
      <c r="AY279" s="266" t="s">
        <v>165</v>
      </c>
    </row>
    <row r="280" s="15" customFormat="1">
      <c r="A280" s="15"/>
      <c r="B280" s="267"/>
      <c r="C280" s="268"/>
      <c r="D280" s="247" t="s">
        <v>176</v>
      </c>
      <c r="E280" s="269" t="s">
        <v>1</v>
      </c>
      <c r="F280" s="270" t="s">
        <v>179</v>
      </c>
      <c r="G280" s="268"/>
      <c r="H280" s="271">
        <v>387.5</v>
      </c>
      <c r="I280" s="272"/>
      <c r="J280" s="268"/>
      <c r="K280" s="268"/>
      <c r="L280" s="273"/>
      <c r="M280" s="274"/>
      <c r="N280" s="275"/>
      <c r="O280" s="275"/>
      <c r="P280" s="275"/>
      <c r="Q280" s="275"/>
      <c r="R280" s="275"/>
      <c r="S280" s="275"/>
      <c r="T280" s="27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7" t="s">
        <v>176</v>
      </c>
      <c r="AU280" s="277" t="s">
        <v>89</v>
      </c>
      <c r="AV280" s="15" t="s">
        <v>172</v>
      </c>
      <c r="AW280" s="15" t="s">
        <v>35</v>
      </c>
      <c r="AX280" s="15" t="s">
        <v>87</v>
      </c>
      <c r="AY280" s="277" t="s">
        <v>165</v>
      </c>
    </row>
    <row r="281" s="2" customFormat="1" ht="33" customHeight="1">
      <c r="A281" s="39"/>
      <c r="B281" s="40"/>
      <c r="C281" s="278" t="s">
        <v>448</v>
      </c>
      <c r="D281" s="278" t="s">
        <v>191</v>
      </c>
      <c r="E281" s="279" t="s">
        <v>942</v>
      </c>
      <c r="F281" s="280" t="s">
        <v>1390</v>
      </c>
      <c r="G281" s="281" t="s">
        <v>335</v>
      </c>
      <c r="H281" s="282">
        <v>391.375</v>
      </c>
      <c r="I281" s="283"/>
      <c r="J281" s="284">
        <f>ROUND(I281*H281,2)</f>
        <v>0</v>
      </c>
      <c r="K281" s="280" t="s">
        <v>171</v>
      </c>
      <c r="L281" s="285"/>
      <c r="M281" s="286" t="s">
        <v>1</v>
      </c>
      <c r="N281" s="287" t="s">
        <v>44</v>
      </c>
      <c r="O281" s="92"/>
      <c r="P281" s="236">
        <f>O281*H281</f>
        <v>0</v>
      </c>
      <c r="Q281" s="236">
        <v>0.00068999999999999997</v>
      </c>
      <c r="R281" s="236">
        <f>Q281*H281</f>
        <v>0.27004875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1473</v>
      </c>
      <c r="AT281" s="238" t="s">
        <v>191</v>
      </c>
      <c r="AU281" s="238" t="s">
        <v>89</v>
      </c>
      <c r="AY281" s="18" t="s">
        <v>165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87</v>
      </c>
      <c r="BK281" s="239">
        <f>ROUND(I281*H281,2)</f>
        <v>0</v>
      </c>
      <c r="BL281" s="18" t="s">
        <v>713</v>
      </c>
      <c r="BM281" s="238" t="s">
        <v>1474</v>
      </c>
    </row>
    <row r="282" s="14" customFormat="1">
      <c r="A282" s="14"/>
      <c r="B282" s="256"/>
      <c r="C282" s="257"/>
      <c r="D282" s="247" t="s">
        <v>176</v>
      </c>
      <c r="E282" s="258" t="s">
        <v>1</v>
      </c>
      <c r="F282" s="259" t="s">
        <v>1475</v>
      </c>
      <c r="G282" s="257"/>
      <c r="H282" s="260">
        <v>391.375</v>
      </c>
      <c r="I282" s="261"/>
      <c r="J282" s="257"/>
      <c r="K282" s="257"/>
      <c r="L282" s="262"/>
      <c r="M282" s="263"/>
      <c r="N282" s="264"/>
      <c r="O282" s="264"/>
      <c r="P282" s="264"/>
      <c r="Q282" s="264"/>
      <c r="R282" s="264"/>
      <c r="S282" s="264"/>
      <c r="T282" s="26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6" t="s">
        <v>176</v>
      </c>
      <c r="AU282" s="266" t="s">
        <v>89</v>
      </c>
      <c r="AV282" s="14" t="s">
        <v>89</v>
      </c>
      <c r="AW282" s="14" t="s">
        <v>35</v>
      </c>
      <c r="AX282" s="14" t="s">
        <v>79</v>
      </c>
      <c r="AY282" s="266" t="s">
        <v>165</v>
      </c>
    </row>
    <row r="283" s="15" customFormat="1">
      <c r="A283" s="15"/>
      <c r="B283" s="267"/>
      <c r="C283" s="268"/>
      <c r="D283" s="247" t="s">
        <v>176</v>
      </c>
      <c r="E283" s="269" t="s">
        <v>1</v>
      </c>
      <c r="F283" s="270" t="s">
        <v>179</v>
      </c>
      <c r="G283" s="268"/>
      <c r="H283" s="271">
        <v>391.375</v>
      </c>
      <c r="I283" s="272"/>
      <c r="J283" s="268"/>
      <c r="K283" s="268"/>
      <c r="L283" s="273"/>
      <c r="M283" s="274"/>
      <c r="N283" s="275"/>
      <c r="O283" s="275"/>
      <c r="P283" s="275"/>
      <c r="Q283" s="275"/>
      <c r="R283" s="275"/>
      <c r="S283" s="275"/>
      <c r="T283" s="276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7" t="s">
        <v>176</v>
      </c>
      <c r="AU283" s="277" t="s">
        <v>89</v>
      </c>
      <c r="AV283" s="15" t="s">
        <v>172</v>
      </c>
      <c r="AW283" s="15" t="s">
        <v>35</v>
      </c>
      <c r="AX283" s="15" t="s">
        <v>87</v>
      </c>
      <c r="AY283" s="277" t="s">
        <v>165</v>
      </c>
    </row>
    <row r="284" s="2" customFormat="1" ht="24.15" customHeight="1">
      <c r="A284" s="39"/>
      <c r="B284" s="40"/>
      <c r="C284" s="227" t="s">
        <v>454</v>
      </c>
      <c r="D284" s="227" t="s">
        <v>167</v>
      </c>
      <c r="E284" s="228" t="s">
        <v>1476</v>
      </c>
      <c r="F284" s="229" t="s">
        <v>1477</v>
      </c>
      <c r="G284" s="230" t="s">
        <v>194</v>
      </c>
      <c r="H284" s="231">
        <v>0.29299999999999998</v>
      </c>
      <c r="I284" s="232"/>
      <c r="J284" s="233">
        <f>ROUND(I284*H284,2)</f>
        <v>0</v>
      </c>
      <c r="K284" s="229" t="s">
        <v>171</v>
      </c>
      <c r="L284" s="45"/>
      <c r="M284" s="234" t="s">
        <v>1</v>
      </c>
      <c r="N284" s="235" t="s">
        <v>44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713</v>
      </c>
      <c r="AT284" s="238" t="s">
        <v>167</v>
      </c>
      <c r="AU284" s="238" t="s">
        <v>89</v>
      </c>
      <c r="AY284" s="18" t="s">
        <v>165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87</v>
      </c>
      <c r="BK284" s="239">
        <f>ROUND(I284*H284,2)</f>
        <v>0</v>
      </c>
      <c r="BL284" s="18" t="s">
        <v>713</v>
      </c>
      <c r="BM284" s="238" t="s">
        <v>1478</v>
      </c>
    </row>
    <row r="285" s="2" customFormat="1">
      <c r="A285" s="39"/>
      <c r="B285" s="40"/>
      <c r="C285" s="41"/>
      <c r="D285" s="240" t="s">
        <v>174</v>
      </c>
      <c r="E285" s="41"/>
      <c r="F285" s="241" t="s">
        <v>1479</v>
      </c>
      <c r="G285" s="41"/>
      <c r="H285" s="41"/>
      <c r="I285" s="242"/>
      <c r="J285" s="41"/>
      <c r="K285" s="41"/>
      <c r="L285" s="45"/>
      <c r="M285" s="300"/>
      <c r="N285" s="301"/>
      <c r="O285" s="302"/>
      <c r="P285" s="302"/>
      <c r="Q285" s="302"/>
      <c r="R285" s="302"/>
      <c r="S285" s="302"/>
      <c r="T285" s="30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174</v>
      </c>
      <c r="AU285" s="18" t="s">
        <v>89</v>
      </c>
    </row>
    <row r="286" s="2" customFormat="1" ht="6.96" customHeight="1">
      <c r="A286" s="39"/>
      <c r="B286" s="67"/>
      <c r="C286" s="68"/>
      <c r="D286" s="68"/>
      <c r="E286" s="68"/>
      <c r="F286" s="68"/>
      <c r="G286" s="68"/>
      <c r="H286" s="68"/>
      <c r="I286" s="68"/>
      <c r="J286" s="68"/>
      <c r="K286" s="68"/>
      <c r="L286" s="45"/>
      <c r="M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</row>
  </sheetData>
  <sheetProtection sheet="1" autoFilter="0" formatColumns="0" formatRows="0" objects="1" scenarios="1" spinCount="100000" saltValue="eKOxNuLGabA/6yJVXUnSSxx3vtljJKj7qYMdIBgwVsabktKoyUsRk8dw3MYZv5x4NxE7PX391g+ISZ0fUyS/zA==" hashValue="Gxj3MqepEU0qPuAhLLmCmR520vbmgQDLLkUQu1BJrfZvxAOyjAl6i0SY1pHkLaT+nCgfexRJIqb3IwAhvt/nKw==" algorithmName="SHA-512" password="CC35"/>
  <autoFilter ref="C124:K28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29" r:id="rId1" display="https://podminky.urs.cz/item/CS_URS_2025_02/132251103"/>
    <hyperlink ref="F136" r:id="rId2" display="https://podminky.urs.cz/item/CS_URS_2025_02/133251101"/>
    <hyperlink ref="F141" r:id="rId3" display="https://podminky.urs.cz/item/CS_URS_2025_02/162751117"/>
    <hyperlink ref="F147" r:id="rId4" display="https://podminky.urs.cz/item/CS_URS_2025_02/162751119"/>
    <hyperlink ref="F151" r:id="rId5" display="https://podminky.urs.cz/item/CS_URS_2025_02/166151101"/>
    <hyperlink ref="F153" r:id="rId6" display="https://podminky.urs.cz/item/CS_URS_2025_02/167151101"/>
    <hyperlink ref="F159" r:id="rId7" display="https://podminky.urs.cz/item/CS_URS_2025_02/171201221"/>
    <hyperlink ref="F163" r:id="rId8" display="https://podminky.urs.cz/item/CS_URS_2025_02/171251201"/>
    <hyperlink ref="F165" r:id="rId9" display="https://podminky.urs.cz/item/CS_URS_2025_02/174151101"/>
    <hyperlink ref="F172" r:id="rId10" display="https://podminky.urs.cz/item/CS_URS_2025_02/175151101"/>
    <hyperlink ref="F182" r:id="rId11" display="https://podminky.urs.cz/item/CS_URS_2025_02/181951111"/>
    <hyperlink ref="F187" r:id="rId12" display="https://podminky.urs.cz/item/CS_URS_2025_02/181951112"/>
    <hyperlink ref="F193" r:id="rId13" display="https://podminky.urs.cz/item/CS_URS_2025_02/270001103"/>
    <hyperlink ref="F200" r:id="rId14" display="https://podminky.urs.cz/item/CS_URS_2025_02/271562211"/>
    <hyperlink ref="F207" r:id="rId15" display="https://podminky.urs.cz/item/CS_URS_2025_02/271572211"/>
    <hyperlink ref="F212" r:id="rId16" display="https://podminky.urs.cz/item/CS_URS_2025_02/275321511"/>
    <hyperlink ref="F218" r:id="rId17" display="https://podminky.urs.cz/item/CS_URS_2025_02/275351121"/>
    <hyperlink ref="F222" r:id="rId18" display="https://podminky.urs.cz/item/CS_URS_2025_02/275351122"/>
    <hyperlink ref="F224" r:id="rId19" display="https://podminky.urs.cz/item/CS_URS_2025_02/275362021"/>
    <hyperlink ref="F234" r:id="rId20" display="https://podminky.urs.cz/item/CS_URS_2025_02/998223011"/>
    <hyperlink ref="F268" r:id="rId21" display="https://podminky.urs.cz/item/CS_URS_2025_02/460671111"/>
    <hyperlink ref="F275" r:id="rId22" display="https://podminky.urs.cz/item/CS_URS_2025_02/460791214"/>
    <hyperlink ref="F285" r:id="rId23" display="https://podminky.urs.cz/item/CS_URS_2025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1481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1482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ROUND((SUM(BE123:BE146)),  2)</f>
        <v>0</v>
      </c>
      <c r="G35" s="39"/>
      <c r="H35" s="39"/>
      <c r="I35" s="165">
        <v>0.20999999999999999</v>
      </c>
      <c r="J35" s="164">
        <f>ROUND(((SUM(BE123:BE146))*I35),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ROUND((SUM(BF123:BF146)),  2)</f>
        <v>0</v>
      </c>
      <c r="G36" s="39"/>
      <c r="H36" s="39"/>
      <c r="I36" s="165">
        <v>0.12</v>
      </c>
      <c r="J36" s="164">
        <f>ROUND(((SUM(BF123:BF146))*I36),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ROUND((SUM(BG123:BG146)),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ROUND((SUM(BH123:BH146)),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ROUND((SUM(BI123:BI146)),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1480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1481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2504907a - Ochrana stromů při stavební činnosti, kácení a a pěstební opatření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J144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Revitalizace veřejných ploch v areálu kláštera Rajhrad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23.25" customHeight="1">
      <c r="A113" s="39"/>
      <c r="B113" s="40"/>
      <c r="C113" s="41"/>
      <c r="D113" s="41"/>
      <c r="E113" s="184" t="s">
        <v>1480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1481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77" t="str">
        <f>E11</f>
        <v>2504907a - Ochrana stromů při stavební činnosti, kácení a a pěstební opatření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Rajhrad</v>
      </c>
      <c r="G117" s="41"/>
      <c r="H117" s="41"/>
      <c r="I117" s="33" t="s">
        <v>22</v>
      </c>
      <c r="J117" s="80" t="str">
        <f>IF(J14="","",J14)</f>
        <v>9. 12. 2025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Benediktínské opatství Rajhrad, Kláštěr 1, 66461 R</v>
      </c>
      <c r="G119" s="41"/>
      <c r="H119" s="41"/>
      <c r="I119" s="33" t="s">
        <v>31</v>
      </c>
      <c r="J119" s="37" t="str">
        <f>E23</f>
        <v>SPZ Design,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IF(E20="","",E20)</f>
        <v>Vyplň údaj</v>
      </c>
      <c r="G120" s="41"/>
      <c r="H120" s="41"/>
      <c r="I120" s="33" t="s">
        <v>36</v>
      </c>
      <c r="J120" s="37" t="str">
        <f>E26</f>
        <v>Ing. Petr Zavadil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64</v>
      </c>
      <c r="E122" s="203" t="s">
        <v>60</v>
      </c>
      <c r="F122" s="203" t="s">
        <v>61</v>
      </c>
      <c r="G122" s="203" t="s">
        <v>152</v>
      </c>
      <c r="H122" s="203" t="s">
        <v>153</v>
      </c>
      <c r="I122" s="203" t="s">
        <v>154</v>
      </c>
      <c r="J122" s="203" t="s">
        <v>135</v>
      </c>
      <c r="K122" s="204" t="s">
        <v>155</v>
      </c>
      <c r="L122" s="205"/>
      <c r="M122" s="101" t="s">
        <v>1</v>
      </c>
      <c r="N122" s="102" t="s">
        <v>43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78</v>
      </c>
      <c r="AU123" s="18" t="s">
        <v>137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163</v>
      </c>
      <c r="F124" s="214" t="s">
        <v>164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P125+P144</f>
        <v>0</v>
      </c>
      <c r="Q124" s="219"/>
      <c r="R124" s="220">
        <f>R125+R144</f>
        <v>0</v>
      </c>
      <c r="S124" s="219"/>
      <c r="T124" s="221">
        <f>T125+T144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87</v>
      </c>
      <c r="AT124" s="223" t="s">
        <v>78</v>
      </c>
      <c r="AU124" s="223" t="s">
        <v>79</v>
      </c>
      <c r="AY124" s="222" t="s">
        <v>165</v>
      </c>
      <c r="BK124" s="224">
        <f>BK125+BK144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87</v>
      </c>
      <c r="F125" s="225" t="s">
        <v>166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SUM(P126:P143)</f>
        <v>0</v>
      </c>
      <c r="Q125" s="219"/>
      <c r="R125" s="220">
        <f>SUM(R126:R143)</f>
        <v>0</v>
      </c>
      <c r="S125" s="219"/>
      <c r="T125" s="221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87</v>
      </c>
      <c r="AY125" s="222" t="s">
        <v>165</v>
      </c>
      <c r="BK125" s="224">
        <f>SUM(BK126:BK143)</f>
        <v>0</v>
      </c>
    </row>
    <row r="126" s="2" customFormat="1" ht="16.5" customHeight="1">
      <c r="A126" s="39"/>
      <c r="B126" s="40"/>
      <c r="C126" s="227" t="s">
        <v>87</v>
      </c>
      <c r="D126" s="227" t="s">
        <v>167</v>
      </c>
      <c r="E126" s="228" t="s">
        <v>1483</v>
      </c>
      <c r="F126" s="229" t="s">
        <v>1484</v>
      </c>
      <c r="G126" s="230" t="s">
        <v>418</v>
      </c>
      <c r="H126" s="231">
        <v>5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1485</v>
      </c>
    </row>
    <row r="127" s="14" customFormat="1">
      <c r="A127" s="14"/>
      <c r="B127" s="256"/>
      <c r="C127" s="257"/>
      <c r="D127" s="247" t="s">
        <v>176</v>
      </c>
      <c r="E127" s="258" t="s">
        <v>1</v>
      </c>
      <c r="F127" s="259" t="s">
        <v>229</v>
      </c>
      <c r="G127" s="257"/>
      <c r="H127" s="260">
        <v>5</v>
      </c>
      <c r="I127" s="261"/>
      <c r="J127" s="257"/>
      <c r="K127" s="257"/>
      <c r="L127" s="262"/>
      <c r="M127" s="263"/>
      <c r="N127" s="264"/>
      <c r="O127" s="264"/>
      <c r="P127" s="264"/>
      <c r="Q127" s="264"/>
      <c r="R127" s="264"/>
      <c r="S127" s="264"/>
      <c r="T127" s="26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6" t="s">
        <v>176</v>
      </c>
      <c r="AU127" s="266" t="s">
        <v>89</v>
      </c>
      <c r="AV127" s="14" t="s">
        <v>89</v>
      </c>
      <c r="AW127" s="14" t="s">
        <v>35</v>
      </c>
      <c r="AX127" s="14" t="s">
        <v>79</v>
      </c>
      <c r="AY127" s="266" t="s">
        <v>165</v>
      </c>
    </row>
    <row r="128" s="15" customFormat="1">
      <c r="A128" s="15"/>
      <c r="B128" s="267"/>
      <c r="C128" s="268"/>
      <c r="D128" s="247" t="s">
        <v>176</v>
      </c>
      <c r="E128" s="269" t="s">
        <v>1</v>
      </c>
      <c r="F128" s="270" t="s">
        <v>179</v>
      </c>
      <c r="G128" s="268"/>
      <c r="H128" s="271">
        <v>5</v>
      </c>
      <c r="I128" s="272"/>
      <c r="J128" s="268"/>
      <c r="K128" s="268"/>
      <c r="L128" s="273"/>
      <c r="M128" s="274"/>
      <c r="N128" s="275"/>
      <c r="O128" s="275"/>
      <c r="P128" s="275"/>
      <c r="Q128" s="275"/>
      <c r="R128" s="275"/>
      <c r="S128" s="275"/>
      <c r="T128" s="27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7" t="s">
        <v>176</v>
      </c>
      <c r="AU128" s="277" t="s">
        <v>89</v>
      </c>
      <c r="AV128" s="15" t="s">
        <v>172</v>
      </c>
      <c r="AW128" s="15" t="s">
        <v>35</v>
      </c>
      <c r="AX128" s="15" t="s">
        <v>87</v>
      </c>
      <c r="AY128" s="277" t="s">
        <v>165</v>
      </c>
    </row>
    <row r="129" s="2" customFormat="1" ht="21.75" customHeight="1">
      <c r="A129" s="39"/>
      <c r="B129" s="40"/>
      <c r="C129" s="227" t="s">
        <v>89</v>
      </c>
      <c r="D129" s="227" t="s">
        <v>167</v>
      </c>
      <c r="E129" s="228" t="s">
        <v>1486</v>
      </c>
      <c r="F129" s="229" t="s">
        <v>1487</v>
      </c>
      <c r="G129" s="230" t="s">
        <v>1488</v>
      </c>
      <c r="H129" s="231">
        <v>200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44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172</v>
      </c>
      <c r="AT129" s="238" t="s">
        <v>167</v>
      </c>
      <c r="AU129" s="238" t="s">
        <v>89</v>
      </c>
      <c r="AY129" s="18" t="s">
        <v>165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87</v>
      </c>
      <c r="BK129" s="239">
        <f>ROUND(I129*H129,2)</f>
        <v>0</v>
      </c>
      <c r="BL129" s="18" t="s">
        <v>172</v>
      </c>
      <c r="BM129" s="238" t="s">
        <v>1489</v>
      </c>
    </row>
    <row r="130" s="14" customFormat="1">
      <c r="A130" s="14"/>
      <c r="B130" s="256"/>
      <c r="C130" s="257"/>
      <c r="D130" s="247" t="s">
        <v>176</v>
      </c>
      <c r="E130" s="258" t="s">
        <v>1</v>
      </c>
      <c r="F130" s="259" t="s">
        <v>1490</v>
      </c>
      <c r="G130" s="257"/>
      <c r="H130" s="260">
        <v>200</v>
      </c>
      <c r="I130" s="261"/>
      <c r="J130" s="257"/>
      <c r="K130" s="257"/>
      <c r="L130" s="262"/>
      <c r="M130" s="263"/>
      <c r="N130" s="264"/>
      <c r="O130" s="264"/>
      <c r="P130" s="264"/>
      <c r="Q130" s="264"/>
      <c r="R130" s="264"/>
      <c r="S130" s="264"/>
      <c r="T130" s="26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6" t="s">
        <v>176</v>
      </c>
      <c r="AU130" s="266" t="s">
        <v>89</v>
      </c>
      <c r="AV130" s="14" t="s">
        <v>89</v>
      </c>
      <c r="AW130" s="14" t="s">
        <v>35</v>
      </c>
      <c r="AX130" s="14" t="s">
        <v>79</v>
      </c>
      <c r="AY130" s="266" t="s">
        <v>165</v>
      </c>
    </row>
    <row r="131" s="15" customFormat="1">
      <c r="A131" s="15"/>
      <c r="B131" s="267"/>
      <c r="C131" s="268"/>
      <c r="D131" s="247" t="s">
        <v>176</v>
      </c>
      <c r="E131" s="269" t="s">
        <v>1</v>
      </c>
      <c r="F131" s="270" t="s">
        <v>179</v>
      </c>
      <c r="G131" s="268"/>
      <c r="H131" s="271">
        <v>200</v>
      </c>
      <c r="I131" s="272"/>
      <c r="J131" s="268"/>
      <c r="K131" s="268"/>
      <c r="L131" s="273"/>
      <c r="M131" s="274"/>
      <c r="N131" s="275"/>
      <c r="O131" s="275"/>
      <c r="P131" s="275"/>
      <c r="Q131" s="275"/>
      <c r="R131" s="275"/>
      <c r="S131" s="275"/>
      <c r="T131" s="27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7" t="s">
        <v>176</v>
      </c>
      <c r="AU131" s="277" t="s">
        <v>89</v>
      </c>
      <c r="AV131" s="15" t="s">
        <v>172</v>
      </c>
      <c r="AW131" s="15" t="s">
        <v>35</v>
      </c>
      <c r="AX131" s="15" t="s">
        <v>87</v>
      </c>
      <c r="AY131" s="277" t="s">
        <v>165</v>
      </c>
    </row>
    <row r="132" s="2" customFormat="1" ht="21.75" customHeight="1">
      <c r="A132" s="39"/>
      <c r="B132" s="40"/>
      <c r="C132" s="227" t="s">
        <v>210</v>
      </c>
      <c r="D132" s="227" t="s">
        <v>167</v>
      </c>
      <c r="E132" s="228" t="s">
        <v>1491</v>
      </c>
      <c r="F132" s="229" t="s">
        <v>1492</v>
      </c>
      <c r="G132" s="230" t="s">
        <v>418</v>
      </c>
      <c r="H132" s="231">
        <v>4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44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172</v>
      </c>
      <c r="AT132" s="238" t="s">
        <v>167</v>
      </c>
      <c r="AU132" s="238" t="s">
        <v>89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87</v>
      </c>
      <c r="BK132" s="239">
        <f>ROUND(I132*H132,2)</f>
        <v>0</v>
      </c>
      <c r="BL132" s="18" t="s">
        <v>172</v>
      </c>
      <c r="BM132" s="238" t="s">
        <v>1493</v>
      </c>
    </row>
    <row r="133" s="14" customFormat="1">
      <c r="A133" s="14"/>
      <c r="B133" s="256"/>
      <c r="C133" s="257"/>
      <c r="D133" s="247" t="s">
        <v>176</v>
      </c>
      <c r="E133" s="258" t="s">
        <v>1</v>
      </c>
      <c r="F133" s="259" t="s">
        <v>172</v>
      </c>
      <c r="G133" s="257"/>
      <c r="H133" s="260">
        <v>4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6" t="s">
        <v>176</v>
      </c>
      <c r="AU133" s="266" t="s">
        <v>89</v>
      </c>
      <c r="AV133" s="14" t="s">
        <v>89</v>
      </c>
      <c r="AW133" s="14" t="s">
        <v>35</v>
      </c>
      <c r="AX133" s="14" t="s">
        <v>79</v>
      </c>
      <c r="AY133" s="266" t="s">
        <v>165</v>
      </c>
    </row>
    <row r="134" s="15" customFormat="1">
      <c r="A134" s="15"/>
      <c r="B134" s="267"/>
      <c r="C134" s="268"/>
      <c r="D134" s="247" t="s">
        <v>176</v>
      </c>
      <c r="E134" s="269" t="s">
        <v>1</v>
      </c>
      <c r="F134" s="270" t="s">
        <v>179</v>
      </c>
      <c r="G134" s="268"/>
      <c r="H134" s="271">
        <v>4</v>
      </c>
      <c r="I134" s="272"/>
      <c r="J134" s="268"/>
      <c r="K134" s="268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176</v>
      </c>
      <c r="AU134" s="277" t="s">
        <v>89</v>
      </c>
      <c r="AV134" s="15" t="s">
        <v>172</v>
      </c>
      <c r="AW134" s="15" t="s">
        <v>35</v>
      </c>
      <c r="AX134" s="15" t="s">
        <v>87</v>
      </c>
      <c r="AY134" s="277" t="s">
        <v>165</v>
      </c>
    </row>
    <row r="135" s="2" customFormat="1" ht="16.5" customHeight="1">
      <c r="A135" s="39"/>
      <c r="B135" s="40"/>
      <c r="C135" s="227" t="s">
        <v>172</v>
      </c>
      <c r="D135" s="227" t="s">
        <v>167</v>
      </c>
      <c r="E135" s="228" t="s">
        <v>1494</v>
      </c>
      <c r="F135" s="229" t="s">
        <v>1495</v>
      </c>
      <c r="G135" s="230" t="s">
        <v>418</v>
      </c>
      <c r="H135" s="231">
        <v>4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44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172</v>
      </c>
      <c r="AT135" s="238" t="s">
        <v>167</v>
      </c>
      <c r="AU135" s="238" t="s">
        <v>89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87</v>
      </c>
      <c r="BK135" s="239">
        <f>ROUND(I135*H135,2)</f>
        <v>0</v>
      </c>
      <c r="BL135" s="18" t="s">
        <v>172</v>
      </c>
      <c r="BM135" s="238" t="s">
        <v>1496</v>
      </c>
    </row>
    <row r="136" s="14" customFormat="1">
      <c r="A136" s="14"/>
      <c r="B136" s="256"/>
      <c r="C136" s="257"/>
      <c r="D136" s="247" t="s">
        <v>176</v>
      </c>
      <c r="E136" s="258" t="s">
        <v>1</v>
      </c>
      <c r="F136" s="259" t="s">
        <v>172</v>
      </c>
      <c r="G136" s="257"/>
      <c r="H136" s="260">
        <v>4</v>
      </c>
      <c r="I136" s="261"/>
      <c r="J136" s="257"/>
      <c r="K136" s="257"/>
      <c r="L136" s="262"/>
      <c r="M136" s="263"/>
      <c r="N136" s="264"/>
      <c r="O136" s="264"/>
      <c r="P136" s="264"/>
      <c r="Q136" s="264"/>
      <c r="R136" s="264"/>
      <c r="S136" s="264"/>
      <c r="T136" s="26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6" t="s">
        <v>176</v>
      </c>
      <c r="AU136" s="266" t="s">
        <v>89</v>
      </c>
      <c r="AV136" s="14" t="s">
        <v>89</v>
      </c>
      <c r="AW136" s="14" t="s">
        <v>35</v>
      </c>
      <c r="AX136" s="14" t="s">
        <v>79</v>
      </c>
      <c r="AY136" s="266" t="s">
        <v>165</v>
      </c>
    </row>
    <row r="137" s="15" customFormat="1">
      <c r="A137" s="15"/>
      <c r="B137" s="267"/>
      <c r="C137" s="268"/>
      <c r="D137" s="247" t="s">
        <v>176</v>
      </c>
      <c r="E137" s="269" t="s">
        <v>1</v>
      </c>
      <c r="F137" s="270" t="s">
        <v>179</v>
      </c>
      <c r="G137" s="268"/>
      <c r="H137" s="271">
        <v>4</v>
      </c>
      <c r="I137" s="272"/>
      <c r="J137" s="268"/>
      <c r="K137" s="268"/>
      <c r="L137" s="273"/>
      <c r="M137" s="274"/>
      <c r="N137" s="275"/>
      <c r="O137" s="275"/>
      <c r="P137" s="275"/>
      <c r="Q137" s="275"/>
      <c r="R137" s="275"/>
      <c r="S137" s="275"/>
      <c r="T137" s="27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7" t="s">
        <v>176</v>
      </c>
      <c r="AU137" s="277" t="s">
        <v>89</v>
      </c>
      <c r="AV137" s="15" t="s">
        <v>172</v>
      </c>
      <c r="AW137" s="15" t="s">
        <v>35</v>
      </c>
      <c r="AX137" s="15" t="s">
        <v>87</v>
      </c>
      <c r="AY137" s="277" t="s">
        <v>165</v>
      </c>
    </row>
    <row r="138" s="2" customFormat="1" ht="16.5" customHeight="1">
      <c r="A138" s="39"/>
      <c r="B138" s="40"/>
      <c r="C138" s="227" t="s">
        <v>229</v>
      </c>
      <c r="D138" s="227" t="s">
        <v>167</v>
      </c>
      <c r="E138" s="228" t="s">
        <v>1497</v>
      </c>
      <c r="F138" s="229" t="s">
        <v>1498</v>
      </c>
      <c r="G138" s="230" t="s">
        <v>418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44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172</v>
      </c>
      <c r="AT138" s="238" t="s">
        <v>167</v>
      </c>
      <c r="AU138" s="238" t="s">
        <v>89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87</v>
      </c>
      <c r="BK138" s="239">
        <f>ROUND(I138*H138,2)</f>
        <v>0</v>
      </c>
      <c r="BL138" s="18" t="s">
        <v>172</v>
      </c>
      <c r="BM138" s="238" t="s">
        <v>1499</v>
      </c>
    </row>
    <row r="139" s="14" customFormat="1">
      <c r="A139" s="14"/>
      <c r="B139" s="256"/>
      <c r="C139" s="257"/>
      <c r="D139" s="247" t="s">
        <v>176</v>
      </c>
      <c r="E139" s="258" t="s">
        <v>1</v>
      </c>
      <c r="F139" s="259" t="s">
        <v>87</v>
      </c>
      <c r="G139" s="257"/>
      <c r="H139" s="260">
        <v>1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6" t="s">
        <v>176</v>
      </c>
      <c r="AU139" s="266" t="s">
        <v>89</v>
      </c>
      <c r="AV139" s="14" t="s">
        <v>89</v>
      </c>
      <c r="AW139" s="14" t="s">
        <v>35</v>
      </c>
      <c r="AX139" s="14" t="s">
        <v>79</v>
      </c>
      <c r="AY139" s="266" t="s">
        <v>165</v>
      </c>
    </row>
    <row r="140" s="15" customFormat="1">
      <c r="A140" s="15"/>
      <c r="B140" s="267"/>
      <c r="C140" s="268"/>
      <c r="D140" s="247" t="s">
        <v>176</v>
      </c>
      <c r="E140" s="269" t="s">
        <v>1</v>
      </c>
      <c r="F140" s="270" t="s">
        <v>179</v>
      </c>
      <c r="G140" s="268"/>
      <c r="H140" s="271">
        <v>1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176</v>
      </c>
      <c r="AU140" s="277" t="s">
        <v>89</v>
      </c>
      <c r="AV140" s="15" t="s">
        <v>172</v>
      </c>
      <c r="AW140" s="15" t="s">
        <v>35</v>
      </c>
      <c r="AX140" s="15" t="s">
        <v>87</v>
      </c>
      <c r="AY140" s="277" t="s">
        <v>165</v>
      </c>
    </row>
    <row r="141" s="2" customFormat="1" ht="16.5" customHeight="1">
      <c r="A141" s="39"/>
      <c r="B141" s="40"/>
      <c r="C141" s="227" t="s">
        <v>235</v>
      </c>
      <c r="D141" s="227" t="s">
        <v>167</v>
      </c>
      <c r="E141" s="228" t="s">
        <v>1500</v>
      </c>
      <c r="F141" s="229" t="s">
        <v>1501</v>
      </c>
      <c r="G141" s="230" t="s">
        <v>418</v>
      </c>
      <c r="H141" s="231">
        <v>2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44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172</v>
      </c>
      <c r="AT141" s="238" t="s">
        <v>167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1502</v>
      </c>
    </row>
    <row r="142" s="14" customFormat="1">
      <c r="A142" s="14"/>
      <c r="B142" s="256"/>
      <c r="C142" s="257"/>
      <c r="D142" s="247" t="s">
        <v>176</v>
      </c>
      <c r="E142" s="258" t="s">
        <v>1</v>
      </c>
      <c r="F142" s="259" t="s">
        <v>89</v>
      </c>
      <c r="G142" s="257"/>
      <c r="H142" s="260">
        <v>2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6" t="s">
        <v>176</v>
      </c>
      <c r="AU142" s="266" t="s">
        <v>89</v>
      </c>
      <c r="AV142" s="14" t="s">
        <v>89</v>
      </c>
      <c r="AW142" s="14" t="s">
        <v>35</v>
      </c>
      <c r="AX142" s="14" t="s">
        <v>79</v>
      </c>
      <c r="AY142" s="266" t="s">
        <v>165</v>
      </c>
    </row>
    <row r="143" s="15" customFormat="1">
      <c r="A143" s="15"/>
      <c r="B143" s="267"/>
      <c r="C143" s="268"/>
      <c r="D143" s="247" t="s">
        <v>176</v>
      </c>
      <c r="E143" s="269" t="s">
        <v>1</v>
      </c>
      <c r="F143" s="270" t="s">
        <v>179</v>
      </c>
      <c r="G143" s="268"/>
      <c r="H143" s="271">
        <v>2</v>
      </c>
      <c r="I143" s="272"/>
      <c r="J143" s="268"/>
      <c r="K143" s="268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176</v>
      </c>
      <c r="AU143" s="277" t="s">
        <v>89</v>
      </c>
      <c r="AV143" s="15" t="s">
        <v>172</v>
      </c>
      <c r="AW143" s="15" t="s">
        <v>35</v>
      </c>
      <c r="AX143" s="15" t="s">
        <v>87</v>
      </c>
      <c r="AY143" s="277" t="s">
        <v>165</v>
      </c>
    </row>
    <row r="144" s="12" customFormat="1" ht="22.8" customHeight="1">
      <c r="A144" s="12"/>
      <c r="B144" s="211"/>
      <c r="C144" s="212"/>
      <c r="D144" s="213" t="s">
        <v>78</v>
      </c>
      <c r="E144" s="225" t="s">
        <v>498</v>
      </c>
      <c r="F144" s="225" t="s">
        <v>499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SUM(P145:P146)</f>
        <v>0</v>
      </c>
      <c r="Q144" s="219"/>
      <c r="R144" s="220">
        <f>SUM(R145:R146)</f>
        <v>0</v>
      </c>
      <c r="S144" s="219"/>
      <c r="T144" s="221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87</v>
      </c>
      <c r="AT144" s="223" t="s">
        <v>78</v>
      </c>
      <c r="AU144" s="223" t="s">
        <v>87</v>
      </c>
      <c r="AY144" s="222" t="s">
        <v>165</v>
      </c>
      <c r="BK144" s="224">
        <f>SUM(BK145:BK146)</f>
        <v>0</v>
      </c>
    </row>
    <row r="145" s="2" customFormat="1" ht="24.15" customHeight="1">
      <c r="A145" s="39"/>
      <c r="B145" s="40"/>
      <c r="C145" s="227" t="s">
        <v>242</v>
      </c>
      <c r="D145" s="227" t="s">
        <v>167</v>
      </c>
      <c r="E145" s="228" t="s">
        <v>1503</v>
      </c>
      <c r="F145" s="229" t="s">
        <v>1504</v>
      </c>
      <c r="G145" s="230" t="s">
        <v>194</v>
      </c>
      <c r="H145" s="231">
        <v>0.751</v>
      </c>
      <c r="I145" s="232"/>
      <c r="J145" s="233">
        <f>ROUND(I145*H145,2)</f>
        <v>0</v>
      </c>
      <c r="K145" s="229" t="s">
        <v>171</v>
      </c>
      <c r="L145" s="45"/>
      <c r="M145" s="234" t="s">
        <v>1</v>
      </c>
      <c r="N145" s="235" t="s">
        <v>44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172</v>
      </c>
      <c r="AT145" s="238" t="s">
        <v>167</v>
      </c>
      <c r="AU145" s="238" t="s">
        <v>89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87</v>
      </c>
      <c r="BK145" s="239">
        <f>ROUND(I145*H145,2)</f>
        <v>0</v>
      </c>
      <c r="BL145" s="18" t="s">
        <v>172</v>
      </c>
      <c r="BM145" s="238" t="s">
        <v>1505</v>
      </c>
    </row>
    <row r="146" s="2" customFormat="1">
      <c r="A146" s="39"/>
      <c r="B146" s="40"/>
      <c r="C146" s="41"/>
      <c r="D146" s="240" t="s">
        <v>174</v>
      </c>
      <c r="E146" s="41"/>
      <c r="F146" s="241" t="s">
        <v>1506</v>
      </c>
      <c r="G146" s="41"/>
      <c r="H146" s="41"/>
      <c r="I146" s="242"/>
      <c r="J146" s="41"/>
      <c r="K146" s="41"/>
      <c r="L146" s="45"/>
      <c r="M146" s="300"/>
      <c r="N146" s="301"/>
      <c r="O146" s="302"/>
      <c r="P146" s="302"/>
      <c r="Q146" s="302"/>
      <c r="R146" s="302"/>
      <c r="S146" s="302"/>
      <c r="T146" s="30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174</v>
      </c>
      <c r="AU146" s="18" t="s">
        <v>89</v>
      </c>
    </row>
    <row r="147" s="2" customFormat="1" ht="6.96" customHeight="1">
      <c r="A147" s="39"/>
      <c r="B147" s="67"/>
      <c r="C147" s="68"/>
      <c r="D147" s="68"/>
      <c r="E147" s="68"/>
      <c r="F147" s="68"/>
      <c r="G147" s="68"/>
      <c r="H147" s="68"/>
      <c r="I147" s="68"/>
      <c r="J147" s="68"/>
      <c r="K147" s="68"/>
      <c r="L147" s="45"/>
      <c r="M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</sheetData>
  <sheetProtection sheet="1" autoFilter="0" formatColumns="0" formatRows="0" objects="1" scenarios="1" spinCount="100000" saltValue="8SLUQs2+d3S+gzVBPDSBuIk+D61t6dJHQlxg5wWDXcbnMxFNd0Guz2+1s8h/haZLC1u+G/09gGRA0tNX1MFusA==" hashValue="LjZAYB0YBuOOTWT4017AalUEEYLmRuCFFquePVmvijYMO1s9KBAtulgdXngckRQLMdsSCNz0AdABYwH/s8tUnw==" algorithmName="SHA-512" password="CC35"/>
  <autoFilter ref="C122:K14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46" r:id="rId1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130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Revitalizace veřejných ploch v areálu kláštera Rajhrad</v>
      </c>
      <c r="F7" s="151"/>
      <c r="G7" s="151"/>
      <c r="H7" s="151"/>
      <c r="L7" s="21"/>
    </row>
    <row r="8" s="1" customFormat="1" ht="12" customHeight="1">
      <c r="B8" s="21"/>
      <c r="D8" s="151" t="s">
        <v>131</v>
      </c>
      <c r="L8" s="21"/>
    </row>
    <row r="9" s="2" customFormat="1" ht="23.25" customHeight="1">
      <c r="A9" s="39"/>
      <c r="B9" s="45"/>
      <c r="C9" s="39"/>
      <c r="D9" s="39"/>
      <c r="E9" s="152" t="s">
        <v>1480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1481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3" t="s">
        <v>1507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9. 12. 2025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1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29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31</v>
      </c>
      <c r="E22" s="39"/>
      <c r="F22" s="39"/>
      <c r="G22" s="39"/>
      <c r="H22" s="39"/>
      <c r="I22" s="151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33</v>
      </c>
      <c r="F23" s="39"/>
      <c r="G23" s="39"/>
      <c r="H23" s="39"/>
      <c r="I23" s="151" t="s">
        <v>28</v>
      </c>
      <c r="J23" s="142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37</v>
      </c>
      <c r="F26" s="39"/>
      <c r="G26" s="39"/>
      <c r="H26" s="39"/>
      <c r="I26" s="151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ROUND((SUM(BE123:BE239)),  2)</f>
        <v>0</v>
      </c>
      <c r="G35" s="39"/>
      <c r="H35" s="39"/>
      <c r="I35" s="165">
        <v>0.20999999999999999</v>
      </c>
      <c r="J35" s="164">
        <f>ROUND(((SUM(BE123:BE239))*I35),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ROUND((SUM(BF123:BF239)),  2)</f>
        <v>0</v>
      </c>
      <c r="G36" s="39"/>
      <c r="H36" s="39"/>
      <c r="I36" s="165">
        <v>0.12</v>
      </c>
      <c r="J36" s="164">
        <f>ROUND(((SUM(BF123:BF239))*I36),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ROUND((SUM(BG123:BG239)),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ROUND((SUM(BH123:BH239)),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ROUND((SUM(BI123:BI239)),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Revitalizace veřejných ploch v areálu kláštera Rajhrad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4" t="s">
        <v>1480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1481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>2504907b - Založení vegetačních prvků - záhonu pro výsadbu trvalek Z1 v centru nádvoří (Č I)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Rajhrad</v>
      </c>
      <c r="G91" s="41"/>
      <c r="H91" s="41"/>
      <c r="I91" s="33" t="s">
        <v>22</v>
      </c>
      <c r="J91" s="80" t="str">
        <f>IF(J14="","",J14)</f>
        <v>9. 12. 2025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Benediktínské opatství Rajhrad, Kláštěr 1, 66461 R</v>
      </c>
      <c r="G93" s="41"/>
      <c r="H93" s="41"/>
      <c r="I93" s="33" t="s">
        <v>31</v>
      </c>
      <c r="J93" s="37" t="str">
        <f>E23</f>
        <v>SPZ Design,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>Ing. Petr Zavadil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134</v>
      </c>
      <c r="D96" s="186"/>
      <c r="E96" s="186"/>
      <c r="F96" s="186"/>
      <c r="G96" s="186"/>
      <c r="H96" s="186"/>
      <c r="I96" s="186"/>
      <c r="J96" s="187" t="s">
        <v>135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136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137</v>
      </c>
    </row>
    <row r="99" s="9" customFormat="1" ht="24.96" customHeight="1">
      <c r="A99" s="9"/>
      <c r="B99" s="189"/>
      <c r="C99" s="190"/>
      <c r="D99" s="191" t="s">
        <v>138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139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146</v>
      </c>
      <c r="E101" s="197"/>
      <c r="F101" s="197"/>
      <c r="G101" s="197"/>
      <c r="H101" s="197"/>
      <c r="I101" s="197"/>
      <c r="J101" s="198">
        <f>J237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Revitalizace veřejných ploch v areálu kláštera Rajhrad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23.25" customHeight="1">
      <c r="A113" s="39"/>
      <c r="B113" s="40"/>
      <c r="C113" s="41"/>
      <c r="D113" s="41"/>
      <c r="E113" s="184" t="s">
        <v>1480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1481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77" t="str">
        <f>E11</f>
        <v>2504907b - Založení vegetačních prvků - záhonu pro výsadbu trvalek Z1 v centru nádvoří (Č I)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>Rajhrad</v>
      </c>
      <c r="G117" s="41"/>
      <c r="H117" s="41"/>
      <c r="I117" s="33" t="s">
        <v>22</v>
      </c>
      <c r="J117" s="80" t="str">
        <f>IF(J14="","",J14)</f>
        <v>9. 12. 2025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Benediktínské opatství Rajhrad, Kláštěr 1, 66461 R</v>
      </c>
      <c r="G119" s="41"/>
      <c r="H119" s="41"/>
      <c r="I119" s="33" t="s">
        <v>31</v>
      </c>
      <c r="J119" s="37" t="str">
        <f>E23</f>
        <v>SPZ Design,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IF(E20="","",E20)</f>
        <v>Vyplň údaj</v>
      </c>
      <c r="G120" s="41"/>
      <c r="H120" s="41"/>
      <c r="I120" s="33" t="s">
        <v>36</v>
      </c>
      <c r="J120" s="37" t="str">
        <f>E26</f>
        <v>Ing. Petr Zavadil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64</v>
      </c>
      <c r="E122" s="203" t="s">
        <v>60</v>
      </c>
      <c r="F122" s="203" t="s">
        <v>61</v>
      </c>
      <c r="G122" s="203" t="s">
        <v>152</v>
      </c>
      <c r="H122" s="203" t="s">
        <v>153</v>
      </c>
      <c r="I122" s="203" t="s">
        <v>154</v>
      </c>
      <c r="J122" s="203" t="s">
        <v>135</v>
      </c>
      <c r="K122" s="204" t="s">
        <v>155</v>
      </c>
      <c r="L122" s="205"/>
      <c r="M122" s="101" t="s">
        <v>1</v>
      </c>
      <c r="N122" s="102" t="s">
        <v>43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78</v>
      </c>
      <c r="AU123" s="18" t="s">
        <v>137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78</v>
      </c>
      <c r="E124" s="214" t="s">
        <v>163</v>
      </c>
      <c r="F124" s="214" t="s">
        <v>164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P125+P237</f>
        <v>0</v>
      </c>
      <c r="Q124" s="219"/>
      <c r="R124" s="220">
        <f>R125+R237</f>
        <v>0</v>
      </c>
      <c r="S124" s="219"/>
      <c r="T124" s="221">
        <f>T125+T237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87</v>
      </c>
      <c r="AT124" s="223" t="s">
        <v>78</v>
      </c>
      <c r="AU124" s="223" t="s">
        <v>79</v>
      </c>
      <c r="AY124" s="222" t="s">
        <v>165</v>
      </c>
      <c r="BK124" s="224">
        <f>BK125+BK237</f>
        <v>0</v>
      </c>
    </row>
    <row r="125" s="12" customFormat="1" ht="22.8" customHeight="1">
      <c r="A125" s="12"/>
      <c r="B125" s="211"/>
      <c r="C125" s="212"/>
      <c r="D125" s="213" t="s">
        <v>78</v>
      </c>
      <c r="E125" s="225" t="s">
        <v>87</v>
      </c>
      <c r="F125" s="225" t="s">
        <v>166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SUM(P126:P236)</f>
        <v>0</v>
      </c>
      <c r="Q125" s="219"/>
      <c r="R125" s="220">
        <f>SUM(R126:R236)</f>
        <v>0</v>
      </c>
      <c r="S125" s="219"/>
      <c r="T125" s="221">
        <f>SUM(T126:T236)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78</v>
      </c>
      <c r="AU125" s="223" t="s">
        <v>87</v>
      </c>
      <c r="AY125" s="222" t="s">
        <v>165</v>
      </c>
      <c r="BK125" s="224">
        <f>SUM(BK126:BK236)</f>
        <v>0</v>
      </c>
    </row>
    <row r="126" s="2" customFormat="1" ht="33" customHeight="1">
      <c r="A126" s="39"/>
      <c r="B126" s="40"/>
      <c r="C126" s="227" t="s">
        <v>87</v>
      </c>
      <c r="D126" s="227" t="s">
        <v>167</v>
      </c>
      <c r="E126" s="228" t="s">
        <v>1508</v>
      </c>
      <c r="F126" s="229" t="s">
        <v>1509</v>
      </c>
      <c r="G126" s="230" t="s">
        <v>418</v>
      </c>
      <c r="H126" s="231">
        <v>648</v>
      </c>
      <c r="I126" s="232"/>
      <c r="J126" s="233">
        <f>ROUND(I126*H126,2)</f>
        <v>0</v>
      </c>
      <c r="K126" s="229" t="s">
        <v>171</v>
      </c>
      <c r="L126" s="45"/>
      <c r="M126" s="234" t="s">
        <v>1</v>
      </c>
      <c r="N126" s="235" t="s">
        <v>44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172</v>
      </c>
      <c r="AT126" s="238" t="s">
        <v>167</v>
      </c>
      <c r="AU126" s="238" t="s">
        <v>89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87</v>
      </c>
      <c r="BK126" s="239">
        <f>ROUND(I126*H126,2)</f>
        <v>0</v>
      </c>
      <c r="BL126" s="18" t="s">
        <v>172</v>
      </c>
      <c r="BM126" s="238" t="s">
        <v>1510</v>
      </c>
    </row>
    <row r="127" s="2" customFormat="1">
      <c r="A127" s="39"/>
      <c r="B127" s="40"/>
      <c r="C127" s="41"/>
      <c r="D127" s="240" t="s">
        <v>174</v>
      </c>
      <c r="E127" s="41"/>
      <c r="F127" s="241" t="s">
        <v>1511</v>
      </c>
      <c r="G127" s="41"/>
      <c r="H127" s="41"/>
      <c r="I127" s="242"/>
      <c r="J127" s="41"/>
      <c r="K127" s="41"/>
      <c r="L127" s="45"/>
      <c r="M127" s="243"/>
      <c r="N127" s="244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174</v>
      </c>
      <c r="AU127" s="18" t="s">
        <v>89</v>
      </c>
    </row>
    <row r="128" s="14" customFormat="1">
      <c r="A128" s="14"/>
      <c r="B128" s="256"/>
      <c r="C128" s="257"/>
      <c r="D128" s="247" t="s">
        <v>176</v>
      </c>
      <c r="E128" s="258" t="s">
        <v>1</v>
      </c>
      <c r="F128" s="259" t="s">
        <v>1512</v>
      </c>
      <c r="G128" s="257"/>
      <c r="H128" s="260">
        <v>648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6" t="s">
        <v>176</v>
      </c>
      <c r="AU128" s="266" t="s">
        <v>89</v>
      </c>
      <c r="AV128" s="14" t="s">
        <v>89</v>
      </c>
      <c r="AW128" s="14" t="s">
        <v>35</v>
      </c>
      <c r="AX128" s="14" t="s">
        <v>79</v>
      </c>
      <c r="AY128" s="266" t="s">
        <v>165</v>
      </c>
    </row>
    <row r="129" s="15" customFormat="1">
      <c r="A129" s="15"/>
      <c r="B129" s="267"/>
      <c r="C129" s="268"/>
      <c r="D129" s="247" t="s">
        <v>176</v>
      </c>
      <c r="E129" s="269" t="s">
        <v>1</v>
      </c>
      <c r="F129" s="270" t="s">
        <v>179</v>
      </c>
      <c r="G129" s="268"/>
      <c r="H129" s="271">
        <v>648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176</v>
      </c>
      <c r="AU129" s="277" t="s">
        <v>89</v>
      </c>
      <c r="AV129" s="15" t="s">
        <v>172</v>
      </c>
      <c r="AW129" s="15" t="s">
        <v>35</v>
      </c>
      <c r="AX129" s="15" t="s">
        <v>87</v>
      </c>
      <c r="AY129" s="277" t="s">
        <v>165</v>
      </c>
    </row>
    <row r="130" s="2" customFormat="1" ht="16.5" customHeight="1">
      <c r="A130" s="39"/>
      <c r="B130" s="40"/>
      <c r="C130" s="227" t="s">
        <v>89</v>
      </c>
      <c r="D130" s="227" t="s">
        <v>167</v>
      </c>
      <c r="E130" s="228" t="s">
        <v>1513</v>
      </c>
      <c r="F130" s="229" t="s">
        <v>1514</v>
      </c>
      <c r="G130" s="230" t="s">
        <v>418</v>
      </c>
      <c r="H130" s="231">
        <v>648</v>
      </c>
      <c r="I130" s="232"/>
      <c r="J130" s="233">
        <f>ROUND(I130*H130,2)</f>
        <v>0</v>
      </c>
      <c r="K130" s="229" t="s">
        <v>171</v>
      </c>
      <c r="L130" s="45"/>
      <c r="M130" s="234" t="s">
        <v>1</v>
      </c>
      <c r="N130" s="235" t="s">
        <v>44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172</v>
      </c>
      <c r="AT130" s="238" t="s">
        <v>167</v>
      </c>
      <c r="AU130" s="238" t="s">
        <v>89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87</v>
      </c>
      <c r="BK130" s="239">
        <f>ROUND(I130*H130,2)</f>
        <v>0</v>
      </c>
      <c r="BL130" s="18" t="s">
        <v>172</v>
      </c>
      <c r="BM130" s="238" t="s">
        <v>1515</v>
      </c>
    </row>
    <row r="131" s="2" customFormat="1">
      <c r="A131" s="39"/>
      <c r="B131" s="40"/>
      <c r="C131" s="41"/>
      <c r="D131" s="240" t="s">
        <v>174</v>
      </c>
      <c r="E131" s="41"/>
      <c r="F131" s="241" t="s">
        <v>1516</v>
      </c>
      <c r="G131" s="41"/>
      <c r="H131" s="41"/>
      <c r="I131" s="242"/>
      <c r="J131" s="41"/>
      <c r="K131" s="41"/>
      <c r="L131" s="45"/>
      <c r="M131" s="243"/>
      <c r="N131" s="244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174</v>
      </c>
      <c r="AU131" s="18" t="s">
        <v>89</v>
      </c>
    </row>
    <row r="132" s="14" customFormat="1">
      <c r="A132" s="14"/>
      <c r="B132" s="256"/>
      <c r="C132" s="257"/>
      <c r="D132" s="247" t="s">
        <v>176</v>
      </c>
      <c r="E132" s="258" t="s">
        <v>1</v>
      </c>
      <c r="F132" s="259" t="s">
        <v>1512</v>
      </c>
      <c r="G132" s="257"/>
      <c r="H132" s="260">
        <v>648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6" t="s">
        <v>176</v>
      </c>
      <c r="AU132" s="266" t="s">
        <v>89</v>
      </c>
      <c r="AV132" s="14" t="s">
        <v>89</v>
      </c>
      <c r="AW132" s="14" t="s">
        <v>35</v>
      </c>
      <c r="AX132" s="14" t="s">
        <v>79</v>
      </c>
      <c r="AY132" s="266" t="s">
        <v>165</v>
      </c>
    </row>
    <row r="133" s="15" customFormat="1">
      <c r="A133" s="15"/>
      <c r="B133" s="267"/>
      <c r="C133" s="268"/>
      <c r="D133" s="247" t="s">
        <v>176</v>
      </c>
      <c r="E133" s="269" t="s">
        <v>1</v>
      </c>
      <c r="F133" s="270" t="s">
        <v>179</v>
      </c>
      <c r="G133" s="268"/>
      <c r="H133" s="271">
        <v>648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7" t="s">
        <v>176</v>
      </c>
      <c r="AU133" s="277" t="s">
        <v>89</v>
      </c>
      <c r="AV133" s="15" t="s">
        <v>172</v>
      </c>
      <c r="AW133" s="15" t="s">
        <v>35</v>
      </c>
      <c r="AX133" s="15" t="s">
        <v>87</v>
      </c>
      <c r="AY133" s="277" t="s">
        <v>165</v>
      </c>
    </row>
    <row r="134" s="2" customFormat="1" ht="16.5" customHeight="1">
      <c r="A134" s="39"/>
      <c r="B134" s="40"/>
      <c r="C134" s="227" t="s">
        <v>210</v>
      </c>
      <c r="D134" s="227" t="s">
        <v>167</v>
      </c>
      <c r="E134" s="228" t="s">
        <v>1517</v>
      </c>
      <c r="F134" s="229" t="s">
        <v>1518</v>
      </c>
      <c r="G134" s="230" t="s">
        <v>418</v>
      </c>
      <c r="H134" s="231">
        <v>208</v>
      </c>
      <c r="I134" s="232"/>
      <c r="J134" s="233">
        <f>ROUND(I134*H134,2)</f>
        <v>0</v>
      </c>
      <c r="K134" s="229" t="s">
        <v>171</v>
      </c>
      <c r="L134" s="45"/>
      <c r="M134" s="234" t="s">
        <v>1</v>
      </c>
      <c r="N134" s="235" t="s">
        <v>44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172</v>
      </c>
      <c r="AT134" s="238" t="s">
        <v>167</v>
      </c>
      <c r="AU134" s="238" t="s">
        <v>89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87</v>
      </c>
      <c r="BK134" s="239">
        <f>ROUND(I134*H134,2)</f>
        <v>0</v>
      </c>
      <c r="BL134" s="18" t="s">
        <v>172</v>
      </c>
      <c r="BM134" s="238" t="s">
        <v>1519</v>
      </c>
    </row>
    <row r="135" s="2" customFormat="1">
      <c r="A135" s="39"/>
      <c r="B135" s="40"/>
      <c r="C135" s="41"/>
      <c r="D135" s="240" t="s">
        <v>174</v>
      </c>
      <c r="E135" s="41"/>
      <c r="F135" s="241" t="s">
        <v>1520</v>
      </c>
      <c r="G135" s="41"/>
      <c r="H135" s="41"/>
      <c r="I135" s="242"/>
      <c r="J135" s="41"/>
      <c r="K135" s="41"/>
      <c r="L135" s="45"/>
      <c r="M135" s="243"/>
      <c r="N135" s="244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174</v>
      </c>
      <c r="AU135" s="18" t="s">
        <v>89</v>
      </c>
    </row>
    <row r="136" s="14" customFormat="1">
      <c r="A136" s="14"/>
      <c r="B136" s="256"/>
      <c r="C136" s="257"/>
      <c r="D136" s="247" t="s">
        <v>176</v>
      </c>
      <c r="E136" s="258" t="s">
        <v>1</v>
      </c>
      <c r="F136" s="259" t="s">
        <v>1521</v>
      </c>
      <c r="G136" s="257"/>
      <c r="H136" s="260">
        <v>208</v>
      </c>
      <c r="I136" s="261"/>
      <c r="J136" s="257"/>
      <c r="K136" s="257"/>
      <c r="L136" s="262"/>
      <c r="M136" s="263"/>
      <c r="N136" s="264"/>
      <c r="O136" s="264"/>
      <c r="P136" s="264"/>
      <c r="Q136" s="264"/>
      <c r="R136" s="264"/>
      <c r="S136" s="264"/>
      <c r="T136" s="26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6" t="s">
        <v>176</v>
      </c>
      <c r="AU136" s="266" t="s">
        <v>89</v>
      </c>
      <c r="AV136" s="14" t="s">
        <v>89</v>
      </c>
      <c r="AW136" s="14" t="s">
        <v>35</v>
      </c>
      <c r="AX136" s="14" t="s">
        <v>79</v>
      </c>
      <c r="AY136" s="266" t="s">
        <v>165</v>
      </c>
    </row>
    <row r="137" s="15" customFormat="1">
      <c r="A137" s="15"/>
      <c r="B137" s="267"/>
      <c r="C137" s="268"/>
      <c r="D137" s="247" t="s">
        <v>176</v>
      </c>
      <c r="E137" s="269" t="s">
        <v>1</v>
      </c>
      <c r="F137" s="270" t="s">
        <v>179</v>
      </c>
      <c r="G137" s="268"/>
      <c r="H137" s="271">
        <v>208</v>
      </c>
      <c r="I137" s="272"/>
      <c r="J137" s="268"/>
      <c r="K137" s="268"/>
      <c r="L137" s="273"/>
      <c r="M137" s="274"/>
      <c r="N137" s="275"/>
      <c r="O137" s="275"/>
      <c r="P137" s="275"/>
      <c r="Q137" s="275"/>
      <c r="R137" s="275"/>
      <c r="S137" s="275"/>
      <c r="T137" s="27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7" t="s">
        <v>176</v>
      </c>
      <c r="AU137" s="277" t="s">
        <v>89</v>
      </c>
      <c r="AV137" s="15" t="s">
        <v>172</v>
      </c>
      <c r="AW137" s="15" t="s">
        <v>35</v>
      </c>
      <c r="AX137" s="15" t="s">
        <v>87</v>
      </c>
      <c r="AY137" s="277" t="s">
        <v>165</v>
      </c>
    </row>
    <row r="138" s="2" customFormat="1" ht="21.75" customHeight="1">
      <c r="A138" s="39"/>
      <c r="B138" s="40"/>
      <c r="C138" s="227" t="s">
        <v>172</v>
      </c>
      <c r="D138" s="227" t="s">
        <v>167</v>
      </c>
      <c r="E138" s="228" t="s">
        <v>1522</v>
      </c>
      <c r="F138" s="229" t="s">
        <v>1523</v>
      </c>
      <c r="G138" s="230" t="s">
        <v>170</v>
      </c>
      <c r="H138" s="231">
        <v>118</v>
      </c>
      <c r="I138" s="232"/>
      <c r="J138" s="233">
        <f>ROUND(I138*H138,2)</f>
        <v>0</v>
      </c>
      <c r="K138" s="229" t="s">
        <v>171</v>
      </c>
      <c r="L138" s="45"/>
      <c r="M138" s="234" t="s">
        <v>1</v>
      </c>
      <c r="N138" s="235" t="s">
        <v>44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172</v>
      </c>
      <c r="AT138" s="238" t="s">
        <v>167</v>
      </c>
      <c r="AU138" s="238" t="s">
        <v>89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87</v>
      </c>
      <c r="BK138" s="239">
        <f>ROUND(I138*H138,2)</f>
        <v>0</v>
      </c>
      <c r="BL138" s="18" t="s">
        <v>172</v>
      </c>
      <c r="BM138" s="238" t="s">
        <v>1524</v>
      </c>
    </row>
    <row r="139" s="2" customFormat="1">
      <c r="A139" s="39"/>
      <c r="B139" s="40"/>
      <c r="C139" s="41"/>
      <c r="D139" s="240" t="s">
        <v>174</v>
      </c>
      <c r="E139" s="41"/>
      <c r="F139" s="241" t="s">
        <v>1525</v>
      </c>
      <c r="G139" s="41"/>
      <c r="H139" s="41"/>
      <c r="I139" s="242"/>
      <c r="J139" s="41"/>
      <c r="K139" s="41"/>
      <c r="L139" s="45"/>
      <c r="M139" s="243"/>
      <c r="N139" s="244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174</v>
      </c>
      <c r="AU139" s="18" t="s">
        <v>89</v>
      </c>
    </row>
    <row r="140" s="14" customFormat="1">
      <c r="A140" s="14"/>
      <c r="B140" s="256"/>
      <c r="C140" s="257"/>
      <c r="D140" s="247" t="s">
        <v>176</v>
      </c>
      <c r="E140" s="258" t="s">
        <v>1</v>
      </c>
      <c r="F140" s="259" t="s">
        <v>1526</v>
      </c>
      <c r="G140" s="257"/>
      <c r="H140" s="260">
        <v>118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6" t="s">
        <v>176</v>
      </c>
      <c r="AU140" s="266" t="s">
        <v>89</v>
      </c>
      <c r="AV140" s="14" t="s">
        <v>89</v>
      </c>
      <c r="AW140" s="14" t="s">
        <v>35</v>
      </c>
      <c r="AX140" s="14" t="s">
        <v>87</v>
      </c>
      <c r="AY140" s="266" t="s">
        <v>165</v>
      </c>
    </row>
    <row r="141" s="2" customFormat="1" ht="33" customHeight="1">
      <c r="A141" s="39"/>
      <c r="B141" s="40"/>
      <c r="C141" s="227" t="s">
        <v>229</v>
      </c>
      <c r="D141" s="227" t="s">
        <v>167</v>
      </c>
      <c r="E141" s="228" t="s">
        <v>1527</v>
      </c>
      <c r="F141" s="229" t="s">
        <v>1528</v>
      </c>
      <c r="G141" s="230" t="s">
        <v>170</v>
      </c>
      <c r="H141" s="231">
        <v>236</v>
      </c>
      <c r="I141" s="232"/>
      <c r="J141" s="233">
        <f>ROUND(I141*H141,2)</f>
        <v>0</v>
      </c>
      <c r="K141" s="229" t="s">
        <v>171</v>
      </c>
      <c r="L141" s="45"/>
      <c r="M141" s="234" t="s">
        <v>1</v>
      </c>
      <c r="N141" s="235" t="s">
        <v>44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172</v>
      </c>
      <c r="AT141" s="238" t="s">
        <v>167</v>
      </c>
      <c r="AU141" s="238" t="s">
        <v>89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87</v>
      </c>
      <c r="BK141" s="239">
        <f>ROUND(I141*H141,2)</f>
        <v>0</v>
      </c>
      <c r="BL141" s="18" t="s">
        <v>172</v>
      </c>
      <c r="BM141" s="238" t="s">
        <v>1529</v>
      </c>
    </row>
    <row r="142" s="2" customFormat="1">
      <c r="A142" s="39"/>
      <c r="B142" s="40"/>
      <c r="C142" s="41"/>
      <c r="D142" s="240" t="s">
        <v>174</v>
      </c>
      <c r="E142" s="41"/>
      <c r="F142" s="241" t="s">
        <v>1530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174</v>
      </c>
      <c r="AU142" s="18" t="s">
        <v>89</v>
      </c>
    </row>
    <row r="143" s="14" customFormat="1">
      <c r="A143" s="14"/>
      <c r="B143" s="256"/>
      <c r="C143" s="257"/>
      <c r="D143" s="247" t="s">
        <v>176</v>
      </c>
      <c r="E143" s="258" t="s">
        <v>1</v>
      </c>
      <c r="F143" s="259" t="s">
        <v>1531</v>
      </c>
      <c r="G143" s="257"/>
      <c r="H143" s="260">
        <v>236</v>
      </c>
      <c r="I143" s="261"/>
      <c r="J143" s="257"/>
      <c r="K143" s="257"/>
      <c r="L143" s="262"/>
      <c r="M143" s="263"/>
      <c r="N143" s="264"/>
      <c r="O143" s="264"/>
      <c r="P143" s="264"/>
      <c r="Q143" s="264"/>
      <c r="R143" s="264"/>
      <c r="S143" s="264"/>
      <c r="T143" s="26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6" t="s">
        <v>176</v>
      </c>
      <c r="AU143" s="266" t="s">
        <v>89</v>
      </c>
      <c r="AV143" s="14" t="s">
        <v>89</v>
      </c>
      <c r="AW143" s="14" t="s">
        <v>35</v>
      </c>
      <c r="AX143" s="14" t="s">
        <v>87</v>
      </c>
      <c r="AY143" s="266" t="s">
        <v>165</v>
      </c>
    </row>
    <row r="144" s="2" customFormat="1" ht="21.75" customHeight="1">
      <c r="A144" s="39"/>
      <c r="B144" s="40"/>
      <c r="C144" s="227" t="s">
        <v>235</v>
      </c>
      <c r="D144" s="227" t="s">
        <v>167</v>
      </c>
      <c r="E144" s="228" t="s">
        <v>1483</v>
      </c>
      <c r="F144" s="229" t="s">
        <v>1532</v>
      </c>
      <c r="G144" s="230" t="s">
        <v>183</v>
      </c>
      <c r="H144" s="231">
        <v>45.630000000000003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44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172</v>
      </c>
      <c r="AT144" s="238" t="s">
        <v>167</v>
      </c>
      <c r="AU144" s="238" t="s">
        <v>89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87</v>
      </c>
      <c r="BK144" s="239">
        <f>ROUND(I144*H144,2)</f>
        <v>0</v>
      </c>
      <c r="BL144" s="18" t="s">
        <v>172</v>
      </c>
      <c r="BM144" s="238" t="s">
        <v>1533</v>
      </c>
    </row>
    <row r="145" s="14" customFormat="1">
      <c r="A145" s="14"/>
      <c r="B145" s="256"/>
      <c r="C145" s="257"/>
      <c r="D145" s="247" t="s">
        <v>176</v>
      </c>
      <c r="E145" s="258" t="s">
        <v>1</v>
      </c>
      <c r="F145" s="259" t="s">
        <v>1534</v>
      </c>
      <c r="G145" s="257"/>
      <c r="H145" s="260">
        <v>45.630000000000003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176</v>
      </c>
      <c r="AU145" s="266" t="s">
        <v>89</v>
      </c>
      <c r="AV145" s="14" t="s">
        <v>89</v>
      </c>
      <c r="AW145" s="14" t="s">
        <v>35</v>
      </c>
      <c r="AX145" s="14" t="s">
        <v>79</v>
      </c>
      <c r="AY145" s="266" t="s">
        <v>165</v>
      </c>
    </row>
    <row r="146" s="15" customFormat="1">
      <c r="A146" s="15"/>
      <c r="B146" s="267"/>
      <c r="C146" s="268"/>
      <c r="D146" s="247" t="s">
        <v>176</v>
      </c>
      <c r="E146" s="269" t="s">
        <v>1</v>
      </c>
      <c r="F146" s="270" t="s">
        <v>179</v>
      </c>
      <c r="G146" s="268"/>
      <c r="H146" s="271">
        <v>45.630000000000003</v>
      </c>
      <c r="I146" s="272"/>
      <c r="J146" s="268"/>
      <c r="K146" s="268"/>
      <c r="L146" s="273"/>
      <c r="M146" s="274"/>
      <c r="N146" s="275"/>
      <c r="O146" s="275"/>
      <c r="P146" s="275"/>
      <c r="Q146" s="275"/>
      <c r="R146" s="275"/>
      <c r="S146" s="275"/>
      <c r="T146" s="27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7" t="s">
        <v>176</v>
      </c>
      <c r="AU146" s="277" t="s">
        <v>89</v>
      </c>
      <c r="AV146" s="15" t="s">
        <v>172</v>
      </c>
      <c r="AW146" s="15" t="s">
        <v>35</v>
      </c>
      <c r="AX146" s="15" t="s">
        <v>87</v>
      </c>
      <c r="AY146" s="277" t="s">
        <v>165</v>
      </c>
    </row>
    <row r="147" s="2" customFormat="1" ht="16.5" customHeight="1">
      <c r="A147" s="39"/>
      <c r="B147" s="40"/>
      <c r="C147" s="227" t="s">
        <v>242</v>
      </c>
      <c r="D147" s="227" t="s">
        <v>167</v>
      </c>
      <c r="E147" s="228" t="s">
        <v>1486</v>
      </c>
      <c r="F147" s="229" t="s">
        <v>1535</v>
      </c>
      <c r="G147" s="230" t="s">
        <v>183</v>
      </c>
      <c r="H147" s="231">
        <v>45.630000000000003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44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172</v>
      </c>
      <c r="AT147" s="238" t="s">
        <v>167</v>
      </c>
      <c r="AU147" s="238" t="s">
        <v>89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87</v>
      </c>
      <c r="BK147" s="239">
        <f>ROUND(I147*H147,2)</f>
        <v>0</v>
      </c>
      <c r="BL147" s="18" t="s">
        <v>172</v>
      </c>
      <c r="BM147" s="238" t="s">
        <v>1536</v>
      </c>
    </row>
    <row r="148" s="14" customFormat="1">
      <c r="A148" s="14"/>
      <c r="B148" s="256"/>
      <c r="C148" s="257"/>
      <c r="D148" s="247" t="s">
        <v>176</v>
      </c>
      <c r="E148" s="258" t="s">
        <v>1</v>
      </c>
      <c r="F148" s="259" t="s">
        <v>1534</v>
      </c>
      <c r="G148" s="257"/>
      <c r="H148" s="260">
        <v>45.630000000000003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6" t="s">
        <v>176</v>
      </c>
      <c r="AU148" s="266" t="s">
        <v>89</v>
      </c>
      <c r="AV148" s="14" t="s">
        <v>89</v>
      </c>
      <c r="AW148" s="14" t="s">
        <v>35</v>
      </c>
      <c r="AX148" s="14" t="s">
        <v>79</v>
      </c>
      <c r="AY148" s="266" t="s">
        <v>165</v>
      </c>
    </row>
    <row r="149" s="15" customFormat="1">
      <c r="A149" s="15"/>
      <c r="B149" s="267"/>
      <c r="C149" s="268"/>
      <c r="D149" s="247" t="s">
        <v>176</v>
      </c>
      <c r="E149" s="269" t="s">
        <v>1</v>
      </c>
      <c r="F149" s="270" t="s">
        <v>179</v>
      </c>
      <c r="G149" s="268"/>
      <c r="H149" s="271">
        <v>45.630000000000003</v>
      </c>
      <c r="I149" s="272"/>
      <c r="J149" s="268"/>
      <c r="K149" s="268"/>
      <c r="L149" s="273"/>
      <c r="M149" s="274"/>
      <c r="N149" s="275"/>
      <c r="O149" s="275"/>
      <c r="P149" s="275"/>
      <c r="Q149" s="275"/>
      <c r="R149" s="275"/>
      <c r="S149" s="275"/>
      <c r="T149" s="27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7" t="s">
        <v>176</v>
      </c>
      <c r="AU149" s="277" t="s">
        <v>89</v>
      </c>
      <c r="AV149" s="15" t="s">
        <v>172</v>
      </c>
      <c r="AW149" s="15" t="s">
        <v>35</v>
      </c>
      <c r="AX149" s="15" t="s">
        <v>87</v>
      </c>
      <c r="AY149" s="277" t="s">
        <v>165</v>
      </c>
    </row>
    <row r="150" s="2" customFormat="1" ht="16.5" customHeight="1">
      <c r="A150" s="39"/>
      <c r="B150" s="40"/>
      <c r="C150" s="227" t="s">
        <v>195</v>
      </c>
      <c r="D150" s="227" t="s">
        <v>167</v>
      </c>
      <c r="E150" s="228" t="s">
        <v>1491</v>
      </c>
      <c r="F150" s="229" t="s">
        <v>1537</v>
      </c>
      <c r="G150" s="230" t="s">
        <v>183</v>
      </c>
      <c r="H150" s="231">
        <v>63.585000000000001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44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172</v>
      </c>
      <c r="AT150" s="238" t="s">
        <v>167</v>
      </c>
      <c r="AU150" s="238" t="s">
        <v>89</v>
      </c>
      <c r="AY150" s="18" t="s">
        <v>165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87</v>
      </c>
      <c r="BK150" s="239">
        <f>ROUND(I150*H150,2)</f>
        <v>0</v>
      </c>
      <c r="BL150" s="18" t="s">
        <v>172</v>
      </c>
      <c r="BM150" s="238" t="s">
        <v>1538</v>
      </c>
    </row>
    <row r="151" s="14" customFormat="1">
      <c r="A151" s="14"/>
      <c r="B151" s="256"/>
      <c r="C151" s="257"/>
      <c r="D151" s="247" t="s">
        <v>176</v>
      </c>
      <c r="E151" s="258" t="s">
        <v>1</v>
      </c>
      <c r="F151" s="259" t="s">
        <v>1539</v>
      </c>
      <c r="G151" s="257"/>
      <c r="H151" s="260">
        <v>63.585000000000001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6" t="s">
        <v>176</v>
      </c>
      <c r="AU151" s="266" t="s">
        <v>89</v>
      </c>
      <c r="AV151" s="14" t="s">
        <v>89</v>
      </c>
      <c r="AW151" s="14" t="s">
        <v>35</v>
      </c>
      <c r="AX151" s="14" t="s">
        <v>79</v>
      </c>
      <c r="AY151" s="266" t="s">
        <v>165</v>
      </c>
    </row>
    <row r="152" s="15" customFormat="1">
      <c r="A152" s="15"/>
      <c r="B152" s="267"/>
      <c r="C152" s="268"/>
      <c r="D152" s="247" t="s">
        <v>176</v>
      </c>
      <c r="E152" s="269" t="s">
        <v>1</v>
      </c>
      <c r="F152" s="270" t="s">
        <v>179</v>
      </c>
      <c r="G152" s="268"/>
      <c r="H152" s="271">
        <v>63.585000000000001</v>
      </c>
      <c r="I152" s="272"/>
      <c r="J152" s="268"/>
      <c r="K152" s="268"/>
      <c r="L152" s="273"/>
      <c r="M152" s="274"/>
      <c r="N152" s="275"/>
      <c r="O152" s="275"/>
      <c r="P152" s="275"/>
      <c r="Q152" s="275"/>
      <c r="R152" s="275"/>
      <c r="S152" s="275"/>
      <c r="T152" s="27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7" t="s">
        <v>176</v>
      </c>
      <c r="AU152" s="277" t="s">
        <v>89</v>
      </c>
      <c r="AV152" s="15" t="s">
        <v>172</v>
      </c>
      <c r="AW152" s="15" t="s">
        <v>35</v>
      </c>
      <c r="AX152" s="15" t="s">
        <v>87</v>
      </c>
      <c r="AY152" s="277" t="s">
        <v>165</v>
      </c>
    </row>
    <row r="153" s="2" customFormat="1" ht="21.75" customHeight="1">
      <c r="A153" s="39"/>
      <c r="B153" s="40"/>
      <c r="C153" s="227" t="s">
        <v>252</v>
      </c>
      <c r="D153" s="227" t="s">
        <v>167</v>
      </c>
      <c r="E153" s="228" t="s">
        <v>1494</v>
      </c>
      <c r="F153" s="229" t="s">
        <v>1540</v>
      </c>
      <c r="G153" s="230" t="s">
        <v>183</v>
      </c>
      <c r="H153" s="231">
        <v>23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44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172</v>
      </c>
      <c r="AT153" s="238" t="s">
        <v>167</v>
      </c>
      <c r="AU153" s="238" t="s">
        <v>89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87</v>
      </c>
      <c r="BK153" s="239">
        <f>ROUND(I153*H153,2)</f>
        <v>0</v>
      </c>
      <c r="BL153" s="18" t="s">
        <v>172</v>
      </c>
      <c r="BM153" s="238" t="s">
        <v>1541</v>
      </c>
    </row>
    <row r="154" s="14" customFormat="1">
      <c r="A154" s="14"/>
      <c r="B154" s="256"/>
      <c r="C154" s="257"/>
      <c r="D154" s="247" t="s">
        <v>176</v>
      </c>
      <c r="E154" s="258" t="s">
        <v>1</v>
      </c>
      <c r="F154" s="259" t="s">
        <v>1542</v>
      </c>
      <c r="G154" s="257"/>
      <c r="H154" s="260">
        <v>23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176</v>
      </c>
      <c r="AU154" s="266" t="s">
        <v>89</v>
      </c>
      <c r="AV154" s="14" t="s">
        <v>89</v>
      </c>
      <c r="AW154" s="14" t="s">
        <v>35</v>
      </c>
      <c r="AX154" s="14" t="s">
        <v>79</v>
      </c>
      <c r="AY154" s="266" t="s">
        <v>165</v>
      </c>
    </row>
    <row r="155" s="15" customFormat="1">
      <c r="A155" s="15"/>
      <c r="B155" s="267"/>
      <c r="C155" s="268"/>
      <c r="D155" s="247" t="s">
        <v>176</v>
      </c>
      <c r="E155" s="269" t="s">
        <v>1</v>
      </c>
      <c r="F155" s="270" t="s">
        <v>179</v>
      </c>
      <c r="G155" s="268"/>
      <c r="H155" s="271">
        <v>23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7" t="s">
        <v>176</v>
      </c>
      <c r="AU155" s="277" t="s">
        <v>89</v>
      </c>
      <c r="AV155" s="15" t="s">
        <v>172</v>
      </c>
      <c r="AW155" s="15" t="s">
        <v>35</v>
      </c>
      <c r="AX155" s="15" t="s">
        <v>87</v>
      </c>
      <c r="AY155" s="277" t="s">
        <v>165</v>
      </c>
    </row>
    <row r="156" s="2" customFormat="1" ht="16.5" customHeight="1">
      <c r="A156" s="39"/>
      <c r="B156" s="40"/>
      <c r="C156" s="227" t="s">
        <v>259</v>
      </c>
      <c r="D156" s="227" t="s">
        <v>167</v>
      </c>
      <c r="E156" s="228" t="s">
        <v>1497</v>
      </c>
      <c r="F156" s="229" t="s">
        <v>1543</v>
      </c>
      <c r="G156" s="230" t="s">
        <v>418</v>
      </c>
      <c r="H156" s="231">
        <v>48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44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172</v>
      </c>
      <c r="AT156" s="238" t="s">
        <v>167</v>
      </c>
      <c r="AU156" s="238" t="s">
        <v>89</v>
      </c>
      <c r="AY156" s="18" t="s">
        <v>165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87</v>
      </c>
      <c r="BK156" s="239">
        <f>ROUND(I156*H156,2)</f>
        <v>0</v>
      </c>
      <c r="BL156" s="18" t="s">
        <v>172</v>
      </c>
      <c r="BM156" s="238" t="s">
        <v>1544</v>
      </c>
    </row>
    <row r="157" s="14" customFormat="1">
      <c r="A157" s="14"/>
      <c r="B157" s="256"/>
      <c r="C157" s="257"/>
      <c r="D157" s="247" t="s">
        <v>176</v>
      </c>
      <c r="E157" s="258" t="s">
        <v>1</v>
      </c>
      <c r="F157" s="259" t="s">
        <v>516</v>
      </c>
      <c r="G157" s="257"/>
      <c r="H157" s="260">
        <v>48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176</v>
      </c>
      <c r="AU157" s="266" t="s">
        <v>89</v>
      </c>
      <c r="AV157" s="14" t="s">
        <v>89</v>
      </c>
      <c r="AW157" s="14" t="s">
        <v>35</v>
      </c>
      <c r="AX157" s="14" t="s">
        <v>79</v>
      </c>
      <c r="AY157" s="266" t="s">
        <v>165</v>
      </c>
    </row>
    <row r="158" s="15" customFormat="1">
      <c r="A158" s="15"/>
      <c r="B158" s="267"/>
      <c r="C158" s="268"/>
      <c r="D158" s="247" t="s">
        <v>176</v>
      </c>
      <c r="E158" s="269" t="s">
        <v>1</v>
      </c>
      <c r="F158" s="270" t="s">
        <v>179</v>
      </c>
      <c r="G158" s="268"/>
      <c r="H158" s="271">
        <v>48</v>
      </c>
      <c r="I158" s="272"/>
      <c r="J158" s="268"/>
      <c r="K158" s="268"/>
      <c r="L158" s="273"/>
      <c r="M158" s="274"/>
      <c r="N158" s="275"/>
      <c r="O158" s="275"/>
      <c r="P158" s="275"/>
      <c r="Q158" s="275"/>
      <c r="R158" s="275"/>
      <c r="S158" s="275"/>
      <c r="T158" s="27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7" t="s">
        <v>176</v>
      </c>
      <c r="AU158" s="277" t="s">
        <v>89</v>
      </c>
      <c r="AV158" s="15" t="s">
        <v>172</v>
      </c>
      <c r="AW158" s="15" t="s">
        <v>35</v>
      </c>
      <c r="AX158" s="15" t="s">
        <v>87</v>
      </c>
      <c r="AY158" s="277" t="s">
        <v>165</v>
      </c>
    </row>
    <row r="159" s="2" customFormat="1" ht="16.5" customHeight="1">
      <c r="A159" s="39"/>
      <c r="B159" s="40"/>
      <c r="C159" s="227" t="s">
        <v>264</v>
      </c>
      <c r="D159" s="227" t="s">
        <v>167</v>
      </c>
      <c r="E159" s="228" t="s">
        <v>1500</v>
      </c>
      <c r="F159" s="229" t="s">
        <v>1545</v>
      </c>
      <c r="G159" s="230" t="s">
        <v>418</v>
      </c>
      <c r="H159" s="231">
        <v>48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44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172</v>
      </c>
      <c r="AT159" s="238" t="s">
        <v>167</v>
      </c>
      <c r="AU159" s="238" t="s">
        <v>89</v>
      </c>
      <c r="AY159" s="18" t="s">
        <v>165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87</v>
      </c>
      <c r="BK159" s="239">
        <f>ROUND(I159*H159,2)</f>
        <v>0</v>
      </c>
      <c r="BL159" s="18" t="s">
        <v>172</v>
      </c>
      <c r="BM159" s="238" t="s">
        <v>1546</v>
      </c>
    </row>
    <row r="160" s="14" customFormat="1">
      <c r="A160" s="14"/>
      <c r="B160" s="256"/>
      <c r="C160" s="257"/>
      <c r="D160" s="247" t="s">
        <v>176</v>
      </c>
      <c r="E160" s="258" t="s">
        <v>1</v>
      </c>
      <c r="F160" s="259" t="s">
        <v>516</v>
      </c>
      <c r="G160" s="257"/>
      <c r="H160" s="260">
        <v>48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6" t="s">
        <v>176</v>
      </c>
      <c r="AU160" s="266" t="s">
        <v>89</v>
      </c>
      <c r="AV160" s="14" t="s">
        <v>89</v>
      </c>
      <c r="AW160" s="14" t="s">
        <v>35</v>
      </c>
      <c r="AX160" s="14" t="s">
        <v>79</v>
      </c>
      <c r="AY160" s="266" t="s">
        <v>165</v>
      </c>
    </row>
    <row r="161" s="15" customFormat="1">
      <c r="A161" s="15"/>
      <c r="B161" s="267"/>
      <c r="C161" s="268"/>
      <c r="D161" s="247" t="s">
        <v>176</v>
      </c>
      <c r="E161" s="269" t="s">
        <v>1</v>
      </c>
      <c r="F161" s="270" t="s">
        <v>179</v>
      </c>
      <c r="G161" s="268"/>
      <c r="H161" s="271">
        <v>48</v>
      </c>
      <c r="I161" s="272"/>
      <c r="J161" s="268"/>
      <c r="K161" s="268"/>
      <c r="L161" s="273"/>
      <c r="M161" s="274"/>
      <c r="N161" s="275"/>
      <c r="O161" s="275"/>
      <c r="P161" s="275"/>
      <c r="Q161" s="275"/>
      <c r="R161" s="275"/>
      <c r="S161" s="275"/>
      <c r="T161" s="27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7" t="s">
        <v>176</v>
      </c>
      <c r="AU161" s="277" t="s">
        <v>89</v>
      </c>
      <c r="AV161" s="15" t="s">
        <v>172</v>
      </c>
      <c r="AW161" s="15" t="s">
        <v>35</v>
      </c>
      <c r="AX161" s="15" t="s">
        <v>87</v>
      </c>
      <c r="AY161" s="277" t="s">
        <v>165</v>
      </c>
    </row>
    <row r="162" s="2" customFormat="1" ht="16.5" customHeight="1">
      <c r="A162" s="39"/>
      <c r="B162" s="40"/>
      <c r="C162" s="227" t="s">
        <v>8</v>
      </c>
      <c r="D162" s="227" t="s">
        <v>167</v>
      </c>
      <c r="E162" s="228" t="s">
        <v>1547</v>
      </c>
      <c r="F162" s="229" t="s">
        <v>1548</v>
      </c>
      <c r="G162" s="230" t="s">
        <v>418</v>
      </c>
      <c r="H162" s="231">
        <v>48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44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172</v>
      </c>
      <c r="AT162" s="238" t="s">
        <v>167</v>
      </c>
      <c r="AU162" s="238" t="s">
        <v>89</v>
      </c>
      <c r="AY162" s="18" t="s">
        <v>165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87</v>
      </c>
      <c r="BK162" s="239">
        <f>ROUND(I162*H162,2)</f>
        <v>0</v>
      </c>
      <c r="BL162" s="18" t="s">
        <v>172</v>
      </c>
      <c r="BM162" s="238" t="s">
        <v>1549</v>
      </c>
    </row>
    <row r="163" s="14" customFormat="1">
      <c r="A163" s="14"/>
      <c r="B163" s="256"/>
      <c r="C163" s="257"/>
      <c r="D163" s="247" t="s">
        <v>176</v>
      </c>
      <c r="E163" s="258" t="s">
        <v>1</v>
      </c>
      <c r="F163" s="259" t="s">
        <v>516</v>
      </c>
      <c r="G163" s="257"/>
      <c r="H163" s="260">
        <v>48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176</v>
      </c>
      <c r="AU163" s="266" t="s">
        <v>89</v>
      </c>
      <c r="AV163" s="14" t="s">
        <v>89</v>
      </c>
      <c r="AW163" s="14" t="s">
        <v>35</v>
      </c>
      <c r="AX163" s="14" t="s">
        <v>79</v>
      </c>
      <c r="AY163" s="266" t="s">
        <v>165</v>
      </c>
    </row>
    <row r="164" s="15" customFormat="1">
      <c r="A164" s="15"/>
      <c r="B164" s="267"/>
      <c r="C164" s="268"/>
      <c r="D164" s="247" t="s">
        <v>176</v>
      </c>
      <c r="E164" s="269" t="s">
        <v>1</v>
      </c>
      <c r="F164" s="270" t="s">
        <v>179</v>
      </c>
      <c r="G164" s="268"/>
      <c r="H164" s="271">
        <v>48</v>
      </c>
      <c r="I164" s="272"/>
      <c r="J164" s="268"/>
      <c r="K164" s="268"/>
      <c r="L164" s="273"/>
      <c r="M164" s="274"/>
      <c r="N164" s="275"/>
      <c r="O164" s="275"/>
      <c r="P164" s="275"/>
      <c r="Q164" s="275"/>
      <c r="R164" s="275"/>
      <c r="S164" s="275"/>
      <c r="T164" s="27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7" t="s">
        <v>176</v>
      </c>
      <c r="AU164" s="277" t="s">
        <v>89</v>
      </c>
      <c r="AV164" s="15" t="s">
        <v>172</v>
      </c>
      <c r="AW164" s="15" t="s">
        <v>35</v>
      </c>
      <c r="AX164" s="15" t="s">
        <v>87</v>
      </c>
      <c r="AY164" s="277" t="s">
        <v>165</v>
      </c>
    </row>
    <row r="165" s="2" customFormat="1" ht="16.5" customHeight="1">
      <c r="A165" s="39"/>
      <c r="B165" s="40"/>
      <c r="C165" s="227" t="s">
        <v>279</v>
      </c>
      <c r="D165" s="227" t="s">
        <v>167</v>
      </c>
      <c r="E165" s="228" t="s">
        <v>1550</v>
      </c>
      <c r="F165" s="229" t="s">
        <v>1551</v>
      </c>
      <c r="G165" s="230" t="s">
        <v>418</v>
      </c>
      <c r="H165" s="231">
        <v>40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44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172</v>
      </c>
      <c r="AT165" s="238" t="s">
        <v>167</v>
      </c>
      <c r="AU165" s="238" t="s">
        <v>89</v>
      </c>
      <c r="AY165" s="18" t="s">
        <v>165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87</v>
      </c>
      <c r="BK165" s="239">
        <f>ROUND(I165*H165,2)</f>
        <v>0</v>
      </c>
      <c r="BL165" s="18" t="s">
        <v>172</v>
      </c>
      <c r="BM165" s="238" t="s">
        <v>1552</v>
      </c>
    </row>
    <row r="166" s="14" customFormat="1">
      <c r="A166" s="14"/>
      <c r="B166" s="256"/>
      <c r="C166" s="257"/>
      <c r="D166" s="247" t="s">
        <v>176</v>
      </c>
      <c r="E166" s="258" t="s">
        <v>1</v>
      </c>
      <c r="F166" s="259" t="s">
        <v>464</v>
      </c>
      <c r="G166" s="257"/>
      <c r="H166" s="260">
        <v>40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6" t="s">
        <v>176</v>
      </c>
      <c r="AU166" s="266" t="s">
        <v>89</v>
      </c>
      <c r="AV166" s="14" t="s">
        <v>89</v>
      </c>
      <c r="AW166" s="14" t="s">
        <v>35</v>
      </c>
      <c r="AX166" s="14" t="s">
        <v>79</v>
      </c>
      <c r="AY166" s="266" t="s">
        <v>165</v>
      </c>
    </row>
    <row r="167" s="15" customFormat="1">
      <c r="A167" s="15"/>
      <c r="B167" s="267"/>
      <c r="C167" s="268"/>
      <c r="D167" s="247" t="s">
        <v>176</v>
      </c>
      <c r="E167" s="269" t="s">
        <v>1</v>
      </c>
      <c r="F167" s="270" t="s">
        <v>179</v>
      </c>
      <c r="G167" s="268"/>
      <c r="H167" s="271">
        <v>40</v>
      </c>
      <c r="I167" s="272"/>
      <c r="J167" s="268"/>
      <c r="K167" s="268"/>
      <c r="L167" s="273"/>
      <c r="M167" s="274"/>
      <c r="N167" s="275"/>
      <c r="O167" s="275"/>
      <c r="P167" s="275"/>
      <c r="Q167" s="275"/>
      <c r="R167" s="275"/>
      <c r="S167" s="275"/>
      <c r="T167" s="27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7" t="s">
        <v>176</v>
      </c>
      <c r="AU167" s="277" t="s">
        <v>89</v>
      </c>
      <c r="AV167" s="15" t="s">
        <v>172</v>
      </c>
      <c r="AW167" s="15" t="s">
        <v>35</v>
      </c>
      <c r="AX167" s="15" t="s">
        <v>87</v>
      </c>
      <c r="AY167" s="277" t="s">
        <v>165</v>
      </c>
    </row>
    <row r="168" s="2" customFormat="1" ht="16.5" customHeight="1">
      <c r="A168" s="39"/>
      <c r="B168" s="40"/>
      <c r="C168" s="227" t="s">
        <v>284</v>
      </c>
      <c r="D168" s="227" t="s">
        <v>167</v>
      </c>
      <c r="E168" s="228" t="s">
        <v>1553</v>
      </c>
      <c r="F168" s="229" t="s">
        <v>1554</v>
      </c>
      <c r="G168" s="230" t="s">
        <v>418</v>
      </c>
      <c r="H168" s="231">
        <v>40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44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172</v>
      </c>
      <c r="AT168" s="238" t="s">
        <v>167</v>
      </c>
      <c r="AU168" s="238" t="s">
        <v>89</v>
      </c>
      <c r="AY168" s="18" t="s">
        <v>165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87</v>
      </c>
      <c r="BK168" s="239">
        <f>ROUND(I168*H168,2)</f>
        <v>0</v>
      </c>
      <c r="BL168" s="18" t="s">
        <v>172</v>
      </c>
      <c r="BM168" s="238" t="s">
        <v>1555</v>
      </c>
    </row>
    <row r="169" s="14" customFormat="1">
      <c r="A169" s="14"/>
      <c r="B169" s="256"/>
      <c r="C169" s="257"/>
      <c r="D169" s="247" t="s">
        <v>176</v>
      </c>
      <c r="E169" s="258" t="s">
        <v>1</v>
      </c>
      <c r="F169" s="259" t="s">
        <v>464</v>
      </c>
      <c r="G169" s="257"/>
      <c r="H169" s="260">
        <v>40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6" t="s">
        <v>176</v>
      </c>
      <c r="AU169" s="266" t="s">
        <v>89</v>
      </c>
      <c r="AV169" s="14" t="s">
        <v>89</v>
      </c>
      <c r="AW169" s="14" t="s">
        <v>35</v>
      </c>
      <c r="AX169" s="14" t="s">
        <v>79</v>
      </c>
      <c r="AY169" s="266" t="s">
        <v>165</v>
      </c>
    </row>
    <row r="170" s="15" customFormat="1">
      <c r="A170" s="15"/>
      <c r="B170" s="267"/>
      <c r="C170" s="268"/>
      <c r="D170" s="247" t="s">
        <v>176</v>
      </c>
      <c r="E170" s="269" t="s">
        <v>1</v>
      </c>
      <c r="F170" s="270" t="s">
        <v>179</v>
      </c>
      <c r="G170" s="268"/>
      <c r="H170" s="271">
        <v>40</v>
      </c>
      <c r="I170" s="272"/>
      <c r="J170" s="268"/>
      <c r="K170" s="268"/>
      <c r="L170" s="273"/>
      <c r="M170" s="274"/>
      <c r="N170" s="275"/>
      <c r="O170" s="275"/>
      <c r="P170" s="275"/>
      <c r="Q170" s="275"/>
      <c r="R170" s="275"/>
      <c r="S170" s="275"/>
      <c r="T170" s="27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7" t="s">
        <v>176</v>
      </c>
      <c r="AU170" s="277" t="s">
        <v>89</v>
      </c>
      <c r="AV170" s="15" t="s">
        <v>172</v>
      </c>
      <c r="AW170" s="15" t="s">
        <v>35</v>
      </c>
      <c r="AX170" s="15" t="s">
        <v>87</v>
      </c>
      <c r="AY170" s="277" t="s">
        <v>165</v>
      </c>
    </row>
    <row r="171" s="2" customFormat="1" ht="16.5" customHeight="1">
      <c r="A171" s="39"/>
      <c r="B171" s="40"/>
      <c r="C171" s="227" t="s">
        <v>290</v>
      </c>
      <c r="D171" s="227" t="s">
        <v>167</v>
      </c>
      <c r="E171" s="228" t="s">
        <v>1556</v>
      </c>
      <c r="F171" s="229" t="s">
        <v>1557</v>
      </c>
      <c r="G171" s="230" t="s">
        <v>418</v>
      </c>
      <c r="H171" s="231">
        <v>32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44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172</v>
      </c>
      <c r="AT171" s="238" t="s">
        <v>167</v>
      </c>
      <c r="AU171" s="238" t="s">
        <v>89</v>
      </c>
      <c r="AY171" s="18" t="s">
        <v>165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87</v>
      </c>
      <c r="BK171" s="239">
        <f>ROUND(I171*H171,2)</f>
        <v>0</v>
      </c>
      <c r="BL171" s="18" t="s">
        <v>172</v>
      </c>
      <c r="BM171" s="238" t="s">
        <v>1558</v>
      </c>
    </row>
    <row r="172" s="14" customFormat="1">
      <c r="A172" s="14"/>
      <c r="B172" s="256"/>
      <c r="C172" s="257"/>
      <c r="D172" s="247" t="s">
        <v>176</v>
      </c>
      <c r="E172" s="258" t="s">
        <v>1</v>
      </c>
      <c r="F172" s="259" t="s">
        <v>415</v>
      </c>
      <c r="G172" s="257"/>
      <c r="H172" s="260">
        <v>32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6" t="s">
        <v>176</v>
      </c>
      <c r="AU172" s="266" t="s">
        <v>89</v>
      </c>
      <c r="AV172" s="14" t="s">
        <v>89</v>
      </c>
      <c r="AW172" s="14" t="s">
        <v>35</v>
      </c>
      <c r="AX172" s="14" t="s">
        <v>79</v>
      </c>
      <c r="AY172" s="266" t="s">
        <v>165</v>
      </c>
    </row>
    <row r="173" s="15" customFormat="1">
      <c r="A173" s="15"/>
      <c r="B173" s="267"/>
      <c r="C173" s="268"/>
      <c r="D173" s="247" t="s">
        <v>176</v>
      </c>
      <c r="E173" s="269" t="s">
        <v>1</v>
      </c>
      <c r="F173" s="270" t="s">
        <v>179</v>
      </c>
      <c r="G173" s="268"/>
      <c r="H173" s="271">
        <v>32</v>
      </c>
      <c r="I173" s="272"/>
      <c r="J173" s="268"/>
      <c r="K173" s="268"/>
      <c r="L173" s="273"/>
      <c r="M173" s="274"/>
      <c r="N173" s="275"/>
      <c r="O173" s="275"/>
      <c r="P173" s="275"/>
      <c r="Q173" s="275"/>
      <c r="R173" s="275"/>
      <c r="S173" s="275"/>
      <c r="T173" s="27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7" t="s">
        <v>176</v>
      </c>
      <c r="AU173" s="277" t="s">
        <v>89</v>
      </c>
      <c r="AV173" s="15" t="s">
        <v>172</v>
      </c>
      <c r="AW173" s="15" t="s">
        <v>35</v>
      </c>
      <c r="AX173" s="15" t="s">
        <v>87</v>
      </c>
      <c r="AY173" s="277" t="s">
        <v>165</v>
      </c>
    </row>
    <row r="174" s="2" customFormat="1" ht="16.5" customHeight="1">
      <c r="A174" s="39"/>
      <c r="B174" s="40"/>
      <c r="C174" s="227" t="s">
        <v>308</v>
      </c>
      <c r="D174" s="227" t="s">
        <v>167</v>
      </c>
      <c r="E174" s="228" t="s">
        <v>1559</v>
      </c>
      <c r="F174" s="229" t="s">
        <v>1560</v>
      </c>
      <c r="G174" s="230" t="s">
        <v>418</v>
      </c>
      <c r="H174" s="231">
        <v>16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44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172</v>
      </c>
      <c r="AT174" s="238" t="s">
        <v>167</v>
      </c>
      <c r="AU174" s="238" t="s">
        <v>89</v>
      </c>
      <c r="AY174" s="18" t="s">
        <v>165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87</v>
      </c>
      <c r="BK174" s="239">
        <f>ROUND(I174*H174,2)</f>
        <v>0</v>
      </c>
      <c r="BL174" s="18" t="s">
        <v>172</v>
      </c>
      <c r="BM174" s="238" t="s">
        <v>1561</v>
      </c>
    </row>
    <row r="175" s="14" customFormat="1">
      <c r="A175" s="14"/>
      <c r="B175" s="256"/>
      <c r="C175" s="257"/>
      <c r="D175" s="247" t="s">
        <v>176</v>
      </c>
      <c r="E175" s="258" t="s">
        <v>1</v>
      </c>
      <c r="F175" s="259" t="s">
        <v>308</v>
      </c>
      <c r="G175" s="257"/>
      <c r="H175" s="260">
        <v>16</v>
      </c>
      <c r="I175" s="261"/>
      <c r="J175" s="257"/>
      <c r="K175" s="257"/>
      <c r="L175" s="262"/>
      <c r="M175" s="263"/>
      <c r="N175" s="264"/>
      <c r="O175" s="264"/>
      <c r="P175" s="264"/>
      <c r="Q175" s="264"/>
      <c r="R175" s="264"/>
      <c r="S175" s="264"/>
      <c r="T175" s="26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6" t="s">
        <v>176</v>
      </c>
      <c r="AU175" s="266" t="s">
        <v>89</v>
      </c>
      <c r="AV175" s="14" t="s">
        <v>89</v>
      </c>
      <c r="AW175" s="14" t="s">
        <v>35</v>
      </c>
      <c r="AX175" s="14" t="s">
        <v>79</v>
      </c>
      <c r="AY175" s="266" t="s">
        <v>165</v>
      </c>
    </row>
    <row r="176" s="15" customFormat="1">
      <c r="A176" s="15"/>
      <c r="B176" s="267"/>
      <c r="C176" s="268"/>
      <c r="D176" s="247" t="s">
        <v>176</v>
      </c>
      <c r="E176" s="269" t="s">
        <v>1</v>
      </c>
      <c r="F176" s="270" t="s">
        <v>179</v>
      </c>
      <c r="G176" s="268"/>
      <c r="H176" s="271">
        <v>16</v>
      </c>
      <c r="I176" s="272"/>
      <c r="J176" s="268"/>
      <c r="K176" s="268"/>
      <c r="L176" s="273"/>
      <c r="M176" s="274"/>
      <c r="N176" s="275"/>
      <c r="O176" s="275"/>
      <c r="P176" s="275"/>
      <c r="Q176" s="275"/>
      <c r="R176" s="275"/>
      <c r="S176" s="275"/>
      <c r="T176" s="27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7" t="s">
        <v>176</v>
      </c>
      <c r="AU176" s="277" t="s">
        <v>89</v>
      </c>
      <c r="AV176" s="15" t="s">
        <v>172</v>
      </c>
      <c r="AW176" s="15" t="s">
        <v>35</v>
      </c>
      <c r="AX176" s="15" t="s">
        <v>87</v>
      </c>
      <c r="AY176" s="277" t="s">
        <v>165</v>
      </c>
    </row>
    <row r="177" s="2" customFormat="1" ht="16.5" customHeight="1">
      <c r="A177" s="39"/>
      <c r="B177" s="40"/>
      <c r="C177" s="227" t="s">
        <v>314</v>
      </c>
      <c r="D177" s="227" t="s">
        <v>167</v>
      </c>
      <c r="E177" s="228" t="s">
        <v>1562</v>
      </c>
      <c r="F177" s="229" t="s">
        <v>1563</v>
      </c>
      <c r="G177" s="230" t="s">
        <v>418</v>
      </c>
      <c r="H177" s="231">
        <v>16</v>
      </c>
      <c r="I177" s="232"/>
      <c r="J177" s="233">
        <f>ROUND(I177*H177,2)</f>
        <v>0</v>
      </c>
      <c r="K177" s="229" t="s">
        <v>1</v>
      </c>
      <c r="L177" s="45"/>
      <c r="M177" s="234" t="s">
        <v>1</v>
      </c>
      <c r="N177" s="235" t="s">
        <v>44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172</v>
      </c>
      <c r="AT177" s="238" t="s">
        <v>167</v>
      </c>
      <c r="AU177" s="238" t="s">
        <v>89</v>
      </c>
      <c r="AY177" s="18" t="s">
        <v>165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87</v>
      </c>
      <c r="BK177" s="239">
        <f>ROUND(I177*H177,2)</f>
        <v>0</v>
      </c>
      <c r="BL177" s="18" t="s">
        <v>172</v>
      </c>
      <c r="BM177" s="238" t="s">
        <v>1564</v>
      </c>
    </row>
    <row r="178" s="14" customFormat="1">
      <c r="A178" s="14"/>
      <c r="B178" s="256"/>
      <c r="C178" s="257"/>
      <c r="D178" s="247" t="s">
        <v>176</v>
      </c>
      <c r="E178" s="258" t="s">
        <v>1</v>
      </c>
      <c r="F178" s="259" t="s">
        <v>308</v>
      </c>
      <c r="G178" s="257"/>
      <c r="H178" s="260">
        <v>16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6" t="s">
        <v>176</v>
      </c>
      <c r="AU178" s="266" t="s">
        <v>89</v>
      </c>
      <c r="AV178" s="14" t="s">
        <v>89</v>
      </c>
      <c r="AW178" s="14" t="s">
        <v>35</v>
      </c>
      <c r="AX178" s="14" t="s">
        <v>79</v>
      </c>
      <c r="AY178" s="266" t="s">
        <v>165</v>
      </c>
    </row>
    <row r="179" s="15" customFormat="1">
      <c r="A179" s="15"/>
      <c r="B179" s="267"/>
      <c r="C179" s="268"/>
      <c r="D179" s="247" t="s">
        <v>176</v>
      </c>
      <c r="E179" s="269" t="s">
        <v>1</v>
      </c>
      <c r="F179" s="270" t="s">
        <v>179</v>
      </c>
      <c r="G179" s="268"/>
      <c r="H179" s="271">
        <v>16</v>
      </c>
      <c r="I179" s="272"/>
      <c r="J179" s="268"/>
      <c r="K179" s="268"/>
      <c r="L179" s="273"/>
      <c r="M179" s="274"/>
      <c r="N179" s="275"/>
      <c r="O179" s="275"/>
      <c r="P179" s="275"/>
      <c r="Q179" s="275"/>
      <c r="R179" s="275"/>
      <c r="S179" s="275"/>
      <c r="T179" s="27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7" t="s">
        <v>176</v>
      </c>
      <c r="AU179" s="277" t="s">
        <v>89</v>
      </c>
      <c r="AV179" s="15" t="s">
        <v>172</v>
      </c>
      <c r="AW179" s="15" t="s">
        <v>35</v>
      </c>
      <c r="AX179" s="15" t="s">
        <v>87</v>
      </c>
      <c r="AY179" s="277" t="s">
        <v>165</v>
      </c>
    </row>
    <row r="180" s="2" customFormat="1" ht="16.5" customHeight="1">
      <c r="A180" s="39"/>
      <c r="B180" s="40"/>
      <c r="C180" s="227" t="s">
        <v>320</v>
      </c>
      <c r="D180" s="227" t="s">
        <v>167</v>
      </c>
      <c r="E180" s="228" t="s">
        <v>1565</v>
      </c>
      <c r="F180" s="229" t="s">
        <v>1566</v>
      </c>
      <c r="G180" s="230" t="s">
        <v>418</v>
      </c>
      <c r="H180" s="231">
        <v>16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44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172</v>
      </c>
      <c r="AT180" s="238" t="s">
        <v>167</v>
      </c>
      <c r="AU180" s="238" t="s">
        <v>89</v>
      </c>
      <c r="AY180" s="18" t="s">
        <v>165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87</v>
      </c>
      <c r="BK180" s="239">
        <f>ROUND(I180*H180,2)</f>
        <v>0</v>
      </c>
      <c r="BL180" s="18" t="s">
        <v>172</v>
      </c>
      <c r="BM180" s="238" t="s">
        <v>1567</v>
      </c>
    </row>
    <row r="181" s="14" customFormat="1">
      <c r="A181" s="14"/>
      <c r="B181" s="256"/>
      <c r="C181" s="257"/>
      <c r="D181" s="247" t="s">
        <v>176</v>
      </c>
      <c r="E181" s="258" t="s">
        <v>1</v>
      </c>
      <c r="F181" s="259" t="s">
        <v>308</v>
      </c>
      <c r="G181" s="257"/>
      <c r="H181" s="260">
        <v>16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6" t="s">
        <v>176</v>
      </c>
      <c r="AU181" s="266" t="s">
        <v>89</v>
      </c>
      <c r="AV181" s="14" t="s">
        <v>89</v>
      </c>
      <c r="AW181" s="14" t="s">
        <v>35</v>
      </c>
      <c r="AX181" s="14" t="s">
        <v>79</v>
      </c>
      <c r="AY181" s="266" t="s">
        <v>165</v>
      </c>
    </row>
    <row r="182" s="15" customFormat="1">
      <c r="A182" s="15"/>
      <c r="B182" s="267"/>
      <c r="C182" s="268"/>
      <c r="D182" s="247" t="s">
        <v>176</v>
      </c>
      <c r="E182" s="269" t="s">
        <v>1</v>
      </c>
      <c r="F182" s="270" t="s">
        <v>179</v>
      </c>
      <c r="G182" s="268"/>
      <c r="H182" s="271">
        <v>16</v>
      </c>
      <c r="I182" s="272"/>
      <c r="J182" s="268"/>
      <c r="K182" s="268"/>
      <c r="L182" s="273"/>
      <c r="M182" s="274"/>
      <c r="N182" s="275"/>
      <c r="O182" s="275"/>
      <c r="P182" s="275"/>
      <c r="Q182" s="275"/>
      <c r="R182" s="275"/>
      <c r="S182" s="275"/>
      <c r="T182" s="27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7" t="s">
        <v>176</v>
      </c>
      <c r="AU182" s="277" t="s">
        <v>89</v>
      </c>
      <c r="AV182" s="15" t="s">
        <v>172</v>
      </c>
      <c r="AW182" s="15" t="s">
        <v>35</v>
      </c>
      <c r="AX182" s="15" t="s">
        <v>87</v>
      </c>
      <c r="AY182" s="277" t="s">
        <v>165</v>
      </c>
    </row>
    <row r="183" s="2" customFormat="1" ht="16.5" customHeight="1">
      <c r="A183" s="39"/>
      <c r="B183" s="40"/>
      <c r="C183" s="227" t="s">
        <v>325</v>
      </c>
      <c r="D183" s="227" t="s">
        <v>167</v>
      </c>
      <c r="E183" s="228" t="s">
        <v>1568</v>
      </c>
      <c r="F183" s="229" t="s">
        <v>1569</v>
      </c>
      <c r="G183" s="230" t="s">
        <v>418</v>
      </c>
      <c r="H183" s="231">
        <v>24</v>
      </c>
      <c r="I183" s="232"/>
      <c r="J183" s="233">
        <f>ROUND(I183*H183,2)</f>
        <v>0</v>
      </c>
      <c r="K183" s="229" t="s">
        <v>1</v>
      </c>
      <c r="L183" s="45"/>
      <c r="M183" s="234" t="s">
        <v>1</v>
      </c>
      <c r="N183" s="235" t="s">
        <v>44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172</v>
      </c>
      <c r="AT183" s="238" t="s">
        <v>167</v>
      </c>
      <c r="AU183" s="238" t="s">
        <v>89</v>
      </c>
      <c r="AY183" s="18" t="s">
        <v>165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87</v>
      </c>
      <c r="BK183" s="239">
        <f>ROUND(I183*H183,2)</f>
        <v>0</v>
      </c>
      <c r="BL183" s="18" t="s">
        <v>172</v>
      </c>
      <c r="BM183" s="238" t="s">
        <v>1570</v>
      </c>
    </row>
    <row r="184" s="14" customFormat="1">
      <c r="A184" s="14"/>
      <c r="B184" s="256"/>
      <c r="C184" s="257"/>
      <c r="D184" s="247" t="s">
        <v>176</v>
      </c>
      <c r="E184" s="258" t="s">
        <v>1</v>
      </c>
      <c r="F184" s="259" t="s">
        <v>361</v>
      </c>
      <c r="G184" s="257"/>
      <c r="H184" s="260">
        <v>24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176</v>
      </c>
      <c r="AU184" s="266" t="s">
        <v>89</v>
      </c>
      <c r="AV184" s="14" t="s">
        <v>89</v>
      </c>
      <c r="AW184" s="14" t="s">
        <v>35</v>
      </c>
      <c r="AX184" s="14" t="s">
        <v>79</v>
      </c>
      <c r="AY184" s="266" t="s">
        <v>165</v>
      </c>
    </row>
    <row r="185" s="15" customFormat="1">
      <c r="A185" s="15"/>
      <c r="B185" s="267"/>
      <c r="C185" s="268"/>
      <c r="D185" s="247" t="s">
        <v>176</v>
      </c>
      <c r="E185" s="269" t="s">
        <v>1</v>
      </c>
      <c r="F185" s="270" t="s">
        <v>179</v>
      </c>
      <c r="G185" s="268"/>
      <c r="H185" s="271">
        <v>24</v>
      </c>
      <c r="I185" s="272"/>
      <c r="J185" s="268"/>
      <c r="K185" s="268"/>
      <c r="L185" s="273"/>
      <c r="M185" s="274"/>
      <c r="N185" s="275"/>
      <c r="O185" s="275"/>
      <c r="P185" s="275"/>
      <c r="Q185" s="275"/>
      <c r="R185" s="275"/>
      <c r="S185" s="275"/>
      <c r="T185" s="27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7" t="s">
        <v>176</v>
      </c>
      <c r="AU185" s="277" t="s">
        <v>89</v>
      </c>
      <c r="AV185" s="15" t="s">
        <v>172</v>
      </c>
      <c r="AW185" s="15" t="s">
        <v>35</v>
      </c>
      <c r="AX185" s="15" t="s">
        <v>87</v>
      </c>
      <c r="AY185" s="277" t="s">
        <v>165</v>
      </c>
    </row>
    <row r="186" s="2" customFormat="1" ht="16.5" customHeight="1">
      <c r="A186" s="39"/>
      <c r="B186" s="40"/>
      <c r="C186" s="227" t="s">
        <v>332</v>
      </c>
      <c r="D186" s="227" t="s">
        <v>167</v>
      </c>
      <c r="E186" s="228" t="s">
        <v>1571</v>
      </c>
      <c r="F186" s="229" t="s">
        <v>1572</v>
      </c>
      <c r="G186" s="230" t="s">
        <v>418</v>
      </c>
      <c r="H186" s="231">
        <v>24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44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172</v>
      </c>
      <c r="AT186" s="238" t="s">
        <v>167</v>
      </c>
      <c r="AU186" s="238" t="s">
        <v>89</v>
      </c>
      <c r="AY186" s="18" t="s">
        <v>165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87</v>
      </c>
      <c r="BK186" s="239">
        <f>ROUND(I186*H186,2)</f>
        <v>0</v>
      </c>
      <c r="BL186" s="18" t="s">
        <v>172</v>
      </c>
      <c r="BM186" s="238" t="s">
        <v>1573</v>
      </c>
    </row>
    <row r="187" s="14" customFormat="1">
      <c r="A187" s="14"/>
      <c r="B187" s="256"/>
      <c r="C187" s="257"/>
      <c r="D187" s="247" t="s">
        <v>176</v>
      </c>
      <c r="E187" s="258" t="s">
        <v>1</v>
      </c>
      <c r="F187" s="259" t="s">
        <v>361</v>
      </c>
      <c r="G187" s="257"/>
      <c r="H187" s="260">
        <v>24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176</v>
      </c>
      <c r="AU187" s="266" t="s">
        <v>89</v>
      </c>
      <c r="AV187" s="14" t="s">
        <v>89</v>
      </c>
      <c r="AW187" s="14" t="s">
        <v>35</v>
      </c>
      <c r="AX187" s="14" t="s">
        <v>79</v>
      </c>
      <c r="AY187" s="266" t="s">
        <v>165</v>
      </c>
    </row>
    <row r="188" s="15" customFormat="1">
      <c r="A188" s="15"/>
      <c r="B188" s="267"/>
      <c r="C188" s="268"/>
      <c r="D188" s="247" t="s">
        <v>176</v>
      </c>
      <c r="E188" s="269" t="s">
        <v>1</v>
      </c>
      <c r="F188" s="270" t="s">
        <v>179</v>
      </c>
      <c r="G188" s="268"/>
      <c r="H188" s="271">
        <v>24</v>
      </c>
      <c r="I188" s="272"/>
      <c r="J188" s="268"/>
      <c r="K188" s="268"/>
      <c r="L188" s="273"/>
      <c r="M188" s="274"/>
      <c r="N188" s="275"/>
      <c r="O188" s="275"/>
      <c r="P188" s="275"/>
      <c r="Q188" s="275"/>
      <c r="R188" s="275"/>
      <c r="S188" s="275"/>
      <c r="T188" s="27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7" t="s">
        <v>176</v>
      </c>
      <c r="AU188" s="277" t="s">
        <v>89</v>
      </c>
      <c r="AV188" s="15" t="s">
        <v>172</v>
      </c>
      <c r="AW188" s="15" t="s">
        <v>35</v>
      </c>
      <c r="AX188" s="15" t="s">
        <v>87</v>
      </c>
      <c r="AY188" s="277" t="s">
        <v>165</v>
      </c>
    </row>
    <row r="189" s="2" customFormat="1" ht="16.5" customHeight="1">
      <c r="A189" s="39"/>
      <c r="B189" s="40"/>
      <c r="C189" s="227" t="s">
        <v>7</v>
      </c>
      <c r="D189" s="227" t="s">
        <v>167</v>
      </c>
      <c r="E189" s="228" t="s">
        <v>1574</v>
      </c>
      <c r="F189" s="229" t="s">
        <v>1575</v>
      </c>
      <c r="G189" s="230" t="s">
        <v>418</v>
      </c>
      <c r="H189" s="231">
        <v>32</v>
      </c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44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172</v>
      </c>
      <c r="AT189" s="238" t="s">
        <v>167</v>
      </c>
      <c r="AU189" s="238" t="s">
        <v>89</v>
      </c>
      <c r="AY189" s="18" t="s">
        <v>165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87</v>
      </c>
      <c r="BK189" s="239">
        <f>ROUND(I189*H189,2)</f>
        <v>0</v>
      </c>
      <c r="BL189" s="18" t="s">
        <v>172</v>
      </c>
      <c r="BM189" s="238" t="s">
        <v>1576</v>
      </c>
    </row>
    <row r="190" s="14" customFormat="1">
      <c r="A190" s="14"/>
      <c r="B190" s="256"/>
      <c r="C190" s="257"/>
      <c r="D190" s="247" t="s">
        <v>176</v>
      </c>
      <c r="E190" s="258" t="s">
        <v>1</v>
      </c>
      <c r="F190" s="259" t="s">
        <v>415</v>
      </c>
      <c r="G190" s="257"/>
      <c r="H190" s="260">
        <v>32</v>
      </c>
      <c r="I190" s="261"/>
      <c r="J190" s="257"/>
      <c r="K190" s="257"/>
      <c r="L190" s="262"/>
      <c r="M190" s="263"/>
      <c r="N190" s="264"/>
      <c r="O190" s="264"/>
      <c r="P190" s="264"/>
      <c r="Q190" s="264"/>
      <c r="R190" s="264"/>
      <c r="S190" s="264"/>
      <c r="T190" s="26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6" t="s">
        <v>176</v>
      </c>
      <c r="AU190" s="266" t="s">
        <v>89</v>
      </c>
      <c r="AV190" s="14" t="s">
        <v>89</v>
      </c>
      <c r="AW190" s="14" t="s">
        <v>35</v>
      </c>
      <c r="AX190" s="14" t="s">
        <v>79</v>
      </c>
      <c r="AY190" s="266" t="s">
        <v>165</v>
      </c>
    </row>
    <row r="191" s="15" customFormat="1">
      <c r="A191" s="15"/>
      <c r="B191" s="267"/>
      <c r="C191" s="268"/>
      <c r="D191" s="247" t="s">
        <v>176</v>
      </c>
      <c r="E191" s="269" t="s">
        <v>1</v>
      </c>
      <c r="F191" s="270" t="s">
        <v>179</v>
      </c>
      <c r="G191" s="268"/>
      <c r="H191" s="271">
        <v>32</v>
      </c>
      <c r="I191" s="272"/>
      <c r="J191" s="268"/>
      <c r="K191" s="268"/>
      <c r="L191" s="273"/>
      <c r="M191" s="274"/>
      <c r="N191" s="275"/>
      <c r="O191" s="275"/>
      <c r="P191" s="275"/>
      <c r="Q191" s="275"/>
      <c r="R191" s="275"/>
      <c r="S191" s="275"/>
      <c r="T191" s="27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7" t="s">
        <v>176</v>
      </c>
      <c r="AU191" s="277" t="s">
        <v>89</v>
      </c>
      <c r="AV191" s="15" t="s">
        <v>172</v>
      </c>
      <c r="AW191" s="15" t="s">
        <v>35</v>
      </c>
      <c r="AX191" s="15" t="s">
        <v>87</v>
      </c>
      <c r="AY191" s="277" t="s">
        <v>165</v>
      </c>
    </row>
    <row r="192" s="2" customFormat="1" ht="16.5" customHeight="1">
      <c r="A192" s="39"/>
      <c r="B192" s="40"/>
      <c r="C192" s="227" t="s">
        <v>346</v>
      </c>
      <c r="D192" s="227" t="s">
        <v>167</v>
      </c>
      <c r="E192" s="228" t="s">
        <v>1577</v>
      </c>
      <c r="F192" s="229" t="s">
        <v>1578</v>
      </c>
      <c r="G192" s="230" t="s">
        <v>418</v>
      </c>
      <c r="H192" s="231">
        <v>32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44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172</v>
      </c>
      <c r="AT192" s="238" t="s">
        <v>167</v>
      </c>
      <c r="AU192" s="238" t="s">
        <v>89</v>
      </c>
      <c r="AY192" s="18" t="s">
        <v>165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87</v>
      </c>
      <c r="BK192" s="239">
        <f>ROUND(I192*H192,2)</f>
        <v>0</v>
      </c>
      <c r="BL192" s="18" t="s">
        <v>172</v>
      </c>
      <c r="BM192" s="238" t="s">
        <v>1579</v>
      </c>
    </row>
    <row r="193" s="14" customFormat="1">
      <c r="A193" s="14"/>
      <c r="B193" s="256"/>
      <c r="C193" s="257"/>
      <c r="D193" s="247" t="s">
        <v>176</v>
      </c>
      <c r="E193" s="258" t="s">
        <v>1</v>
      </c>
      <c r="F193" s="259" t="s">
        <v>415</v>
      </c>
      <c r="G193" s="257"/>
      <c r="H193" s="260">
        <v>32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6" t="s">
        <v>176</v>
      </c>
      <c r="AU193" s="266" t="s">
        <v>89</v>
      </c>
      <c r="AV193" s="14" t="s">
        <v>89</v>
      </c>
      <c r="AW193" s="14" t="s">
        <v>35</v>
      </c>
      <c r="AX193" s="14" t="s">
        <v>79</v>
      </c>
      <c r="AY193" s="266" t="s">
        <v>165</v>
      </c>
    </row>
    <row r="194" s="15" customFormat="1">
      <c r="A194" s="15"/>
      <c r="B194" s="267"/>
      <c r="C194" s="268"/>
      <c r="D194" s="247" t="s">
        <v>176</v>
      </c>
      <c r="E194" s="269" t="s">
        <v>1</v>
      </c>
      <c r="F194" s="270" t="s">
        <v>179</v>
      </c>
      <c r="G194" s="268"/>
      <c r="H194" s="271">
        <v>32</v>
      </c>
      <c r="I194" s="272"/>
      <c r="J194" s="268"/>
      <c r="K194" s="268"/>
      <c r="L194" s="273"/>
      <c r="M194" s="274"/>
      <c r="N194" s="275"/>
      <c r="O194" s="275"/>
      <c r="P194" s="275"/>
      <c r="Q194" s="275"/>
      <c r="R194" s="275"/>
      <c r="S194" s="275"/>
      <c r="T194" s="27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7" t="s">
        <v>176</v>
      </c>
      <c r="AU194" s="277" t="s">
        <v>89</v>
      </c>
      <c r="AV194" s="15" t="s">
        <v>172</v>
      </c>
      <c r="AW194" s="15" t="s">
        <v>35</v>
      </c>
      <c r="AX194" s="15" t="s">
        <v>87</v>
      </c>
      <c r="AY194" s="277" t="s">
        <v>165</v>
      </c>
    </row>
    <row r="195" s="2" customFormat="1" ht="16.5" customHeight="1">
      <c r="A195" s="39"/>
      <c r="B195" s="40"/>
      <c r="C195" s="227" t="s">
        <v>352</v>
      </c>
      <c r="D195" s="227" t="s">
        <v>167</v>
      </c>
      <c r="E195" s="228" t="s">
        <v>1580</v>
      </c>
      <c r="F195" s="229" t="s">
        <v>1581</v>
      </c>
      <c r="G195" s="230" t="s">
        <v>418</v>
      </c>
      <c r="H195" s="231">
        <v>24</v>
      </c>
      <c r="I195" s="232"/>
      <c r="J195" s="233">
        <f>ROUND(I195*H195,2)</f>
        <v>0</v>
      </c>
      <c r="K195" s="229" t="s">
        <v>1</v>
      </c>
      <c r="L195" s="45"/>
      <c r="M195" s="234" t="s">
        <v>1</v>
      </c>
      <c r="N195" s="235" t="s">
        <v>44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172</v>
      </c>
      <c r="AT195" s="238" t="s">
        <v>167</v>
      </c>
      <c r="AU195" s="238" t="s">
        <v>89</v>
      </c>
      <c r="AY195" s="18" t="s">
        <v>165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87</v>
      </c>
      <c r="BK195" s="239">
        <f>ROUND(I195*H195,2)</f>
        <v>0</v>
      </c>
      <c r="BL195" s="18" t="s">
        <v>172</v>
      </c>
      <c r="BM195" s="238" t="s">
        <v>1582</v>
      </c>
    </row>
    <row r="196" s="14" customFormat="1">
      <c r="A196" s="14"/>
      <c r="B196" s="256"/>
      <c r="C196" s="257"/>
      <c r="D196" s="247" t="s">
        <v>176</v>
      </c>
      <c r="E196" s="258" t="s">
        <v>1</v>
      </c>
      <c r="F196" s="259" t="s">
        <v>361</v>
      </c>
      <c r="G196" s="257"/>
      <c r="H196" s="260">
        <v>24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6" t="s">
        <v>176</v>
      </c>
      <c r="AU196" s="266" t="s">
        <v>89</v>
      </c>
      <c r="AV196" s="14" t="s">
        <v>89</v>
      </c>
      <c r="AW196" s="14" t="s">
        <v>35</v>
      </c>
      <c r="AX196" s="14" t="s">
        <v>79</v>
      </c>
      <c r="AY196" s="266" t="s">
        <v>165</v>
      </c>
    </row>
    <row r="197" s="15" customFormat="1">
      <c r="A197" s="15"/>
      <c r="B197" s="267"/>
      <c r="C197" s="268"/>
      <c r="D197" s="247" t="s">
        <v>176</v>
      </c>
      <c r="E197" s="269" t="s">
        <v>1</v>
      </c>
      <c r="F197" s="270" t="s">
        <v>179</v>
      </c>
      <c r="G197" s="268"/>
      <c r="H197" s="271">
        <v>24</v>
      </c>
      <c r="I197" s="272"/>
      <c r="J197" s="268"/>
      <c r="K197" s="268"/>
      <c r="L197" s="273"/>
      <c r="M197" s="274"/>
      <c r="N197" s="275"/>
      <c r="O197" s="275"/>
      <c r="P197" s="275"/>
      <c r="Q197" s="275"/>
      <c r="R197" s="275"/>
      <c r="S197" s="275"/>
      <c r="T197" s="27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7" t="s">
        <v>176</v>
      </c>
      <c r="AU197" s="277" t="s">
        <v>89</v>
      </c>
      <c r="AV197" s="15" t="s">
        <v>172</v>
      </c>
      <c r="AW197" s="15" t="s">
        <v>35</v>
      </c>
      <c r="AX197" s="15" t="s">
        <v>87</v>
      </c>
      <c r="AY197" s="277" t="s">
        <v>165</v>
      </c>
    </row>
    <row r="198" s="2" customFormat="1" ht="16.5" customHeight="1">
      <c r="A198" s="39"/>
      <c r="B198" s="40"/>
      <c r="C198" s="227" t="s">
        <v>361</v>
      </c>
      <c r="D198" s="227" t="s">
        <v>167</v>
      </c>
      <c r="E198" s="228" t="s">
        <v>1583</v>
      </c>
      <c r="F198" s="229" t="s">
        <v>1584</v>
      </c>
      <c r="G198" s="230" t="s">
        <v>418</v>
      </c>
      <c r="H198" s="231">
        <v>32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44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172</v>
      </c>
      <c r="AT198" s="238" t="s">
        <v>167</v>
      </c>
      <c r="AU198" s="238" t="s">
        <v>89</v>
      </c>
      <c r="AY198" s="18" t="s">
        <v>165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87</v>
      </c>
      <c r="BK198" s="239">
        <f>ROUND(I198*H198,2)</f>
        <v>0</v>
      </c>
      <c r="BL198" s="18" t="s">
        <v>172</v>
      </c>
      <c r="BM198" s="238" t="s">
        <v>1585</v>
      </c>
    </row>
    <row r="199" s="14" customFormat="1">
      <c r="A199" s="14"/>
      <c r="B199" s="256"/>
      <c r="C199" s="257"/>
      <c r="D199" s="247" t="s">
        <v>176</v>
      </c>
      <c r="E199" s="258" t="s">
        <v>1</v>
      </c>
      <c r="F199" s="259" t="s">
        <v>415</v>
      </c>
      <c r="G199" s="257"/>
      <c r="H199" s="260">
        <v>32</v>
      </c>
      <c r="I199" s="261"/>
      <c r="J199" s="257"/>
      <c r="K199" s="257"/>
      <c r="L199" s="262"/>
      <c r="M199" s="263"/>
      <c r="N199" s="264"/>
      <c r="O199" s="264"/>
      <c r="P199" s="264"/>
      <c r="Q199" s="264"/>
      <c r="R199" s="264"/>
      <c r="S199" s="264"/>
      <c r="T199" s="26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6" t="s">
        <v>176</v>
      </c>
      <c r="AU199" s="266" t="s">
        <v>89</v>
      </c>
      <c r="AV199" s="14" t="s">
        <v>89</v>
      </c>
      <c r="AW199" s="14" t="s">
        <v>35</v>
      </c>
      <c r="AX199" s="14" t="s">
        <v>79</v>
      </c>
      <c r="AY199" s="266" t="s">
        <v>165</v>
      </c>
    </row>
    <row r="200" s="15" customFormat="1">
      <c r="A200" s="15"/>
      <c r="B200" s="267"/>
      <c r="C200" s="268"/>
      <c r="D200" s="247" t="s">
        <v>176</v>
      </c>
      <c r="E200" s="269" t="s">
        <v>1</v>
      </c>
      <c r="F200" s="270" t="s">
        <v>179</v>
      </c>
      <c r="G200" s="268"/>
      <c r="H200" s="271">
        <v>32</v>
      </c>
      <c r="I200" s="272"/>
      <c r="J200" s="268"/>
      <c r="K200" s="268"/>
      <c r="L200" s="273"/>
      <c r="M200" s="274"/>
      <c r="N200" s="275"/>
      <c r="O200" s="275"/>
      <c r="P200" s="275"/>
      <c r="Q200" s="275"/>
      <c r="R200" s="275"/>
      <c r="S200" s="275"/>
      <c r="T200" s="27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7" t="s">
        <v>176</v>
      </c>
      <c r="AU200" s="277" t="s">
        <v>89</v>
      </c>
      <c r="AV200" s="15" t="s">
        <v>172</v>
      </c>
      <c r="AW200" s="15" t="s">
        <v>35</v>
      </c>
      <c r="AX200" s="15" t="s">
        <v>87</v>
      </c>
      <c r="AY200" s="277" t="s">
        <v>165</v>
      </c>
    </row>
    <row r="201" s="2" customFormat="1" ht="16.5" customHeight="1">
      <c r="A201" s="39"/>
      <c r="B201" s="40"/>
      <c r="C201" s="227" t="s">
        <v>369</v>
      </c>
      <c r="D201" s="227" t="s">
        <v>167</v>
      </c>
      <c r="E201" s="228" t="s">
        <v>1586</v>
      </c>
      <c r="F201" s="229" t="s">
        <v>1587</v>
      </c>
      <c r="G201" s="230" t="s">
        <v>418</v>
      </c>
      <c r="H201" s="231">
        <v>24</v>
      </c>
      <c r="I201" s="232"/>
      <c r="J201" s="233">
        <f>ROUND(I201*H201,2)</f>
        <v>0</v>
      </c>
      <c r="K201" s="229" t="s">
        <v>1</v>
      </c>
      <c r="L201" s="45"/>
      <c r="M201" s="234" t="s">
        <v>1</v>
      </c>
      <c r="N201" s="235" t="s">
        <v>44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172</v>
      </c>
      <c r="AT201" s="238" t="s">
        <v>167</v>
      </c>
      <c r="AU201" s="238" t="s">
        <v>89</v>
      </c>
      <c r="AY201" s="18" t="s">
        <v>165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87</v>
      </c>
      <c r="BK201" s="239">
        <f>ROUND(I201*H201,2)</f>
        <v>0</v>
      </c>
      <c r="BL201" s="18" t="s">
        <v>172</v>
      </c>
      <c r="BM201" s="238" t="s">
        <v>1588</v>
      </c>
    </row>
    <row r="202" s="14" customFormat="1">
      <c r="A202" s="14"/>
      <c r="B202" s="256"/>
      <c r="C202" s="257"/>
      <c r="D202" s="247" t="s">
        <v>176</v>
      </c>
      <c r="E202" s="258" t="s">
        <v>1</v>
      </c>
      <c r="F202" s="259" t="s">
        <v>361</v>
      </c>
      <c r="G202" s="257"/>
      <c r="H202" s="260">
        <v>24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176</v>
      </c>
      <c r="AU202" s="266" t="s">
        <v>89</v>
      </c>
      <c r="AV202" s="14" t="s">
        <v>89</v>
      </c>
      <c r="AW202" s="14" t="s">
        <v>35</v>
      </c>
      <c r="AX202" s="14" t="s">
        <v>79</v>
      </c>
      <c r="AY202" s="266" t="s">
        <v>165</v>
      </c>
    </row>
    <row r="203" s="15" customFormat="1">
      <c r="A203" s="15"/>
      <c r="B203" s="267"/>
      <c r="C203" s="268"/>
      <c r="D203" s="247" t="s">
        <v>176</v>
      </c>
      <c r="E203" s="269" t="s">
        <v>1</v>
      </c>
      <c r="F203" s="270" t="s">
        <v>179</v>
      </c>
      <c r="G203" s="268"/>
      <c r="H203" s="271">
        <v>24</v>
      </c>
      <c r="I203" s="272"/>
      <c r="J203" s="268"/>
      <c r="K203" s="268"/>
      <c r="L203" s="273"/>
      <c r="M203" s="274"/>
      <c r="N203" s="275"/>
      <c r="O203" s="275"/>
      <c r="P203" s="275"/>
      <c r="Q203" s="275"/>
      <c r="R203" s="275"/>
      <c r="S203" s="275"/>
      <c r="T203" s="27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7" t="s">
        <v>176</v>
      </c>
      <c r="AU203" s="277" t="s">
        <v>89</v>
      </c>
      <c r="AV203" s="15" t="s">
        <v>172</v>
      </c>
      <c r="AW203" s="15" t="s">
        <v>35</v>
      </c>
      <c r="AX203" s="15" t="s">
        <v>87</v>
      </c>
      <c r="AY203" s="277" t="s">
        <v>165</v>
      </c>
    </row>
    <row r="204" s="2" customFormat="1" ht="16.5" customHeight="1">
      <c r="A204" s="39"/>
      <c r="B204" s="40"/>
      <c r="C204" s="227" t="s">
        <v>375</v>
      </c>
      <c r="D204" s="227" t="s">
        <v>167</v>
      </c>
      <c r="E204" s="228" t="s">
        <v>1589</v>
      </c>
      <c r="F204" s="229" t="s">
        <v>1590</v>
      </c>
      <c r="G204" s="230" t="s">
        <v>418</v>
      </c>
      <c r="H204" s="231">
        <v>40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44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172</v>
      </c>
      <c r="AT204" s="238" t="s">
        <v>167</v>
      </c>
      <c r="AU204" s="238" t="s">
        <v>89</v>
      </c>
      <c r="AY204" s="18" t="s">
        <v>165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87</v>
      </c>
      <c r="BK204" s="239">
        <f>ROUND(I204*H204,2)</f>
        <v>0</v>
      </c>
      <c r="BL204" s="18" t="s">
        <v>172</v>
      </c>
      <c r="BM204" s="238" t="s">
        <v>1591</v>
      </c>
    </row>
    <row r="205" s="14" customFormat="1">
      <c r="A205" s="14"/>
      <c r="B205" s="256"/>
      <c r="C205" s="257"/>
      <c r="D205" s="247" t="s">
        <v>176</v>
      </c>
      <c r="E205" s="258" t="s">
        <v>1</v>
      </c>
      <c r="F205" s="259" t="s">
        <v>464</v>
      </c>
      <c r="G205" s="257"/>
      <c r="H205" s="260">
        <v>40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6" t="s">
        <v>176</v>
      </c>
      <c r="AU205" s="266" t="s">
        <v>89</v>
      </c>
      <c r="AV205" s="14" t="s">
        <v>89</v>
      </c>
      <c r="AW205" s="14" t="s">
        <v>35</v>
      </c>
      <c r="AX205" s="14" t="s">
        <v>79</v>
      </c>
      <c r="AY205" s="266" t="s">
        <v>165</v>
      </c>
    </row>
    <row r="206" s="15" customFormat="1">
      <c r="A206" s="15"/>
      <c r="B206" s="267"/>
      <c r="C206" s="268"/>
      <c r="D206" s="247" t="s">
        <v>176</v>
      </c>
      <c r="E206" s="269" t="s">
        <v>1</v>
      </c>
      <c r="F206" s="270" t="s">
        <v>179</v>
      </c>
      <c r="G206" s="268"/>
      <c r="H206" s="271">
        <v>40</v>
      </c>
      <c r="I206" s="272"/>
      <c r="J206" s="268"/>
      <c r="K206" s="268"/>
      <c r="L206" s="273"/>
      <c r="M206" s="274"/>
      <c r="N206" s="275"/>
      <c r="O206" s="275"/>
      <c r="P206" s="275"/>
      <c r="Q206" s="275"/>
      <c r="R206" s="275"/>
      <c r="S206" s="275"/>
      <c r="T206" s="27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7" t="s">
        <v>176</v>
      </c>
      <c r="AU206" s="277" t="s">
        <v>89</v>
      </c>
      <c r="AV206" s="15" t="s">
        <v>172</v>
      </c>
      <c r="AW206" s="15" t="s">
        <v>35</v>
      </c>
      <c r="AX206" s="15" t="s">
        <v>87</v>
      </c>
      <c r="AY206" s="277" t="s">
        <v>165</v>
      </c>
    </row>
    <row r="207" s="2" customFormat="1" ht="16.5" customHeight="1">
      <c r="A207" s="39"/>
      <c r="B207" s="40"/>
      <c r="C207" s="227" t="s">
        <v>387</v>
      </c>
      <c r="D207" s="227" t="s">
        <v>167</v>
      </c>
      <c r="E207" s="228" t="s">
        <v>1592</v>
      </c>
      <c r="F207" s="229" t="s">
        <v>1593</v>
      </c>
      <c r="G207" s="230" t="s">
        <v>418</v>
      </c>
      <c r="H207" s="231">
        <v>24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44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172</v>
      </c>
      <c r="AT207" s="238" t="s">
        <v>167</v>
      </c>
      <c r="AU207" s="238" t="s">
        <v>89</v>
      </c>
      <c r="AY207" s="18" t="s">
        <v>165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87</v>
      </c>
      <c r="BK207" s="239">
        <f>ROUND(I207*H207,2)</f>
        <v>0</v>
      </c>
      <c r="BL207" s="18" t="s">
        <v>172</v>
      </c>
      <c r="BM207" s="238" t="s">
        <v>1594</v>
      </c>
    </row>
    <row r="208" s="14" customFormat="1">
      <c r="A208" s="14"/>
      <c r="B208" s="256"/>
      <c r="C208" s="257"/>
      <c r="D208" s="247" t="s">
        <v>176</v>
      </c>
      <c r="E208" s="258" t="s">
        <v>1</v>
      </c>
      <c r="F208" s="259" t="s">
        <v>361</v>
      </c>
      <c r="G208" s="257"/>
      <c r="H208" s="260">
        <v>24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6" t="s">
        <v>176</v>
      </c>
      <c r="AU208" s="266" t="s">
        <v>89</v>
      </c>
      <c r="AV208" s="14" t="s">
        <v>89</v>
      </c>
      <c r="AW208" s="14" t="s">
        <v>35</v>
      </c>
      <c r="AX208" s="14" t="s">
        <v>79</v>
      </c>
      <c r="AY208" s="266" t="s">
        <v>165</v>
      </c>
    </row>
    <row r="209" s="15" customFormat="1">
      <c r="A209" s="15"/>
      <c r="B209" s="267"/>
      <c r="C209" s="268"/>
      <c r="D209" s="247" t="s">
        <v>176</v>
      </c>
      <c r="E209" s="269" t="s">
        <v>1</v>
      </c>
      <c r="F209" s="270" t="s">
        <v>179</v>
      </c>
      <c r="G209" s="268"/>
      <c r="H209" s="271">
        <v>24</v>
      </c>
      <c r="I209" s="272"/>
      <c r="J209" s="268"/>
      <c r="K209" s="268"/>
      <c r="L209" s="273"/>
      <c r="M209" s="274"/>
      <c r="N209" s="275"/>
      <c r="O209" s="275"/>
      <c r="P209" s="275"/>
      <c r="Q209" s="275"/>
      <c r="R209" s="275"/>
      <c r="S209" s="275"/>
      <c r="T209" s="27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7" t="s">
        <v>176</v>
      </c>
      <c r="AU209" s="277" t="s">
        <v>89</v>
      </c>
      <c r="AV209" s="15" t="s">
        <v>172</v>
      </c>
      <c r="AW209" s="15" t="s">
        <v>35</v>
      </c>
      <c r="AX209" s="15" t="s">
        <v>87</v>
      </c>
      <c r="AY209" s="277" t="s">
        <v>165</v>
      </c>
    </row>
    <row r="210" s="2" customFormat="1" ht="16.5" customHeight="1">
      <c r="A210" s="39"/>
      <c r="B210" s="40"/>
      <c r="C210" s="227" t="s">
        <v>393</v>
      </c>
      <c r="D210" s="227" t="s">
        <v>167</v>
      </c>
      <c r="E210" s="228" t="s">
        <v>1595</v>
      </c>
      <c r="F210" s="229" t="s">
        <v>1596</v>
      </c>
      <c r="G210" s="230" t="s">
        <v>418</v>
      </c>
      <c r="H210" s="231">
        <v>24</v>
      </c>
      <c r="I210" s="232"/>
      <c r="J210" s="233">
        <f>ROUND(I210*H210,2)</f>
        <v>0</v>
      </c>
      <c r="K210" s="229" t="s">
        <v>1</v>
      </c>
      <c r="L210" s="45"/>
      <c r="M210" s="234" t="s">
        <v>1</v>
      </c>
      <c r="N210" s="235" t="s">
        <v>44</v>
      </c>
      <c r="O210" s="92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172</v>
      </c>
      <c r="AT210" s="238" t="s">
        <v>167</v>
      </c>
      <c r="AU210" s="238" t="s">
        <v>89</v>
      </c>
      <c r="AY210" s="18" t="s">
        <v>165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87</v>
      </c>
      <c r="BK210" s="239">
        <f>ROUND(I210*H210,2)</f>
        <v>0</v>
      </c>
      <c r="BL210" s="18" t="s">
        <v>172</v>
      </c>
      <c r="BM210" s="238" t="s">
        <v>1597</v>
      </c>
    </row>
    <row r="211" s="14" customFormat="1">
      <c r="A211" s="14"/>
      <c r="B211" s="256"/>
      <c r="C211" s="257"/>
      <c r="D211" s="247" t="s">
        <v>176</v>
      </c>
      <c r="E211" s="258" t="s">
        <v>1</v>
      </c>
      <c r="F211" s="259" t="s">
        <v>361</v>
      </c>
      <c r="G211" s="257"/>
      <c r="H211" s="260">
        <v>24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176</v>
      </c>
      <c r="AU211" s="266" t="s">
        <v>89</v>
      </c>
      <c r="AV211" s="14" t="s">
        <v>89</v>
      </c>
      <c r="AW211" s="14" t="s">
        <v>35</v>
      </c>
      <c r="AX211" s="14" t="s">
        <v>79</v>
      </c>
      <c r="AY211" s="266" t="s">
        <v>165</v>
      </c>
    </row>
    <row r="212" s="15" customFormat="1">
      <c r="A212" s="15"/>
      <c r="B212" s="267"/>
      <c r="C212" s="268"/>
      <c r="D212" s="247" t="s">
        <v>176</v>
      </c>
      <c r="E212" s="269" t="s">
        <v>1</v>
      </c>
      <c r="F212" s="270" t="s">
        <v>179</v>
      </c>
      <c r="G212" s="268"/>
      <c r="H212" s="271">
        <v>24</v>
      </c>
      <c r="I212" s="272"/>
      <c r="J212" s="268"/>
      <c r="K212" s="268"/>
      <c r="L212" s="273"/>
      <c r="M212" s="274"/>
      <c r="N212" s="275"/>
      <c r="O212" s="275"/>
      <c r="P212" s="275"/>
      <c r="Q212" s="275"/>
      <c r="R212" s="275"/>
      <c r="S212" s="275"/>
      <c r="T212" s="27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7" t="s">
        <v>176</v>
      </c>
      <c r="AU212" s="277" t="s">
        <v>89</v>
      </c>
      <c r="AV212" s="15" t="s">
        <v>172</v>
      </c>
      <c r="AW212" s="15" t="s">
        <v>35</v>
      </c>
      <c r="AX212" s="15" t="s">
        <v>87</v>
      </c>
      <c r="AY212" s="277" t="s">
        <v>165</v>
      </c>
    </row>
    <row r="213" s="2" customFormat="1" ht="16.5" customHeight="1">
      <c r="A213" s="39"/>
      <c r="B213" s="40"/>
      <c r="C213" s="227" t="s">
        <v>399</v>
      </c>
      <c r="D213" s="227" t="s">
        <v>167</v>
      </c>
      <c r="E213" s="228" t="s">
        <v>1598</v>
      </c>
      <c r="F213" s="229" t="s">
        <v>1599</v>
      </c>
      <c r="G213" s="230" t="s">
        <v>418</v>
      </c>
      <c r="H213" s="231">
        <v>8</v>
      </c>
      <c r="I213" s="232"/>
      <c r="J213" s="233">
        <f>ROUND(I213*H213,2)</f>
        <v>0</v>
      </c>
      <c r="K213" s="229" t="s">
        <v>1</v>
      </c>
      <c r="L213" s="45"/>
      <c r="M213" s="234" t="s">
        <v>1</v>
      </c>
      <c r="N213" s="235" t="s">
        <v>44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172</v>
      </c>
      <c r="AT213" s="238" t="s">
        <v>167</v>
      </c>
      <c r="AU213" s="238" t="s">
        <v>89</v>
      </c>
      <c r="AY213" s="18" t="s">
        <v>165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87</v>
      </c>
      <c r="BK213" s="239">
        <f>ROUND(I213*H213,2)</f>
        <v>0</v>
      </c>
      <c r="BL213" s="18" t="s">
        <v>172</v>
      </c>
      <c r="BM213" s="238" t="s">
        <v>1600</v>
      </c>
    </row>
    <row r="214" s="14" customFormat="1">
      <c r="A214" s="14"/>
      <c r="B214" s="256"/>
      <c r="C214" s="257"/>
      <c r="D214" s="247" t="s">
        <v>176</v>
      </c>
      <c r="E214" s="258" t="s">
        <v>1</v>
      </c>
      <c r="F214" s="259" t="s">
        <v>195</v>
      </c>
      <c r="G214" s="257"/>
      <c r="H214" s="260">
        <v>8</v>
      </c>
      <c r="I214" s="261"/>
      <c r="J214" s="257"/>
      <c r="K214" s="257"/>
      <c r="L214" s="262"/>
      <c r="M214" s="263"/>
      <c r="N214" s="264"/>
      <c r="O214" s="264"/>
      <c r="P214" s="264"/>
      <c r="Q214" s="264"/>
      <c r="R214" s="264"/>
      <c r="S214" s="264"/>
      <c r="T214" s="26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6" t="s">
        <v>176</v>
      </c>
      <c r="AU214" s="266" t="s">
        <v>89</v>
      </c>
      <c r="AV214" s="14" t="s">
        <v>89</v>
      </c>
      <c r="AW214" s="14" t="s">
        <v>35</v>
      </c>
      <c r="AX214" s="14" t="s">
        <v>79</v>
      </c>
      <c r="AY214" s="266" t="s">
        <v>165</v>
      </c>
    </row>
    <row r="215" s="15" customFormat="1">
      <c r="A215" s="15"/>
      <c r="B215" s="267"/>
      <c r="C215" s="268"/>
      <c r="D215" s="247" t="s">
        <v>176</v>
      </c>
      <c r="E215" s="269" t="s">
        <v>1</v>
      </c>
      <c r="F215" s="270" t="s">
        <v>179</v>
      </c>
      <c r="G215" s="268"/>
      <c r="H215" s="271">
        <v>8</v>
      </c>
      <c r="I215" s="272"/>
      <c r="J215" s="268"/>
      <c r="K215" s="268"/>
      <c r="L215" s="273"/>
      <c r="M215" s="274"/>
      <c r="N215" s="275"/>
      <c r="O215" s="275"/>
      <c r="P215" s="275"/>
      <c r="Q215" s="275"/>
      <c r="R215" s="275"/>
      <c r="S215" s="275"/>
      <c r="T215" s="27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7" t="s">
        <v>176</v>
      </c>
      <c r="AU215" s="277" t="s">
        <v>89</v>
      </c>
      <c r="AV215" s="15" t="s">
        <v>172</v>
      </c>
      <c r="AW215" s="15" t="s">
        <v>35</v>
      </c>
      <c r="AX215" s="15" t="s">
        <v>87</v>
      </c>
      <c r="AY215" s="277" t="s">
        <v>165</v>
      </c>
    </row>
    <row r="216" s="2" customFormat="1" ht="16.5" customHeight="1">
      <c r="A216" s="39"/>
      <c r="B216" s="40"/>
      <c r="C216" s="227" t="s">
        <v>405</v>
      </c>
      <c r="D216" s="227" t="s">
        <v>167</v>
      </c>
      <c r="E216" s="228" t="s">
        <v>1601</v>
      </c>
      <c r="F216" s="229" t="s">
        <v>1602</v>
      </c>
      <c r="G216" s="230" t="s">
        <v>418</v>
      </c>
      <c r="H216" s="231">
        <v>8</v>
      </c>
      <c r="I216" s="232"/>
      <c r="J216" s="233">
        <f>ROUND(I216*H216,2)</f>
        <v>0</v>
      </c>
      <c r="K216" s="229" t="s">
        <v>1</v>
      </c>
      <c r="L216" s="45"/>
      <c r="M216" s="234" t="s">
        <v>1</v>
      </c>
      <c r="N216" s="235" t="s">
        <v>44</v>
      </c>
      <c r="O216" s="92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8" t="s">
        <v>172</v>
      </c>
      <c r="AT216" s="238" t="s">
        <v>167</v>
      </c>
      <c r="AU216" s="238" t="s">
        <v>89</v>
      </c>
      <c r="AY216" s="18" t="s">
        <v>165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8" t="s">
        <v>87</v>
      </c>
      <c r="BK216" s="239">
        <f>ROUND(I216*H216,2)</f>
        <v>0</v>
      </c>
      <c r="BL216" s="18" t="s">
        <v>172</v>
      </c>
      <c r="BM216" s="238" t="s">
        <v>1603</v>
      </c>
    </row>
    <row r="217" s="14" customFormat="1">
      <c r="A217" s="14"/>
      <c r="B217" s="256"/>
      <c r="C217" s="257"/>
      <c r="D217" s="247" t="s">
        <v>176</v>
      </c>
      <c r="E217" s="258" t="s">
        <v>1</v>
      </c>
      <c r="F217" s="259" t="s">
        <v>195</v>
      </c>
      <c r="G217" s="257"/>
      <c r="H217" s="260">
        <v>8</v>
      </c>
      <c r="I217" s="261"/>
      <c r="J217" s="257"/>
      <c r="K217" s="257"/>
      <c r="L217" s="262"/>
      <c r="M217" s="263"/>
      <c r="N217" s="264"/>
      <c r="O217" s="264"/>
      <c r="P217" s="264"/>
      <c r="Q217" s="264"/>
      <c r="R217" s="264"/>
      <c r="S217" s="264"/>
      <c r="T217" s="26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6" t="s">
        <v>176</v>
      </c>
      <c r="AU217" s="266" t="s">
        <v>89</v>
      </c>
      <c r="AV217" s="14" t="s">
        <v>89</v>
      </c>
      <c r="AW217" s="14" t="s">
        <v>35</v>
      </c>
      <c r="AX217" s="14" t="s">
        <v>79</v>
      </c>
      <c r="AY217" s="266" t="s">
        <v>165</v>
      </c>
    </row>
    <row r="218" s="15" customFormat="1">
      <c r="A218" s="15"/>
      <c r="B218" s="267"/>
      <c r="C218" s="268"/>
      <c r="D218" s="247" t="s">
        <v>176</v>
      </c>
      <c r="E218" s="269" t="s">
        <v>1</v>
      </c>
      <c r="F218" s="270" t="s">
        <v>179</v>
      </c>
      <c r="G218" s="268"/>
      <c r="H218" s="271">
        <v>8</v>
      </c>
      <c r="I218" s="272"/>
      <c r="J218" s="268"/>
      <c r="K218" s="268"/>
      <c r="L218" s="273"/>
      <c r="M218" s="274"/>
      <c r="N218" s="275"/>
      <c r="O218" s="275"/>
      <c r="P218" s="275"/>
      <c r="Q218" s="275"/>
      <c r="R218" s="275"/>
      <c r="S218" s="275"/>
      <c r="T218" s="27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7" t="s">
        <v>176</v>
      </c>
      <c r="AU218" s="277" t="s">
        <v>89</v>
      </c>
      <c r="AV218" s="15" t="s">
        <v>172</v>
      </c>
      <c r="AW218" s="15" t="s">
        <v>35</v>
      </c>
      <c r="AX218" s="15" t="s">
        <v>87</v>
      </c>
      <c r="AY218" s="277" t="s">
        <v>165</v>
      </c>
    </row>
    <row r="219" s="2" customFormat="1" ht="16.5" customHeight="1">
      <c r="A219" s="39"/>
      <c r="B219" s="40"/>
      <c r="C219" s="227" t="s">
        <v>410</v>
      </c>
      <c r="D219" s="227" t="s">
        <v>167</v>
      </c>
      <c r="E219" s="228" t="s">
        <v>1604</v>
      </c>
      <c r="F219" s="229" t="s">
        <v>1605</v>
      </c>
      <c r="G219" s="230" t="s">
        <v>418</v>
      </c>
      <c r="H219" s="231">
        <v>48</v>
      </c>
      <c r="I219" s="232"/>
      <c r="J219" s="233">
        <f>ROUND(I219*H219,2)</f>
        <v>0</v>
      </c>
      <c r="K219" s="229" t="s">
        <v>1</v>
      </c>
      <c r="L219" s="45"/>
      <c r="M219" s="234" t="s">
        <v>1</v>
      </c>
      <c r="N219" s="235" t="s">
        <v>44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172</v>
      </c>
      <c r="AT219" s="238" t="s">
        <v>167</v>
      </c>
      <c r="AU219" s="238" t="s">
        <v>89</v>
      </c>
      <c r="AY219" s="18" t="s">
        <v>165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87</v>
      </c>
      <c r="BK219" s="239">
        <f>ROUND(I219*H219,2)</f>
        <v>0</v>
      </c>
      <c r="BL219" s="18" t="s">
        <v>172</v>
      </c>
      <c r="BM219" s="238" t="s">
        <v>1606</v>
      </c>
    </row>
    <row r="220" s="14" customFormat="1">
      <c r="A220" s="14"/>
      <c r="B220" s="256"/>
      <c r="C220" s="257"/>
      <c r="D220" s="247" t="s">
        <v>176</v>
      </c>
      <c r="E220" s="258" t="s">
        <v>1</v>
      </c>
      <c r="F220" s="259" t="s">
        <v>516</v>
      </c>
      <c r="G220" s="257"/>
      <c r="H220" s="260">
        <v>48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176</v>
      </c>
      <c r="AU220" s="266" t="s">
        <v>89</v>
      </c>
      <c r="AV220" s="14" t="s">
        <v>89</v>
      </c>
      <c r="AW220" s="14" t="s">
        <v>35</v>
      </c>
      <c r="AX220" s="14" t="s">
        <v>79</v>
      </c>
      <c r="AY220" s="266" t="s">
        <v>165</v>
      </c>
    </row>
    <row r="221" s="15" customFormat="1">
      <c r="A221" s="15"/>
      <c r="B221" s="267"/>
      <c r="C221" s="268"/>
      <c r="D221" s="247" t="s">
        <v>176</v>
      </c>
      <c r="E221" s="269" t="s">
        <v>1</v>
      </c>
      <c r="F221" s="270" t="s">
        <v>179</v>
      </c>
      <c r="G221" s="268"/>
      <c r="H221" s="271">
        <v>48</v>
      </c>
      <c r="I221" s="272"/>
      <c r="J221" s="268"/>
      <c r="K221" s="268"/>
      <c r="L221" s="273"/>
      <c r="M221" s="274"/>
      <c r="N221" s="275"/>
      <c r="O221" s="275"/>
      <c r="P221" s="275"/>
      <c r="Q221" s="275"/>
      <c r="R221" s="275"/>
      <c r="S221" s="275"/>
      <c r="T221" s="27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7" t="s">
        <v>176</v>
      </c>
      <c r="AU221" s="277" t="s">
        <v>89</v>
      </c>
      <c r="AV221" s="15" t="s">
        <v>172</v>
      </c>
      <c r="AW221" s="15" t="s">
        <v>35</v>
      </c>
      <c r="AX221" s="15" t="s">
        <v>87</v>
      </c>
      <c r="AY221" s="277" t="s">
        <v>165</v>
      </c>
    </row>
    <row r="222" s="2" customFormat="1" ht="16.5" customHeight="1">
      <c r="A222" s="39"/>
      <c r="B222" s="40"/>
      <c r="C222" s="227" t="s">
        <v>415</v>
      </c>
      <c r="D222" s="227" t="s">
        <v>167</v>
      </c>
      <c r="E222" s="228" t="s">
        <v>1607</v>
      </c>
      <c r="F222" s="229" t="s">
        <v>1608</v>
      </c>
      <c r="G222" s="230" t="s">
        <v>418</v>
      </c>
      <c r="H222" s="231">
        <v>48</v>
      </c>
      <c r="I222" s="232"/>
      <c r="J222" s="233">
        <f>ROUND(I222*H222,2)</f>
        <v>0</v>
      </c>
      <c r="K222" s="229" t="s">
        <v>1</v>
      </c>
      <c r="L222" s="45"/>
      <c r="M222" s="234" t="s">
        <v>1</v>
      </c>
      <c r="N222" s="235" t="s">
        <v>44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172</v>
      </c>
      <c r="AT222" s="238" t="s">
        <v>167</v>
      </c>
      <c r="AU222" s="238" t="s">
        <v>89</v>
      </c>
      <c r="AY222" s="18" t="s">
        <v>165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87</v>
      </c>
      <c r="BK222" s="239">
        <f>ROUND(I222*H222,2)</f>
        <v>0</v>
      </c>
      <c r="BL222" s="18" t="s">
        <v>172</v>
      </c>
      <c r="BM222" s="238" t="s">
        <v>1609</v>
      </c>
    </row>
    <row r="223" s="14" customFormat="1">
      <c r="A223" s="14"/>
      <c r="B223" s="256"/>
      <c r="C223" s="257"/>
      <c r="D223" s="247" t="s">
        <v>176</v>
      </c>
      <c r="E223" s="258" t="s">
        <v>1</v>
      </c>
      <c r="F223" s="259" t="s">
        <v>516</v>
      </c>
      <c r="G223" s="257"/>
      <c r="H223" s="260">
        <v>48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6" t="s">
        <v>176</v>
      </c>
      <c r="AU223" s="266" t="s">
        <v>89</v>
      </c>
      <c r="AV223" s="14" t="s">
        <v>89</v>
      </c>
      <c r="AW223" s="14" t="s">
        <v>35</v>
      </c>
      <c r="AX223" s="14" t="s">
        <v>79</v>
      </c>
      <c r="AY223" s="266" t="s">
        <v>165</v>
      </c>
    </row>
    <row r="224" s="15" customFormat="1">
      <c r="A224" s="15"/>
      <c r="B224" s="267"/>
      <c r="C224" s="268"/>
      <c r="D224" s="247" t="s">
        <v>176</v>
      </c>
      <c r="E224" s="269" t="s">
        <v>1</v>
      </c>
      <c r="F224" s="270" t="s">
        <v>179</v>
      </c>
      <c r="G224" s="268"/>
      <c r="H224" s="271">
        <v>48</v>
      </c>
      <c r="I224" s="272"/>
      <c r="J224" s="268"/>
      <c r="K224" s="268"/>
      <c r="L224" s="273"/>
      <c r="M224" s="274"/>
      <c r="N224" s="275"/>
      <c r="O224" s="275"/>
      <c r="P224" s="275"/>
      <c r="Q224" s="275"/>
      <c r="R224" s="275"/>
      <c r="S224" s="275"/>
      <c r="T224" s="276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7" t="s">
        <v>176</v>
      </c>
      <c r="AU224" s="277" t="s">
        <v>89</v>
      </c>
      <c r="AV224" s="15" t="s">
        <v>172</v>
      </c>
      <c r="AW224" s="15" t="s">
        <v>35</v>
      </c>
      <c r="AX224" s="15" t="s">
        <v>87</v>
      </c>
      <c r="AY224" s="277" t="s">
        <v>165</v>
      </c>
    </row>
    <row r="225" s="2" customFormat="1" ht="16.5" customHeight="1">
      <c r="A225" s="39"/>
      <c r="B225" s="40"/>
      <c r="C225" s="227" t="s">
        <v>422</v>
      </c>
      <c r="D225" s="227" t="s">
        <v>167</v>
      </c>
      <c r="E225" s="228" t="s">
        <v>1610</v>
      </c>
      <c r="F225" s="229" t="s">
        <v>1611</v>
      </c>
      <c r="G225" s="230" t="s">
        <v>418</v>
      </c>
      <c r="H225" s="231">
        <v>16</v>
      </c>
      <c r="I225" s="232"/>
      <c r="J225" s="233">
        <f>ROUND(I225*H225,2)</f>
        <v>0</v>
      </c>
      <c r="K225" s="229" t="s">
        <v>1</v>
      </c>
      <c r="L225" s="45"/>
      <c r="M225" s="234" t="s">
        <v>1</v>
      </c>
      <c r="N225" s="235" t="s">
        <v>44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172</v>
      </c>
      <c r="AT225" s="238" t="s">
        <v>167</v>
      </c>
      <c r="AU225" s="238" t="s">
        <v>89</v>
      </c>
      <c r="AY225" s="18" t="s">
        <v>165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87</v>
      </c>
      <c r="BK225" s="239">
        <f>ROUND(I225*H225,2)</f>
        <v>0</v>
      </c>
      <c r="BL225" s="18" t="s">
        <v>172</v>
      </c>
      <c r="BM225" s="238" t="s">
        <v>1612</v>
      </c>
    </row>
    <row r="226" s="14" customFormat="1">
      <c r="A226" s="14"/>
      <c r="B226" s="256"/>
      <c r="C226" s="257"/>
      <c r="D226" s="247" t="s">
        <v>176</v>
      </c>
      <c r="E226" s="258" t="s">
        <v>1</v>
      </c>
      <c r="F226" s="259" t="s">
        <v>308</v>
      </c>
      <c r="G226" s="257"/>
      <c r="H226" s="260">
        <v>16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6" t="s">
        <v>176</v>
      </c>
      <c r="AU226" s="266" t="s">
        <v>89</v>
      </c>
      <c r="AV226" s="14" t="s">
        <v>89</v>
      </c>
      <c r="AW226" s="14" t="s">
        <v>35</v>
      </c>
      <c r="AX226" s="14" t="s">
        <v>79</v>
      </c>
      <c r="AY226" s="266" t="s">
        <v>165</v>
      </c>
    </row>
    <row r="227" s="15" customFormat="1">
      <c r="A227" s="15"/>
      <c r="B227" s="267"/>
      <c r="C227" s="268"/>
      <c r="D227" s="247" t="s">
        <v>176</v>
      </c>
      <c r="E227" s="269" t="s">
        <v>1</v>
      </c>
      <c r="F227" s="270" t="s">
        <v>179</v>
      </c>
      <c r="G227" s="268"/>
      <c r="H227" s="271">
        <v>16</v>
      </c>
      <c r="I227" s="272"/>
      <c r="J227" s="268"/>
      <c r="K227" s="268"/>
      <c r="L227" s="273"/>
      <c r="M227" s="274"/>
      <c r="N227" s="275"/>
      <c r="O227" s="275"/>
      <c r="P227" s="275"/>
      <c r="Q227" s="275"/>
      <c r="R227" s="275"/>
      <c r="S227" s="275"/>
      <c r="T227" s="27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7" t="s">
        <v>176</v>
      </c>
      <c r="AU227" s="277" t="s">
        <v>89</v>
      </c>
      <c r="AV227" s="15" t="s">
        <v>172</v>
      </c>
      <c r="AW227" s="15" t="s">
        <v>35</v>
      </c>
      <c r="AX227" s="15" t="s">
        <v>87</v>
      </c>
      <c r="AY227" s="277" t="s">
        <v>165</v>
      </c>
    </row>
    <row r="228" s="2" customFormat="1" ht="16.5" customHeight="1">
      <c r="A228" s="39"/>
      <c r="B228" s="40"/>
      <c r="C228" s="227" t="s">
        <v>427</v>
      </c>
      <c r="D228" s="227" t="s">
        <v>167</v>
      </c>
      <c r="E228" s="228" t="s">
        <v>1613</v>
      </c>
      <c r="F228" s="229" t="s">
        <v>1614</v>
      </c>
      <c r="G228" s="230" t="s">
        <v>418</v>
      </c>
      <c r="H228" s="231">
        <v>32</v>
      </c>
      <c r="I228" s="232"/>
      <c r="J228" s="233">
        <f>ROUND(I228*H228,2)</f>
        <v>0</v>
      </c>
      <c r="K228" s="229" t="s">
        <v>1</v>
      </c>
      <c r="L228" s="45"/>
      <c r="M228" s="234" t="s">
        <v>1</v>
      </c>
      <c r="N228" s="235" t="s">
        <v>44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172</v>
      </c>
      <c r="AT228" s="238" t="s">
        <v>167</v>
      </c>
      <c r="AU228" s="238" t="s">
        <v>89</v>
      </c>
      <c r="AY228" s="18" t="s">
        <v>165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87</v>
      </c>
      <c r="BK228" s="239">
        <f>ROUND(I228*H228,2)</f>
        <v>0</v>
      </c>
      <c r="BL228" s="18" t="s">
        <v>172</v>
      </c>
      <c r="BM228" s="238" t="s">
        <v>1615</v>
      </c>
    </row>
    <row r="229" s="14" customFormat="1">
      <c r="A229" s="14"/>
      <c r="B229" s="256"/>
      <c r="C229" s="257"/>
      <c r="D229" s="247" t="s">
        <v>176</v>
      </c>
      <c r="E229" s="258" t="s">
        <v>1</v>
      </c>
      <c r="F229" s="259" t="s">
        <v>415</v>
      </c>
      <c r="G229" s="257"/>
      <c r="H229" s="260">
        <v>32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6" t="s">
        <v>176</v>
      </c>
      <c r="AU229" s="266" t="s">
        <v>89</v>
      </c>
      <c r="AV229" s="14" t="s">
        <v>89</v>
      </c>
      <c r="AW229" s="14" t="s">
        <v>35</v>
      </c>
      <c r="AX229" s="14" t="s">
        <v>79</v>
      </c>
      <c r="AY229" s="266" t="s">
        <v>165</v>
      </c>
    </row>
    <row r="230" s="15" customFormat="1">
      <c r="A230" s="15"/>
      <c r="B230" s="267"/>
      <c r="C230" s="268"/>
      <c r="D230" s="247" t="s">
        <v>176</v>
      </c>
      <c r="E230" s="269" t="s">
        <v>1</v>
      </c>
      <c r="F230" s="270" t="s">
        <v>179</v>
      </c>
      <c r="G230" s="268"/>
      <c r="H230" s="271">
        <v>32</v>
      </c>
      <c r="I230" s="272"/>
      <c r="J230" s="268"/>
      <c r="K230" s="268"/>
      <c r="L230" s="273"/>
      <c r="M230" s="274"/>
      <c r="N230" s="275"/>
      <c r="O230" s="275"/>
      <c r="P230" s="275"/>
      <c r="Q230" s="275"/>
      <c r="R230" s="275"/>
      <c r="S230" s="275"/>
      <c r="T230" s="27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7" t="s">
        <v>176</v>
      </c>
      <c r="AU230" s="277" t="s">
        <v>89</v>
      </c>
      <c r="AV230" s="15" t="s">
        <v>172</v>
      </c>
      <c r="AW230" s="15" t="s">
        <v>35</v>
      </c>
      <c r="AX230" s="15" t="s">
        <v>87</v>
      </c>
      <c r="AY230" s="277" t="s">
        <v>165</v>
      </c>
    </row>
    <row r="231" s="2" customFormat="1" ht="16.5" customHeight="1">
      <c r="A231" s="39"/>
      <c r="B231" s="40"/>
      <c r="C231" s="227" t="s">
        <v>432</v>
      </c>
      <c r="D231" s="227" t="s">
        <v>167</v>
      </c>
      <c r="E231" s="228" t="s">
        <v>1616</v>
      </c>
      <c r="F231" s="229" t="s">
        <v>1617</v>
      </c>
      <c r="G231" s="230" t="s">
        <v>418</v>
      </c>
      <c r="H231" s="231">
        <v>32</v>
      </c>
      <c r="I231" s="232"/>
      <c r="J231" s="233">
        <f>ROUND(I231*H231,2)</f>
        <v>0</v>
      </c>
      <c r="K231" s="229" t="s">
        <v>1</v>
      </c>
      <c r="L231" s="45"/>
      <c r="M231" s="234" t="s">
        <v>1</v>
      </c>
      <c r="N231" s="235" t="s">
        <v>44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172</v>
      </c>
      <c r="AT231" s="238" t="s">
        <v>167</v>
      </c>
      <c r="AU231" s="238" t="s">
        <v>89</v>
      </c>
      <c r="AY231" s="18" t="s">
        <v>165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87</v>
      </c>
      <c r="BK231" s="239">
        <f>ROUND(I231*H231,2)</f>
        <v>0</v>
      </c>
      <c r="BL231" s="18" t="s">
        <v>172</v>
      </c>
      <c r="BM231" s="238" t="s">
        <v>1618</v>
      </c>
    </row>
    <row r="232" s="14" customFormat="1">
      <c r="A232" s="14"/>
      <c r="B232" s="256"/>
      <c r="C232" s="257"/>
      <c r="D232" s="247" t="s">
        <v>176</v>
      </c>
      <c r="E232" s="258" t="s">
        <v>1</v>
      </c>
      <c r="F232" s="259" t="s">
        <v>415</v>
      </c>
      <c r="G232" s="257"/>
      <c r="H232" s="260">
        <v>32</v>
      </c>
      <c r="I232" s="261"/>
      <c r="J232" s="257"/>
      <c r="K232" s="257"/>
      <c r="L232" s="262"/>
      <c r="M232" s="263"/>
      <c r="N232" s="264"/>
      <c r="O232" s="264"/>
      <c r="P232" s="264"/>
      <c r="Q232" s="264"/>
      <c r="R232" s="264"/>
      <c r="S232" s="264"/>
      <c r="T232" s="26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6" t="s">
        <v>176</v>
      </c>
      <c r="AU232" s="266" t="s">
        <v>89</v>
      </c>
      <c r="AV232" s="14" t="s">
        <v>89</v>
      </c>
      <c r="AW232" s="14" t="s">
        <v>35</v>
      </c>
      <c r="AX232" s="14" t="s">
        <v>79</v>
      </c>
      <c r="AY232" s="266" t="s">
        <v>165</v>
      </c>
    </row>
    <row r="233" s="15" customFormat="1">
      <c r="A233" s="15"/>
      <c r="B233" s="267"/>
      <c r="C233" s="268"/>
      <c r="D233" s="247" t="s">
        <v>176</v>
      </c>
      <c r="E233" s="269" t="s">
        <v>1</v>
      </c>
      <c r="F233" s="270" t="s">
        <v>179</v>
      </c>
      <c r="G233" s="268"/>
      <c r="H233" s="271">
        <v>32</v>
      </c>
      <c r="I233" s="272"/>
      <c r="J233" s="268"/>
      <c r="K233" s="268"/>
      <c r="L233" s="273"/>
      <c r="M233" s="274"/>
      <c r="N233" s="275"/>
      <c r="O233" s="275"/>
      <c r="P233" s="275"/>
      <c r="Q233" s="275"/>
      <c r="R233" s="275"/>
      <c r="S233" s="275"/>
      <c r="T233" s="27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7" t="s">
        <v>176</v>
      </c>
      <c r="AU233" s="277" t="s">
        <v>89</v>
      </c>
      <c r="AV233" s="15" t="s">
        <v>172</v>
      </c>
      <c r="AW233" s="15" t="s">
        <v>35</v>
      </c>
      <c r="AX233" s="15" t="s">
        <v>87</v>
      </c>
      <c r="AY233" s="277" t="s">
        <v>165</v>
      </c>
    </row>
    <row r="234" s="2" customFormat="1" ht="16.5" customHeight="1">
      <c r="A234" s="39"/>
      <c r="B234" s="40"/>
      <c r="C234" s="227" t="s">
        <v>438</v>
      </c>
      <c r="D234" s="227" t="s">
        <v>167</v>
      </c>
      <c r="E234" s="228" t="s">
        <v>1619</v>
      </c>
      <c r="F234" s="229" t="s">
        <v>1620</v>
      </c>
      <c r="G234" s="230" t="s">
        <v>418</v>
      </c>
      <c r="H234" s="231">
        <v>32</v>
      </c>
      <c r="I234" s="232"/>
      <c r="J234" s="233">
        <f>ROUND(I234*H234,2)</f>
        <v>0</v>
      </c>
      <c r="K234" s="229" t="s">
        <v>1</v>
      </c>
      <c r="L234" s="45"/>
      <c r="M234" s="234" t="s">
        <v>1</v>
      </c>
      <c r="N234" s="235" t="s">
        <v>44</v>
      </c>
      <c r="O234" s="92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172</v>
      </c>
      <c r="AT234" s="238" t="s">
        <v>167</v>
      </c>
      <c r="AU234" s="238" t="s">
        <v>89</v>
      </c>
      <c r="AY234" s="18" t="s">
        <v>165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87</v>
      </c>
      <c r="BK234" s="239">
        <f>ROUND(I234*H234,2)</f>
        <v>0</v>
      </c>
      <c r="BL234" s="18" t="s">
        <v>172</v>
      </c>
      <c r="BM234" s="238" t="s">
        <v>1621</v>
      </c>
    </row>
    <row r="235" s="14" customFormat="1">
      <c r="A235" s="14"/>
      <c r="B235" s="256"/>
      <c r="C235" s="257"/>
      <c r="D235" s="247" t="s">
        <v>176</v>
      </c>
      <c r="E235" s="258" t="s">
        <v>1</v>
      </c>
      <c r="F235" s="259" t="s">
        <v>415</v>
      </c>
      <c r="G235" s="257"/>
      <c r="H235" s="260">
        <v>32</v>
      </c>
      <c r="I235" s="261"/>
      <c r="J235" s="257"/>
      <c r="K235" s="257"/>
      <c r="L235" s="262"/>
      <c r="M235" s="263"/>
      <c r="N235" s="264"/>
      <c r="O235" s="264"/>
      <c r="P235" s="264"/>
      <c r="Q235" s="264"/>
      <c r="R235" s="264"/>
      <c r="S235" s="264"/>
      <c r="T235" s="26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6" t="s">
        <v>176</v>
      </c>
      <c r="AU235" s="266" t="s">
        <v>89</v>
      </c>
      <c r="AV235" s="14" t="s">
        <v>89</v>
      </c>
      <c r="AW235" s="14" t="s">
        <v>35</v>
      </c>
      <c r="AX235" s="14" t="s">
        <v>79</v>
      </c>
      <c r="AY235" s="266" t="s">
        <v>165</v>
      </c>
    </row>
    <row r="236" s="15" customFormat="1">
      <c r="A236" s="15"/>
      <c r="B236" s="267"/>
      <c r="C236" s="268"/>
      <c r="D236" s="247" t="s">
        <v>176</v>
      </c>
      <c r="E236" s="269" t="s">
        <v>1</v>
      </c>
      <c r="F236" s="270" t="s">
        <v>179</v>
      </c>
      <c r="G236" s="268"/>
      <c r="H236" s="271">
        <v>32</v>
      </c>
      <c r="I236" s="272"/>
      <c r="J236" s="268"/>
      <c r="K236" s="268"/>
      <c r="L236" s="273"/>
      <c r="M236" s="274"/>
      <c r="N236" s="275"/>
      <c r="O236" s="275"/>
      <c r="P236" s="275"/>
      <c r="Q236" s="275"/>
      <c r="R236" s="275"/>
      <c r="S236" s="275"/>
      <c r="T236" s="27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7" t="s">
        <v>176</v>
      </c>
      <c r="AU236" s="277" t="s">
        <v>89</v>
      </c>
      <c r="AV236" s="15" t="s">
        <v>172</v>
      </c>
      <c r="AW236" s="15" t="s">
        <v>35</v>
      </c>
      <c r="AX236" s="15" t="s">
        <v>87</v>
      </c>
      <c r="AY236" s="277" t="s">
        <v>165</v>
      </c>
    </row>
    <row r="237" s="12" customFormat="1" ht="22.8" customHeight="1">
      <c r="A237" s="12"/>
      <c r="B237" s="211"/>
      <c r="C237" s="212"/>
      <c r="D237" s="213" t="s">
        <v>78</v>
      </c>
      <c r="E237" s="225" t="s">
        <v>498</v>
      </c>
      <c r="F237" s="225" t="s">
        <v>499</v>
      </c>
      <c r="G237" s="212"/>
      <c r="H237" s="212"/>
      <c r="I237" s="215"/>
      <c r="J237" s="226">
        <f>BK237</f>
        <v>0</v>
      </c>
      <c r="K237" s="212"/>
      <c r="L237" s="217"/>
      <c r="M237" s="218"/>
      <c r="N237" s="219"/>
      <c r="O237" s="219"/>
      <c r="P237" s="220">
        <f>SUM(P238:P239)</f>
        <v>0</v>
      </c>
      <c r="Q237" s="219"/>
      <c r="R237" s="220">
        <f>SUM(R238:R239)</f>
        <v>0</v>
      </c>
      <c r="S237" s="219"/>
      <c r="T237" s="221">
        <f>SUM(T238:T239)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2" t="s">
        <v>87</v>
      </c>
      <c r="AT237" s="223" t="s">
        <v>78</v>
      </c>
      <c r="AU237" s="223" t="s">
        <v>87</v>
      </c>
      <c r="AY237" s="222" t="s">
        <v>165</v>
      </c>
      <c r="BK237" s="224">
        <f>SUM(BK238:BK239)</f>
        <v>0</v>
      </c>
    </row>
    <row r="238" s="2" customFormat="1" ht="24.15" customHeight="1">
      <c r="A238" s="39"/>
      <c r="B238" s="40"/>
      <c r="C238" s="227" t="s">
        <v>448</v>
      </c>
      <c r="D238" s="227" t="s">
        <v>167</v>
      </c>
      <c r="E238" s="228" t="s">
        <v>1503</v>
      </c>
      <c r="F238" s="229" t="s">
        <v>1504</v>
      </c>
      <c r="G238" s="230" t="s">
        <v>194</v>
      </c>
      <c r="H238" s="231">
        <v>1.3560000000000001</v>
      </c>
      <c r="I238" s="232"/>
      <c r="J238" s="233">
        <f>ROUND(I238*H238,2)</f>
        <v>0</v>
      </c>
      <c r="K238" s="229" t="s">
        <v>171</v>
      </c>
      <c r="L238" s="45"/>
      <c r="M238" s="234" t="s">
        <v>1</v>
      </c>
      <c r="N238" s="235" t="s">
        <v>44</v>
      </c>
      <c r="O238" s="92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172</v>
      </c>
      <c r="AT238" s="238" t="s">
        <v>167</v>
      </c>
      <c r="AU238" s="238" t="s">
        <v>89</v>
      </c>
      <c r="AY238" s="18" t="s">
        <v>165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87</v>
      </c>
      <c r="BK238" s="239">
        <f>ROUND(I238*H238,2)</f>
        <v>0</v>
      </c>
      <c r="BL238" s="18" t="s">
        <v>172</v>
      </c>
      <c r="BM238" s="238" t="s">
        <v>1622</v>
      </c>
    </row>
    <row r="239" s="2" customFormat="1">
      <c r="A239" s="39"/>
      <c r="B239" s="40"/>
      <c r="C239" s="41"/>
      <c r="D239" s="240" t="s">
        <v>174</v>
      </c>
      <c r="E239" s="41"/>
      <c r="F239" s="241" t="s">
        <v>1506</v>
      </c>
      <c r="G239" s="41"/>
      <c r="H239" s="41"/>
      <c r="I239" s="242"/>
      <c r="J239" s="41"/>
      <c r="K239" s="41"/>
      <c r="L239" s="45"/>
      <c r="M239" s="300"/>
      <c r="N239" s="301"/>
      <c r="O239" s="302"/>
      <c r="P239" s="302"/>
      <c r="Q239" s="302"/>
      <c r="R239" s="302"/>
      <c r="S239" s="302"/>
      <c r="T239" s="30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174</v>
      </c>
      <c r="AU239" s="18" t="s">
        <v>89</v>
      </c>
    </row>
    <row r="240" s="2" customFormat="1" ht="6.96" customHeight="1">
      <c r="A240" s="39"/>
      <c r="B240" s="67"/>
      <c r="C240" s="68"/>
      <c r="D240" s="68"/>
      <c r="E240" s="68"/>
      <c r="F240" s="68"/>
      <c r="G240" s="68"/>
      <c r="H240" s="68"/>
      <c r="I240" s="68"/>
      <c r="J240" s="68"/>
      <c r="K240" s="68"/>
      <c r="L240" s="45"/>
      <c r="M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</row>
  </sheetData>
  <sheetProtection sheet="1" autoFilter="0" formatColumns="0" formatRows="0" objects="1" scenarios="1" spinCount="100000" saltValue="hPl+5eFW5RtsOVSSKMPeFODIVvReKOm6yNACya3yk/aa+fwrA9ZMAUVmc/ToP3B0p5hQuQj5OLZejE3B6MONQg==" hashValue="Etk+siWjeB4yQQwgHn9VLopTQq1MF0moOdlqOtz7LaNzBJFnP0NV1EkEWcs6tPm409BoaoT+HhDWvP8Vu9+4Nw==" algorithmName="SHA-512" password="CC35"/>
  <autoFilter ref="C122:K23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5_02/183111111"/>
    <hyperlink ref="F131" r:id="rId2" display="https://podminky.urs.cz/item/CS_URS_2025_02/183211312"/>
    <hyperlink ref="F135" r:id="rId3" display="https://podminky.urs.cz/item/CS_URS_2025_02/183211313"/>
    <hyperlink ref="F139" r:id="rId4" display="https://podminky.urs.cz/item/CS_URS_2025_02/183403153"/>
    <hyperlink ref="F142" r:id="rId5" display="https://podminky.urs.cz/item/CS_URS_2025_02/184853511"/>
    <hyperlink ref="F239" r:id="rId6" display="https://podminky.urs.cz/item/CS_URS_2025_02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NTB-LUDVA\Admin</dc:creator>
  <cp:lastModifiedBy>NTB-LUDVA\Admin</cp:lastModifiedBy>
  <dcterms:created xsi:type="dcterms:W3CDTF">2026-01-26T19:33:55Z</dcterms:created>
  <dcterms:modified xsi:type="dcterms:W3CDTF">2026-01-26T19:34:09Z</dcterms:modified>
</cp:coreProperties>
</file>