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terah\OneDrive\04 PROJEKTY\08 Ostatní\790 Úpravy Jiráskova elektro + ucpávky\"/>
    </mc:Choice>
  </mc:AlternateContent>
  <bookViews>
    <workbookView xWindow="0" yWindow="0" windowWidth="0" windowHeight="0"/>
  </bookViews>
  <sheets>
    <sheet name="Rekapitulace stavby" sheetId="1" r:id="rId1"/>
    <sheet name="01 - Hlavní stavební úpravy" sheetId="2" r:id="rId2"/>
    <sheet name="VRN - Vedlejší rozpočtové..." sheetId="3" r:id="rId3"/>
    <sheet name="01 - Hlavní stavební úpravy_01" sheetId="4" r:id="rId4"/>
    <sheet name="02 - Elektroinstalace" sheetId="5" r:id="rId5"/>
    <sheet name="04 - Vytápění" sheetId="6" r:id="rId6"/>
    <sheet name="Seznam figur" sheetId="7" r:id="rId7"/>
    <sheet name="Pokyny pro vyplnění" sheetId="8" r:id="rId8"/>
  </sheets>
  <definedNames>
    <definedName name="_xlnm.Print_Area" localSheetId="0">'Rekapitulace stavby'!$D$4:$AO$36,'Rekapitulace stavby'!$C$42:$AQ$62</definedName>
    <definedName name="_xlnm.Print_Titles" localSheetId="0">'Rekapitulace stavby'!$52:$52</definedName>
    <definedName name="_xlnm._FilterDatabase" localSheetId="1" hidden="1">'01 - Hlavní stavební úpravy'!$C$94:$K$300</definedName>
    <definedName name="_xlnm.Print_Area" localSheetId="1">'01 - Hlavní stavební úpravy'!$C$4:$J$41,'01 - Hlavní stavební úpravy'!$C$47:$J$74,'01 - Hlavní stavební úpravy'!$C$80:$K$300</definedName>
    <definedName name="_xlnm.Print_Titles" localSheetId="1">'01 - Hlavní stavební úpravy'!$94:$94</definedName>
    <definedName name="_xlnm._FilterDatabase" localSheetId="2" hidden="1">'VRN - Vedlejší rozpočtové...'!$C$88:$K$99</definedName>
    <definedName name="_xlnm.Print_Area" localSheetId="2">'VRN - Vedlejší rozpočtové...'!$C$4:$J$41,'VRN - Vedlejší rozpočtové...'!$C$47:$J$68,'VRN - Vedlejší rozpočtové...'!$C$74:$K$99</definedName>
    <definedName name="_xlnm.Print_Titles" localSheetId="2">'VRN - Vedlejší rozpočtové...'!$88:$88</definedName>
    <definedName name="_xlnm._FilterDatabase" localSheetId="3" hidden="1">'01 - Hlavní stavební úpravy_01'!$C$106:$K$2723</definedName>
    <definedName name="_xlnm.Print_Area" localSheetId="3">'01 - Hlavní stavební úpravy_01'!$C$4:$J$41,'01 - Hlavní stavební úpravy_01'!$C$47:$J$86,'01 - Hlavní stavební úpravy_01'!$C$92:$K$2723</definedName>
    <definedName name="_xlnm.Print_Titles" localSheetId="3">'01 - Hlavní stavební úpravy_01'!$106:$106</definedName>
    <definedName name="_xlnm._FilterDatabase" localSheetId="4" hidden="1">'02 - Elektroinstalace'!$C$103:$K$471</definedName>
    <definedName name="_xlnm.Print_Area" localSheetId="4">'02 - Elektroinstalace'!$C$4:$J$41,'02 - Elektroinstalace'!$C$47:$J$83,'02 - Elektroinstalace'!$C$89:$K$471</definedName>
    <definedName name="_xlnm.Print_Titles" localSheetId="4">'02 - Elektroinstalace'!$103:$103</definedName>
    <definedName name="_xlnm._FilterDatabase" localSheetId="5" hidden="1">'04 - Vytápění'!$C$93:$K$253</definedName>
    <definedName name="_xlnm.Print_Area" localSheetId="5">'04 - Vytápění'!$C$4:$J$41,'04 - Vytápění'!$C$47:$J$73,'04 - Vytápění'!$C$79:$K$253</definedName>
    <definedName name="_xlnm.Print_Titles" localSheetId="5">'04 - Vytápění'!$93:$93</definedName>
    <definedName name="_xlnm.Print_Area" localSheetId="6">'Seznam figur'!$C$4:$G$993</definedName>
    <definedName name="_xlnm.Print_Titles" localSheetId="6">'Seznam figur'!$9:$9</definedName>
    <definedName name="_xlnm.Print_Area" localSheetId="7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7" l="1" r="D7"/>
  <c i="6" r="J39"/>
  <c r="J38"/>
  <c i="1" r="AY61"/>
  <c i="6" r="J37"/>
  <c i="1" r="AX61"/>
  <c i="6" r="BI253"/>
  <c r="BH253"/>
  <c r="BG253"/>
  <c r="BF253"/>
  <c r="T253"/>
  <c r="R253"/>
  <c r="P253"/>
  <c r="BI252"/>
  <c r="BH252"/>
  <c r="BG252"/>
  <c r="BF252"/>
  <c r="T252"/>
  <c r="R252"/>
  <c r="P252"/>
  <c r="BI250"/>
  <c r="BH250"/>
  <c r="BG250"/>
  <c r="BF250"/>
  <c r="T250"/>
  <c r="R250"/>
  <c r="P250"/>
  <c r="BI249"/>
  <c r="BH249"/>
  <c r="BG249"/>
  <c r="BF249"/>
  <c r="T249"/>
  <c r="R249"/>
  <c r="P249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J90"/>
  <c r="F90"/>
  <c r="F88"/>
  <c r="E86"/>
  <c r="J58"/>
  <c r="F58"/>
  <c r="F56"/>
  <c r="E54"/>
  <c r="J26"/>
  <c r="E26"/>
  <c r="J59"/>
  <c r="J25"/>
  <c r="J20"/>
  <c r="E20"/>
  <c r="F59"/>
  <c r="J19"/>
  <c r="J14"/>
  <c r="J88"/>
  <c r="E7"/>
  <c r="E50"/>
  <c i="5" r="J39"/>
  <c r="J38"/>
  <c i="1" r="AY60"/>
  <c i="5" r="J37"/>
  <c i="1" r="AX60"/>
  <c i="5" r="BI471"/>
  <c r="BH471"/>
  <c r="BG471"/>
  <c r="BF471"/>
  <c r="T471"/>
  <c r="R471"/>
  <c r="P471"/>
  <c r="BI470"/>
  <c r="BH470"/>
  <c r="BG470"/>
  <c r="BF470"/>
  <c r="T470"/>
  <c r="R470"/>
  <c r="P470"/>
  <c r="BI467"/>
  <c r="BH467"/>
  <c r="BG467"/>
  <c r="BF467"/>
  <c r="T467"/>
  <c r="R467"/>
  <c r="P467"/>
  <c r="BI466"/>
  <c r="BH466"/>
  <c r="BG466"/>
  <c r="BF466"/>
  <c r="T466"/>
  <c r="R466"/>
  <c r="P466"/>
  <c r="BI464"/>
  <c r="BH464"/>
  <c r="BG464"/>
  <c r="BF464"/>
  <c r="T464"/>
  <c r="R464"/>
  <c r="P464"/>
  <c r="BI463"/>
  <c r="BH463"/>
  <c r="BG463"/>
  <c r="BF463"/>
  <c r="T463"/>
  <c r="R463"/>
  <c r="P463"/>
  <c r="BI462"/>
  <c r="BH462"/>
  <c r="BG462"/>
  <c r="BF462"/>
  <c r="T462"/>
  <c r="R462"/>
  <c r="P462"/>
  <c r="BI461"/>
  <c r="BH461"/>
  <c r="BG461"/>
  <c r="BF461"/>
  <c r="T461"/>
  <c r="R461"/>
  <c r="P461"/>
  <c r="BI460"/>
  <c r="BH460"/>
  <c r="BG460"/>
  <c r="BF460"/>
  <c r="T460"/>
  <c r="R460"/>
  <c r="P460"/>
  <c r="BI457"/>
  <c r="BH457"/>
  <c r="BG457"/>
  <c r="BF457"/>
  <c r="T457"/>
  <c r="R457"/>
  <c r="P457"/>
  <c r="BI456"/>
  <c r="BH456"/>
  <c r="BG456"/>
  <c r="BF456"/>
  <c r="T456"/>
  <c r="R456"/>
  <c r="P456"/>
  <c r="BI455"/>
  <c r="BH455"/>
  <c r="BG455"/>
  <c r="BF455"/>
  <c r="T455"/>
  <c r="R455"/>
  <c r="P455"/>
  <c r="BI454"/>
  <c r="BH454"/>
  <c r="BG454"/>
  <c r="BF454"/>
  <c r="T454"/>
  <c r="R454"/>
  <c r="P454"/>
  <c r="BI453"/>
  <c r="BH453"/>
  <c r="BG453"/>
  <c r="BF453"/>
  <c r="T453"/>
  <c r="R453"/>
  <c r="P453"/>
  <c r="BI452"/>
  <c r="BH452"/>
  <c r="BG452"/>
  <c r="BF452"/>
  <c r="T452"/>
  <c r="R452"/>
  <c r="P452"/>
  <c r="BI451"/>
  <c r="BH451"/>
  <c r="BG451"/>
  <c r="BF451"/>
  <c r="T451"/>
  <c r="R451"/>
  <c r="P451"/>
  <c r="BI450"/>
  <c r="BH450"/>
  <c r="BG450"/>
  <c r="BF450"/>
  <c r="T450"/>
  <c r="R450"/>
  <c r="P450"/>
  <c r="BI449"/>
  <c r="BH449"/>
  <c r="BG449"/>
  <c r="BF449"/>
  <c r="T449"/>
  <c r="R449"/>
  <c r="P449"/>
  <c r="BI448"/>
  <c r="BH448"/>
  <c r="BG448"/>
  <c r="BF448"/>
  <c r="T448"/>
  <c r="R448"/>
  <c r="P448"/>
  <c r="BI445"/>
  <c r="BH445"/>
  <c r="BG445"/>
  <c r="BF445"/>
  <c r="T445"/>
  <c r="R445"/>
  <c r="P445"/>
  <c r="BI442"/>
  <c r="BH442"/>
  <c r="BG442"/>
  <c r="BF442"/>
  <c r="T442"/>
  <c r="R442"/>
  <c r="P442"/>
  <c r="BI441"/>
  <c r="BH441"/>
  <c r="BG441"/>
  <c r="BF441"/>
  <c r="T441"/>
  <c r="R441"/>
  <c r="P441"/>
  <c r="BI440"/>
  <c r="BH440"/>
  <c r="BG440"/>
  <c r="BF440"/>
  <c r="T440"/>
  <c r="R440"/>
  <c r="P440"/>
  <c r="BI439"/>
  <c r="BH439"/>
  <c r="BG439"/>
  <c r="BF439"/>
  <c r="T439"/>
  <c r="R439"/>
  <c r="P439"/>
  <c r="BI437"/>
  <c r="BH437"/>
  <c r="BG437"/>
  <c r="BF437"/>
  <c r="T437"/>
  <c r="R437"/>
  <c r="P437"/>
  <c r="BI436"/>
  <c r="BH436"/>
  <c r="BG436"/>
  <c r="BF436"/>
  <c r="T436"/>
  <c r="R436"/>
  <c r="P436"/>
  <c r="BI435"/>
  <c r="BH435"/>
  <c r="BG435"/>
  <c r="BF435"/>
  <c r="T435"/>
  <c r="R435"/>
  <c r="P435"/>
  <c r="BI434"/>
  <c r="BH434"/>
  <c r="BG434"/>
  <c r="BF434"/>
  <c r="T434"/>
  <c r="R434"/>
  <c r="P434"/>
  <c r="BI433"/>
  <c r="BH433"/>
  <c r="BG433"/>
  <c r="BF433"/>
  <c r="T433"/>
  <c r="R433"/>
  <c r="P433"/>
  <c r="BI432"/>
  <c r="BH432"/>
  <c r="BG432"/>
  <c r="BF432"/>
  <c r="T432"/>
  <c r="R432"/>
  <c r="P432"/>
  <c r="BI431"/>
  <c r="BH431"/>
  <c r="BG431"/>
  <c r="BF431"/>
  <c r="T431"/>
  <c r="R431"/>
  <c r="P431"/>
  <c r="BI430"/>
  <c r="BH430"/>
  <c r="BG430"/>
  <c r="BF430"/>
  <c r="T430"/>
  <c r="R430"/>
  <c r="P430"/>
  <c r="BI429"/>
  <c r="BH429"/>
  <c r="BG429"/>
  <c r="BF429"/>
  <c r="T429"/>
  <c r="R429"/>
  <c r="P429"/>
  <c r="BI428"/>
  <c r="BH428"/>
  <c r="BG428"/>
  <c r="BF428"/>
  <c r="T428"/>
  <c r="R428"/>
  <c r="P428"/>
  <c r="BI427"/>
  <c r="BH427"/>
  <c r="BG427"/>
  <c r="BF427"/>
  <c r="T427"/>
  <c r="R427"/>
  <c r="P427"/>
  <c r="BI426"/>
  <c r="BH426"/>
  <c r="BG426"/>
  <c r="BF426"/>
  <c r="T426"/>
  <c r="R426"/>
  <c r="P426"/>
  <c r="BI425"/>
  <c r="BH425"/>
  <c r="BG425"/>
  <c r="BF425"/>
  <c r="T425"/>
  <c r="R425"/>
  <c r="P425"/>
  <c r="BI424"/>
  <c r="BH424"/>
  <c r="BG424"/>
  <c r="BF424"/>
  <c r="T424"/>
  <c r="R424"/>
  <c r="P424"/>
  <c r="BI422"/>
  <c r="BH422"/>
  <c r="BG422"/>
  <c r="BF422"/>
  <c r="T422"/>
  <c r="R422"/>
  <c r="P422"/>
  <c r="BI421"/>
  <c r="BH421"/>
  <c r="BG421"/>
  <c r="BF421"/>
  <c r="T421"/>
  <c r="R421"/>
  <c r="P421"/>
  <c r="BI420"/>
  <c r="BH420"/>
  <c r="BG420"/>
  <c r="BF420"/>
  <c r="T420"/>
  <c r="R420"/>
  <c r="P420"/>
  <c r="BI419"/>
  <c r="BH419"/>
  <c r="BG419"/>
  <c r="BF419"/>
  <c r="T419"/>
  <c r="R419"/>
  <c r="P419"/>
  <c r="BI418"/>
  <c r="BH418"/>
  <c r="BG418"/>
  <c r="BF418"/>
  <c r="T418"/>
  <c r="R418"/>
  <c r="P418"/>
  <c r="BI417"/>
  <c r="BH417"/>
  <c r="BG417"/>
  <c r="BF417"/>
  <c r="T417"/>
  <c r="R417"/>
  <c r="P417"/>
  <c r="BI416"/>
  <c r="BH416"/>
  <c r="BG416"/>
  <c r="BF416"/>
  <c r="T416"/>
  <c r="R416"/>
  <c r="P416"/>
  <c r="BI415"/>
  <c r="BH415"/>
  <c r="BG415"/>
  <c r="BF415"/>
  <c r="T415"/>
  <c r="R415"/>
  <c r="P415"/>
  <c r="BI414"/>
  <c r="BH414"/>
  <c r="BG414"/>
  <c r="BF414"/>
  <c r="T414"/>
  <c r="R414"/>
  <c r="P414"/>
  <c r="BI413"/>
  <c r="BH413"/>
  <c r="BG413"/>
  <c r="BF413"/>
  <c r="T413"/>
  <c r="R413"/>
  <c r="P413"/>
  <c r="BI412"/>
  <c r="BH412"/>
  <c r="BG412"/>
  <c r="BF412"/>
  <c r="T412"/>
  <c r="R412"/>
  <c r="P412"/>
  <c r="BI411"/>
  <c r="BH411"/>
  <c r="BG411"/>
  <c r="BF411"/>
  <c r="T411"/>
  <c r="R411"/>
  <c r="P411"/>
  <c r="BI410"/>
  <c r="BH410"/>
  <c r="BG410"/>
  <c r="BF410"/>
  <c r="T410"/>
  <c r="R410"/>
  <c r="P410"/>
  <c r="BI409"/>
  <c r="BH409"/>
  <c r="BG409"/>
  <c r="BF409"/>
  <c r="T409"/>
  <c r="R409"/>
  <c r="P409"/>
  <c r="BI408"/>
  <c r="BH408"/>
  <c r="BG408"/>
  <c r="BF408"/>
  <c r="T408"/>
  <c r="R408"/>
  <c r="P408"/>
  <c r="BI407"/>
  <c r="BH407"/>
  <c r="BG407"/>
  <c r="BF407"/>
  <c r="T407"/>
  <c r="R407"/>
  <c r="P407"/>
  <c r="BI406"/>
  <c r="BH406"/>
  <c r="BG406"/>
  <c r="BF406"/>
  <c r="T406"/>
  <c r="R406"/>
  <c r="P406"/>
  <c r="BI405"/>
  <c r="BH405"/>
  <c r="BG405"/>
  <c r="BF405"/>
  <c r="T405"/>
  <c r="R405"/>
  <c r="P405"/>
  <c r="BI404"/>
  <c r="BH404"/>
  <c r="BG404"/>
  <c r="BF404"/>
  <c r="T404"/>
  <c r="R404"/>
  <c r="P404"/>
  <c r="BI403"/>
  <c r="BH403"/>
  <c r="BG403"/>
  <c r="BF403"/>
  <c r="T403"/>
  <c r="R403"/>
  <c r="P403"/>
  <c r="BI402"/>
  <c r="BH402"/>
  <c r="BG402"/>
  <c r="BF402"/>
  <c r="T402"/>
  <c r="R402"/>
  <c r="P402"/>
  <c r="BI401"/>
  <c r="BH401"/>
  <c r="BG401"/>
  <c r="BF401"/>
  <c r="T401"/>
  <c r="R401"/>
  <c r="P401"/>
  <c r="BI400"/>
  <c r="BH400"/>
  <c r="BG400"/>
  <c r="BF400"/>
  <c r="T400"/>
  <c r="R400"/>
  <c r="P400"/>
  <c r="BI399"/>
  <c r="BH399"/>
  <c r="BG399"/>
  <c r="BF399"/>
  <c r="T399"/>
  <c r="R399"/>
  <c r="P399"/>
  <c r="BI398"/>
  <c r="BH398"/>
  <c r="BG398"/>
  <c r="BF398"/>
  <c r="T398"/>
  <c r="R398"/>
  <c r="P398"/>
  <c r="BI397"/>
  <c r="BH397"/>
  <c r="BG397"/>
  <c r="BF397"/>
  <c r="T397"/>
  <c r="R397"/>
  <c r="P397"/>
  <c r="BI396"/>
  <c r="BH396"/>
  <c r="BG396"/>
  <c r="BF396"/>
  <c r="T396"/>
  <c r="R396"/>
  <c r="P396"/>
  <c r="BI395"/>
  <c r="BH395"/>
  <c r="BG395"/>
  <c r="BF395"/>
  <c r="T395"/>
  <c r="R395"/>
  <c r="P395"/>
  <c r="BI394"/>
  <c r="BH394"/>
  <c r="BG394"/>
  <c r="BF394"/>
  <c r="T394"/>
  <c r="R394"/>
  <c r="P394"/>
  <c r="BI393"/>
  <c r="BH393"/>
  <c r="BG393"/>
  <c r="BF393"/>
  <c r="T393"/>
  <c r="R393"/>
  <c r="P393"/>
  <c r="BI392"/>
  <c r="BH392"/>
  <c r="BG392"/>
  <c r="BF392"/>
  <c r="T392"/>
  <c r="R392"/>
  <c r="P392"/>
  <c r="BI391"/>
  <c r="BH391"/>
  <c r="BG391"/>
  <c r="BF391"/>
  <c r="T391"/>
  <c r="R391"/>
  <c r="P391"/>
  <c r="BI390"/>
  <c r="BH390"/>
  <c r="BG390"/>
  <c r="BF390"/>
  <c r="T390"/>
  <c r="R390"/>
  <c r="P390"/>
  <c r="BI389"/>
  <c r="BH389"/>
  <c r="BG389"/>
  <c r="BF389"/>
  <c r="T389"/>
  <c r="R389"/>
  <c r="P389"/>
  <c r="BI388"/>
  <c r="BH388"/>
  <c r="BG388"/>
  <c r="BF388"/>
  <c r="T388"/>
  <c r="R388"/>
  <c r="P388"/>
  <c r="BI387"/>
  <c r="BH387"/>
  <c r="BG387"/>
  <c r="BF387"/>
  <c r="T387"/>
  <c r="R387"/>
  <c r="P387"/>
  <c r="BI385"/>
  <c r="BH385"/>
  <c r="BG385"/>
  <c r="BF385"/>
  <c r="T385"/>
  <c r="R385"/>
  <c r="P385"/>
  <c r="BI384"/>
  <c r="BH384"/>
  <c r="BG384"/>
  <c r="BF384"/>
  <c r="T384"/>
  <c r="R384"/>
  <c r="P384"/>
  <c r="BI383"/>
  <c r="BH383"/>
  <c r="BG383"/>
  <c r="BF383"/>
  <c r="T383"/>
  <c r="R383"/>
  <c r="P383"/>
  <c r="BI382"/>
  <c r="BH382"/>
  <c r="BG382"/>
  <c r="BF382"/>
  <c r="T382"/>
  <c r="R382"/>
  <c r="P382"/>
  <c r="BI381"/>
  <c r="BH381"/>
  <c r="BG381"/>
  <c r="BF381"/>
  <c r="T381"/>
  <c r="R381"/>
  <c r="P381"/>
  <c r="BI380"/>
  <c r="BH380"/>
  <c r="BG380"/>
  <c r="BF380"/>
  <c r="T380"/>
  <c r="R380"/>
  <c r="P380"/>
  <c r="BI379"/>
  <c r="BH379"/>
  <c r="BG379"/>
  <c r="BF379"/>
  <c r="T379"/>
  <c r="R379"/>
  <c r="P379"/>
  <c r="BI378"/>
  <c r="BH378"/>
  <c r="BG378"/>
  <c r="BF378"/>
  <c r="T378"/>
  <c r="R378"/>
  <c r="P378"/>
  <c r="BI377"/>
  <c r="BH377"/>
  <c r="BG377"/>
  <c r="BF377"/>
  <c r="T377"/>
  <c r="R377"/>
  <c r="P377"/>
  <c r="BI376"/>
  <c r="BH376"/>
  <c r="BG376"/>
  <c r="BF376"/>
  <c r="T376"/>
  <c r="R376"/>
  <c r="P376"/>
  <c r="BI375"/>
  <c r="BH375"/>
  <c r="BG375"/>
  <c r="BF375"/>
  <c r="T375"/>
  <c r="R375"/>
  <c r="P375"/>
  <c r="BI374"/>
  <c r="BH374"/>
  <c r="BG374"/>
  <c r="BF374"/>
  <c r="T374"/>
  <c r="R374"/>
  <c r="P374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9"/>
  <c r="BH369"/>
  <c r="BG369"/>
  <c r="BF369"/>
  <c r="T369"/>
  <c r="R369"/>
  <c r="P369"/>
  <c r="BI368"/>
  <c r="BH368"/>
  <c r="BG368"/>
  <c r="BF368"/>
  <c r="T368"/>
  <c r="R368"/>
  <c r="P368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3"/>
  <c r="BH363"/>
  <c r="BG363"/>
  <c r="BF363"/>
  <c r="T363"/>
  <c r="R363"/>
  <c r="P363"/>
  <c r="BI362"/>
  <c r="BH362"/>
  <c r="BG362"/>
  <c r="BF362"/>
  <c r="T362"/>
  <c r="R362"/>
  <c r="P362"/>
  <c r="BI361"/>
  <c r="BH361"/>
  <c r="BG361"/>
  <c r="BF361"/>
  <c r="T361"/>
  <c r="R361"/>
  <c r="P361"/>
  <c r="BI360"/>
  <c r="BH360"/>
  <c r="BG360"/>
  <c r="BF360"/>
  <c r="T360"/>
  <c r="R360"/>
  <c r="P360"/>
  <c r="BI359"/>
  <c r="BH359"/>
  <c r="BG359"/>
  <c r="BF359"/>
  <c r="T359"/>
  <c r="R359"/>
  <c r="P359"/>
  <c r="BI358"/>
  <c r="BH358"/>
  <c r="BG358"/>
  <c r="BF358"/>
  <c r="T358"/>
  <c r="R358"/>
  <c r="P358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3"/>
  <c r="BH353"/>
  <c r="BG353"/>
  <c r="BF353"/>
  <c r="T353"/>
  <c r="R353"/>
  <c r="P353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1"/>
  <c r="BH321"/>
  <c r="BG321"/>
  <c r="BF321"/>
  <c r="T321"/>
  <c r="R321"/>
  <c r="P321"/>
  <c r="BI320"/>
  <c r="BH320"/>
  <c r="BG320"/>
  <c r="BF320"/>
  <c r="T320"/>
  <c r="R320"/>
  <c r="P320"/>
  <c r="BI319"/>
  <c r="BH319"/>
  <c r="BG319"/>
  <c r="BF319"/>
  <c r="T319"/>
  <c r="R319"/>
  <c r="P319"/>
  <c r="BI318"/>
  <c r="BH318"/>
  <c r="BG318"/>
  <c r="BF318"/>
  <c r="T318"/>
  <c r="R318"/>
  <c r="P318"/>
  <c r="BI317"/>
  <c r="BH317"/>
  <c r="BG317"/>
  <c r="BF317"/>
  <c r="T317"/>
  <c r="R317"/>
  <c r="P317"/>
  <c r="BI316"/>
  <c r="BH316"/>
  <c r="BG316"/>
  <c r="BF316"/>
  <c r="T316"/>
  <c r="R316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J100"/>
  <c r="F100"/>
  <c r="F98"/>
  <c r="E96"/>
  <c r="J58"/>
  <c r="F58"/>
  <c r="F56"/>
  <c r="E54"/>
  <c r="J26"/>
  <c r="E26"/>
  <c r="J59"/>
  <c r="J25"/>
  <c r="J20"/>
  <c r="E20"/>
  <c r="F101"/>
  <c r="J19"/>
  <c r="J14"/>
  <c r="J98"/>
  <c r="E7"/>
  <c r="E50"/>
  <c i="4" r="J39"/>
  <c r="J38"/>
  <c i="1" r="AY59"/>
  <c i="4" r="J37"/>
  <c i="1" r="AX59"/>
  <c i="4" r="BI2719"/>
  <c r="BH2719"/>
  <c r="BG2719"/>
  <c r="BF2719"/>
  <c r="T2719"/>
  <c r="R2719"/>
  <c r="P2719"/>
  <c r="BI2713"/>
  <c r="BH2713"/>
  <c r="BG2713"/>
  <c r="BF2713"/>
  <c r="T2713"/>
  <c r="R2713"/>
  <c r="P2713"/>
  <c r="BI2698"/>
  <c r="BH2698"/>
  <c r="BG2698"/>
  <c r="BF2698"/>
  <c r="T2698"/>
  <c r="R2698"/>
  <c r="P2698"/>
  <c r="BI2693"/>
  <c r="BH2693"/>
  <c r="BG2693"/>
  <c r="BF2693"/>
  <c r="T2693"/>
  <c r="R2693"/>
  <c r="P2693"/>
  <c r="BI2690"/>
  <c r="BH2690"/>
  <c r="BG2690"/>
  <c r="BF2690"/>
  <c r="T2690"/>
  <c r="R2690"/>
  <c r="P2690"/>
  <c r="BI2687"/>
  <c r="BH2687"/>
  <c r="BG2687"/>
  <c r="BF2687"/>
  <c r="T2687"/>
  <c r="R2687"/>
  <c r="P2687"/>
  <c r="BI2684"/>
  <c r="BH2684"/>
  <c r="BG2684"/>
  <c r="BF2684"/>
  <c r="T2684"/>
  <c r="R2684"/>
  <c r="P2684"/>
  <c r="BI2674"/>
  <c r="BH2674"/>
  <c r="BG2674"/>
  <c r="BF2674"/>
  <c r="T2674"/>
  <c r="R2674"/>
  <c r="P2674"/>
  <c r="BI2652"/>
  <c r="BH2652"/>
  <c r="BG2652"/>
  <c r="BF2652"/>
  <c r="T2652"/>
  <c r="R2652"/>
  <c r="P2652"/>
  <c r="BI2630"/>
  <c r="BH2630"/>
  <c r="BG2630"/>
  <c r="BF2630"/>
  <c r="T2630"/>
  <c r="R2630"/>
  <c r="P2630"/>
  <c r="BI2622"/>
  <c r="BH2622"/>
  <c r="BG2622"/>
  <c r="BF2622"/>
  <c r="T2622"/>
  <c r="R2622"/>
  <c r="P2622"/>
  <c r="BI2621"/>
  <c r="BH2621"/>
  <c r="BG2621"/>
  <c r="BF2621"/>
  <c r="T2621"/>
  <c r="R2621"/>
  <c r="P2621"/>
  <c r="BI2613"/>
  <c r="BH2613"/>
  <c r="BG2613"/>
  <c r="BF2613"/>
  <c r="T2613"/>
  <c r="R2613"/>
  <c r="P2613"/>
  <c r="BI2609"/>
  <c r="BH2609"/>
  <c r="BG2609"/>
  <c r="BF2609"/>
  <c r="T2609"/>
  <c r="R2609"/>
  <c r="P2609"/>
  <c r="BI2606"/>
  <c r="BH2606"/>
  <c r="BG2606"/>
  <c r="BF2606"/>
  <c r="T2606"/>
  <c r="R2606"/>
  <c r="P2606"/>
  <c r="BI2585"/>
  <c r="BH2585"/>
  <c r="BG2585"/>
  <c r="BF2585"/>
  <c r="T2585"/>
  <c r="R2585"/>
  <c r="P2585"/>
  <c r="BI2584"/>
  <c r="BH2584"/>
  <c r="BG2584"/>
  <c r="BF2584"/>
  <c r="T2584"/>
  <c r="R2584"/>
  <c r="P2584"/>
  <c r="BI2577"/>
  <c r="BH2577"/>
  <c r="BG2577"/>
  <c r="BF2577"/>
  <c r="T2577"/>
  <c r="R2577"/>
  <c r="P2577"/>
  <c r="BI2573"/>
  <c r="BH2573"/>
  <c r="BG2573"/>
  <c r="BF2573"/>
  <c r="T2573"/>
  <c r="R2573"/>
  <c r="P2573"/>
  <c r="BI2561"/>
  <c r="BH2561"/>
  <c r="BG2561"/>
  <c r="BF2561"/>
  <c r="T2561"/>
  <c r="R2561"/>
  <c r="P2561"/>
  <c r="BI2546"/>
  <c r="BH2546"/>
  <c r="BG2546"/>
  <c r="BF2546"/>
  <c r="T2546"/>
  <c r="R2546"/>
  <c r="P2546"/>
  <c r="BI2545"/>
  <c r="BH2545"/>
  <c r="BG2545"/>
  <c r="BF2545"/>
  <c r="T2545"/>
  <c r="R2545"/>
  <c r="P2545"/>
  <c r="BI2540"/>
  <c r="BH2540"/>
  <c r="BG2540"/>
  <c r="BF2540"/>
  <c r="T2540"/>
  <c r="R2540"/>
  <c r="P2540"/>
  <c r="BI2539"/>
  <c r="BH2539"/>
  <c r="BG2539"/>
  <c r="BF2539"/>
  <c r="T2539"/>
  <c r="R2539"/>
  <c r="P2539"/>
  <c r="BI2534"/>
  <c r="BH2534"/>
  <c r="BG2534"/>
  <c r="BF2534"/>
  <c r="T2534"/>
  <c r="R2534"/>
  <c r="P2534"/>
  <c r="BI2527"/>
  <c r="BH2527"/>
  <c r="BG2527"/>
  <c r="BF2527"/>
  <c r="T2527"/>
  <c r="R2527"/>
  <c r="P2527"/>
  <c r="BI2522"/>
  <c r="BH2522"/>
  <c r="BG2522"/>
  <c r="BF2522"/>
  <c r="T2522"/>
  <c r="R2522"/>
  <c r="P2522"/>
  <c r="BI2517"/>
  <c r="BH2517"/>
  <c r="BG2517"/>
  <c r="BF2517"/>
  <c r="T2517"/>
  <c r="R2517"/>
  <c r="P2517"/>
  <c r="BI2515"/>
  <c r="BH2515"/>
  <c r="BG2515"/>
  <c r="BF2515"/>
  <c r="T2515"/>
  <c r="R2515"/>
  <c r="P2515"/>
  <c r="BI2510"/>
  <c r="BH2510"/>
  <c r="BG2510"/>
  <c r="BF2510"/>
  <c r="T2510"/>
  <c r="R2510"/>
  <c r="P2510"/>
  <c r="BI2508"/>
  <c r="BH2508"/>
  <c r="BG2508"/>
  <c r="BF2508"/>
  <c r="T2508"/>
  <c r="R2508"/>
  <c r="P2508"/>
  <c r="BI2503"/>
  <c r="BH2503"/>
  <c r="BG2503"/>
  <c r="BF2503"/>
  <c r="T2503"/>
  <c r="R2503"/>
  <c r="P2503"/>
  <c r="BI2499"/>
  <c r="BH2499"/>
  <c r="BG2499"/>
  <c r="BF2499"/>
  <c r="T2499"/>
  <c r="R2499"/>
  <c r="P2499"/>
  <c r="BI2496"/>
  <c r="BH2496"/>
  <c r="BG2496"/>
  <c r="BF2496"/>
  <c r="T2496"/>
  <c r="R2496"/>
  <c r="P2496"/>
  <c r="BI2491"/>
  <c r="BH2491"/>
  <c r="BG2491"/>
  <c r="BF2491"/>
  <c r="T2491"/>
  <c r="R2491"/>
  <c r="P2491"/>
  <c r="BI2488"/>
  <c r="BH2488"/>
  <c r="BG2488"/>
  <c r="BF2488"/>
  <c r="T2488"/>
  <c r="R2488"/>
  <c r="P2488"/>
  <c r="BI2484"/>
  <c r="BH2484"/>
  <c r="BG2484"/>
  <c r="BF2484"/>
  <c r="T2484"/>
  <c r="R2484"/>
  <c r="P2484"/>
  <c r="BI2480"/>
  <c r="BH2480"/>
  <c r="BG2480"/>
  <c r="BF2480"/>
  <c r="T2480"/>
  <c r="R2480"/>
  <c r="P2480"/>
  <c r="BI2476"/>
  <c r="BH2476"/>
  <c r="BG2476"/>
  <c r="BF2476"/>
  <c r="T2476"/>
  <c r="R2476"/>
  <c r="P2476"/>
  <c r="BI2472"/>
  <c r="BH2472"/>
  <c r="BG2472"/>
  <c r="BF2472"/>
  <c r="T2472"/>
  <c r="R2472"/>
  <c r="P2472"/>
  <c r="BI2467"/>
  <c r="BH2467"/>
  <c r="BG2467"/>
  <c r="BF2467"/>
  <c r="T2467"/>
  <c r="R2467"/>
  <c r="P2467"/>
  <c r="BI2463"/>
  <c r="BH2463"/>
  <c r="BG2463"/>
  <c r="BF2463"/>
  <c r="T2463"/>
  <c r="R2463"/>
  <c r="P2463"/>
  <c r="BI2459"/>
  <c r="BH2459"/>
  <c r="BG2459"/>
  <c r="BF2459"/>
  <c r="T2459"/>
  <c r="R2459"/>
  <c r="P2459"/>
  <c r="BI2455"/>
  <c r="BH2455"/>
  <c r="BG2455"/>
  <c r="BF2455"/>
  <c r="T2455"/>
  <c r="R2455"/>
  <c r="P2455"/>
  <c r="BI2451"/>
  <c r="BH2451"/>
  <c r="BG2451"/>
  <c r="BF2451"/>
  <c r="T2451"/>
  <c r="R2451"/>
  <c r="P2451"/>
  <c r="BI2447"/>
  <c r="BH2447"/>
  <c r="BG2447"/>
  <c r="BF2447"/>
  <c r="T2447"/>
  <c r="R2447"/>
  <c r="P2447"/>
  <c r="BI2443"/>
  <c r="BH2443"/>
  <c r="BG2443"/>
  <c r="BF2443"/>
  <c r="T2443"/>
  <c r="R2443"/>
  <c r="P2443"/>
  <c r="BI2439"/>
  <c r="BH2439"/>
  <c r="BG2439"/>
  <c r="BF2439"/>
  <c r="T2439"/>
  <c r="R2439"/>
  <c r="P2439"/>
  <c r="BI2435"/>
  <c r="BH2435"/>
  <c r="BG2435"/>
  <c r="BF2435"/>
  <c r="T2435"/>
  <c r="R2435"/>
  <c r="P2435"/>
  <c r="BI2431"/>
  <c r="BH2431"/>
  <c r="BG2431"/>
  <c r="BF2431"/>
  <c r="T2431"/>
  <c r="R2431"/>
  <c r="P2431"/>
  <c r="BI2426"/>
  <c r="BH2426"/>
  <c r="BG2426"/>
  <c r="BF2426"/>
  <c r="T2426"/>
  <c r="R2426"/>
  <c r="P2426"/>
  <c r="BI2420"/>
  <c r="BH2420"/>
  <c r="BG2420"/>
  <c r="BF2420"/>
  <c r="T2420"/>
  <c r="R2420"/>
  <c r="P2420"/>
  <c r="BI2411"/>
  <c r="BH2411"/>
  <c r="BG2411"/>
  <c r="BF2411"/>
  <c r="T2411"/>
  <c r="R2411"/>
  <c r="P2411"/>
  <c r="BI2402"/>
  <c r="BH2402"/>
  <c r="BG2402"/>
  <c r="BF2402"/>
  <c r="T2402"/>
  <c r="R2402"/>
  <c r="P2402"/>
  <c r="BI2397"/>
  <c r="BH2397"/>
  <c r="BG2397"/>
  <c r="BF2397"/>
  <c r="T2397"/>
  <c r="R2397"/>
  <c r="P2397"/>
  <c r="BI2388"/>
  <c r="BH2388"/>
  <c r="BG2388"/>
  <c r="BF2388"/>
  <c r="T2388"/>
  <c r="R2388"/>
  <c r="P2388"/>
  <c r="BI2384"/>
  <c r="BH2384"/>
  <c r="BG2384"/>
  <c r="BF2384"/>
  <c r="T2384"/>
  <c r="R2384"/>
  <c r="P2384"/>
  <c r="BI2378"/>
  <c r="BH2378"/>
  <c r="BG2378"/>
  <c r="BF2378"/>
  <c r="T2378"/>
  <c r="T2377"/>
  <c r="R2378"/>
  <c r="R2377"/>
  <c r="P2378"/>
  <c r="P2377"/>
  <c r="BI2375"/>
  <c r="BH2375"/>
  <c r="BG2375"/>
  <c r="BF2375"/>
  <c r="T2375"/>
  <c r="R2375"/>
  <c r="P2375"/>
  <c r="BI2373"/>
  <c r="BH2373"/>
  <c r="BG2373"/>
  <c r="BF2373"/>
  <c r="T2373"/>
  <c r="R2373"/>
  <c r="P2373"/>
  <c r="BI2372"/>
  <c r="BH2372"/>
  <c r="BG2372"/>
  <c r="BF2372"/>
  <c r="T2372"/>
  <c r="R2372"/>
  <c r="P2372"/>
  <c r="BI2371"/>
  <c r="BH2371"/>
  <c r="BG2371"/>
  <c r="BF2371"/>
  <c r="T2371"/>
  <c r="R2371"/>
  <c r="P2371"/>
  <c r="BI2364"/>
  <c r="BH2364"/>
  <c r="BG2364"/>
  <c r="BF2364"/>
  <c r="T2364"/>
  <c r="R2364"/>
  <c r="P2364"/>
  <c r="BI2360"/>
  <c r="BH2360"/>
  <c r="BG2360"/>
  <c r="BF2360"/>
  <c r="T2360"/>
  <c r="R2360"/>
  <c r="P2360"/>
  <c r="BI2356"/>
  <c r="BH2356"/>
  <c r="BG2356"/>
  <c r="BF2356"/>
  <c r="T2356"/>
  <c r="R2356"/>
  <c r="P2356"/>
  <c r="BI2355"/>
  <c r="BH2355"/>
  <c r="BG2355"/>
  <c r="BF2355"/>
  <c r="T2355"/>
  <c r="R2355"/>
  <c r="P2355"/>
  <c r="BI2348"/>
  <c r="BH2348"/>
  <c r="BG2348"/>
  <c r="BF2348"/>
  <c r="T2348"/>
  <c r="R2348"/>
  <c r="P2348"/>
  <c r="BI2344"/>
  <c r="BH2344"/>
  <c r="BG2344"/>
  <c r="BF2344"/>
  <c r="T2344"/>
  <c r="R2344"/>
  <c r="P2344"/>
  <c r="BI2339"/>
  <c r="BH2339"/>
  <c r="BG2339"/>
  <c r="BF2339"/>
  <c r="T2339"/>
  <c r="R2339"/>
  <c r="P2339"/>
  <c r="BI2334"/>
  <c r="BH2334"/>
  <c r="BG2334"/>
  <c r="BF2334"/>
  <c r="T2334"/>
  <c r="R2334"/>
  <c r="P2334"/>
  <c r="BI2331"/>
  <c r="BH2331"/>
  <c r="BG2331"/>
  <c r="BF2331"/>
  <c r="T2331"/>
  <c r="R2331"/>
  <c r="P2331"/>
  <c r="BI2327"/>
  <c r="BH2327"/>
  <c r="BG2327"/>
  <c r="BF2327"/>
  <c r="T2327"/>
  <c r="R2327"/>
  <c r="P2327"/>
  <c r="BI2323"/>
  <c r="BH2323"/>
  <c r="BG2323"/>
  <c r="BF2323"/>
  <c r="T2323"/>
  <c r="R2323"/>
  <c r="P2323"/>
  <c r="BI2318"/>
  <c r="BH2318"/>
  <c r="BG2318"/>
  <c r="BF2318"/>
  <c r="T2318"/>
  <c r="R2318"/>
  <c r="P2318"/>
  <c r="BI2313"/>
  <c r="BH2313"/>
  <c r="BG2313"/>
  <c r="BF2313"/>
  <c r="T2313"/>
  <c r="R2313"/>
  <c r="P2313"/>
  <c r="BI2308"/>
  <c r="BH2308"/>
  <c r="BG2308"/>
  <c r="BF2308"/>
  <c r="T2308"/>
  <c r="R2308"/>
  <c r="P2308"/>
  <c r="BI2301"/>
  <c r="BH2301"/>
  <c r="BG2301"/>
  <c r="BF2301"/>
  <c r="T2301"/>
  <c r="R2301"/>
  <c r="P2301"/>
  <c r="BI2297"/>
  <c r="BH2297"/>
  <c r="BG2297"/>
  <c r="BF2297"/>
  <c r="T2297"/>
  <c r="R2297"/>
  <c r="P2297"/>
  <c r="BI2292"/>
  <c r="BH2292"/>
  <c r="BG2292"/>
  <c r="BF2292"/>
  <c r="T2292"/>
  <c r="R2292"/>
  <c r="P2292"/>
  <c r="BI2287"/>
  <c r="BH2287"/>
  <c r="BG2287"/>
  <c r="BF2287"/>
  <c r="T2287"/>
  <c r="R2287"/>
  <c r="P2287"/>
  <c r="BI2283"/>
  <c r="BH2283"/>
  <c r="BG2283"/>
  <c r="BF2283"/>
  <c r="T2283"/>
  <c r="R2283"/>
  <c r="P2283"/>
  <c r="BI2279"/>
  <c r="BH2279"/>
  <c r="BG2279"/>
  <c r="BF2279"/>
  <c r="T2279"/>
  <c r="R2279"/>
  <c r="P2279"/>
  <c r="BI2275"/>
  <c r="BH2275"/>
  <c r="BG2275"/>
  <c r="BF2275"/>
  <c r="T2275"/>
  <c r="R2275"/>
  <c r="P2275"/>
  <c r="BI2271"/>
  <c r="BH2271"/>
  <c r="BG2271"/>
  <c r="BF2271"/>
  <c r="T2271"/>
  <c r="R2271"/>
  <c r="P2271"/>
  <c r="BI2267"/>
  <c r="BH2267"/>
  <c r="BG2267"/>
  <c r="BF2267"/>
  <c r="T2267"/>
  <c r="R2267"/>
  <c r="P2267"/>
  <c r="BI2262"/>
  <c r="BH2262"/>
  <c r="BG2262"/>
  <c r="BF2262"/>
  <c r="T2262"/>
  <c r="R2262"/>
  <c r="P2262"/>
  <c r="BI2257"/>
  <c r="BH2257"/>
  <c r="BG2257"/>
  <c r="BF2257"/>
  <c r="T2257"/>
  <c r="R2257"/>
  <c r="P2257"/>
  <c r="BI2242"/>
  <c r="BH2242"/>
  <c r="BG2242"/>
  <c r="BF2242"/>
  <c r="T2242"/>
  <c r="R2242"/>
  <c r="P2242"/>
  <c r="BI2236"/>
  <c r="BH2236"/>
  <c r="BG2236"/>
  <c r="BF2236"/>
  <c r="T2236"/>
  <c r="R2236"/>
  <c r="P2236"/>
  <c r="BI2216"/>
  <c r="BH2216"/>
  <c r="BG2216"/>
  <c r="BF2216"/>
  <c r="T2216"/>
  <c r="R2216"/>
  <c r="P2216"/>
  <c r="BI2207"/>
  <c r="BH2207"/>
  <c r="BG2207"/>
  <c r="BF2207"/>
  <c r="T2207"/>
  <c r="R2207"/>
  <c r="P2207"/>
  <c r="BI2203"/>
  <c r="BH2203"/>
  <c r="BG2203"/>
  <c r="BF2203"/>
  <c r="T2203"/>
  <c r="R2203"/>
  <c r="P2203"/>
  <c r="BI2200"/>
  <c r="BH2200"/>
  <c r="BG2200"/>
  <c r="BF2200"/>
  <c r="T2200"/>
  <c r="R2200"/>
  <c r="P2200"/>
  <c r="BI2198"/>
  <c r="BH2198"/>
  <c r="BG2198"/>
  <c r="BF2198"/>
  <c r="T2198"/>
  <c r="R2198"/>
  <c r="P2198"/>
  <c r="BI2194"/>
  <c r="BH2194"/>
  <c r="BG2194"/>
  <c r="BF2194"/>
  <c r="T2194"/>
  <c r="R2194"/>
  <c r="P2194"/>
  <c r="BI2191"/>
  <c r="BH2191"/>
  <c r="BG2191"/>
  <c r="BF2191"/>
  <c r="T2191"/>
  <c r="R2191"/>
  <c r="P2191"/>
  <c r="BI2187"/>
  <c r="BH2187"/>
  <c r="BG2187"/>
  <c r="BF2187"/>
  <c r="T2187"/>
  <c r="R2187"/>
  <c r="P2187"/>
  <c r="BI2184"/>
  <c r="BH2184"/>
  <c r="BG2184"/>
  <c r="BF2184"/>
  <c r="T2184"/>
  <c r="R2184"/>
  <c r="P2184"/>
  <c r="BI2178"/>
  <c r="BH2178"/>
  <c r="BG2178"/>
  <c r="BF2178"/>
  <c r="T2178"/>
  <c r="R2178"/>
  <c r="P2178"/>
  <c r="BI2175"/>
  <c r="BH2175"/>
  <c r="BG2175"/>
  <c r="BF2175"/>
  <c r="T2175"/>
  <c r="R2175"/>
  <c r="P2175"/>
  <c r="BI2169"/>
  <c r="BH2169"/>
  <c r="BG2169"/>
  <c r="BF2169"/>
  <c r="T2169"/>
  <c r="R2169"/>
  <c r="P2169"/>
  <c r="BI2166"/>
  <c r="BH2166"/>
  <c r="BG2166"/>
  <c r="BF2166"/>
  <c r="T2166"/>
  <c r="R2166"/>
  <c r="P2166"/>
  <c r="BI2162"/>
  <c r="BH2162"/>
  <c r="BG2162"/>
  <c r="BF2162"/>
  <c r="T2162"/>
  <c r="R2162"/>
  <c r="P2162"/>
  <c r="BI2156"/>
  <c r="BH2156"/>
  <c r="BG2156"/>
  <c r="BF2156"/>
  <c r="T2156"/>
  <c r="R2156"/>
  <c r="P2156"/>
  <c r="BI2149"/>
  <c r="BH2149"/>
  <c r="BG2149"/>
  <c r="BF2149"/>
  <c r="T2149"/>
  <c r="R2149"/>
  <c r="P2149"/>
  <c r="BI2141"/>
  <c r="BH2141"/>
  <c r="BG2141"/>
  <c r="BF2141"/>
  <c r="T2141"/>
  <c r="R2141"/>
  <c r="P2141"/>
  <c r="BI2136"/>
  <c r="BH2136"/>
  <c r="BG2136"/>
  <c r="BF2136"/>
  <c r="T2136"/>
  <c r="R2136"/>
  <c r="P2136"/>
  <c r="BI2132"/>
  <c r="BH2132"/>
  <c r="BG2132"/>
  <c r="BF2132"/>
  <c r="T2132"/>
  <c r="R2132"/>
  <c r="P2132"/>
  <c r="BI2127"/>
  <c r="BH2127"/>
  <c r="BG2127"/>
  <c r="BF2127"/>
  <c r="T2127"/>
  <c r="R2127"/>
  <c r="P2127"/>
  <c r="BI2114"/>
  <c r="BH2114"/>
  <c r="BG2114"/>
  <c r="BF2114"/>
  <c r="T2114"/>
  <c r="R2114"/>
  <c r="P2114"/>
  <c r="BI2108"/>
  <c r="BH2108"/>
  <c r="BG2108"/>
  <c r="BF2108"/>
  <c r="T2108"/>
  <c r="R2108"/>
  <c r="P2108"/>
  <c r="BI2102"/>
  <c r="BH2102"/>
  <c r="BG2102"/>
  <c r="BF2102"/>
  <c r="T2102"/>
  <c r="R2102"/>
  <c r="P2102"/>
  <c r="BI2095"/>
  <c r="BH2095"/>
  <c r="BG2095"/>
  <c r="BF2095"/>
  <c r="T2095"/>
  <c r="R2095"/>
  <c r="P2095"/>
  <c r="BI2087"/>
  <c r="BH2087"/>
  <c r="BG2087"/>
  <c r="BF2087"/>
  <c r="T2087"/>
  <c r="R2087"/>
  <c r="P2087"/>
  <c r="BI2078"/>
  <c r="BH2078"/>
  <c r="BG2078"/>
  <c r="BF2078"/>
  <c r="T2078"/>
  <c r="R2078"/>
  <c r="P2078"/>
  <c r="BI2070"/>
  <c r="BH2070"/>
  <c r="BG2070"/>
  <c r="BF2070"/>
  <c r="T2070"/>
  <c r="R2070"/>
  <c r="P2070"/>
  <c r="BI2061"/>
  <c r="BH2061"/>
  <c r="BG2061"/>
  <c r="BF2061"/>
  <c r="T2061"/>
  <c r="R2061"/>
  <c r="P2061"/>
  <c r="BI2057"/>
  <c r="BH2057"/>
  <c r="BG2057"/>
  <c r="BF2057"/>
  <c r="T2057"/>
  <c r="R2057"/>
  <c r="P2057"/>
  <c r="BI2052"/>
  <c r="BH2052"/>
  <c r="BG2052"/>
  <c r="BF2052"/>
  <c r="T2052"/>
  <c r="R2052"/>
  <c r="P2052"/>
  <c r="BI2047"/>
  <c r="BH2047"/>
  <c r="BG2047"/>
  <c r="BF2047"/>
  <c r="T2047"/>
  <c r="R2047"/>
  <c r="P2047"/>
  <c r="BI2043"/>
  <c r="BH2043"/>
  <c r="BG2043"/>
  <c r="BF2043"/>
  <c r="T2043"/>
  <c r="R2043"/>
  <c r="P2043"/>
  <c r="BI2039"/>
  <c r="BH2039"/>
  <c r="BG2039"/>
  <c r="BF2039"/>
  <c r="T2039"/>
  <c r="R2039"/>
  <c r="P2039"/>
  <c r="BI2036"/>
  <c r="BH2036"/>
  <c r="BG2036"/>
  <c r="BF2036"/>
  <c r="T2036"/>
  <c r="R2036"/>
  <c r="P2036"/>
  <c r="BI2031"/>
  <c r="BH2031"/>
  <c r="BG2031"/>
  <c r="BF2031"/>
  <c r="T2031"/>
  <c r="R2031"/>
  <c r="P2031"/>
  <c r="BI2028"/>
  <c r="BH2028"/>
  <c r="BG2028"/>
  <c r="BF2028"/>
  <c r="T2028"/>
  <c r="R2028"/>
  <c r="P2028"/>
  <c r="BI2024"/>
  <c r="BH2024"/>
  <c r="BG2024"/>
  <c r="BF2024"/>
  <c r="T2024"/>
  <c r="R2024"/>
  <c r="P2024"/>
  <c r="BI2019"/>
  <c r="BH2019"/>
  <c r="BG2019"/>
  <c r="BF2019"/>
  <c r="T2019"/>
  <c r="R2019"/>
  <c r="P2019"/>
  <c r="BI1995"/>
  <c r="BH1995"/>
  <c r="BG1995"/>
  <c r="BF1995"/>
  <c r="T1995"/>
  <c r="R1995"/>
  <c r="P1995"/>
  <c r="BI1993"/>
  <c r="BH1993"/>
  <c r="BG1993"/>
  <c r="BF1993"/>
  <c r="T1993"/>
  <c r="R1993"/>
  <c r="P1993"/>
  <c r="BI1989"/>
  <c r="BH1989"/>
  <c r="BG1989"/>
  <c r="BF1989"/>
  <c r="T1989"/>
  <c r="R1989"/>
  <c r="P1989"/>
  <c r="BI1987"/>
  <c r="BH1987"/>
  <c r="BG1987"/>
  <c r="BF1987"/>
  <c r="T1987"/>
  <c r="R1987"/>
  <c r="P1987"/>
  <c r="BI1969"/>
  <c r="BH1969"/>
  <c r="BG1969"/>
  <c r="BF1969"/>
  <c r="T1969"/>
  <c r="R1969"/>
  <c r="P1969"/>
  <c r="BI1963"/>
  <c r="BH1963"/>
  <c r="BG1963"/>
  <c r="BF1963"/>
  <c r="T1963"/>
  <c r="R1963"/>
  <c r="P1963"/>
  <c r="BI1956"/>
  <c r="BH1956"/>
  <c r="BG1956"/>
  <c r="BF1956"/>
  <c r="T1956"/>
  <c r="R1956"/>
  <c r="P1956"/>
  <c r="BI1951"/>
  <c r="BH1951"/>
  <c r="BG1951"/>
  <c r="BF1951"/>
  <c r="T1951"/>
  <c r="R1951"/>
  <c r="P1951"/>
  <c r="BI1940"/>
  <c r="BH1940"/>
  <c r="BG1940"/>
  <c r="BF1940"/>
  <c r="T1940"/>
  <c r="R1940"/>
  <c r="P1940"/>
  <c r="BI1925"/>
  <c r="BH1925"/>
  <c r="BG1925"/>
  <c r="BF1925"/>
  <c r="T1925"/>
  <c r="R1925"/>
  <c r="P1925"/>
  <c r="BI1902"/>
  <c r="BH1902"/>
  <c r="BG1902"/>
  <c r="BF1902"/>
  <c r="T1902"/>
  <c r="R1902"/>
  <c r="P1902"/>
  <c r="BI1891"/>
  <c r="BH1891"/>
  <c r="BG1891"/>
  <c r="BF1891"/>
  <c r="T1891"/>
  <c r="R1891"/>
  <c r="P1891"/>
  <c r="BI1800"/>
  <c r="BH1800"/>
  <c r="BG1800"/>
  <c r="BF1800"/>
  <c r="T1800"/>
  <c r="R1800"/>
  <c r="P1800"/>
  <c r="BI1796"/>
  <c r="BH1796"/>
  <c r="BG1796"/>
  <c r="BF1796"/>
  <c r="T1796"/>
  <c r="R1796"/>
  <c r="P1796"/>
  <c r="BI1787"/>
  <c r="BH1787"/>
  <c r="BG1787"/>
  <c r="BF1787"/>
  <c r="T1787"/>
  <c r="R1787"/>
  <c r="P1787"/>
  <c r="BI1783"/>
  <c r="BH1783"/>
  <c r="BG1783"/>
  <c r="BF1783"/>
  <c r="T1783"/>
  <c r="R1783"/>
  <c r="P1783"/>
  <c r="BI1779"/>
  <c r="BH1779"/>
  <c r="BG1779"/>
  <c r="BF1779"/>
  <c r="T1779"/>
  <c r="R1779"/>
  <c r="P1779"/>
  <c r="BI1772"/>
  <c r="BH1772"/>
  <c r="BG1772"/>
  <c r="BF1772"/>
  <c r="T1772"/>
  <c r="R1772"/>
  <c r="P1772"/>
  <c r="BI1764"/>
  <c r="BH1764"/>
  <c r="BG1764"/>
  <c r="BF1764"/>
  <c r="T1764"/>
  <c r="R1764"/>
  <c r="P1764"/>
  <c r="BI1761"/>
  <c r="BH1761"/>
  <c r="BG1761"/>
  <c r="BF1761"/>
  <c r="T1761"/>
  <c r="R1761"/>
  <c r="P1761"/>
  <c r="BI1742"/>
  <c r="BH1742"/>
  <c r="BG1742"/>
  <c r="BF1742"/>
  <c r="T1742"/>
  <c r="R1742"/>
  <c r="P1742"/>
  <c r="BI1738"/>
  <c r="BH1738"/>
  <c r="BG1738"/>
  <c r="BF1738"/>
  <c r="T1738"/>
  <c r="R1738"/>
  <c r="P1738"/>
  <c r="BI1733"/>
  <c r="BH1733"/>
  <c r="BG1733"/>
  <c r="BF1733"/>
  <c r="T1733"/>
  <c r="R1733"/>
  <c r="P1733"/>
  <c r="BI1730"/>
  <c r="BH1730"/>
  <c r="BG1730"/>
  <c r="BF1730"/>
  <c r="T1730"/>
  <c r="R1730"/>
  <c r="P1730"/>
  <c r="BI1728"/>
  <c r="BH1728"/>
  <c r="BG1728"/>
  <c r="BF1728"/>
  <c r="T1728"/>
  <c r="R1728"/>
  <c r="P1728"/>
  <c r="BI1723"/>
  <c r="BH1723"/>
  <c r="BG1723"/>
  <c r="BF1723"/>
  <c r="T1723"/>
  <c r="R1723"/>
  <c r="P1723"/>
  <c r="BI1718"/>
  <c r="BH1718"/>
  <c r="BG1718"/>
  <c r="BF1718"/>
  <c r="T1718"/>
  <c r="R1718"/>
  <c r="P1718"/>
  <c r="BI1710"/>
  <c r="BH1710"/>
  <c r="BG1710"/>
  <c r="BF1710"/>
  <c r="T1710"/>
  <c r="R1710"/>
  <c r="P1710"/>
  <c r="BI1704"/>
  <c r="BH1704"/>
  <c r="BG1704"/>
  <c r="BF1704"/>
  <c r="T1704"/>
  <c r="R1704"/>
  <c r="P1704"/>
  <c r="BI1690"/>
  <c r="BH1690"/>
  <c r="BG1690"/>
  <c r="BF1690"/>
  <c r="T1690"/>
  <c r="R1690"/>
  <c r="P1690"/>
  <c r="BI1686"/>
  <c r="BH1686"/>
  <c r="BG1686"/>
  <c r="BF1686"/>
  <c r="T1686"/>
  <c r="R1686"/>
  <c r="P1686"/>
  <c r="BI1681"/>
  <c r="BH1681"/>
  <c r="BG1681"/>
  <c r="BF1681"/>
  <c r="T1681"/>
  <c r="R1681"/>
  <c r="P1681"/>
  <c r="BI1665"/>
  <c r="BH1665"/>
  <c r="BG1665"/>
  <c r="BF1665"/>
  <c r="T1665"/>
  <c r="R1665"/>
  <c r="P1665"/>
  <c r="BI1662"/>
  <c r="BH1662"/>
  <c r="BG1662"/>
  <c r="BF1662"/>
  <c r="T1662"/>
  <c r="R1662"/>
  <c r="P1662"/>
  <c r="BI1658"/>
  <c r="BH1658"/>
  <c r="BG1658"/>
  <c r="BF1658"/>
  <c r="T1658"/>
  <c r="R1658"/>
  <c r="P1658"/>
  <c r="BI1656"/>
  <c r="BH1656"/>
  <c r="BG1656"/>
  <c r="BF1656"/>
  <c r="T1656"/>
  <c r="R1656"/>
  <c r="P1656"/>
  <c r="BI1652"/>
  <c r="BH1652"/>
  <c r="BG1652"/>
  <c r="BF1652"/>
  <c r="T1652"/>
  <c r="R1652"/>
  <c r="P1652"/>
  <c r="BI1651"/>
  <c r="BH1651"/>
  <c r="BG1651"/>
  <c r="BF1651"/>
  <c r="T1651"/>
  <c r="R1651"/>
  <c r="P1651"/>
  <c r="BI1646"/>
  <c r="BH1646"/>
  <c r="BG1646"/>
  <c r="BF1646"/>
  <c r="T1646"/>
  <c r="R1646"/>
  <c r="P1646"/>
  <c r="BI1641"/>
  <c r="BH1641"/>
  <c r="BG1641"/>
  <c r="BF1641"/>
  <c r="T1641"/>
  <c r="R1641"/>
  <c r="P1641"/>
  <c r="BI1639"/>
  <c r="BH1639"/>
  <c r="BG1639"/>
  <c r="BF1639"/>
  <c r="T1639"/>
  <c r="R1639"/>
  <c r="P1639"/>
  <c r="BI1629"/>
  <c r="BH1629"/>
  <c r="BG1629"/>
  <c r="BF1629"/>
  <c r="T1629"/>
  <c r="R1629"/>
  <c r="P1629"/>
  <c r="BI1621"/>
  <c r="BH1621"/>
  <c r="BG1621"/>
  <c r="BF1621"/>
  <c r="T1621"/>
  <c r="R1621"/>
  <c r="P1621"/>
  <c r="BI1616"/>
  <c r="BH1616"/>
  <c r="BG1616"/>
  <c r="BF1616"/>
  <c r="T1616"/>
  <c r="R1616"/>
  <c r="P1616"/>
  <c r="BI1613"/>
  <c r="BH1613"/>
  <c r="BG1613"/>
  <c r="BF1613"/>
  <c r="T1613"/>
  <c r="R1613"/>
  <c r="P1613"/>
  <c r="BI1607"/>
  <c r="BH1607"/>
  <c r="BG1607"/>
  <c r="BF1607"/>
  <c r="T1607"/>
  <c r="R1607"/>
  <c r="P1607"/>
  <c r="BI1605"/>
  <c r="BH1605"/>
  <c r="BG1605"/>
  <c r="BF1605"/>
  <c r="T1605"/>
  <c r="R1605"/>
  <c r="P1605"/>
  <c r="BI1599"/>
  <c r="BH1599"/>
  <c r="BG1599"/>
  <c r="BF1599"/>
  <c r="T1599"/>
  <c r="R1599"/>
  <c r="P1599"/>
  <c r="BI1597"/>
  <c r="BH1597"/>
  <c r="BG1597"/>
  <c r="BF1597"/>
  <c r="T1597"/>
  <c r="R1597"/>
  <c r="P1597"/>
  <c r="BI1592"/>
  <c r="BH1592"/>
  <c r="BG1592"/>
  <c r="BF1592"/>
  <c r="T1592"/>
  <c r="R1592"/>
  <c r="P1592"/>
  <c r="BI1590"/>
  <c r="BH1590"/>
  <c r="BG1590"/>
  <c r="BF1590"/>
  <c r="T1590"/>
  <c r="R1590"/>
  <c r="P1590"/>
  <c r="BI1585"/>
  <c r="BH1585"/>
  <c r="BG1585"/>
  <c r="BF1585"/>
  <c r="T1585"/>
  <c r="R1585"/>
  <c r="P1585"/>
  <c r="BI1583"/>
  <c r="BH1583"/>
  <c r="BG1583"/>
  <c r="BF1583"/>
  <c r="T1583"/>
  <c r="R1583"/>
  <c r="P1583"/>
  <c r="BI1577"/>
  <c r="BH1577"/>
  <c r="BG1577"/>
  <c r="BF1577"/>
  <c r="T1577"/>
  <c r="R1577"/>
  <c r="P1577"/>
  <c r="BI1571"/>
  <c r="BH1571"/>
  <c r="BG1571"/>
  <c r="BF1571"/>
  <c r="T1571"/>
  <c r="R1571"/>
  <c r="P1571"/>
  <c r="BI1566"/>
  <c r="BH1566"/>
  <c r="BG1566"/>
  <c r="BF1566"/>
  <c r="T1566"/>
  <c r="R1566"/>
  <c r="P1566"/>
  <c r="BI1562"/>
  <c r="BH1562"/>
  <c r="BG1562"/>
  <c r="BF1562"/>
  <c r="T1562"/>
  <c r="R1562"/>
  <c r="P1562"/>
  <c r="BI1559"/>
  <c r="BH1559"/>
  <c r="BG1559"/>
  <c r="BF1559"/>
  <c r="T1559"/>
  <c r="R1559"/>
  <c r="P1559"/>
  <c r="BI1556"/>
  <c r="BH1556"/>
  <c r="BG1556"/>
  <c r="BF1556"/>
  <c r="T1556"/>
  <c r="R1556"/>
  <c r="P1556"/>
  <c r="BI1551"/>
  <c r="BH1551"/>
  <c r="BG1551"/>
  <c r="BF1551"/>
  <c r="T1551"/>
  <c r="R1551"/>
  <c r="P1551"/>
  <c r="BI1549"/>
  <c r="BH1549"/>
  <c r="BG1549"/>
  <c r="BF1549"/>
  <c r="T1549"/>
  <c r="R1549"/>
  <c r="P1549"/>
  <c r="BI1547"/>
  <c r="BH1547"/>
  <c r="BG1547"/>
  <c r="BF1547"/>
  <c r="T1547"/>
  <c r="R1547"/>
  <c r="P1547"/>
  <c r="BI1542"/>
  <c r="BH1542"/>
  <c r="BG1542"/>
  <c r="BF1542"/>
  <c r="T1542"/>
  <c r="R1542"/>
  <c r="P1542"/>
  <c r="BI1538"/>
  <c r="BH1538"/>
  <c r="BG1538"/>
  <c r="BF1538"/>
  <c r="T1538"/>
  <c r="R1538"/>
  <c r="P1538"/>
  <c r="BI1535"/>
  <c r="BH1535"/>
  <c r="BG1535"/>
  <c r="BF1535"/>
  <c r="T1535"/>
  <c r="R1535"/>
  <c r="P1535"/>
  <c r="BI1532"/>
  <c r="BH1532"/>
  <c r="BG1532"/>
  <c r="BF1532"/>
  <c r="T1532"/>
  <c r="R1532"/>
  <c r="P1532"/>
  <c r="BI1529"/>
  <c r="BH1529"/>
  <c r="BG1529"/>
  <c r="BF1529"/>
  <c r="T1529"/>
  <c r="R1529"/>
  <c r="P1529"/>
  <c r="BI1526"/>
  <c r="BH1526"/>
  <c r="BG1526"/>
  <c r="BF1526"/>
  <c r="T1526"/>
  <c r="R1526"/>
  <c r="P1526"/>
  <c r="BI1522"/>
  <c r="BH1522"/>
  <c r="BG1522"/>
  <c r="BF1522"/>
  <c r="T1522"/>
  <c r="R1522"/>
  <c r="P1522"/>
  <c r="BI1516"/>
  <c r="BH1516"/>
  <c r="BG1516"/>
  <c r="BF1516"/>
  <c r="T1516"/>
  <c r="R1516"/>
  <c r="P1516"/>
  <c r="BI1515"/>
  <c r="BH1515"/>
  <c r="BG1515"/>
  <c r="BF1515"/>
  <c r="T1515"/>
  <c r="R1515"/>
  <c r="P1515"/>
  <c r="BI1511"/>
  <c r="BH1511"/>
  <c r="BG1511"/>
  <c r="BF1511"/>
  <c r="T1511"/>
  <c r="R1511"/>
  <c r="P1511"/>
  <c r="BI1505"/>
  <c r="BH1505"/>
  <c r="BG1505"/>
  <c r="BF1505"/>
  <c r="T1505"/>
  <c r="R1505"/>
  <c r="P1505"/>
  <c r="BI1500"/>
  <c r="BH1500"/>
  <c r="BG1500"/>
  <c r="BF1500"/>
  <c r="T1500"/>
  <c r="R1500"/>
  <c r="P1500"/>
  <c r="BI1495"/>
  <c r="BH1495"/>
  <c r="BG1495"/>
  <c r="BF1495"/>
  <c r="T1495"/>
  <c r="R1495"/>
  <c r="P1495"/>
  <c r="BI1489"/>
  <c r="BH1489"/>
  <c r="BG1489"/>
  <c r="BF1489"/>
  <c r="T1489"/>
  <c r="R1489"/>
  <c r="P1489"/>
  <c r="BI1484"/>
  <c r="BH1484"/>
  <c r="BG1484"/>
  <c r="BF1484"/>
  <c r="T1484"/>
  <c r="R1484"/>
  <c r="P1484"/>
  <c r="BI1478"/>
  <c r="BH1478"/>
  <c r="BG1478"/>
  <c r="BF1478"/>
  <c r="T1478"/>
  <c r="R1478"/>
  <c r="P1478"/>
  <c r="BI1470"/>
  <c r="BH1470"/>
  <c r="BG1470"/>
  <c r="BF1470"/>
  <c r="T1470"/>
  <c r="R1470"/>
  <c r="P1470"/>
  <c r="BI1465"/>
  <c r="BH1465"/>
  <c r="BG1465"/>
  <c r="BF1465"/>
  <c r="T1465"/>
  <c r="R1465"/>
  <c r="P1465"/>
  <c r="BI1453"/>
  <c r="BH1453"/>
  <c r="BG1453"/>
  <c r="BF1453"/>
  <c r="T1453"/>
  <c r="R1453"/>
  <c r="P1453"/>
  <c r="BI1448"/>
  <c r="BH1448"/>
  <c r="BG1448"/>
  <c r="BF1448"/>
  <c r="T1448"/>
  <c r="R1448"/>
  <c r="P1448"/>
  <c r="BI1443"/>
  <c r="BH1443"/>
  <c r="BG1443"/>
  <c r="BF1443"/>
  <c r="T1443"/>
  <c r="R1443"/>
  <c r="P1443"/>
  <c r="BI1435"/>
  <c r="BH1435"/>
  <c r="BG1435"/>
  <c r="BF1435"/>
  <c r="T1435"/>
  <c r="R1435"/>
  <c r="P1435"/>
  <c r="BI1430"/>
  <c r="BH1430"/>
  <c r="BG1430"/>
  <c r="BF1430"/>
  <c r="T1430"/>
  <c r="R1430"/>
  <c r="P1430"/>
  <c r="BI1425"/>
  <c r="BH1425"/>
  <c r="BG1425"/>
  <c r="BF1425"/>
  <c r="T1425"/>
  <c r="R1425"/>
  <c r="P1425"/>
  <c r="BI1417"/>
  <c r="BH1417"/>
  <c r="BG1417"/>
  <c r="BF1417"/>
  <c r="T1417"/>
  <c r="R1417"/>
  <c r="P1417"/>
  <c r="BI1410"/>
  <c r="BH1410"/>
  <c r="BG1410"/>
  <c r="BF1410"/>
  <c r="T1410"/>
  <c r="R1410"/>
  <c r="P1410"/>
  <c r="BI1403"/>
  <c r="BH1403"/>
  <c r="BG1403"/>
  <c r="BF1403"/>
  <c r="T1403"/>
  <c r="R1403"/>
  <c r="P1403"/>
  <c r="BI1398"/>
  <c r="BH1398"/>
  <c r="BG1398"/>
  <c r="BF1398"/>
  <c r="T1398"/>
  <c r="R1398"/>
  <c r="P1398"/>
  <c r="BI1378"/>
  <c r="BH1378"/>
  <c r="BG1378"/>
  <c r="BF1378"/>
  <c r="T1378"/>
  <c r="R1378"/>
  <c r="P1378"/>
  <c r="BI1371"/>
  <c r="BH1371"/>
  <c r="BG1371"/>
  <c r="BF1371"/>
  <c r="T1371"/>
  <c r="R1371"/>
  <c r="P1371"/>
  <c r="BI1366"/>
  <c r="BH1366"/>
  <c r="BG1366"/>
  <c r="BF1366"/>
  <c r="T1366"/>
  <c r="R1366"/>
  <c r="P1366"/>
  <c r="BI1361"/>
  <c r="BH1361"/>
  <c r="BG1361"/>
  <c r="BF1361"/>
  <c r="T1361"/>
  <c r="R1361"/>
  <c r="P1361"/>
  <c r="BI1356"/>
  <c r="BH1356"/>
  <c r="BG1356"/>
  <c r="BF1356"/>
  <c r="T1356"/>
  <c r="R1356"/>
  <c r="P1356"/>
  <c r="BI1349"/>
  <c r="BH1349"/>
  <c r="BG1349"/>
  <c r="BF1349"/>
  <c r="T1349"/>
  <c r="R1349"/>
  <c r="P1349"/>
  <c r="BI1344"/>
  <c r="BH1344"/>
  <c r="BG1344"/>
  <c r="BF1344"/>
  <c r="T1344"/>
  <c r="R1344"/>
  <c r="P1344"/>
  <c r="BI1339"/>
  <c r="BH1339"/>
  <c r="BG1339"/>
  <c r="BF1339"/>
  <c r="T1339"/>
  <c r="R1339"/>
  <c r="P1339"/>
  <c r="BI1334"/>
  <c r="BH1334"/>
  <c r="BG1334"/>
  <c r="BF1334"/>
  <c r="T1334"/>
  <c r="R1334"/>
  <c r="P1334"/>
  <c r="BI1329"/>
  <c r="BH1329"/>
  <c r="BG1329"/>
  <c r="BF1329"/>
  <c r="T1329"/>
  <c r="R1329"/>
  <c r="P1329"/>
  <c r="BI1324"/>
  <c r="BH1324"/>
  <c r="BG1324"/>
  <c r="BF1324"/>
  <c r="T1324"/>
  <c r="R1324"/>
  <c r="P1324"/>
  <c r="BI1322"/>
  <c r="BH1322"/>
  <c r="BG1322"/>
  <c r="BF1322"/>
  <c r="T1322"/>
  <c r="R1322"/>
  <c r="P1322"/>
  <c r="BI1317"/>
  <c r="BH1317"/>
  <c r="BG1317"/>
  <c r="BF1317"/>
  <c r="T1317"/>
  <c r="R1317"/>
  <c r="P1317"/>
  <c r="BI1312"/>
  <c r="BH1312"/>
  <c r="BG1312"/>
  <c r="BF1312"/>
  <c r="T1312"/>
  <c r="R1312"/>
  <c r="P1312"/>
  <c r="BI1303"/>
  <c r="BH1303"/>
  <c r="BG1303"/>
  <c r="BF1303"/>
  <c r="T1303"/>
  <c r="R1303"/>
  <c r="P1303"/>
  <c r="BI1295"/>
  <c r="BH1295"/>
  <c r="BG1295"/>
  <c r="BF1295"/>
  <c r="T1295"/>
  <c r="R1295"/>
  <c r="P1295"/>
  <c r="BI1293"/>
  <c r="BH1293"/>
  <c r="BG1293"/>
  <c r="BF1293"/>
  <c r="T1293"/>
  <c r="R1293"/>
  <c r="P1293"/>
  <c r="BI1291"/>
  <c r="BH1291"/>
  <c r="BG1291"/>
  <c r="BF1291"/>
  <c r="T1291"/>
  <c r="R1291"/>
  <c r="P1291"/>
  <c r="BI1286"/>
  <c r="BH1286"/>
  <c r="BG1286"/>
  <c r="BF1286"/>
  <c r="T1286"/>
  <c r="R1286"/>
  <c r="P1286"/>
  <c r="BI1281"/>
  <c r="BH1281"/>
  <c r="BG1281"/>
  <c r="BF1281"/>
  <c r="T1281"/>
  <c r="R1281"/>
  <c r="P1281"/>
  <c r="BI1278"/>
  <c r="BH1278"/>
  <c r="BG1278"/>
  <c r="BF1278"/>
  <c r="T1278"/>
  <c r="R1278"/>
  <c r="P1278"/>
  <c r="BI1274"/>
  <c r="BH1274"/>
  <c r="BG1274"/>
  <c r="BF1274"/>
  <c r="T1274"/>
  <c r="R1274"/>
  <c r="P1274"/>
  <c r="BI1271"/>
  <c r="BH1271"/>
  <c r="BG1271"/>
  <c r="BF1271"/>
  <c r="T1271"/>
  <c r="R1271"/>
  <c r="P1271"/>
  <c r="BI1266"/>
  <c r="BH1266"/>
  <c r="BG1266"/>
  <c r="BF1266"/>
  <c r="T1266"/>
  <c r="R1266"/>
  <c r="P1266"/>
  <c r="BI1254"/>
  <c r="BH1254"/>
  <c r="BG1254"/>
  <c r="BF1254"/>
  <c r="T1254"/>
  <c r="R1254"/>
  <c r="P1254"/>
  <c r="BI1247"/>
  <c r="BH1247"/>
  <c r="BG1247"/>
  <c r="BF1247"/>
  <c r="T1247"/>
  <c r="R1247"/>
  <c r="P1247"/>
  <c r="BI1235"/>
  <c r="BH1235"/>
  <c r="BG1235"/>
  <c r="BF1235"/>
  <c r="T1235"/>
  <c r="R1235"/>
  <c r="P1235"/>
  <c r="BI1234"/>
  <c r="BH1234"/>
  <c r="BG1234"/>
  <c r="BF1234"/>
  <c r="T1234"/>
  <c r="R1234"/>
  <c r="P1234"/>
  <c r="BI1229"/>
  <c r="BH1229"/>
  <c r="BG1229"/>
  <c r="BF1229"/>
  <c r="T1229"/>
  <c r="R1229"/>
  <c r="P1229"/>
  <c r="BI1218"/>
  <c r="BH1218"/>
  <c r="BG1218"/>
  <c r="BF1218"/>
  <c r="T1218"/>
  <c r="R1218"/>
  <c r="P1218"/>
  <c r="BI1209"/>
  <c r="BH1209"/>
  <c r="BG1209"/>
  <c r="BF1209"/>
  <c r="T1209"/>
  <c r="R1209"/>
  <c r="P1209"/>
  <c r="BI1205"/>
  <c r="BH1205"/>
  <c r="BG1205"/>
  <c r="BF1205"/>
  <c r="T1205"/>
  <c r="R1205"/>
  <c r="P1205"/>
  <c r="BI1197"/>
  <c r="BH1197"/>
  <c r="BG1197"/>
  <c r="BF1197"/>
  <c r="T1197"/>
  <c r="R1197"/>
  <c r="P1197"/>
  <c r="BI1195"/>
  <c r="BH1195"/>
  <c r="BG1195"/>
  <c r="BF1195"/>
  <c r="T1195"/>
  <c r="R1195"/>
  <c r="P1195"/>
  <c r="BI1187"/>
  <c r="BH1187"/>
  <c r="BG1187"/>
  <c r="BF1187"/>
  <c r="T1187"/>
  <c r="R1187"/>
  <c r="P1187"/>
  <c r="BI1182"/>
  <c r="BH1182"/>
  <c r="BG1182"/>
  <c r="BF1182"/>
  <c r="T1182"/>
  <c r="R1182"/>
  <c r="P1182"/>
  <c r="BI1174"/>
  <c r="BH1174"/>
  <c r="BG1174"/>
  <c r="BF1174"/>
  <c r="T1174"/>
  <c r="R1174"/>
  <c r="P1174"/>
  <c r="BI1166"/>
  <c r="BH1166"/>
  <c r="BG1166"/>
  <c r="BF1166"/>
  <c r="T1166"/>
  <c r="R1166"/>
  <c r="P1166"/>
  <c r="BI1086"/>
  <c r="BH1086"/>
  <c r="BG1086"/>
  <c r="BF1086"/>
  <c r="T1086"/>
  <c r="R1086"/>
  <c r="P1086"/>
  <c r="BI1060"/>
  <c r="BH1060"/>
  <c r="BG1060"/>
  <c r="BF1060"/>
  <c r="T1060"/>
  <c r="R1060"/>
  <c r="P1060"/>
  <c r="BI1040"/>
  <c r="BH1040"/>
  <c r="BG1040"/>
  <c r="BF1040"/>
  <c r="T1040"/>
  <c r="R1040"/>
  <c r="P1040"/>
  <c r="BI1025"/>
  <c r="BH1025"/>
  <c r="BG1025"/>
  <c r="BF1025"/>
  <c r="T1025"/>
  <c r="R1025"/>
  <c r="P1025"/>
  <c r="BI1019"/>
  <c r="BH1019"/>
  <c r="BG1019"/>
  <c r="BF1019"/>
  <c r="T1019"/>
  <c r="R1019"/>
  <c r="P1019"/>
  <c r="BI1014"/>
  <c r="BH1014"/>
  <c r="BG1014"/>
  <c r="BF1014"/>
  <c r="T1014"/>
  <c r="R1014"/>
  <c r="P1014"/>
  <c r="BI1005"/>
  <c r="BH1005"/>
  <c r="BG1005"/>
  <c r="BF1005"/>
  <c r="T1005"/>
  <c r="R1005"/>
  <c r="P1005"/>
  <c r="BI1002"/>
  <c r="BH1002"/>
  <c r="BG1002"/>
  <c r="BF1002"/>
  <c r="T1002"/>
  <c r="R1002"/>
  <c r="P1002"/>
  <c r="BI999"/>
  <c r="BH999"/>
  <c r="BG999"/>
  <c r="BF999"/>
  <c r="T999"/>
  <c r="R999"/>
  <c r="P999"/>
  <c r="BI996"/>
  <c r="BH996"/>
  <c r="BG996"/>
  <c r="BF996"/>
  <c r="T996"/>
  <c r="R996"/>
  <c r="P996"/>
  <c r="BI993"/>
  <c r="BH993"/>
  <c r="BG993"/>
  <c r="BF993"/>
  <c r="T993"/>
  <c r="R993"/>
  <c r="P993"/>
  <c r="BI924"/>
  <c r="BH924"/>
  <c r="BG924"/>
  <c r="BF924"/>
  <c r="T924"/>
  <c r="R924"/>
  <c r="P924"/>
  <c r="BI921"/>
  <c r="BH921"/>
  <c r="BG921"/>
  <c r="BF921"/>
  <c r="T921"/>
  <c r="R921"/>
  <c r="P921"/>
  <c r="BI895"/>
  <c r="BH895"/>
  <c r="BG895"/>
  <c r="BF895"/>
  <c r="T895"/>
  <c r="R895"/>
  <c r="P895"/>
  <c r="BI891"/>
  <c r="BH891"/>
  <c r="BG891"/>
  <c r="BF891"/>
  <c r="T891"/>
  <c r="R891"/>
  <c r="P891"/>
  <c r="BI848"/>
  <c r="BH848"/>
  <c r="BG848"/>
  <c r="BF848"/>
  <c r="T848"/>
  <c r="R848"/>
  <c r="P848"/>
  <c r="BI844"/>
  <c r="BH844"/>
  <c r="BG844"/>
  <c r="BF844"/>
  <c r="T844"/>
  <c r="R844"/>
  <c r="P844"/>
  <c r="BI815"/>
  <c r="BH815"/>
  <c r="BG815"/>
  <c r="BF815"/>
  <c r="T815"/>
  <c r="R815"/>
  <c r="P815"/>
  <c r="BI812"/>
  <c r="BH812"/>
  <c r="BG812"/>
  <c r="BF812"/>
  <c r="T812"/>
  <c r="R812"/>
  <c r="P812"/>
  <c r="BI808"/>
  <c r="BH808"/>
  <c r="BG808"/>
  <c r="BF808"/>
  <c r="T808"/>
  <c r="R808"/>
  <c r="P808"/>
  <c r="BI733"/>
  <c r="BH733"/>
  <c r="BG733"/>
  <c r="BF733"/>
  <c r="T733"/>
  <c r="R733"/>
  <c r="P733"/>
  <c r="BI731"/>
  <c r="BH731"/>
  <c r="BG731"/>
  <c r="BF731"/>
  <c r="T731"/>
  <c r="R731"/>
  <c r="P731"/>
  <c r="BI713"/>
  <c r="BH713"/>
  <c r="BG713"/>
  <c r="BF713"/>
  <c r="T713"/>
  <c r="R713"/>
  <c r="P713"/>
  <c r="BI711"/>
  <c r="BH711"/>
  <c r="BG711"/>
  <c r="BF711"/>
  <c r="T711"/>
  <c r="R711"/>
  <c r="P711"/>
  <c r="BI692"/>
  <c r="BH692"/>
  <c r="BG692"/>
  <c r="BF692"/>
  <c r="T692"/>
  <c r="R692"/>
  <c r="P692"/>
  <c r="BI672"/>
  <c r="BH672"/>
  <c r="BG672"/>
  <c r="BF672"/>
  <c r="T672"/>
  <c r="R672"/>
  <c r="P672"/>
  <c r="BI654"/>
  <c r="BH654"/>
  <c r="BG654"/>
  <c r="BF654"/>
  <c r="T654"/>
  <c r="R654"/>
  <c r="P654"/>
  <c r="BI646"/>
  <c r="BH646"/>
  <c r="BG646"/>
  <c r="BF646"/>
  <c r="T646"/>
  <c r="R646"/>
  <c r="P646"/>
  <c r="BI638"/>
  <c r="BH638"/>
  <c r="BG638"/>
  <c r="BF638"/>
  <c r="T638"/>
  <c r="R638"/>
  <c r="P638"/>
  <c r="BI616"/>
  <c r="BH616"/>
  <c r="BG616"/>
  <c r="BF616"/>
  <c r="T616"/>
  <c r="R616"/>
  <c r="P616"/>
  <c r="BI608"/>
  <c r="BH608"/>
  <c r="BG608"/>
  <c r="BF608"/>
  <c r="T608"/>
  <c r="R608"/>
  <c r="P608"/>
  <c r="BI599"/>
  <c r="BH599"/>
  <c r="BG599"/>
  <c r="BF599"/>
  <c r="T599"/>
  <c r="R599"/>
  <c r="P599"/>
  <c r="BI591"/>
  <c r="BH591"/>
  <c r="BG591"/>
  <c r="BF591"/>
  <c r="T591"/>
  <c r="R591"/>
  <c r="P591"/>
  <c r="BI584"/>
  <c r="BH584"/>
  <c r="BG584"/>
  <c r="BF584"/>
  <c r="T584"/>
  <c r="R584"/>
  <c r="P584"/>
  <c r="BI577"/>
  <c r="BH577"/>
  <c r="BG577"/>
  <c r="BF577"/>
  <c r="T577"/>
  <c r="R577"/>
  <c r="P577"/>
  <c r="BI571"/>
  <c r="BH571"/>
  <c r="BG571"/>
  <c r="BF571"/>
  <c r="T571"/>
  <c r="R571"/>
  <c r="P571"/>
  <c r="BI555"/>
  <c r="BH555"/>
  <c r="BG555"/>
  <c r="BF555"/>
  <c r="T555"/>
  <c r="R555"/>
  <c r="P555"/>
  <c r="BI511"/>
  <c r="BH511"/>
  <c r="BG511"/>
  <c r="BF511"/>
  <c r="T511"/>
  <c r="R511"/>
  <c r="P511"/>
  <c r="BI484"/>
  <c r="BH484"/>
  <c r="BG484"/>
  <c r="BF484"/>
  <c r="T484"/>
  <c r="R484"/>
  <c r="P484"/>
  <c r="BI481"/>
  <c r="BH481"/>
  <c r="BG481"/>
  <c r="BF481"/>
  <c r="T481"/>
  <c r="R481"/>
  <c r="P481"/>
  <c r="BI477"/>
  <c r="BH477"/>
  <c r="BG477"/>
  <c r="BF477"/>
  <c r="T477"/>
  <c r="R477"/>
  <c r="P477"/>
  <c r="BI471"/>
  <c r="BH471"/>
  <c r="BG471"/>
  <c r="BF471"/>
  <c r="T471"/>
  <c r="R471"/>
  <c r="P471"/>
  <c r="BI466"/>
  <c r="BH466"/>
  <c r="BG466"/>
  <c r="BF466"/>
  <c r="T466"/>
  <c r="R466"/>
  <c r="P466"/>
  <c r="BI460"/>
  <c r="BH460"/>
  <c r="BG460"/>
  <c r="BF460"/>
  <c r="T460"/>
  <c r="R460"/>
  <c r="P460"/>
  <c r="BI455"/>
  <c r="BH455"/>
  <c r="BG455"/>
  <c r="BF455"/>
  <c r="T455"/>
  <c r="R455"/>
  <c r="P455"/>
  <c r="BI449"/>
  <c r="BH449"/>
  <c r="BG449"/>
  <c r="BF449"/>
  <c r="T449"/>
  <c r="R449"/>
  <c r="P449"/>
  <c r="BI446"/>
  <c r="BH446"/>
  <c r="BG446"/>
  <c r="BF446"/>
  <c r="T446"/>
  <c r="R446"/>
  <c r="P446"/>
  <c r="BI442"/>
  <c r="BH442"/>
  <c r="BG442"/>
  <c r="BF442"/>
  <c r="T442"/>
  <c r="R442"/>
  <c r="P442"/>
  <c r="BI438"/>
  <c r="BH438"/>
  <c r="BG438"/>
  <c r="BF438"/>
  <c r="T438"/>
  <c r="R438"/>
  <c r="P438"/>
  <c r="BI432"/>
  <c r="BH432"/>
  <c r="BG432"/>
  <c r="BF432"/>
  <c r="T432"/>
  <c r="R432"/>
  <c r="P432"/>
  <c r="BI430"/>
  <c r="BH430"/>
  <c r="BG430"/>
  <c r="BF430"/>
  <c r="T430"/>
  <c r="R430"/>
  <c r="P430"/>
  <c r="BI421"/>
  <c r="BH421"/>
  <c r="BG421"/>
  <c r="BF421"/>
  <c r="T421"/>
  <c r="R421"/>
  <c r="P421"/>
  <c r="BI416"/>
  <c r="BH416"/>
  <c r="BG416"/>
  <c r="BF416"/>
  <c r="T416"/>
  <c r="R416"/>
  <c r="P416"/>
  <c r="BI411"/>
  <c r="BH411"/>
  <c r="BG411"/>
  <c r="BF411"/>
  <c r="T411"/>
  <c r="R411"/>
  <c r="P411"/>
  <c r="BI397"/>
  <c r="BH397"/>
  <c r="BG397"/>
  <c r="BF397"/>
  <c r="T397"/>
  <c r="R397"/>
  <c r="P397"/>
  <c r="BI393"/>
  <c r="BH393"/>
  <c r="BG393"/>
  <c r="BF393"/>
  <c r="T393"/>
  <c r="R393"/>
  <c r="P393"/>
  <c r="BI388"/>
  <c r="BH388"/>
  <c r="BG388"/>
  <c r="BF388"/>
  <c r="T388"/>
  <c r="R388"/>
  <c r="P388"/>
  <c r="BI386"/>
  <c r="BH386"/>
  <c r="BG386"/>
  <c r="BF386"/>
  <c r="T386"/>
  <c r="R386"/>
  <c r="P386"/>
  <c r="BI381"/>
  <c r="BH381"/>
  <c r="BG381"/>
  <c r="BF381"/>
  <c r="T381"/>
  <c r="R381"/>
  <c r="P381"/>
  <c r="BI376"/>
  <c r="BH376"/>
  <c r="BG376"/>
  <c r="BF376"/>
  <c r="T376"/>
  <c r="R376"/>
  <c r="P376"/>
  <c r="BI371"/>
  <c r="BH371"/>
  <c r="BG371"/>
  <c r="BF371"/>
  <c r="T371"/>
  <c r="R371"/>
  <c r="P371"/>
  <c r="BI366"/>
  <c r="BH366"/>
  <c r="BG366"/>
  <c r="BF366"/>
  <c r="T366"/>
  <c r="R366"/>
  <c r="P366"/>
  <c r="BI363"/>
  <c r="BH363"/>
  <c r="BG363"/>
  <c r="BF363"/>
  <c r="T363"/>
  <c r="R363"/>
  <c r="P363"/>
  <c r="BI360"/>
  <c r="BH360"/>
  <c r="BG360"/>
  <c r="BF360"/>
  <c r="T360"/>
  <c r="R360"/>
  <c r="P360"/>
  <c r="BI357"/>
  <c r="BH357"/>
  <c r="BG357"/>
  <c r="BF357"/>
  <c r="T357"/>
  <c r="R357"/>
  <c r="P357"/>
  <c r="BI351"/>
  <c r="BH351"/>
  <c r="BG351"/>
  <c r="BF351"/>
  <c r="T351"/>
  <c r="R351"/>
  <c r="P351"/>
  <c r="BI346"/>
  <c r="BH346"/>
  <c r="BG346"/>
  <c r="BF346"/>
  <c r="T346"/>
  <c r="R346"/>
  <c r="P346"/>
  <c r="BI333"/>
  <c r="BH333"/>
  <c r="BG333"/>
  <c r="BF333"/>
  <c r="T333"/>
  <c r="R333"/>
  <c r="P333"/>
  <c r="BI324"/>
  <c r="BH324"/>
  <c r="BG324"/>
  <c r="BF324"/>
  <c r="T324"/>
  <c r="R324"/>
  <c r="P324"/>
  <c r="BI310"/>
  <c r="BH310"/>
  <c r="BG310"/>
  <c r="BF310"/>
  <c r="T310"/>
  <c r="R310"/>
  <c r="P310"/>
  <c r="BI290"/>
  <c r="BH290"/>
  <c r="BG290"/>
  <c r="BF290"/>
  <c r="T290"/>
  <c r="R290"/>
  <c r="P290"/>
  <c r="BI285"/>
  <c r="BH285"/>
  <c r="BG285"/>
  <c r="BF285"/>
  <c r="T285"/>
  <c r="R285"/>
  <c r="P285"/>
  <c r="BI280"/>
  <c r="BH280"/>
  <c r="BG280"/>
  <c r="BF280"/>
  <c r="T280"/>
  <c r="R280"/>
  <c r="P280"/>
  <c r="BI275"/>
  <c r="BH275"/>
  <c r="BG275"/>
  <c r="BF275"/>
  <c r="T275"/>
  <c r="R275"/>
  <c r="P275"/>
  <c r="BI270"/>
  <c r="BH270"/>
  <c r="BG270"/>
  <c r="BF270"/>
  <c r="T270"/>
  <c r="R270"/>
  <c r="P270"/>
  <c r="BI264"/>
  <c r="BH264"/>
  <c r="BG264"/>
  <c r="BF264"/>
  <c r="T264"/>
  <c r="R264"/>
  <c r="P264"/>
  <c r="BI257"/>
  <c r="BH257"/>
  <c r="BG257"/>
  <c r="BF257"/>
  <c r="T257"/>
  <c r="R257"/>
  <c r="P257"/>
  <c r="BI250"/>
  <c r="BH250"/>
  <c r="BG250"/>
  <c r="BF250"/>
  <c r="T250"/>
  <c r="R250"/>
  <c r="P250"/>
  <c r="BI242"/>
  <c r="BH242"/>
  <c r="BG242"/>
  <c r="BF242"/>
  <c r="T242"/>
  <c r="R242"/>
  <c r="P242"/>
  <c r="BI236"/>
  <c r="BH236"/>
  <c r="BG236"/>
  <c r="BF236"/>
  <c r="T236"/>
  <c r="R236"/>
  <c r="P236"/>
  <c r="BI230"/>
  <c r="BH230"/>
  <c r="BG230"/>
  <c r="BF230"/>
  <c r="T230"/>
  <c r="R230"/>
  <c r="P230"/>
  <c r="BI220"/>
  <c r="BH220"/>
  <c r="BG220"/>
  <c r="BF220"/>
  <c r="T220"/>
  <c r="R220"/>
  <c r="P220"/>
  <c r="BI218"/>
  <c r="BH218"/>
  <c r="BG218"/>
  <c r="BF218"/>
  <c r="T218"/>
  <c r="R218"/>
  <c r="P218"/>
  <c r="BI213"/>
  <c r="BH213"/>
  <c r="BG213"/>
  <c r="BF213"/>
  <c r="T213"/>
  <c r="R213"/>
  <c r="P213"/>
  <c r="BI208"/>
  <c r="BH208"/>
  <c r="BG208"/>
  <c r="BF208"/>
  <c r="T208"/>
  <c r="R208"/>
  <c r="P208"/>
  <c r="BI203"/>
  <c r="BH203"/>
  <c r="BG203"/>
  <c r="BF203"/>
  <c r="T203"/>
  <c r="R203"/>
  <c r="P203"/>
  <c r="BI196"/>
  <c r="BH196"/>
  <c r="BG196"/>
  <c r="BF196"/>
  <c r="T196"/>
  <c r="R196"/>
  <c r="P196"/>
  <c r="BI188"/>
  <c r="BH188"/>
  <c r="BG188"/>
  <c r="BF188"/>
  <c r="T188"/>
  <c r="R188"/>
  <c r="P188"/>
  <c r="BI183"/>
  <c r="BH183"/>
  <c r="BG183"/>
  <c r="BF183"/>
  <c r="T183"/>
  <c r="R183"/>
  <c r="P183"/>
  <c r="BI178"/>
  <c r="BH178"/>
  <c r="BG178"/>
  <c r="BF178"/>
  <c r="T178"/>
  <c r="R178"/>
  <c r="P178"/>
  <c r="BI170"/>
  <c r="BH170"/>
  <c r="BG170"/>
  <c r="BF170"/>
  <c r="T170"/>
  <c r="R170"/>
  <c r="P170"/>
  <c r="BI162"/>
  <c r="BH162"/>
  <c r="BG162"/>
  <c r="BF162"/>
  <c r="T162"/>
  <c r="R162"/>
  <c r="P162"/>
  <c r="BI152"/>
  <c r="BH152"/>
  <c r="BG152"/>
  <c r="BF152"/>
  <c r="T152"/>
  <c r="R152"/>
  <c r="P152"/>
  <c r="BI147"/>
  <c r="BH147"/>
  <c r="BG147"/>
  <c r="BF147"/>
  <c r="T147"/>
  <c r="R147"/>
  <c r="P147"/>
  <c r="BI141"/>
  <c r="BH141"/>
  <c r="BG141"/>
  <c r="BF141"/>
  <c r="T141"/>
  <c r="R141"/>
  <c r="P141"/>
  <c r="BI134"/>
  <c r="BH134"/>
  <c r="BG134"/>
  <c r="BF134"/>
  <c r="T134"/>
  <c r="R134"/>
  <c r="P134"/>
  <c r="BI127"/>
  <c r="BH127"/>
  <c r="BG127"/>
  <c r="BF127"/>
  <c r="T127"/>
  <c r="R127"/>
  <c r="P127"/>
  <c r="BI122"/>
  <c r="BH122"/>
  <c r="BG122"/>
  <c r="BF122"/>
  <c r="T122"/>
  <c r="R122"/>
  <c r="P122"/>
  <c r="BI117"/>
  <c r="BH117"/>
  <c r="BG117"/>
  <c r="BF117"/>
  <c r="T117"/>
  <c r="R117"/>
  <c r="P117"/>
  <c r="BI110"/>
  <c r="BH110"/>
  <c r="BG110"/>
  <c r="BF110"/>
  <c r="T110"/>
  <c r="R110"/>
  <c r="P110"/>
  <c r="J103"/>
  <c r="F103"/>
  <c r="F101"/>
  <c r="E99"/>
  <c r="J58"/>
  <c r="F58"/>
  <c r="F56"/>
  <c r="E54"/>
  <c r="J26"/>
  <c r="E26"/>
  <c r="J59"/>
  <c r="J25"/>
  <c r="J20"/>
  <c r="E20"/>
  <c r="F104"/>
  <c r="J19"/>
  <c r="J14"/>
  <c r="J56"/>
  <c r="E7"/>
  <c r="E50"/>
  <c i="3" r="J39"/>
  <c r="J38"/>
  <c i="1" r="AY57"/>
  <c i="3" r="J37"/>
  <c i="1" r="AX57"/>
  <c i="3"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4"/>
  <c r="BH94"/>
  <c r="BG94"/>
  <c r="BF94"/>
  <c r="T94"/>
  <c r="T93"/>
  <c r="R94"/>
  <c r="R93"/>
  <c r="P94"/>
  <c r="P93"/>
  <c r="BI92"/>
  <c r="BH92"/>
  <c r="BG92"/>
  <c r="BF92"/>
  <c r="T92"/>
  <c r="T91"/>
  <c r="R92"/>
  <c r="R91"/>
  <c r="P92"/>
  <c r="P91"/>
  <c r="J85"/>
  <c r="F85"/>
  <c r="F83"/>
  <c r="E81"/>
  <c r="J58"/>
  <c r="F58"/>
  <c r="F56"/>
  <c r="E54"/>
  <c r="J26"/>
  <c r="E26"/>
  <c r="J86"/>
  <c r="J25"/>
  <c r="J20"/>
  <c r="E20"/>
  <c r="F86"/>
  <c r="J19"/>
  <c r="J14"/>
  <c r="J83"/>
  <c r="E7"/>
  <c r="E77"/>
  <c i="2" r="J39"/>
  <c r="J38"/>
  <c i="1" r="AY56"/>
  <c i="2" r="J37"/>
  <c i="1" r="AX56"/>
  <c i="2" r="BI297"/>
  <c r="BH297"/>
  <c r="BG297"/>
  <c r="BF297"/>
  <c r="T297"/>
  <c r="R297"/>
  <c r="P297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0"/>
  <c r="BH280"/>
  <c r="BG280"/>
  <c r="BF280"/>
  <c r="T280"/>
  <c r="R280"/>
  <c r="P280"/>
  <c r="BI275"/>
  <c r="BH275"/>
  <c r="BG275"/>
  <c r="BF275"/>
  <c r="T275"/>
  <c r="R275"/>
  <c r="P275"/>
  <c r="BI270"/>
  <c r="BH270"/>
  <c r="BG270"/>
  <c r="BF270"/>
  <c r="T270"/>
  <c r="R270"/>
  <c r="P270"/>
  <c r="BI267"/>
  <c r="BH267"/>
  <c r="BG267"/>
  <c r="BF267"/>
  <c r="T267"/>
  <c r="R267"/>
  <c r="P267"/>
  <c r="BI262"/>
  <c r="BH262"/>
  <c r="BG262"/>
  <c r="BF262"/>
  <c r="T262"/>
  <c r="R262"/>
  <c r="P262"/>
  <c r="BI253"/>
  <c r="BH253"/>
  <c r="BG253"/>
  <c r="BF253"/>
  <c r="T253"/>
  <c r="R253"/>
  <c r="P253"/>
  <c r="BI249"/>
  <c r="BH249"/>
  <c r="BG249"/>
  <c r="BF249"/>
  <c r="T249"/>
  <c r="T248"/>
  <c r="R249"/>
  <c r="R248"/>
  <c r="P249"/>
  <c r="P248"/>
  <c r="BI239"/>
  <c r="BH239"/>
  <c r="BG239"/>
  <c r="BF239"/>
  <c r="T239"/>
  <c r="T238"/>
  <c r="R239"/>
  <c r="R238"/>
  <c r="P239"/>
  <c r="P238"/>
  <c r="BI231"/>
  <c r="BH231"/>
  <c r="BG231"/>
  <c r="BF231"/>
  <c r="T231"/>
  <c r="R231"/>
  <c r="P231"/>
  <c r="BI227"/>
  <c r="BH227"/>
  <c r="BG227"/>
  <c r="BF227"/>
  <c r="T227"/>
  <c r="R227"/>
  <c r="P227"/>
  <c r="BI221"/>
  <c r="BH221"/>
  <c r="BG221"/>
  <c r="BF221"/>
  <c r="T221"/>
  <c r="R221"/>
  <c r="P221"/>
  <c r="BI215"/>
  <c r="BH215"/>
  <c r="BG215"/>
  <c r="BF215"/>
  <c r="T215"/>
  <c r="R215"/>
  <c r="P215"/>
  <c r="BI212"/>
  <c r="BH212"/>
  <c r="BG212"/>
  <c r="BF212"/>
  <c r="T212"/>
  <c r="R212"/>
  <c r="P212"/>
  <c r="BI209"/>
  <c r="BH209"/>
  <c r="BG209"/>
  <c r="BF209"/>
  <c r="T209"/>
  <c r="R209"/>
  <c r="P209"/>
  <c r="BI200"/>
  <c r="BH200"/>
  <c r="BG200"/>
  <c r="BF200"/>
  <c r="T200"/>
  <c r="R200"/>
  <c r="P200"/>
  <c r="BI197"/>
  <c r="BH197"/>
  <c r="BG197"/>
  <c r="BF197"/>
  <c r="T197"/>
  <c r="R197"/>
  <c r="P197"/>
  <c r="BI189"/>
  <c r="BH189"/>
  <c r="BG189"/>
  <c r="BF189"/>
  <c r="T189"/>
  <c r="R189"/>
  <c r="P189"/>
  <c r="BI185"/>
  <c r="BH185"/>
  <c r="BG185"/>
  <c r="BF185"/>
  <c r="T185"/>
  <c r="R185"/>
  <c r="P185"/>
  <c r="BI176"/>
  <c r="BH176"/>
  <c r="BG176"/>
  <c r="BF176"/>
  <c r="T176"/>
  <c r="R176"/>
  <c r="P176"/>
  <c r="BI172"/>
  <c r="BH172"/>
  <c r="BG172"/>
  <c r="BF172"/>
  <c r="T172"/>
  <c r="R172"/>
  <c r="P172"/>
  <c r="BI164"/>
  <c r="BH164"/>
  <c r="BG164"/>
  <c r="BF164"/>
  <c r="T164"/>
  <c r="R164"/>
  <c r="P164"/>
  <c r="BI159"/>
  <c r="BH159"/>
  <c r="BG159"/>
  <c r="BF159"/>
  <c r="T159"/>
  <c r="R159"/>
  <c r="P159"/>
  <c r="BI153"/>
  <c r="BH153"/>
  <c r="BG153"/>
  <c r="BF153"/>
  <c r="T153"/>
  <c r="R153"/>
  <c r="P153"/>
  <c r="BI147"/>
  <c r="BH147"/>
  <c r="BG147"/>
  <c r="BF147"/>
  <c r="T147"/>
  <c r="R147"/>
  <c r="P147"/>
  <c r="BI137"/>
  <c r="BH137"/>
  <c r="BG137"/>
  <c r="BF137"/>
  <c r="T137"/>
  <c r="R137"/>
  <c r="P137"/>
  <c r="BI125"/>
  <c r="BH125"/>
  <c r="BG125"/>
  <c r="BF125"/>
  <c r="T125"/>
  <c r="R125"/>
  <c r="P125"/>
  <c r="BI122"/>
  <c r="BH122"/>
  <c r="BG122"/>
  <c r="BF122"/>
  <c r="T122"/>
  <c r="R122"/>
  <c r="P122"/>
  <c r="BI112"/>
  <c r="BH112"/>
  <c r="BG112"/>
  <c r="BF112"/>
  <c r="T112"/>
  <c r="R112"/>
  <c r="P112"/>
  <c r="BI103"/>
  <c r="BH103"/>
  <c r="BG103"/>
  <c r="BF103"/>
  <c r="T103"/>
  <c r="R103"/>
  <c r="P103"/>
  <c r="BI98"/>
  <c r="BH98"/>
  <c r="BG98"/>
  <c r="BF98"/>
  <c r="T98"/>
  <c r="R98"/>
  <c r="P98"/>
  <c r="J91"/>
  <c r="F91"/>
  <c r="F89"/>
  <c r="E87"/>
  <c r="J58"/>
  <c r="F58"/>
  <c r="F56"/>
  <c r="E54"/>
  <c r="J26"/>
  <c r="E26"/>
  <c r="J59"/>
  <c r="J25"/>
  <c r="J20"/>
  <c r="E20"/>
  <c r="F92"/>
  <c r="J19"/>
  <c r="J14"/>
  <c r="J89"/>
  <c r="E7"/>
  <c r="E50"/>
  <c i="1" r="L50"/>
  <c r="AM50"/>
  <c r="AM49"/>
  <c r="L49"/>
  <c r="AM47"/>
  <c r="L47"/>
  <c r="L45"/>
  <c r="L44"/>
  <c i="6" r="BK253"/>
  <c r="J237"/>
  <c r="BK230"/>
  <c r="J225"/>
  <c r="BK217"/>
  <c r="BK211"/>
  <c r="BK200"/>
  <c r="J193"/>
  <c r="BK176"/>
  <c r="J168"/>
  <c r="J164"/>
  <c r="BK158"/>
  <c r="J154"/>
  <c r="BK148"/>
  <c r="BK144"/>
  <c r="J129"/>
  <c r="J123"/>
  <c r="BK117"/>
  <c i="5" r="J471"/>
  <c r="J456"/>
  <c r="BK448"/>
  <c r="J437"/>
  <c r="J427"/>
  <c r="BK421"/>
  <c r="J416"/>
  <c r="BK410"/>
  <c r="BK401"/>
  <c r="BK395"/>
  <c r="J390"/>
  <c r="J384"/>
  <c r="BK377"/>
  <c r="J374"/>
  <c r="BK369"/>
  <c r="J364"/>
  <c r="J359"/>
  <c r="J351"/>
  <c r="J347"/>
  <c r="BK342"/>
  <c r="J337"/>
  <c r="J329"/>
  <c r="BK324"/>
  <c r="BK319"/>
  <c r="BK314"/>
  <c r="J309"/>
  <c r="J303"/>
  <c r="BK297"/>
  <c r="BK289"/>
  <c r="BK282"/>
  <c r="BK275"/>
  <c r="J269"/>
  <c r="J265"/>
  <c r="BK253"/>
  <c r="J251"/>
  <c r="BK245"/>
  <c r="BK238"/>
  <c i="4" r="BK481"/>
  <c r="J455"/>
  <c r="J432"/>
  <c r="BK393"/>
  <c r="BK357"/>
  <c r="BK346"/>
  <c r="J264"/>
  <c r="J236"/>
  <c r="J208"/>
  <c r="BK170"/>
  <c r="J141"/>
  <c i="6" r="J253"/>
  <c r="BK245"/>
  <c r="J240"/>
  <c r="BK234"/>
  <c r="J230"/>
  <c r="BK224"/>
  <c r="BK220"/>
  <c r="J207"/>
  <c r="J200"/>
  <c r="BK193"/>
  <c r="BK190"/>
  <c r="BK180"/>
  <c r="BK172"/>
  <c r="BK237"/>
  <c r="J229"/>
  <c r="BK219"/>
  <c r="J212"/>
  <c r="J204"/>
  <c r="BK194"/>
  <c r="J182"/>
  <c r="J143"/>
  <c r="BK140"/>
  <c r="J126"/>
  <c r="J114"/>
  <c r="J107"/>
  <c r="BK103"/>
  <c r="J98"/>
  <c i="5" r="J466"/>
  <c r="BK457"/>
  <c r="BK445"/>
  <c r="J439"/>
  <c r="BK427"/>
  <c r="BK417"/>
  <c r="BK411"/>
  <c r="BK400"/>
  <c r="BK394"/>
  <c r="BK392"/>
  <c r="J388"/>
  <c r="J383"/>
  <c r="J380"/>
  <c r="BK374"/>
  <c r="J368"/>
  <c r="BK364"/>
  <c r="J360"/>
  <c r="BK355"/>
  <c r="BK353"/>
  <c r="BK349"/>
  <c r="BK344"/>
  <c r="BK339"/>
  <c r="J336"/>
  <c r="BK333"/>
  <c r="BK329"/>
  <c r="J324"/>
  <c r="BK316"/>
  <c r="J311"/>
  <c r="BK305"/>
  <c r="J295"/>
  <c r="BK283"/>
  <c r="J278"/>
  <c r="J268"/>
  <c r="J260"/>
  <c r="BK254"/>
  <c r="J248"/>
  <c r="J241"/>
  <c r="J231"/>
  <c r="BK226"/>
  <c r="J225"/>
  <c r="BK220"/>
  <c r="J217"/>
  <c r="J213"/>
  <c r="BK208"/>
  <c r="BK203"/>
  <c r="J198"/>
  <c r="J190"/>
  <c r="J185"/>
  <c r="BK180"/>
  <c r="BK176"/>
  <c r="J170"/>
  <c r="BK165"/>
  <c r="J160"/>
  <c r="BK155"/>
  <c r="J152"/>
  <c r="BK146"/>
  <c r="J142"/>
  <c r="BK134"/>
  <c r="J130"/>
  <c r="BK119"/>
  <c r="J113"/>
  <c i="4" r="J2546"/>
  <c r="J2527"/>
  <c r="J2503"/>
  <c r="BK2480"/>
  <c r="BK2455"/>
  <c r="J2431"/>
  <c r="J2378"/>
  <c r="BK2356"/>
  <c r="BK2327"/>
  <c r="J2279"/>
  <c r="BK2257"/>
  <c r="BK2198"/>
  <c r="BK2178"/>
  <c r="BK2166"/>
  <c r="BK2127"/>
  <c r="J2087"/>
  <c r="BK2052"/>
  <c r="J2031"/>
  <c r="BK1989"/>
  <c r="BK1940"/>
  <c r="BK1779"/>
  <c r="J1733"/>
  <c r="BK1710"/>
  <c r="BK1686"/>
  <c r="J1658"/>
  <c r="BK1641"/>
  <c r="BK1597"/>
  <c r="BK1562"/>
  <c r="BK1547"/>
  <c r="BK1522"/>
  <c r="BK1484"/>
  <c r="J1465"/>
  <c r="J1425"/>
  <c r="J1403"/>
  <c r="J1334"/>
  <c r="J1317"/>
  <c r="J1271"/>
  <c r="BK1247"/>
  <c r="BK1195"/>
  <c r="J1019"/>
  <c r="J924"/>
  <c r="BK812"/>
  <c r="BK672"/>
  <c r="BK616"/>
  <c i="6" r="J141"/>
  <c r="BK136"/>
  <c r="BK128"/>
  <c r="J122"/>
  <c r="BK116"/>
  <c r="J112"/>
  <c r="BK107"/>
  <c r="BK100"/>
  <c i="5" r="J467"/>
  <c r="BK461"/>
  <c r="BK450"/>
  <c r="BK437"/>
  <c r="BK431"/>
  <c r="BK425"/>
  <c r="BK419"/>
  <c r="J414"/>
  <c r="J406"/>
  <c r="J401"/>
  <c r="BK306"/>
  <c r="BK301"/>
  <c r="J297"/>
  <c r="J288"/>
  <c r="BK281"/>
  <c r="BK269"/>
  <c r="BK262"/>
  <c r="J254"/>
  <c r="BK243"/>
  <c r="BK237"/>
  <c r="BK230"/>
  <c r="J223"/>
  <c r="BK217"/>
  <c r="J212"/>
  <c r="J208"/>
  <c r="BK204"/>
  <c r="BK199"/>
  <c r="J196"/>
  <c r="J184"/>
  <c r="J174"/>
  <c i="4" r="BK638"/>
  <c r="J511"/>
  <c r="J460"/>
  <c r="J388"/>
  <c r="J363"/>
  <c r="J280"/>
  <c r="J230"/>
  <c r="BK188"/>
  <c r="J134"/>
  <c i="3" r="BK97"/>
  <c r="J92"/>
  <c i="2" r="J294"/>
  <c i="5" r="BK191"/>
  <c r="J183"/>
  <c r="BK171"/>
  <c r="J164"/>
  <c r="BK159"/>
  <c r="J156"/>
  <c r="J150"/>
  <c r="J145"/>
  <c r="J136"/>
  <c r="BK128"/>
  <c r="J121"/>
  <c r="BK113"/>
  <c r="J110"/>
  <c i="4" r="BK2719"/>
  <c r="BK2687"/>
  <c r="J2622"/>
  <c r="J2585"/>
  <c r="J2539"/>
  <c r="BK2503"/>
  <c r="BK2467"/>
  <c r="J2451"/>
  <c r="BK2388"/>
  <c r="J2360"/>
  <c r="J2331"/>
  <c r="BK2301"/>
  <c r="J2275"/>
  <c r="BK2207"/>
  <c r="J2175"/>
  <c r="BK2136"/>
  <c r="BK2061"/>
  <c r="J1989"/>
  <c r="J1902"/>
  <c r="J1787"/>
  <c r="J1730"/>
  <c r="BK1704"/>
  <c r="J1651"/>
  <c r="BK1621"/>
  <c r="BK1583"/>
  <c r="BK1551"/>
  <c r="BK1538"/>
  <c r="BK1515"/>
  <c r="BK1489"/>
  <c r="BK1430"/>
  <c r="J1361"/>
  <c r="J1339"/>
  <c r="BK1312"/>
  <c r="J1274"/>
  <c r="J1229"/>
  <c r="BK1182"/>
  <c r="J1040"/>
  <c r="J1005"/>
  <c r="J921"/>
  <c r="J812"/>
  <c i="5" r="BK144"/>
  <c r="J133"/>
  <c r="J129"/>
  <c r="BK126"/>
  <c r="J124"/>
  <c r="BK120"/>
  <c r="J114"/>
  <c r="BK109"/>
  <c i="4" r="J2719"/>
  <c r="BK2431"/>
  <c r="BK2378"/>
  <c r="J2355"/>
  <c r="BK2323"/>
  <c r="J2287"/>
  <c r="BK2262"/>
  <c r="BK2236"/>
  <c r="BK2184"/>
  <c r="J2162"/>
  <c r="BK2141"/>
  <c r="BK2108"/>
  <c r="BK2057"/>
  <c r="J2036"/>
  <c r="J2019"/>
  <c r="BK1987"/>
  <c r="J1800"/>
  <c r="BK1772"/>
  <c r="BK1723"/>
  <c r="BK1681"/>
  <c r="J1652"/>
  <c r="BK1613"/>
  <c r="J1599"/>
  <c r="BK1590"/>
  <c r="J1559"/>
  <c r="J1538"/>
  <c r="J1500"/>
  <c r="J1470"/>
  <c r="J1356"/>
  <c r="BK1334"/>
  <c r="J1291"/>
  <c r="J1234"/>
  <c r="BK1197"/>
  <c r="J1025"/>
  <c r="BK999"/>
  <c r="J815"/>
  <c r="BK654"/>
  <c r="BK608"/>
  <c r="J555"/>
  <c r="BK455"/>
  <c r="BK430"/>
  <c r="J393"/>
  <c r="J357"/>
  <c r="BK310"/>
  <c r="BK242"/>
  <c r="J203"/>
  <c r="BK152"/>
  <c r="BK110"/>
  <c i="2" r="BK290"/>
  <c r="J215"/>
  <c r="J159"/>
  <c r="J292"/>
  <c r="J287"/>
  <c r="BK284"/>
  <c r="BK275"/>
  <c r="BK262"/>
  <c r="J249"/>
  <c r="J212"/>
  <c r="J185"/>
  <c r="BK125"/>
  <c r="J239"/>
  <c r="BK197"/>
  <c r="BK172"/>
  <c r="J231"/>
  <c r="BK153"/>
  <c r="BK103"/>
  <c i="6" r="J245"/>
  <c r="J234"/>
  <c r="J224"/>
  <c r="J214"/>
  <c r="BK199"/>
  <c r="J189"/>
  <c r="J170"/>
  <c r="BK164"/>
  <c r="BK156"/>
  <c r="BK150"/>
  <c r="BK145"/>
  <c r="J130"/>
  <c r="J119"/>
  <c r="BK105"/>
  <c i="5" r="J464"/>
  <c r="J442"/>
  <c r="J434"/>
  <c r="J419"/>
  <c r="BK412"/>
  <c r="J403"/>
  <c r="J394"/>
  <c r="J387"/>
  <c r="BK378"/>
  <c r="J372"/>
  <c r="BK368"/>
  <c r="BK363"/>
  <c r="BK356"/>
  <c r="J346"/>
  <c r="J339"/>
  <c r="BK332"/>
  <c r="J327"/>
  <c r="J321"/>
  <c r="J316"/>
  <c r="J310"/>
  <c r="J304"/>
  <c r="BK295"/>
  <c r="BK288"/>
  <c r="J281"/>
  <c r="J273"/>
  <c r="BK266"/>
  <c r="BK259"/>
  <c r="BK250"/>
  <c r="BK240"/>
  <c r="J235"/>
  <c i="4" r="BK460"/>
  <c r="J421"/>
  <c r="BK371"/>
  <c r="BK351"/>
  <c r="BK280"/>
  <c r="BK230"/>
  <c r="J188"/>
  <c r="BK141"/>
  <c i="6" r="J252"/>
  <c r="BK243"/>
  <c r="J236"/>
  <c r="BK228"/>
  <c r="J223"/>
  <c r="BK205"/>
  <c r="J196"/>
  <c r="BK182"/>
  <c r="BK252"/>
  <c r="BK236"/>
  <c r="BK223"/>
  <c r="J211"/>
  <c r="J202"/>
  <c r="BK184"/>
  <c r="J149"/>
  <c r="J139"/>
  <c r="BK120"/>
  <c r="BK109"/>
  <c r="J99"/>
  <c i="5" r="J470"/>
  <c r="BK460"/>
  <c r="J450"/>
  <c r="BK434"/>
  <c r="J430"/>
  <c r="BK429"/>
  <c r="BK420"/>
  <c r="BK408"/>
  <c r="BK397"/>
  <c r="BK390"/>
  <c r="BK382"/>
  <c r="J378"/>
  <c r="J366"/>
  <c r="J362"/>
  <c r="J356"/>
  <c r="BK352"/>
  <c r="J345"/>
  <c r="BK340"/>
  <c r="BK334"/>
  <c r="J330"/>
  <c r="BK325"/>
  <c r="BK318"/>
  <c r="BK313"/>
  <c r="J298"/>
  <c r="J290"/>
  <c r="J282"/>
  <c r="J272"/>
  <c r="J263"/>
  <c r="J255"/>
  <c r="BK247"/>
  <c r="J236"/>
  <c r="BK228"/>
  <c r="BK223"/>
  <c r="J219"/>
  <c r="BK215"/>
  <c r="J207"/>
  <c r="BK201"/>
  <c r="J193"/>
  <c r="BK186"/>
  <c r="BK175"/>
  <c r="J169"/>
  <c r="J163"/>
  <c r="BK156"/>
  <c r="J147"/>
  <c r="J140"/>
  <c r="J125"/>
  <c r="J111"/>
  <c i="4" r="BK2534"/>
  <c r="J2510"/>
  <c r="J2491"/>
  <c r="BK2459"/>
  <c r="BK2411"/>
  <c r="BK2373"/>
  <c r="BK2331"/>
  <c r="BK2292"/>
  <c r="J2242"/>
  <c r="BK2194"/>
  <c r="BK2162"/>
  <c r="BK2132"/>
  <c r="J2070"/>
  <c r="J2039"/>
  <c r="J1993"/>
  <c r="BK1902"/>
  <c r="J1772"/>
  <c r="BK1718"/>
  <c r="J1681"/>
  <c r="BK1652"/>
  <c r="BK1639"/>
  <c r="BK1592"/>
  <c r="J1551"/>
  <c r="BK1526"/>
  <c r="BK1465"/>
  <c r="BK1443"/>
  <c r="BK1403"/>
  <c r="BK1366"/>
  <c r="J1322"/>
  <c r="BK1291"/>
  <c r="J1218"/>
  <c r="J1166"/>
  <c r="BK1014"/>
  <c r="J848"/>
  <c r="BK713"/>
  <c r="J654"/>
  <c r="BK555"/>
  <c i="6" r="J140"/>
  <c r="BK133"/>
  <c r="J131"/>
  <c r="BK122"/>
  <c r="J117"/>
  <c r="J111"/>
  <c r="BK106"/>
  <c r="BK98"/>
  <c i="5" r="J463"/>
  <c r="J455"/>
  <c r="BK449"/>
  <c r="J433"/>
  <c r="BK426"/>
  <c r="J418"/>
  <c r="J411"/>
  <c r="BK403"/>
  <c r="BK307"/>
  <c r="BK298"/>
  <c r="J289"/>
  <c r="BK279"/>
  <c r="J266"/>
  <c r="BK255"/>
  <c r="J250"/>
  <c r="BK239"/>
  <c r="BK231"/>
  <c r="BK227"/>
  <c r="J216"/>
  <c r="J210"/>
  <c r="BK206"/>
  <c r="BK198"/>
  <c r="J192"/>
  <c r="BK178"/>
  <c r="BK172"/>
  <c i="4" r="BK591"/>
  <c r="BK466"/>
  <c r="J386"/>
  <c r="BK333"/>
  <c r="J250"/>
  <c r="J170"/>
  <c r="J110"/>
  <c i="3" r="J97"/>
  <c i="5" r="BK196"/>
  <c r="J189"/>
  <c r="BK170"/>
  <c r="J162"/>
  <c r="J157"/>
  <c r="BK152"/>
  <c r="J143"/>
  <c r="BK135"/>
  <c r="BK129"/>
  <c r="J122"/>
  <c r="BK116"/>
  <c r="BK110"/>
  <c i="4" r="J2713"/>
  <c r="J2684"/>
  <c r="J2613"/>
  <c r="BK2561"/>
  <c r="J2508"/>
  <c r="J2472"/>
  <c r="BK2447"/>
  <c r="J2397"/>
  <c r="BK2339"/>
  <c r="J2308"/>
  <c r="J2271"/>
  <c r="BK2200"/>
  <c r="J2102"/>
  <c r="J2047"/>
  <c r="BK1963"/>
  <c r="J1783"/>
  <c r="BK1738"/>
  <c r="J1710"/>
  <c r="J1639"/>
  <c r="BK1599"/>
  <c r="J1566"/>
  <c r="J1526"/>
  <c r="BK1511"/>
  <c r="BK1448"/>
  <c r="J1378"/>
  <c r="BK1324"/>
  <c r="J1286"/>
  <c r="J1247"/>
  <c r="J1205"/>
  <c r="BK1025"/>
  <c r="BK1002"/>
  <c r="J844"/>
  <c i="5" r="BK161"/>
  <c r="J139"/>
  <c i="4" r="J2561"/>
  <c r="BK2515"/>
  <c r="BK2510"/>
  <c r="BK2499"/>
  <c r="J2480"/>
  <c r="BK2451"/>
  <c r="J2439"/>
  <c r="J2388"/>
  <c r="BK2360"/>
  <c r="J2327"/>
  <c r="BK2271"/>
  <c r="BK2203"/>
  <c r="J2166"/>
  <c r="J2132"/>
  <c r="BK2078"/>
  <c r="J2024"/>
  <c r="BK1951"/>
  <c i="6" r="BK247"/>
  <c r="BK240"/>
  <c r="BK229"/>
  <c r="J220"/>
  <c r="J205"/>
  <c r="J195"/>
  <c r="J186"/>
  <c r="BK170"/>
  <c r="BK166"/>
  <c r="J162"/>
  <c r="J158"/>
  <c r="BK149"/>
  <c r="J146"/>
  <c r="BK134"/>
  <c r="BK126"/>
  <c r="J116"/>
  <c r="BK104"/>
  <c i="5" r="BK467"/>
  <c r="J449"/>
  <c r="BK440"/>
  <c r="BK433"/>
  <c r="BK422"/>
  <c r="J417"/>
  <c r="J409"/>
  <c r="BK402"/>
  <c r="BK396"/>
  <c r="J391"/>
  <c r="J385"/>
  <c r="BK381"/>
  <c r="J376"/>
  <c r="J371"/>
  <c r="BK365"/>
  <c r="J358"/>
  <c r="J349"/>
  <c r="BK343"/>
  <c r="J338"/>
  <c r="BK331"/>
  <c r="J326"/>
  <c r="BK320"/>
  <c r="J315"/>
  <c r="BK311"/>
  <c r="J306"/>
  <c r="J301"/>
  <c r="J291"/>
  <c r="BK285"/>
  <c r="BK280"/>
  <c r="BK272"/>
  <c r="BK267"/>
  <c r="J257"/>
  <c r="BK248"/>
  <c r="J239"/>
  <c r="BK234"/>
  <c i="4" r="J446"/>
  <c r="J376"/>
  <c r="J360"/>
  <c r="J285"/>
  <c r="BK250"/>
  <c r="J213"/>
  <c r="J183"/>
  <c r="BK147"/>
  <c i="3" r="J99"/>
  <c i="6" r="J247"/>
  <c r="J239"/>
  <c r="BK231"/>
  <c r="BK226"/>
  <c r="BK221"/>
  <c r="J208"/>
  <c r="BK202"/>
  <c r="BK197"/>
  <c r="BK186"/>
  <c r="J176"/>
  <c r="J243"/>
  <c r="J231"/>
  <c r="J218"/>
  <c r="J210"/>
  <c r="BK195"/>
  <c r="J190"/>
  <c r="J172"/>
  <c r="J148"/>
  <c r="BK141"/>
  <c r="J124"/>
  <c r="BK112"/>
  <c r="BK108"/>
  <c r="BK102"/>
  <c r="BK97"/>
  <c i="5" r="J462"/>
  <c r="J452"/>
  <c r="J440"/>
  <c r="J431"/>
  <c r="J428"/>
  <c r="BK415"/>
  <c r="BK407"/>
  <c r="BK398"/>
  <c r="BK391"/>
  <c r="BK385"/>
  <c r="BK380"/>
  <c r="BK375"/>
  <c r="J369"/>
  <c r="J363"/>
  <c r="BK358"/>
  <c r="BK354"/>
  <c r="BK351"/>
  <c r="BK346"/>
  <c r="BK341"/>
  <c r="BK337"/>
  <c r="J332"/>
  <c r="BK326"/>
  <c r="BK321"/>
  <c r="J317"/>
  <c r="J312"/>
  <c r="BK309"/>
  <c r="BK296"/>
  <c r="BK286"/>
  <c r="J280"/>
  <c r="BK273"/>
  <c r="J267"/>
  <c r="BK257"/>
  <c r="BK251"/>
  <c r="BK232"/>
  <c r="BK229"/>
  <c r="BK225"/>
  <c r="BK221"/>
  <c r="J218"/>
  <c r="J214"/>
  <c r="J206"/>
  <c r="BK202"/>
  <c r="J197"/>
  <c r="BK189"/>
  <c r="BK183"/>
  <c r="BK177"/>
  <c r="J172"/>
  <c r="BK168"/>
  <c r="BK164"/>
  <c r="J158"/>
  <c r="J153"/>
  <c r="BK149"/>
  <c r="J144"/>
  <c r="BK138"/>
  <c r="J132"/>
  <c r="J126"/>
  <c r="BK115"/>
  <c i="4" r="J2540"/>
  <c r="J2522"/>
  <c r="J2499"/>
  <c r="BK2443"/>
  <c r="BK2420"/>
  <c r="BK2375"/>
  <c r="BK2355"/>
  <c r="J2339"/>
  <c r="J2301"/>
  <c r="BK2267"/>
  <c r="J2216"/>
  <c r="BK2187"/>
  <c r="BK2149"/>
  <c r="J2108"/>
  <c r="J2078"/>
  <c r="BK2047"/>
  <c r="BK2036"/>
  <c r="BK1995"/>
  <c r="BK1969"/>
  <c r="J1891"/>
  <c r="J1738"/>
  <c r="J1665"/>
  <c r="BK1651"/>
  <c r="BK1605"/>
  <c r="BK1566"/>
  <c r="J1529"/>
  <c r="BK1470"/>
  <c r="J1448"/>
  <c r="BK1410"/>
  <c r="BK1371"/>
  <c r="BK1329"/>
  <c r="BK1295"/>
  <c r="BK1278"/>
  <c r="J1235"/>
  <c r="J1197"/>
  <c r="BK1086"/>
  <c r="J993"/>
  <c r="BK733"/>
  <c r="J692"/>
  <c r="J638"/>
  <c r="BK571"/>
  <c i="6" r="BK143"/>
  <c r="BK139"/>
  <c r="BK135"/>
  <c r="J133"/>
  <c r="BK130"/>
  <c r="BK124"/>
  <c r="BK119"/>
  <c r="BK113"/>
  <c r="BK110"/>
  <c r="J104"/>
  <c r="J97"/>
  <c i="5" r="BK464"/>
  <c r="J457"/>
  <c r="BK453"/>
  <c r="J441"/>
  <c r="J435"/>
  <c r="J422"/>
  <c r="J415"/>
  <c r="BK409"/>
  <c r="J402"/>
  <c r="BK304"/>
  <c r="BK300"/>
  <c r="BK293"/>
  <c r="J283"/>
  <c r="BK276"/>
  <c r="BK265"/>
  <c r="BK258"/>
  <c r="J245"/>
  <c r="J240"/>
  <c r="J233"/>
  <c r="J229"/>
  <c r="BK222"/>
  <c r="J215"/>
  <c r="BK207"/>
  <c r="J202"/>
  <c r="BK197"/>
  <c r="J188"/>
  <c r="J182"/>
  <c r="BK173"/>
  <c i="4" r="BK599"/>
  <c r="BK484"/>
  <c r="BK446"/>
  <c r="J411"/>
  <c r="J351"/>
  <c r="J270"/>
  <c r="J218"/>
  <c r="BK162"/>
  <c i="3" r="BK99"/>
  <c r="BK92"/>
  <c i="2" r="BK287"/>
  <c i="5" r="BK192"/>
  <c r="BK188"/>
  <c r="J176"/>
  <c r="J167"/>
  <c r="J161"/>
  <c r="BK154"/>
  <c r="J149"/>
  <c r="J141"/>
  <c r="BK131"/>
  <c r="J127"/>
  <c r="J119"/>
  <c r="BK112"/>
  <c r="J109"/>
  <c i="4" r="J2698"/>
  <c r="J2674"/>
  <c r="BK2621"/>
  <c r="J2606"/>
  <c r="BK2573"/>
  <c r="BK2522"/>
  <c r="J2496"/>
  <c r="J2463"/>
  <c r="J2435"/>
  <c r="J2375"/>
  <c r="BK2344"/>
  <c r="J2318"/>
  <c r="BK2287"/>
  <c r="J2236"/>
  <c r="J2191"/>
  <c r="BK2087"/>
  <c r="BK2043"/>
  <c r="J1951"/>
  <c r="BK1800"/>
  <c r="BK1761"/>
  <c r="J1718"/>
  <c r="J1641"/>
  <c r="J1607"/>
  <c r="BK1577"/>
  <c r="J1547"/>
  <c r="BK1516"/>
  <c r="J1495"/>
  <c r="BK1435"/>
  <c r="BK1398"/>
  <c i="6" r="BK250"/>
  <c r="BK242"/>
  <c r="J241"/>
  <c r="J238"/>
  <c r="J233"/>
  <c r="J228"/>
  <c r="J221"/>
  <c r="J219"/>
  <c r="BK212"/>
  <c r="J203"/>
  <c r="J194"/>
  <c r="J180"/>
  <c r="BK168"/>
  <c r="BK162"/>
  <c r="J160"/>
  <c r="BK154"/>
  <c r="J152"/>
  <c r="J147"/>
  <c r="J136"/>
  <c r="BK127"/>
  <c r="BK118"/>
  <c r="J101"/>
  <c i="5" r="BK455"/>
  <c r="J445"/>
  <c r="J436"/>
  <c r="J425"/>
  <c r="BK418"/>
  <c r="J413"/>
  <c r="J404"/>
  <c r="J397"/>
  <c r="J389"/>
  <c r="BK383"/>
  <c r="BK379"/>
  <c r="J375"/>
  <c r="J370"/>
  <c r="BK366"/>
  <c r="BK361"/>
  <c r="J357"/>
  <c r="J350"/>
  <c r="BK345"/>
  <c r="J341"/>
  <c r="BK336"/>
  <c r="BK330"/>
  <c r="J325"/>
  <c r="J318"/>
  <c r="BK312"/>
  <c r="J307"/>
  <c r="BK302"/>
  <c r="J293"/>
  <c r="J286"/>
  <c r="J276"/>
  <c r="J274"/>
  <c r="BK268"/>
  <c r="BK264"/>
  <c r="J258"/>
  <c r="BK252"/>
  <c r="J244"/>
  <c r="J237"/>
  <c i="4" r="BK477"/>
  <c r="BK449"/>
  <c r="J430"/>
  <c r="J381"/>
  <c r="BK366"/>
  <c r="BK324"/>
  <c r="BK275"/>
  <c r="J242"/>
  <c r="BK203"/>
  <c r="J162"/>
  <c r="J127"/>
  <c i="6" r="BK249"/>
  <c r="J242"/>
  <c r="BK238"/>
  <c r="BK232"/>
  <c r="J227"/>
  <c r="BK222"/>
  <c r="BK209"/>
  <c r="BK203"/>
  <c r="J198"/>
  <c r="BK191"/>
  <c r="J178"/>
  <c r="J250"/>
  <c r="J232"/>
  <c r="J222"/>
  <c r="BK214"/>
  <c r="J209"/>
  <c r="BK196"/>
  <c r="BK192"/>
  <c r="BK178"/>
  <c r="BK147"/>
  <c r="J138"/>
  <c r="J118"/>
  <c r="J110"/>
  <c r="J105"/>
  <c r="J100"/>
  <c r="J96"/>
  <c i="5" r="BK463"/>
  <c r="BK456"/>
  <c r="J451"/>
  <c r="BK435"/>
  <c r="J426"/>
  <c r="BK413"/>
  <c r="J407"/>
  <c r="J399"/>
  <c r="J395"/>
  <c r="J393"/>
  <c r="BK389"/>
  <c r="BK384"/>
  <c r="J379"/>
  <c r="BK372"/>
  <c r="BK367"/>
  <c r="J361"/>
  <c r="BK359"/>
  <c r="J355"/>
  <c r="J353"/>
  <c r="BK348"/>
  <c r="J343"/>
  <c r="BK338"/>
  <c r="J334"/>
  <c r="J331"/>
  <c r="BK327"/>
  <c r="J320"/>
  <c r="J314"/>
  <c r="BK310"/>
  <c r="J300"/>
  <c r="BK291"/>
  <c r="J285"/>
  <c r="J275"/>
  <c r="J270"/>
  <c r="J262"/>
  <c r="J256"/>
  <c r="J249"/>
  <c r="BK242"/>
  <c r="BK233"/>
  <c r="J227"/>
  <c r="BK224"/>
  <c r="J220"/>
  <c r="BK216"/>
  <c r="BK212"/>
  <c r="J205"/>
  <c r="BK200"/>
  <c r="J195"/>
  <c r="J187"/>
  <c r="BK182"/>
  <c r="J178"/>
  <c r="J171"/>
  <c r="BK167"/>
  <c r="J159"/>
  <c r="J154"/>
  <c r="BK150"/>
  <c r="BK143"/>
  <c r="BK137"/>
  <c r="J116"/>
  <c i="4" r="BK2539"/>
  <c r="BK2517"/>
  <c r="BK2488"/>
  <c r="BK2472"/>
  <c r="BK2435"/>
  <c r="BK2397"/>
  <c r="J2371"/>
  <c r="J2348"/>
  <c r="BK2318"/>
  <c r="BK2297"/>
  <c r="J2262"/>
  <c r="J2203"/>
  <c r="J2184"/>
  <c r="BK2169"/>
  <c r="J2141"/>
  <c r="BK2102"/>
  <c r="J2057"/>
  <c r="J2043"/>
  <c r="BK2024"/>
  <c r="J1987"/>
  <c r="BK1925"/>
  <c r="BK1783"/>
  <c r="BK1742"/>
  <c r="J1723"/>
  <c r="BK1690"/>
  <c r="BK1646"/>
  <c r="J1613"/>
  <c r="J1585"/>
  <c r="BK1549"/>
  <c r="J1535"/>
  <c r="J1515"/>
  <c r="J1435"/>
  <c r="BK1417"/>
  <c r="J1398"/>
  <c r="BK1356"/>
  <c r="J1293"/>
  <c r="J1266"/>
  <c r="BK1209"/>
  <c r="J1187"/>
  <c r="BK1060"/>
  <c r="J895"/>
  <c r="BK844"/>
  <c r="J711"/>
  <c r="J646"/>
  <c r="J584"/>
  <c i="6" r="J144"/>
  <c r="J137"/>
  <c r="J134"/>
  <c r="J132"/>
  <c r="BK129"/>
  <c r="BK123"/>
  <c r="BK121"/>
  <c r="J115"/>
  <c r="J109"/>
  <c r="J102"/>
  <c r="BK96"/>
  <c i="5" r="BK462"/>
  <c r="BK454"/>
  <c r="BK451"/>
  <c r="BK439"/>
  <c r="BK432"/>
  <c r="BK428"/>
  <c r="J420"/>
  <c r="J410"/>
  <c r="J405"/>
  <c r="BK399"/>
  <c r="BK303"/>
  <c r="BK299"/>
  <c r="J292"/>
  <c r="J287"/>
  <c r="J271"/>
  <c r="J264"/>
  <c r="J261"/>
  <c r="J252"/>
  <c r="BK244"/>
  <c r="J238"/>
  <c r="J232"/>
  <c r="J224"/>
  <c r="BK219"/>
  <c r="BK210"/>
  <c r="BK205"/>
  <c r="J201"/>
  <c r="BK195"/>
  <c r="J186"/>
  <c r="J175"/>
  <c r="BK169"/>
  <c i="4" r="BK577"/>
  <c r="J481"/>
  <c r="J438"/>
  <c r="BK397"/>
  <c r="J366"/>
  <c r="BK290"/>
  <c r="J257"/>
  <c r="J196"/>
  <c r="J117"/>
  <c i="3" r="BK94"/>
  <c i="2" r="BK297"/>
  <c i="5" r="J194"/>
  <c r="BK190"/>
  <c r="J180"/>
  <c r="J173"/>
  <c r="J165"/>
  <c r="BK160"/>
  <c r="J155"/>
  <c r="J151"/>
  <c r="J146"/>
  <c r="J137"/>
  <c r="J134"/>
  <c r="BK124"/>
  <c r="J120"/>
  <c r="BK114"/>
  <c r="J107"/>
  <c i="4" r="J2690"/>
  <c r="J2652"/>
  <c r="J2584"/>
  <c r="BK2527"/>
  <c r="BK2491"/>
  <c r="J2455"/>
  <c r="J2426"/>
  <c r="J2373"/>
  <c r="BK2334"/>
  <c r="BK2313"/>
  <c r="BK2283"/>
  <c r="BK2216"/>
  <c r="J2194"/>
  <c r="J2156"/>
  <c r="BK2070"/>
  <c r="BK2019"/>
  <c r="J1969"/>
  <c r="BK1891"/>
  <c r="J1764"/>
  <c r="BK1733"/>
  <c r="J1662"/>
  <c r="J1629"/>
  <c r="BK1585"/>
  <c r="J1556"/>
  <c r="BK1532"/>
  <c r="BK1505"/>
  <c r="J1453"/>
  <c r="J1417"/>
  <c r="BK1349"/>
  <c r="BK1322"/>
  <c r="J1303"/>
  <c r="J1281"/>
  <c r="BK1235"/>
  <c r="BK1187"/>
  <c r="BK1166"/>
  <c r="BK1019"/>
  <c r="BK895"/>
  <c r="BK808"/>
  <c i="5" r="BK141"/>
  <c r="BK136"/>
  <c r="BK130"/>
  <c i="4" r="BK2674"/>
  <c r="BK2630"/>
  <c r="BK2622"/>
  <c r="J2621"/>
  <c r="BK2613"/>
  <c r="BK2609"/>
  <c r="BK2606"/>
  <c r="BK2584"/>
  <c r="BK2577"/>
  <c r="BK2546"/>
  <c r="J2545"/>
  <c r="BK2540"/>
  <c r="J2534"/>
  <c r="BK2508"/>
  <c r="BK2484"/>
  <c r="J2476"/>
  <c r="BK2463"/>
  <c r="J2447"/>
  <c r="BK2426"/>
  <c r="J2411"/>
  <c r="BK2384"/>
  <c r="BK2371"/>
  <c r="J2356"/>
  <c r="J2334"/>
  <c r="J2297"/>
  <c r="BK2279"/>
  <c r="BK2242"/>
  <c r="J2200"/>
  <c r="J2169"/>
  <c r="J2149"/>
  <c r="BK2114"/>
  <c r="J2061"/>
  <c r="BK2039"/>
  <c r="J2028"/>
  <c r="J1963"/>
  <c r="J1940"/>
  <c r="BK1787"/>
  <c r="BK1730"/>
  <c r="J1686"/>
  <c r="BK1658"/>
  <c r="J1621"/>
  <c r="BK1607"/>
  <c r="J1597"/>
  <c r="BK1571"/>
  <c r="BK1556"/>
  <c r="BK1535"/>
  <c r="J1505"/>
  <c r="BK1478"/>
  <c r="J1430"/>
  <c r="J1349"/>
  <c r="BK1303"/>
  <c r="BK1281"/>
  <c r="BK1266"/>
  <c r="BK1218"/>
  <c r="BK1040"/>
  <c r="J1002"/>
  <c r="BK921"/>
  <c r="J733"/>
  <c r="BK646"/>
  <c r="J577"/>
  <c r="J466"/>
  <c r="BK438"/>
  <c r="J397"/>
  <c r="BK381"/>
  <c r="J333"/>
  <c r="BK285"/>
  <c r="BK236"/>
  <c r="BK183"/>
  <c r="BK127"/>
  <c i="2" r="BK291"/>
  <c r="J288"/>
  <c r="BK209"/>
  <c r="BK147"/>
  <c r="J290"/>
  <c r="J284"/>
  <c r="J280"/>
  <c r="BK270"/>
  <c r="J262"/>
  <c r="BK239"/>
  <c r="J189"/>
  <c r="BK159"/>
  <c r="BK286"/>
  <c r="J209"/>
  <c r="J122"/>
  <c r="J221"/>
  <c r="J147"/>
  <c r="BK112"/>
  <c i="1" r="AS55"/>
  <c i="6" r="J249"/>
  <c r="BK239"/>
  <c r="J226"/>
  <c r="BK218"/>
  <c r="BK208"/>
  <c r="J197"/>
  <c r="J191"/>
  <c r="BK174"/>
  <c r="J166"/>
  <c r="BK160"/>
  <c r="J156"/>
  <c r="BK152"/>
  <c r="BK146"/>
  <c r="BK142"/>
  <c r="J128"/>
  <c r="J121"/>
  <c r="J113"/>
  <c i="5" r="BK470"/>
  <c r="J453"/>
  <c r="BK441"/>
  <c r="BK430"/>
  <c r="J424"/>
  <c r="BK414"/>
  <c r="BK406"/>
  <c r="J398"/>
  <c r="J392"/>
  <c r="BK388"/>
  <c r="J382"/>
  <c r="J377"/>
  <c r="BK370"/>
  <c r="J367"/>
  <c r="BK362"/>
  <c r="J352"/>
  <c r="J348"/>
  <c r="J344"/>
  <c r="J340"/>
  <c r="BK335"/>
  <c r="BK328"/>
  <c r="BK323"/>
  <c r="BK317"/>
  <c r="J313"/>
  <c r="J308"/>
  <c r="J305"/>
  <c r="J299"/>
  <c r="BK290"/>
  <c r="BK284"/>
  <c r="J279"/>
  <c r="BK270"/>
  <c r="BK260"/>
  <c r="BK256"/>
  <c r="BK249"/>
  <c r="BK241"/>
  <c r="BK236"/>
  <c i="4" r="BK471"/>
  <c r="J442"/>
  <c r="J416"/>
  <c r="J371"/>
  <c r="J310"/>
  <c r="BK257"/>
  <c r="BK220"/>
  <c r="BK178"/>
  <c r="J152"/>
  <c r="BK117"/>
  <c i="6" r="BK246"/>
  <c r="BK241"/>
  <c r="BK233"/>
  <c r="BK225"/>
  <c r="BK210"/>
  <c r="BK204"/>
  <c r="J199"/>
  <c r="J192"/>
  <c r="J184"/>
  <c r="J174"/>
  <c r="J246"/>
  <c r="BK227"/>
  <c r="J217"/>
  <c r="BK207"/>
  <c r="BK198"/>
  <c r="BK189"/>
  <c r="J150"/>
  <c r="J142"/>
  <c r="BK137"/>
  <c r="BK115"/>
  <c r="BK111"/>
  <c r="J106"/>
  <c r="BK101"/>
  <c i="5" r="BK471"/>
  <c r="J461"/>
  <c r="J454"/>
  <c r="BK442"/>
  <c r="J432"/>
  <c r="J421"/>
  <c r="J412"/>
  <c r="BK405"/>
  <c r="J396"/>
  <c r="BK393"/>
  <c r="BK387"/>
  <c r="J381"/>
  <c r="BK376"/>
  <c r="BK371"/>
  <c r="J365"/>
  <c r="BK360"/>
  <c r="BK357"/>
  <c r="J354"/>
  <c r="BK350"/>
  <c r="BK347"/>
  <c r="J342"/>
  <c r="J335"/>
  <c r="J333"/>
  <c r="J328"/>
  <c r="J323"/>
  <c r="J319"/>
  <c r="BK315"/>
  <c r="BK308"/>
  <c r="BK292"/>
  <c r="BK287"/>
  <c r="BK274"/>
  <c r="BK271"/>
  <c r="BK261"/>
  <c r="J253"/>
  <c r="J243"/>
  <c r="J234"/>
  <c r="J230"/>
  <c r="J226"/>
  <c r="J222"/>
  <c r="BK218"/>
  <c r="BK213"/>
  <c r="J209"/>
  <c r="J204"/>
  <c r="J200"/>
  <c r="J191"/>
  <c r="BK184"/>
  <c r="BK179"/>
  <c r="BK174"/>
  <c r="J166"/>
  <c r="BK162"/>
  <c r="BK157"/>
  <c r="BK151"/>
  <c r="BK145"/>
  <c r="BK139"/>
  <c r="J135"/>
  <c r="J128"/>
  <c r="J123"/>
  <c i="4" r="J2573"/>
  <c r="BK2545"/>
  <c r="J2515"/>
  <c r="BK2496"/>
  <c r="BK2476"/>
  <c r="BK2439"/>
  <c r="J2384"/>
  <c r="BK2364"/>
  <c r="J2344"/>
  <c r="BK2308"/>
  <c r="BK2275"/>
  <c r="J2207"/>
  <c r="BK2191"/>
  <c r="BK2175"/>
  <c r="J2136"/>
  <c r="J2095"/>
  <c r="BK2028"/>
  <c r="BK1956"/>
  <c r="J1796"/>
  <c r="BK1764"/>
  <c r="J1728"/>
  <c r="J1704"/>
  <c r="BK1662"/>
  <c r="J1646"/>
  <c r="BK1616"/>
  <c r="J1571"/>
  <c r="J1542"/>
  <c r="J1516"/>
  <c r="J1478"/>
  <c r="BK1453"/>
  <c r="BK1425"/>
  <c r="BK1378"/>
  <c r="BK1339"/>
  <c r="J1312"/>
  <c r="BK1286"/>
  <c r="BK1254"/>
  <c r="BK1205"/>
  <c r="BK1174"/>
  <c r="J999"/>
  <c r="J891"/>
  <c r="J731"/>
  <c r="J672"/>
  <c r="J608"/>
  <c i="6" r="J145"/>
  <c r="BK138"/>
  <c r="J135"/>
  <c r="BK132"/>
  <c r="BK131"/>
  <c r="J127"/>
  <c r="J120"/>
  <c r="BK114"/>
  <c r="J108"/>
  <c r="J103"/>
  <c r="BK99"/>
  <c i="5" r="BK466"/>
  <c r="J460"/>
  <c r="BK452"/>
  <c r="J448"/>
  <c r="BK436"/>
  <c r="J429"/>
  <c r="BK424"/>
  <c r="BK416"/>
  <c r="J408"/>
  <c r="BK404"/>
  <c r="J400"/>
  <c r="J302"/>
  <c r="J296"/>
  <c r="J284"/>
  <c r="BK278"/>
  <c r="BK263"/>
  <c r="J259"/>
  <c r="J247"/>
  <c r="J242"/>
  <c r="BK235"/>
  <c r="J228"/>
  <c r="J221"/>
  <c r="BK214"/>
  <c r="BK209"/>
  <c r="J203"/>
  <c r="J199"/>
  <c r="BK194"/>
  <c r="BK187"/>
  <c r="J177"/>
  <c r="BK166"/>
  <c i="4" r="J571"/>
  <c r="J471"/>
  <c r="BK432"/>
  <c r="BK376"/>
  <c r="J346"/>
  <c r="BK264"/>
  <c r="BK213"/>
  <c r="J147"/>
  <c i="3" r="BK98"/>
  <c r="J94"/>
  <c i="2" r="J297"/>
  <c i="5" r="BK193"/>
  <c r="BK185"/>
  <c r="J179"/>
  <c r="J168"/>
  <c r="BK163"/>
  <c r="BK158"/>
  <c r="BK153"/>
  <c r="BK147"/>
  <c r="BK140"/>
  <c r="BK133"/>
  <c r="BK123"/>
  <c r="J117"/>
  <c r="BK111"/>
  <c r="J108"/>
  <c i="4" r="BK2693"/>
  <c r="J2630"/>
  <c r="J2609"/>
  <c r="J2577"/>
  <c r="J2517"/>
  <c r="J2484"/>
  <c r="J2459"/>
  <c r="J2402"/>
  <c r="J2372"/>
  <c r="J2323"/>
  <c r="J2292"/>
  <c r="J2267"/>
  <c r="J2187"/>
  <c r="J2114"/>
  <c r="J1995"/>
  <c r="J1925"/>
  <c r="J1779"/>
  <c r="J1742"/>
  <c r="BK1728"/>
  <c r="J1656"/>
  <c r="BK1629"/>
  <c r="J1590"/>
  <c r="BK1559"/>
  <c r="BK1542"/>
  <c r="J1522"/>
  <c r="BK1500"/>
  <c r="J1443"/>
  <c r="J1410"/>
  <c r="J1344"/>
  <c r="BK1317"/>
  <c r="J1295"/>
  <c r="J1254"/>
  <c r="BK1234"/>
  <c r="J1195"/>
  <c r="J1086"/>
  <c r="J1014"/>
  <c r="J996"/>
  <c r="BK891"/>
  <c r="BK815"/>
  <c r="BK731"/>
  <c i="5" r="BK142"/>
  <c r="J138"/>
  <c r="BK132"/>
  <c r="J131"/>
  <c r="BK127"/>
  <c r="BK125"/>
  <c r="BK122"/>
  <c r="BK121"/>
  <c r="BK117"/>
  <c r="J115"/>
  <c r="J112"/>
  <c r="BK108"/>
  <c r="BK107"/>
  <c i="4" r="BK2713"/>
  <c r="BK2698"/>
  <c r="J2693"/>
  <c r="BK2690"/>
  <c r="J2687"/>
  <c r="BK2684"/>
  <c r="BK2652"/>
  <c r="BK2585"/>
  <c r="J2488"/>
  <c r="J2467"/>
  <c r="J2443"/>
  <c r="J2420"/>
  <c r="BK2402"/>
  <c r="BK2372"/>
  <c r="J2364"/>
  <c r="BK2348"/>
  <c r="J2313"/>
  <c r="J2283"/>
  <c r="J2257"/>
  <c r="J2198"/>
  <c r="J2178"/>
  <c r="BK2156"/>
  <c r="J2127"/>
  <c r="BK2095"/>
  <c r="J2052"/>
  <c r="BK2031"/>
  <c r="BK1993"/>
  <c r="J1956"/>
  <c r="BK1796"/>
  <c r="J1761"/>
  <c r="J1690"/>
  <c r="BK1665"/>
  <c r="BK1656"/>
  <c r="J1616"/>
  <c r="J1605"/>
  <c r="J1592"/>
  <c r="J1577"/>
  <c r="J1549"/>
  <c r="BK1529"/>
  <c r="BK1495"/>
  <c r="BK1361"/>
  <c r="BK1344"/>
  <c r="BK1293"/>
  <c r="BK1271"/>
  <c r="J1209"/>
  <c r="J1060"/>
  <c r="BK996"/>
  <c r="J808"/>
  <c r="BK692"/>
  <c r="J591"/>
  <c r="BK511"/>
  <c r="J449"/>
  <c r="BK421"/>
  <c r="BK388"/>
  <c r="BK360"/>
  <c r="J275"/>
  <c r="J220"/>
  <c r="BK196"/>
  <c r="BK122"/>
  <c i="2" r="BK292"/>
  <c r="J289"/>
  <c r="J164"/>
  <c r="BK294"/>
  <c r="BK289"/>
  <c r="J285"/>
  <c r="J283"/>
  <c r="J270"/>
  <c r="BK253"/>
  <c r="J227"/>
  <c r="BK200"/>
  <c r="BK164"/>
  <c r="J112"/>
  <c r="BK227"/>
  <c r="BK189"/>
  <c r="J98"/>
  <c r="BK176"/>
  <c r="BK122"/>
  <c i="4" r="J1583"/>
  <c r="J1532"/>
  <c r="J1489"/>
  <c r="J1371"/>
  <c r="J1324"/>
  <c r="BK1274"/>
  <c r="J1174"/>
  <c r="BK924"/>
  <c r="J713"/>
  <c r="J599"/>
  <c r="J484"/>
  <c r="BK416"/>
  <c r="BK363"/>
  <c r="J290"/>
  <c r="BK218"/>
  <c r="BK134"/>
  <c i="3" r="J98"/>
  <c i="2" r="BK212"/>
  <c r="J125"/>
  <c r="J286"/>
  <c r="BK280"/>
  <c r="BK267"/>
  <c r="BK231"/>
  <c r="J153"/>
  <c r="J200"/>
  <c r="J103"/>
  <c r="J172"/>
  <c r="BK98"/>
  <c i="4" r="J1562"/>
  <c r="J1511"/>
  <c r="J1484"/>
  <c r="J1366"/>
  <c r="J1329"/>
  <c r="J1278"/>
  <c r="BK1229"/>
  <c r="J1182"/>
  <c r="BK1005"/>
  <c r="BK993"/>
  <c r="BK848"/>
  <c r="BK711"/>
  <c r="J616"/>
  <c r="BK584"/>
  <c r="J477"/>
  <c r="BK442"/>
  <c r="BK411"/>
  <c r="BK386"/>
  <c r="J324"/>
  <c r="BK270"/>
  <c r="BK208"/>
  <c r="J178"/>
  <c r="J122"/>
  <c i="2" r="BK288"/>
  <c r="J176"/>
  <c r="J137"/>
  <c r="J291"/>
  <c r="BK285"/>
  <c r="BK283"/>
  <c r="J275"/>
  <c r="J267"/>
  <c r="J253"/>
  <c r="BK215"/>
  <c r="J197"/>
  <c r="BK137"/>
  <c r="BK249"/>
  <c r="BK221"/>
  <c r="BK185"/>
  <c i="1" r="AS58"/>
  <c i="4" l="1" r="T235"/>
  <c i="2" r="T97"/>
  <c i="4" r="R235"/>
  <c i="2" r="P97"/>
  <c r="R97"/>
  <c i="4" r="P235"/>
  <c i="2" r="P121"/>
  <c r="P96"/>
  <c r="T121"/>
  <c r="T96"/>
  <c r="BK252"/>
  <c r="R252"/>
  <c r="BK269"/>
  <c r="J269"/>
  <c r="J71"/>
  <c r="P269"/>
  <c r="T269"/>
  <c r="P282"/>
  <c r="T282"/>
  <c r="R293"/>
  <c i="3" r="P96"/>
  <c r="P90"/>
  <c r="P89"/>
  <c i="1" r="AU57"/>
  <c i="4" r="R109"/>
  <c r="BK249"/>
  <c r="J249"/>
  <c r="J67"/>
  <c r="R249"/>
  <c r="BK345"/>
  <c r="J345"/>
  <c r="J68"/>
  <c r="R345"/>
  <c r="BK392"/>
  <c r="J392"/>
  <c r="J69"/>
  <c r="R392"/>
  <c r="T392"/>
  <c r="P448"/>
  <c r="BK1228"/>
  <c r="J1228"/>
  <c r="J71"/>
  <c r="R1228"/>
  <c r="BK1546"/>
  <c r="J1546"/>
  <c r="J72"/>
  <c r="R1546"/>
  <c r="BK1565"/>
  <c r="J1565"/>
  <c r="J73"/>
  <c r="R1565"/>
  <c r="P1576"/>
  <c r="T1576"/>
  <c r="P1615"/>
  <c r="BK1732"/>
  <c r="J1732"/>
  <c r="J77"/>
  <c r="P1732"/>
  <c r="R1732"/>
  <c r="BK2030"/>
  <c r="J2030"/>
  <c r="J78"/>
  <c r="P2030"/>
  <c r="R2030"/>
  <c r="T2030"/>
  <c r="R2038"/>
  <c r="P2168"/>
  <c r="BK2202"/>
  <c r="J2202"/>
  <c r="J81"/>
  <c r="P2202"/>
  <c r="T2202"/>
  <c r="BK2383"/>
  <c r="J2383"/>
  <c r="J83"/>
  <c r="R2383"/>
  <c r="T2383"/>
  <c r="P2430"/>
  <c r="R2430"/>
  <c r="BK2629"/>
  <c r="J2629"/>
  <c r="J85"/>
  <c r="T2629"/>
  <c r="P109"/>
  <c r="BK448"/>
  <c r="J448"/>
  <c r="J70"/>
  <c r="R448"/>
  <c r="P1228"/>
  <c r="T1228"/>
  <c r="P1546"/>
  <c r="T1546"/>
  <c r="P1565"/>
  <c r="T1565"/>
  <c r="BK1576"/>
  <c r="J1576"/>
  <c r="J75"/>
  <c r="R1576"/>
  <c r="BK1615"/>
  <c r="J1615"/>
  <c r="J76"/>
  <c r="R1615"/>
  <c r="T1615"/>
  <c r="T1732"/>
  <c r="BK2038"/>
  <c r="J2038"/>
  <c r="J79"/>
  <c r="P2038"/>
  <c r="T2038"/>
  <c r="BK2168"/>
  <c r="J2168"/>
  <c r="J80"/>
  <c r="R2168"/>
  <c r="T2168"/>
  <c r="R2202"/>
  <c r="P2383"/>
  <c r="BK2430"/>
  <c r="J2430"/>
  <c r="J84"/>
  <c r="T2430"/>
  <c r="P2629"/>
  <c r="R2629"/>
  <c i="2" r="BK121"/>
  <c r="J121"/>
  <c r="J66"/>
  <c r="R121"/>
  <c r="R96"/>
  <c r="P252"/>
  <c r="T252"/>
  <c r="R269"/>
  <c r="BK282"/>
  <c r="J282"/>
  <c r="J72"/>
  <c r="R282"/>
  <c r="BK293"/>
  <c r="J293"/>
  <c r="J73"/>
  <c r="P293"/>
  <c r="T293"/>
  <c i="3" r="BK96"/>
  <c r="J96"/>
  <c r="J67"/>
  <c r="T96"/>
  <c r="T90"/>
  <c r="T89"/>
  <c i="5" r="P106"/>
  <c r="R106"/>
  <c r="BK118"/>
  <c r="J118"/>
  <c r="J66"/>
  <c r="R118"/>
  <c r="BK148"/>
  <c r="J148"/>
  <c r="J67"/>
  <c r="P148"/>
  <c r="T148"/>
  <c r="P181"/>
  <c r="BK386"/>
  <c r="J386"/>
  <c r="J75"/>
  <c r="R386"/>
  <c r="P423"/>
  <c r="BK438"/>
  <c r="J438"/>
  <c r="J77"/>
  <c r="P438"/>
  <c r="BK459"/>
  <c r="J459"/>
  <c r="J79"/>
  <c r="P459"/>
  <c r="BK465"/>
  <c r="J465"/>
  <c r="J80"/>
  <c r="T465"/>
  <c r="BK469"/>
  <c r="BK468"/>
  <c r="J468"/>
  <c r="J81"/>
  <c r="R469"/>
  <c r="R468"/>
  <c i="4" r="BK109"/>
  <c r="J109"/>
  <c r="J65"/>
  <c r="T109"/>
  <c r="P249"/>
  <c r="T249"/>
  <c r="P345"/>
  <c r="T345"/>
  <c r="P392"/>
  <c r="T448"/>
  <c i="5" r="BK106"/>
  <c r="J106"/>
  <c r="J65"/>
  <c r="T106"/>
  <c r="P118"/>
  <c r="T118"/>
  <c r="R148"/>
  <c r="BK181"/>
  <c r="J181"/>
  <c r="J68"/>
  <c r="T181"/>
  <c r="R211"/>
  <c r="BK246"/>
  <c r="J246"/>
  <c r="J70"/>
  <c r="R246"/>
  <c r="BK277"/>
  <c r="J277"/>
  <c r="J71"/>
  <c r="R277"/>
  <c r="P294"/>
  <c r="BK322"/>
  <c r="J322"/>
  <c r="J73"/>
  <c r="R322"/>
  <c r="P386"/>
  <c r="BK423"/>
  <c r="J423"/>
  <c r="J76"/>
  <c r="T423"/>
  <c r="T438"/>
  <c r="T459"/>
  <c r="T458"/>
  <c r="R465"/>
  <c r="T469"/>
  <c r="T468"/>
  <c i="6" r="P251"/>
  <c r="BK95"/>
  <c r="P95"/>
  <c r="T95"/>
  <c r="P125"/>
  <c r="R125"/>
  <c r="BK151"/>
  <c r="J151"/>
  <c r="J66"/>
  <c r="P151"/>
  <c r="T151"/>
  <c r="BK188"/>
  <c r="J188"/>
  <c r="J67"/>
  <c r="P188"/>
  <c r="R188"/>
  <c r="T188"/>
  <c r="BK201"/>
  <c r="J201"/>
  <c r="J68"/>
  <c r="P201"/>
  <c r="R201"/>
  <c r="T201"/>
  <c r="BK216"/>
  <c r="J216"/>
  <c r="J69"/>
  <c r="P216"/>
  <c r="R216"/>
  <c r="T216"/>
  <c r="BK235"/>
  <c r="J235"/>
  <c r="J70"/>
  <c r="P235"/>
  <c r="R235"/>
  <c r="T235"/>
  <c r="BK244"/>
  <c r="J244"/>
  <c r="J71"/>
  <c r="P244"/>
  <c r="R244"/>
  <c r="T244"/>
  <c r="BK251"/>
  <c r="J251"/>
  <c r="J72"/>
  <c r="R251"/>
  <c i="3" r="R96"/>
  <c r="R90"/>
  <c r="R89"/>
  <c i="5" r="R181"/>
  <c r="BK211"/>
  <c r="J211"/>
  <c r="J69"/>
  <c r="P211"/>
  <c r="T211"/>
  <c r="P246"/>
  <c r="T246"/>
  <c r="P277"/>
  <c r="T277"/>
  <c r="BK294"/>
  <c r="J294"/>
  <c r="J72"/>
  <c r="R294"/>
  <c r="T294"/>
  <c r="P322"/>
  <c r="T322"/>
  <c r="BK373"/>
  <c r="J373"/>
  <c r="J74"/>
  <c r="P373"/>
  <c r="R373"/>
  <c r="T373"/>
  <c r="T386"/>
  <c r="R423"/>
  <c r="R438"/>
  <c r="R459"/>
  <c r="R458"/>
  <c r="P465"/>
  <c r="P469"/>
  <c r="P468"/>
  <c i="6" r="R95"/>
  <c r="BK125"/>
  <c r="J125"/>
  <c r="J65"/>
  <c r="T125"/>
  <c r="R151"/>
  <c r="T251"/>
  <c i="2" r="J56"/>
  <c r="J92"/>
  <c r="BE189"/>
  <c r="BE209"/>
  <c r="BE215"/>
  <c r="E83"/>
  <c r="BE103"/>
  <c r="BE122"/>
  <c r="BE125"/>
  <c r="BE137"/>
  <c r="BE159"/>
  <c r="BE172"/>
  <c r="BE200"/>
  <c r="BE227"/>
  <c r="BE239"/>
  <c r="F59"/>
  <c r="BE98"/>
  <c r="BE147"/>
  <c r="BE153"/>
  <c r="BE185"/>
  <c r="BE212"/>
  <c r="BE221"/>
  <c r="BE231"/>
  <c r="BE249"/>
  <c r="BE253"/>
  <c r="BE262"/>
  <c r="BE267"/>
  <c r="BE270"/>
  <c r="BE275"/>
  <c r="BE280"/>
  <c r="BE283"/>
  <c r="BE284"/>
  <c r="BE285"/>
  <c r="BE287"/>
  <c r="BE288"/>
  <c r="BE292"/>
  <c i="3" r="BE97"/>
  <c i="2" r="BE112"/>
  <c r="BE164"/>
  <c r="BE176"/>
  <c r="BE197"/>
  <c r="BE289"/>
  <c r="BE290"/>
  <c r="BE291"/>
  <c r="BE294"/>
  <c r="BK238"/>
  <c r="J238"/>
  <c r="J67"/>
  <c i="3" r="BE98"/>
  <c i="4" r="F59"/>
  <c r="E95"/>
  <c r="J101"/>
  <c r="BE134"/>
  <c r="BE162"/>
  <c r="BE203"/>
  <c r="BE220"/>
  <c r="BE230"/>
  <c r="BE346"/>
  <c r="BE371"/>
  <c r="BE421"/>
  <c r="BE446"/>
  <c r="BE449"/>
  <c r="BE455"/>
  <c r="BE466"/>
  <c r="BE471"/>
  <c r="BE477"/>
  <c r="BE481"/>
  <c r="BE555"/>
  <c r="BE577"/>
  <c r="BE616"/>
  <c r="BE638"/>
  <c r="BE692"/>
  <c r="BE713"/>
  <c r="BE815"/>
  <c r="BE891"/>
  <c r="BE895"/>
  <c r="BE1005"/>
  <c r="BE1019"/>
  <c r="BE1060"/>
  <c r="BE1086"/>
  <c r="BE1166"/>
  <c r="BE1197"/>
  <c r="BE1235"/>
  <c r="BE1247"/>
  <c r="BE1339"/>
  <c r="BE1356"/>
  <c r="BE1371"/>
  <c r="BE1410"/>
  <c r="BE1417"/>
  <c r="BE1425"/>
  <c r="BE1505"/>
  <c r="BE1526"/>
  <c r="BE1547"/>
  <c r="BE1549"/>
  <c r="BE1583"/>
  <c r="BE1607"/>
  <c r="BE1613"/>
  <c r="BE1616"/>
  <c r="BE1621"/>
  <c r="BE1652"/>
  <c r="BE1690"/>
  <c r="BE1704"/>
  <c r="BE1761"/>
  <c r="BE1779"/>
  <c r="BE1783"/>
  <c r="BE1940"/>
  <c r="BE1956"/>
  <c r="BE1963"/>
  <c r="BE1969"/>
  <c r="BE1995"/>
  <c r="BE2036"/>
  <c r="BE2043"/>
  <c r="BE2052"/>
  <c r="BE2169"/>
  <c r="BE2175"/>
  <c r="BE2187"/>
  <c r="BE2191"/>
  <c r="BE2216"/>
  <c r="BE2267"/>
  <c r="BE2301"/>
  <c r="BE2313"/>
  <c r="BE2375"/>
  <c r="BE2451"/>
  <c r="BE2467"/>
  <c r="BE2491"/>
  <c r="BE2499"/>
  <c r="BE2503"/>
  <c r="BE2515"/>
  <c r="BE2522"/>
  <c r="BE2534"/>
  <c r="BE2585"/>
  <c r="BE2606"/>
  <c r="BE2609"/>
  <c r="BE2621"/>
  <c r="BE2630"/>
  <c r="BE2652"/>
  <c r="BE2674"/>
  <c r="BE2687"/>
  <c r="BE2693"/>
  <c r="BE2698"/>
  <c i="5" r="J56"/>
  <c r="F59"/>
  <c r="E92"/>
  <c r="J101"/>
  <c r="BE107"/>
  <c r="BE108"/>
  <c r="BE111"/>
  <c r="BE112"/>
  <c r="BE113"/>
  <c r="BE114"/>
  <c r="BE116"/>
  <c r="BE121"/>
  <c r="BE122"/>
  <c r="BE123"/>
  <c r="BE124"/>
  <c r="BE125"/>
  <c r="BE126"/>
  <c r="BE127"/>
  <c r="BE128"/>
  <c r="BE129"/>
  <c r="BE132"/>
  <c r="BE133"/>
  <c r="BE134"/>
  <c r="BE136"/>
  <c r="BE137"/>
  <c r="BE141"/>
  <c r="BE143"/>
  <c i="4" r="BE733"/>
  <c r="BE924"/>
  <c r="BE999"/>
  <c r="BE1014"/>
  <c r="BE1205"/>
  <c r="BE1209"/>
  <c r="BE1218"/>
  <c r="BE1266"/>
  <c r="BE1281"/>
  <c r="BE1286"/>
  <c r="BE1293"/>
  <c r="BE1329"/>
  <c r="BE1349"/>
  <c r="BE1366"/>
  <c r="BE1398"/>
  <c r="BE1403"/>
  <c r="BE1430"/>
  <c r="BE1435"/>
  <c r="BE1443"/>
  <c r="BE1465"/>
  <c r="BE1470"/>
  <c r="BE1495"/>
  <c r="BE1500"/>
  <c r="BE1511"/>
  <c r="BE1516"/>
  <c r="BE1529"/>
  <c r="BE1559"/>
  <c r="BE1562"/>
  <c r="BE1566"/>
  <c r="BE1592"/>
  <c r="BE1599"/>
  <c r="BE1651"/>
  <c r="BE1656"/>
  <c r="BE1681"/>
  <c r="BE1686"/>
  <c r="BE1723"/>
  <c r="BE1787"/>
  <c r="BE1796"/>
  <c r="BE1951"/>
  <c r="BE1987"/>
  <c r="BE2047"/>
  <c r="BE2057"/>
  <c r="BE2127"/>
  <c r="BE2141"/>
  <c r="BE2162"/>
  <c r="BE2200"/>
  <c r="BE2242"/>
  <c r="BE2262"/>
  <c r="BE2292"/>
  <c r="BE2327"/>
  <c r="BE2355"/>
  <c r="BE2372"/>
  <c r="BE2373"/>
  <c r="BE2378"/>
  <c r="BE2411"/>
  <c r="BE2431"/>
  <c r="BE2439"/>
  <c r="BE2472"/>
  <c r="BE2488"/>
  <c r="BE2584"/>
  <c r="BE2613"/>
  <c r="BE2622"/>
  <c r="BE2684"/>
  <c r="BE2690"/>
  <c r="BE2713"/>
  <c r="BE2719"/>
  <c r="BK2377"/>
  <c r="J2377"/>
  <c r="J82"/>
  <c i="5" r="BE109"/>
  <c r="BE110"/>
  <c r="BE115"/>
  <c r="BE130"/>
  <c r="BE138"/>
  <c r="BE139"/>
  <c r="BE146"/>
  <c r="BE147"/>
  <c r="BE151"/>
  <c r="BE152"/>
  <c r="BE153"/>
  <c r="BE157"/>
  <c r="BE159"/>
  <c r="BE165"/>
  <c r="BE166"/>
  <c r="BE168"/>
  <c r="BE183"/>
  <c r="BE185"/>
  <c r="BE186"/>
  <c r="BE195"/>
  <c r="BE196"/>
  <c i="2" r="BE297"/>
  <c r="BK97"/>
  <c r="J97"/>
  <c r="J65"/>
  <c r="BK248"/>
  <c r="J248"/>
  <c r="J68"/>
  <c i="3" r="E50"/>
  <c r="J56"/>
  <c r="F59"/>
  <c r="J59"/>
  <c r="BE92"/>
  <c r="BE94"/>
  <c r="BK91"/>
  <c r="J91"/>
  <c r="J65"/>
  <c i="4" r="J104"/>
  <c r="BE117"/>
  <c r="BE141"/>
  <c r="BE152"/>
  <c r="BE170"/>
  <c r="BE183"/>
  <c r="BE236"/>
  <c r="BE242"/>
  <c r="BE270"/>
  <c r="BE275"/>
  <c r="BE280"/>
  <c r="BE285"/>
  <c r="BE310"/>
  <c r="BE351"/>
  <c r="BE357"/>
  <c r="BE360"/>
  <c r="BE366"/>
  <c r="BE376"/>
  <c r="BE381"/>
  <c r="BE397"/>
  <c r="BE411"/>
  <c r="BE484"/>
  <c r="BE571"/>
  <c r="BE584"/>
  <c r="BE646"/>
  <c r="BE654"/>
  <c i="5" r="BE167"/>
  <c r="BE171"/>
  <c r="BE175"/>
  <c r="BE179"/>
  <c r="BE182"/>
  <c r="BE184"/>
  <c r="BE188"/>
  <c r="BE189"/>
  <c r="BE193"/>
  <c r="BE198"/>
  <c r="BE199"/>
  <c r="BE200"/>
  <c r="BE201"/>
  <c r="BE202"/>
  <c r="BE203"/>
  <c r="BE209"/>
  <c r="BE210"/>
  <c r="BE212"/>
  <c r="BE217"/>
  <c r="BE218"/>
  <c r="BE221"/>
  <c r="BE229"/>
  <c r="BE230"/>
  <c r="BE231"/>
  <c r="BE234"/>
  <c r="BE247"/>
  <c r="BE248"/>
  <c r="BE252"/>
  <c r="BE253"/>
  <c r="BE255"/>
  <c r="BE266"/>
  <c r="BE267"/>
  <c r="BE268"/>
  <c r="BE279"/>
  <c r="BE284"/>
  <c r="BE285"/>
  <c r="BE289"/>
  <c r="BE290"/>
  <c r="BE399"/>
  <c r="BE400"/>
  <c r="BE401"/>
  <c r="BE402"/>
  <c r="BE408"/>
  <c r="BE409"/>
  <c r="BE410"/>
  <c r="BE411"/>
  <c r="BE412"/>
  <c r="BE414"/>
  <c r="BE415"/>
  <c r="BE416"/>
  <c r="BE417"/>
  <c r="BE419"/>
  <c r="BE420"/>
  <c r="BE421"/>
  <c r="BE426"/>
  <c r="BE428"/>
  <c r="BE429"/>
  <c r="BE432"/>
  <c r="BE434"/>
  <c r="BE437"/>
  <c r="BE439"/>
  <c r="BE441"/>
  <c r="BE442"/>
  <c r="BE445"/>
  <c r="BE451"/>
  <c r="BE454"/>
  <c r="BE455"/>
  <c r="BE456"/>
  <c r="BE457"/>
  <c r="BE460"/>
  <c r="BE462"/>
  <c r="BE464"/>
  <c i="6" r="E82"/>
  <c r="J91"/>
  <c r="BE96"/>
  <c r="BE98"/>
  <c r="BE99"/>
  <c r="BE100"/>
  <c r="BE101"/>
  <c r="BE103"/>
  <c r="BE105"/>
  <c r="BE106"/>
  <c r="BE108"/>
  <c r="BE112"/>
  <c r="BE113"/>
  <c r="BE114"/>
  <c r="BE115"/>
  <c r="BE121"/>
  <c r="BE123"/>
  <c r="BE127"/>
  <c r="BE130"/>
  <c r="BE131"/>
  <c r="BE132"/>
  <c r="BE133"/>
  <c r="BE134"/>
  <c r="BE135"/>
  <c r="BE136"/>
  <c r="BE137"/>
  <c r="BE139"/>
  <c r="BE140"/>
  <c r="BE141"/>
  <c r="BE142"/>
  <c r="BE143"/>
  <c r="BE162"/>
  <c i="2" r="BE286"/>
  <c i="4" r="BE511"/>
  <c r="BE591"/>
  <c r="BE599"/>
  <c r="BE608"/>
  <c r="BE672"/>
  <c r="BE711"/>
  <c r="BE731"/>
  <c r="BE808"/>
  <c r="BE812"/>
  <c r="BE844"/>
  <c r="BE848"/>
  <c r="BE921"/>
  <c r="BE993"/>
  <c r="BE996"/>
  <c r="BE1002"/>
  <c r="BE1025"/>
  <c r="BE1040"/>
  <c r="BE1174"/>
  <c r="BE1182"/>
  <c r="BE1187"/>
  <c r="BE1195"/>
  <c r="BE1229"/>
  <c r="BE1234"/>
  <c r="BE1254"/>
  <c r="BE1271"/>
  <c r="BE1274"/>
  <c r="BE1278"/>
  <c r="BE1291"/>
  <c r="BE1295"/>
  <c r="BE1303"/>
  <c r="BE1312"/>
  <c r="BE1317"/>
  <c r="BE1322"/>
  <c r="BE1324"/>
  <c r="BE1334"/>
  <c r="BE1344"/>
  <c r="BE1361"/>
  <c r="BE1378"/>
  <c r="BE1448"/>
  <c r="BE1453"/>
  <c r="BE1478"/>
  <c r="BE1484"/>
  <c r="BE1489"/>
  <c r="BE1515"/>
  <c r="BE1522"/>
  <c r="BE1532"/>
  <c r="BE1535"/>
  <c r="BE1538"/>
  <c r="BE1542"/>
  <c r="BE1551"/>
  <c r="BE1556"/>
  <c r="BE1571"/>
  <c r="BE1577"/>
  <c r="BE1585"/>
  <c r="BE1590"/>
  <c r="BE1597"/>
  <c r="BE1605"/>
  <c r="BE1629"/>
  <c r="BE1639"/>
  <c r="BE1641"/>
  <c r="BE1646"/>
  <c r="BE1658"/>
  <c r="BE1662"/>
  <c r="BE1665"/>
  <c r="BE1710"/>
  <c r="BE1718"/>
  <c r="BE1728"/>
  <c r="BE1730"/>
  <c r="BE1733"/>
  <c r="BE1738"/>
  <c r="BE1742"/>
  <c r="BE1764"/>
  <c r="BE1772"/>
  <c r="BE1800"/>
  <c r="BE1891"/>
  <c r="BE1902"/>
  <c r="BE1925"/>
  <c r="BE1989"/>
  <c r="BE1993"/>
  <c r="BE2019"/>
  <c r="BE2024"/>
  <c r="BE2028"/>
  <c r="BE2031"/>
  <c r="BE2039"/>
  <c r="BE2061"/>
  <c r="BE2070"/>
  <c r="BE2078"/>
  <c r="BE2087"/>
  <c r="BE2095"/>
  <c r="BE2102"/>
  <c r="BE2108"/>
  <c r="BE2114"/>
  <c r="BE2132"/>
  <c r="BE2136"/>
  <c r="BE2149"/>
  <c r="BE2156"/>
  <c r="BE2166"/>
  <c r="BE2178"/>
  <c r="BE2184"/>
  <c r="BE2194"/>
  <c r="BE2198"/>
  <c r="BE2203"/>
  <c r="BE2207"/>
  <c r="BE2236"/>
  <c r="BE2257"/>
  <c r="BE2271"/>
  <c r="BE2275"/>
  <c r="BE2279"/>
  <c r="BE2283"/>
  <c r="BE2287"/>
  <c r="BE2297"/>
  <c r="BE2308"/>
  <c r="BE2318"/>
  <c r="BE2323"/>
  <c r="BE2331"/>
  <c r="BE2334"/>
  <c r="BE2339"/>
  <c r="BE2344"/>
  <c r="BE2348"/>
  <c r="BE2356"/>
  <c r="BE2360"/>
  <c r="BE2364"/>
  <c r="BE2371"/>
  <c r="BE2384"/>
  <c r="BE2388"/>
  <c r="BE2397"/>
  <c r="BE2402"/>
  <c r="BE2420"/>
  <c r="BE2426"/>
  <c r="BE2435"/>
  <c r="BE2443"/>
  <c r="BE2447"/>
  <c r="BE2455"/>
  <c r="BE2459"/>
  <c r="BE2463"/>
  <c r="BE2476"/>
  <c r="BE2480"/>
  <c r="BE2484"/>
  <c r="BE2496"/>
  <c r="BE2508"/>
  <c r="BE2510"/>
  <c r="BE2517"/>
  <c r="BE2527"/>
  <c r="BE2539"/>
  <c r="BE2540"/>
  <c r="BE2545"/>
  <c r="BE2546"/>
  <c r="BE2561"/>
  <c r="BE2573"/>
  <c r="BE2577"/>
  <c r="BK235"/>
  <c r="J235"/>
  <c r="J66"/>
  <c i="5" r="BE117"/>
  <c r="BE119"/>
  <c r="BE120"/>
  <c r="BE131"/>
  <c r="BE135"/>
  <c r="BE140"/>
  <c r="BE142"/>
  <c r="BE144"/>
  <c r="BE145"/>
  <c r="BE149"/>
  <c r="BE150"/>
  <c r="BE154"/>
  <c r="BE155"/>
  <c r="BE156"/>
  <c r="BE158"/>
  <c r="BE160"/>
  <c r="BE161"/>
  <c r="BE162"/>
  <c r="BE163"/>
  <c r="BE164"/>
  <c r="BE169"/>
  <c r="BE170"/>
  <c r="BE172"/>
  <c r="BE173"/>
  <c r="BE174"/>
  <c r="BE176"/>
  <c r="BE177"/>
  <c r="BE178"/>
  <c r="BE180"/>
  <c r="BE187"/>
  <c r="BE190"/>
  <c r="BE191"/>
  <c r="BE192"/>
  <c r="BE194"/>
  <c r="BE197"/>
  <c r="BE204"/>
  <c r="BE205"/>
  <c r="BE206"/>
  <c r="BE207"/>
  <c r="BE208"/>
  <c r="BE213"/>
  <c r="BE214"/>
  <c r="BE215"/>
  <c r="BE216"/>
  <c r="BE219"/>
  <c r="BE220"/>
  <c r="BE222"/>
  <c r="BE223"/>
  <c r="BE224"/>
  <c r="BE225"/>
  <c r="BE226"/>
  <c r="BE227"/>
  <c r="BE228"/>
  <c r="BE232"/>
  <c r="BE237"/>
  <c r="BE239"/>
  <c r="BE244"/>
  <c r="BE249"/>
  <c r="BE254"/>
  <c r="BE272"/>
  <c r="BE276"/>
  <c r="BE296"/>
  <c r="BE297"/>
  <c r="BE300"/>
  <c r="BE303"/>
  <c r="BE305"/>
  <c r="BE308"/>
  <c r="BE310"/>
  <c r="BE311"/>
  <c r="BE318"/>
  <c r="BE319"/>
  <c r="BE321"/>
  <c r="BE323"/>
  <c r="BE327"/>
  <c r="BE328"/>
  <c r="BE329"/>
  <c r="BE330"/>
  <c r="BE333"/>
  <c r="BE334"/>
  <c r="BE335"/>
  <c r="BE336"/>
  <c r="BE337"/>
  <c r="BE338"/>
  <c r="BE339"/>
  <c r="BE340"/>
  <c r="BE341"/>
  <c r="BE342"/>
  <c r="BE344"/>
  <c r="BE345"/>
  <c r="BE346"/>
  <c r="BE347"/>
  <c r="BE350"/>
  <c r="BE351"/>
  <c r="BE353"/>
  <c r="BE354"/>
  <c r="BE355"/>
  <c r="BE356"/>
  <c r="BE357"/>
  <c r="BE358"/>
  <c r="BE359"/>
  <c r="BE361"/>
  <c r="BE362"/>
  <c r="BE363"/>
  <c r="BE364"/>
  <c r="BE367"/>
  <c r="BE368"/>
  <c r="BE372"/>
  <c r="BE374"/>
  <c r="BE375"/>
  <c r="BE376"/>
  <c r="BE377"/>
  <c r="BE378"/>
  <c r="BE379"/>
  <c r="BE382"/>
  <c r="BE385"/>
  <c r="BE387"/>
  <c r="BE391"/>
  <c r="BE392"/>
  <c r="BE394"/>
  <c r="BE395"/>
  <c r="BE396"/>
  <c r="BE397"/>
  <c r="BE398"/>
  <c r="BE404"/>
  <c r="BE406"/>
  <c r="BE413"/>
  <c r="BE418"/>
  <c r="BE422"/>
  <c r="BE424"/>
  <c r="BE433"/>
  <c r="BE435"/>
  <c r="BE436"/>
  <c r="BE440"/>
  <c r="BE448"/>
  <c r="BE449"/>
  <c r="BE452"/>
  <c r="BE453"/>
  <c r="BE461"/>
  <c r="BE463"/>
  <c r="BE470"/>
  <c i="6" r="J56"/>
  <c r="F91"/>
  <c r="BE104"/>
  <c r="BE116"/>
  <c r="BE117"/>
  <c r="BE118"/>
  <c r="BE119"/>
  <c r="BE120"/>
  <c r="BE144"/>
  <c r="BE145"/>
  <c r="BE148"/>
  <c r="BE186"/>
  <c r="BE190"/>
  <c r="BE194"/>
  <c r="BE196"/>
  <c r="BE200"/>
  <c r="BE202"/>
  <c r="BE204"/>
  <c r="BE209"/>
  <c r="BE212"/>
  <c r="BE214"/>
  <c r="BE223"/>
  <c r="BE225"/>
  <c r="BE239"/>
  <c r="BE246"/>
  <c r="BE249"/>
  <c r="BE174"/>
  <c r="BE176"/>
  <c r="BE178"/>
  <c r="BE182"/>
  <c r="BE184"/>
  <c r="BE189"/>
  <c r="BE191"/>
  <c r="BE192"/>
  <c r="BE193"/>
  <c r="BE195"/>
  <c r="BE199"/>
  <c r="BE203"/>
  <c r="BE207"/>
  <c r="BE208"/>
  <c r="BE210"/>
  <c r="BE211"/>
  <c r="BE220"/>
  <c r="BE222"/>
  <c r="BE224"/>
  <c r="BE227"/>
  <c r="BE228"/>
  <c r="BE229"/>
  <c r="BE230"/>
  <c r="BE232"/>
  <c r="BE233"/>
  <c r="BE234"/>
  <c r="BE236"/>
  <c r="BE237"/>
  <c r="BE240"/>
  <c r="BE245"/>
  <c r="BE247"/>
  <c r="BE250"/>
  <c i="3" r="BE99"/>
  <c r="BK93"/>
  <c r="J93"/>
  <c r="J66"/>
  <c i="4" r="BE110"/>
  <c r="BE122"/>
  <c r="BE127"/>
  <c r="BE147"/>
  <c r="BE178"/>
  <c r="BE188"/>
  <c r="BE196"/>
  <c r="BE208"/>
  <c r="BE213"/>
  <c r="BE218"/>
  <c r="BE250"/>
  <c r="BE257"/>
  <c r="BE264"/>
  <c r="BE290"/>
  <c r="BE324"/>
  <c r="BE333"/>
  <c r="BE363"/>
  <c r="BE386"/>
  <c r="BE388"/>
  <c r="BE393"/>
  <c r="BE416"/>
  <c r="BE430"/>
  <c r="BE432"/>
  <c r="BE438"/>
  <c r="BE442"/>
  <c r="BE460"/>
  <c i="5" r="BE233"/>
  <c r="BE235"/>
  <c r="BE236"/>
  <c r="BE238"/>
  <c r="BE240"/>
  <c r="BE241"/>
  <c r="BE242"/>
  <c r="BE243"/>
  <c r="BE245"/>
  <c r="BE250"/>
  <c r="BE251"/>
  <c r="BE256"/>
  <c r="BE257"/>
  <c r="BE258"/>
  <c r="BE259"/>
  <c r="BE260"/>
  <c r="BE261"/>
  <c r="BE262"/>
  <c r="BE263"/>
  <c r="BE264"/>
  <c r="BE265"/>
  <c r="BE269"/>
  <c r="BE270"/>
  <c r="BE271"/>
  <c r="BE273"/>
  <c r="BE274"/>
  <c r="BE275"/>
  <c r="BE278"/>
  <c r="BE280"/>
  <c r="BE281"/>
  <c r="BE282"/>
  <c r="BE283"/>
  <c r="BE286"/>
  <c r="BE287"/>
  <c r="BE288"/>
  <c r="BE291"/>
  <c r="BE292"/>
  <c r="BE293"/>
  <c r="BE295"/>
  <c r="BE298"/>
  <c r="BE299"/>
  <c r="BE301"/>
  <c r="BE302"/>
  <c r="BE304"/>
  <c r="BE306"/>
  <c r="BE307"/>
  <c r="BE309"/>
  <c r="BE312"/>
  <c r="BE313"/>
  <c r="BE314"/>
  <c r="BE315"/>
  <c r="BE316"/>
  <c r="BE317"/>
  <c r="BE320"/>
  <c r="BE324"/>
  <c r="BE325"/>
  <c r="BE326"/>
  <c r="BE331"/>
  <c r="BE332"/>
  <c r="BE343"/>
  <c r="BE348"/>
  <c r="BE349"/>
  <c r="BE352"/>
  <c r="BE360"/>
  <c r="BE365"/>
  <c r="BE366"/>
  <c r="BE369"/>
  <c r="BE370"/>
  <c r="BE371"/>
  <c r="BE380"/>
  <c r="BE381"/>
  <c r="BE383"/>
  <c r="BE384"/>
  <c r="BE388"/>
  <c r="BE389"/>
  <c r="BE390"/>
  <c r="BE393"/>
  <c r="BE403"/>
  <c r="BE405"/>
  <c r="BE407"/>
  <c r="BE425"/>
  <c r="BE427"/>
  <c r="BE430"/>
  <c r="BE431"/>
  <c r="BE450"/>
  <c r="BE466"/>
  <c r="BE467"/>
  <c r="BE471"/>
  <c i="6" r="BE97"/>
  <c r="BE102"/>
  <c r="BE107"/>
  <c r="BE109"/>
  <c r="BE110"/>
  <c r="BE111"/>
  <c r="BE122"/>
  <c r="BE124"/>
  <c r="BE126"/>
  <c r="BE128"/>
  <c r="BE129"/>
  <c r="BE138"/>
  <c r="BE146"/>
  <c r="BE147"/>
  <c r="BE149"/>
  <c r="BE150"/>
  <c r="BE152"/>
  <c r="BE154"/>
  <c r="BE156"/>
  <c r="BE158"/>
  <c r="BE160"/>
  <c r="BE164"/>
  <c r="BE166"/>
  <c r="BE168"/>
  <c r="BE170"/>
  <c r="BE172"/>
  <c r="BE180"/>
  <c r="BE197"/>
  <c r="BE198"/>
  <c r="BE205"/>
  <c r="BE217"/>
  <c r="BE218"/>
  <c r="BE219"/>
  <c r="BE221"/>
  <c r="BE226"/>
  <c r="BE231"/>
  <c r="BE238"/>
  <c r="BE241"/>
  <c r="BE242"/>
  <c r="BE243"/>
  <c r="BE252"/>
  <c r="BE253"/>
  <c i="4" r="F37"/>
  <c i="1" r="BB59"/>
  <c i="6" r="F39"/>
  <c i="1" r="BD61"/>
  <c i="3" r="F38"/>
  <c i="1" r="BC57"/>
  <c i="2" r="F36"/>
  <c i="1" r="BA56"/>
  <c i="4" r="J36"/>
  <c i="1" r="AW59"/>
  <c i="6" r="F37"/>
  <c i="1" r="BB61"/>
  <c i="2" r="F38"/>
  <c i="1" r="BC56"/>
  <c i="6" r="J36"/>
  <c i="1" r="AW61"/>
  <c i="5" r="F37"/>
  <c i="1" r="BB60"/>
  <c i="5" r="J36"/>
  <c i="1" r="AW60"/>
  <c i="5" r="F36"/>
  <c i="1" r="BA60"/>
  <c i="6" r="F38"/>
  <c i="1" r="BC61"/>
  <c i="6" r="F36"/>
  <c i="1" r="BA61"/>
  <c i="2" r="F39"/>
  <c i="1" r="BD56"/>
  <c i="5" r="F38"/>
  <c i="1" r="BC60"/>
  <c i="5" r="F39"/>
  <c i="1" r="BD60"/>
  <c i="4" r="F38"/>
  <c i="1" r="BC59"/>
  <c i="2" r="J36"/>
  <c i="1" r="AW56"/>
  <c i="3" r="J36"/>
  <c i="1" r="AW57"/>
  <c r="AS54"/>
  <c i="2" r="F37"/>
  <c i="1" r="BB56"/>
  <c i="3" r="F36"/>
  <c i="1" r="BA57"/>
  <c i="3" r="F37"/>
  <c i="1" r="BB57"/>
  <c i="4" r="F39"/>
  <c i="1" r="BD59"/>
  <c i="3" r="F39"/>
  <c i="1" r="BD57"/>
  <c i="4" r="F36"/>
  <c i="1" r="BA59"/>
  <c i="4" l="1" r="R1575"/>
  <c r="P108"/>
  <c r="T1575"/>
  <c i="5" r="T105"/>
  <c r="T104"/>
  <c i="4" r="T108"/>
  <c r="T107"/>
  <c i="2" r="BK251"/>
  <c r="J251"/>
  <c r="J69"/>
  <c i="6" r="T94"/>
  <c r="P94"/>
  <c i="1" r="AU61"/>
  <c i="6" r="BK94"/>
  <c r="J94"/>
  <c i="5" r="R105"/>
  <c r="R104"/>
  <c i="2" r="T251"/>
  <c r="T95"/>
  <c r="P251"/>
  <c r="P95"/>
  <c i="1" r="AU56"/>
  <c i="4" r="P1575"/>
  <c r="R108"/>
  <c r="R107"/>
  <c i="6" r="R94"/>
  <c i="5" r="P458"/>
  <c r="P105"/>
  <c r="P104"/>
  <c i="1" r="AU60"/>
  <c i="2" r="R251"/>
  <c r="R95"/>
  <c r="J252"/>
  <c r="J70"/>
  <c i="3" r="BK90"/>
  <c r="BK89"/>
  <c r="J89"/>
  <c i="4" r="BK1575"/>
  <c r="J1575"/>
  <c r="J74"/>
  <c r="BK108"/>
  <c r="BK107"/>
  <c r="J107"/>
  <c i="2" r="BK96"/>
  <c r="J96"/>
  <c r="J64"/>
  <c i="5" r="BK105"/>
  <c r="J105"/>
  <c r="J64"/>
  <c r="BK458"/>
  <c r="J458"/>
  <c r="J78"/>
  <c r="J469"/>
  <c r="J82"/>
  <c i="6" r="J95"/>
  <c r="J64"/>
  <c r="J32"/>
  <c i="1" r="AG61"/>
  <c r="BC55"/>
  <c r="AY55"/>
  <c r="BA55"/>
  <c r="BD55"/>
  <c r="BD58"/>
  <c r="BB55"/>
  <c r="AX55"/>
  <c r="BB58"/>
  <c r="AX58"/>
  <c i="4" r="J35"/>
  <c i="1" r="AV59"/>
  <c r="AT59"/>
  <c i="4" r="J32"/>
  <c i="1" r="AG59"/>
  <c r="BA58"/>
  <c r="AW58"/>
  <c i="2" r="F35"/>
  <c i="1" r="AZ56"/>
  <c i="6" r="J35"/>
  <c i="1" r="AV61"/>
  <c r="AT61"/>
  <c i="3" r="F35"/>
  <c i="1" r="AZ57"/>
  <c i="5" r="J35"/>
  <c i="1" r="AV60"/>
  <c r="AT60"/>
  <c i="3" r="J32"/>
  <c i="1" r="AG57"/>
  <c r="BC58"/>
  <c r="AY58"/>
  <c i="2" r="J35"/>
  <c i="1" r="AV56"/>
  <c r="AT56"/>
  <c i="3" r="J35"/>
  <c i="1" r="AV57"/>
  <c r="AT57"/>
  <c i="5" r="F35"/>
  <c i="1" r="AZ60"/>
  <c i="6" r="F35"/>
  <c i="1" r="AZ61"/>
  <c i="4" r="F35"/>
  <c i="1" r="AZ59"/>
  <c r="AU55"/>
  <c i="4" l="1" r="P107"/>
  <c i="1" r="AU59"/>
  <c i="3" r="J41"/>
  <c i="6" r="J41"/>
  <c i="4" r="J41"/>
  <c i="2" r="BK95"/>
  <c r="J95"/>
  <c i="3" r="J63"/>
  <c i="4" r="J108"/>
  <c r="J64"/>
  <c r="J63"/>
  <c i="3" r="J90"/>
  <c r="J64"/>
  <c i="5" r="BK104"/>
  <c r="J104"/>
  <c r="J63"/>
  <c i="6" r="J63"/>
  <c i="1" r="AN61"/>
  <c r="AN57"/>
  <c r="AN59"/>
  <c r="BA54"/>
  <c r="W30"/>
  <c r="AZ58"/>
  <c r="AV58"/>
  <c r="AT58"/>
  <c i="2" r="J32"/>
  <c i="1" r="AG56"/>
  <c r="AN56"/>
  <c r="AU58"/>
  <c r="BC54"/>
  <c r="W32"/>
  <c r="AW55"/>
  <c r="BD54"/>
  <c r="W33"/>
  <c r="BB54"/>
  <c r="W31"/>
  <c r="AZ55"/>
  <c r="AV55"/>
  <c i="2" l="1" r="J41"/>
  <c r="J63"/>
  <c i="1" r="AW54"/>
  <c r="AK30"/>
  <c r="AU54"/>
  <c r="AZ54"/>
  <c r="AV54"/>
  <c r="AK29"/>
  <c r="AX54"/>
  <c i="5" r="J32"/>
  <c i="1" r="AG60"/>
  <c r="AN60"/>
  <c r="AT55"/>
  <c r="AY54"/>
  <c r="AG55"/>
  <c l="1" r="AN55"/>
  <c i="5" r="J41"/>
  <c i="1" r="W29"/>
  <c r="AT54"/>
  <c r="AG58"/>
  <c r="AN58"/>
  <c l="1" r="AG54"/>
  <c r="AN54"/>
  <c l="1" r="AK26"/>
  <c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<sst xmlns="http://schemas.openxmlformats.org/spreadsheetml/2006/main">
  <si>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</si>
  <si>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</si>
  <si>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</si>
  <si>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</si>
  <si>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</si>
  <si>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{9b3619d3-7bdd-464c-ac05-fa8ef783a0f0}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</si>
  <si>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</si>
  <si>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</si>
  <si>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</si>
  <si>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</si>
  <si>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</si>
  <si>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</si>
  <si>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</si>
  <si>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</si>
  <si>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24-12-4604R01r01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</si>
  <si>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</si>
  <si>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</si>
  <si>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Udržovací práce pro snížení energetické náročnosti budovy, Jiráskova 519, Semily</t>
  </si>
  <si>
    <t>KSO:</t>
  </si>
  <si>
    <t>801 82 22</t>
  </si>
  <si>
    <t>CC-CZ:</t>
  </si>
  <si>
    <t/>
  </si>
  <si>
    <t>Místo:</t>
  </si>
  <si>
    <t>Semily</t>
  </si>
  <si>
    <t>Datum:</t>
  </si>
  <si>
    <t>2. 3. 2026</t>
  </si>
  <si>
    <t>Zadavatel:</t>
  </si>
  <si>
    <t>IČ:</t>
  </si>
  <si>
    <t>GI BUSINESS PARKS, a.s.</t>
  </si>
  <si>
    <t>DIČ:</t>
  </si>
  <si>
    <t>Účastník:</t>
  </si>
  <si>
    <t>Vyplň údaj</t>
  </si>
  <si>
    <t>Projektant:</t>
  </si>
  <si>
    <t>ARCHITEKTONICKÝ ATELIÉR HILPERT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</si>
  <si>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</si>
  <si>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</si>
  <si>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</si>
  <si>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</si>
  <si>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</si>
  <si>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</si>
  <si>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</si>
  <si>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</si>
  <si>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</si>
  <si>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</si>
  <si>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</si>
  <si>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</si>
  <si>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</si>
  <si>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</si>
  <si>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</si>
  <si>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</si>
  <si>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</si>
  <si>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</si>
  <si>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</si>
  <si>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</si>
  <si>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</si>
  <si>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</si>
  <si>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</si>
  <si>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</si>
  <si>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</si>
  <si>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</si>
  <si>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</si>
  <si>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</si>
  <si>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</si>
  <si>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</si>
  <si>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</si>
  <si>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</si>
  <si>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</si>
  <si>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</si>
  <si>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</si>
  <si>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</si>
  <si>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</si>
  <si>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</si>
  <si>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</si>
  <si>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</si>
  <si>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</si>
  <si>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</si>
  <si>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</si>
  <si>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1</t>
  </si>
  <si>
    <t>Neuznatelné náklady</t>
  </si>
  <si>
    <t>STA</t>
  </si>
  <si>
    <t>{59cfa7af-9182-4f37-a324-8dcaf8f45df5}</t>
  </si>
  <si>
    <t>2</t>
  </si>
  <si>
    <t>/</t>
  </si>
  <si>
    <t>01</t>
  </si>
  <si>
    <t>Hlavní stavební úpravy</t>
  </si>
  <si>
    <t>Soupis</t>
  </si>
  <si>
    <t>{d1f919fa-2077-4755-83a0-172650a2c3fd}</t>
  </si>
  <si>
    <t>VRN</t>
  </si>
  <si>
    <t>Vedlejší rozpočtové náklady</t>
  </si>
  <si>
    <t>{462af420-6946-4fe5-bda7-e47a4fbd6548}</t>
  </si>
  <si>
    <t>801 82 12</t>
  </si>
  <si>
    <t>Uznatelné náklady</t>
  </si>
  <si>
    <t>{dfc249fb-5c84-4f67-875b-1e611f95cc4a}</t>
  </si>
  <si>
    <t>{7afa186e-52db-461f-85eb-cf113af0a204}</t>
  </si>
  <si>
    <t>02</t>
  </si>
  <si>
    <t>Elektroinstalace</t>
  </si>
  <si>
    <t>{83b3fb4e-e3d3-4c8f-b543-b25d52c03e46}</t>
  </si>
  <si>
    <t>04</t>
  </si>
  <si>
    <t>Vytápění</t>
  </si>
  <si>
    <t>{eb6cb9c3-63e6-489a-87c7-da7bbd2df993}</t>
  </si>
  <si>
    <t>listasokl</t>
  </si>
  <si>
    <t>6,3</t>
  </si>
  <si>
    <t>mytifasady</t>
  </si>
  <si>
    <t>6,5</t>
  </si>
  <si>
    <t>KRYCÍ LIST SOUPISU PRACÍ</t>
  </si>
  <si>
    <t>oknoS17</t>
  </si>
  <si>
    <t>7,18</t>
  </si>
  <si>
    <t>oknoS18</t>
  </si>
  <si>
    <t>okolovyplneprofil</t>
  </si>
  <si>
    <t>10,48</t>
  </si>
  <si>
    <t>ominterier</t>
  </si>
  <si>
    <t>14,612</t>
  </si>
  <si>
    <t>Objekt:</t>
  </si>
  <si>
    <t>parapetokno</t>
  </si>
  <si>
    <t>0,957</t>
  </si>
  <si>
    <t>1 - Neuznatelné náklady</t>
  </si>
  <si>
    <t>rohovyprofil</t>
  </si>
  <si>
    <t>Soupis:</t>
  </si>
  <si>
    <t>sklaS17</t>
  </si>
  <si>
    <t>01 - Hlavní stavební úpravy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</si>
  <si>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</si>
  <si>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</si>
  <si>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</si>
  <si>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</si>
  <si>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</si>
  <si>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</si>
  <si>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</si>
  <si>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</si>
  <si>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</si>
  <si>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</si>
  <si>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713 - Izolace tepelné</t>
  </si>
  <si>
    <t xml:space="preserve">    764 - Konstrukce klempířské</t>
  </si>
  <si>
    <t xml:space="preserve">    768.1 - Požární ucpávky vč. manipulace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</si>
  <si>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</si>
  <si>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</si>
  <si>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</si>
  <si>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</si>
  <si>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</si>
  <si>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</si>
  <si>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</si>
  <si>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</si>
  <si>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</si>
  <si>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</si>
  <si>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</si>
  <si>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</si>
  <si>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</si>
  <si>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</si>
  <si>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</si>
  <si>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</si>
  <si>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</si>
  <si>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</si>
  <si>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</si>
  <si>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</si>
  <si>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310231051</t>
  </si>
  <si>
    <t>Zazdívka otvorů ve zdivu nadzákladovém děrovanými cihlami plochy do 1 m2 přes P10 do P15, tl. zdiva 300 mm</t>
  </si>
  <si>
    <t>m2</t>
  </si>
  <si>
    <t>CS ÚRS 2025 02</t>
  </si>
  <si>
    <t>4</t>
  </si>
  <si>
    <t>1562441653</t>
  </si>
  <si>
    <t>Online PSC</t>
  </si>
  <si>
    <t>https://podminky.urs.cz/item/CS_URS_2025_02/310231051</t>
  </si>
  <si>
    <t>VV</t>
  </si>
  <si>
    <t>bod ú1</t>
  </si>
  <si>
    <t>0,46*0,46</t>
  </si>
  <si>
    <t>Součet</t>
  </si>
  <si>
    <t>340231021</t>
  </si>
  <si>
    <t>Zazdívka otvorů v příčkách nebo stěnách děrovanými cihlami plochy do 1 m2 , tloušťka příčky 140 mm</t>
  </si>
  <si>
    <t>873226046</t>
  </si>
  <si>
    <t>https://podminky.urs.cz/item/CS_URS_2025_02/340231021</t>
  </si>
  <si>
    <t>zazdívky u výtahu, bod ú4</t>
  </si>
  <si>
    <t>0,15*2,0*2</t>
  </si>
  <si>
    <t>0,15*2,0*4</t>
  </si>
  <si>
    <t>342291112</t>
  </si>
  <si>
    <t>Ukotvení příček polyuretanovou pěnou, tl. příčky přes 100 mm</t>
  </si>
  <si>
    <t>m</t>
  </si>
  <si>
    <t>1255880861</t>
  </si>
  <si>
    <t>https://podminky.urs.cz/item/CS_URS_2025_02/342291112</t>
  </si>
  <si>
    <t>2,0*2</t>
  </si>
  <si>
    <t>2,0*4</t>
  </si>
  <si>
    <t>6</t>
  </si>
  <si>
    <t>Úpravy povrchů, podlahy a osazování výplní</t>
  </si>
  <si>
    <t>612131121</t>
  </si>
  <si>
    <t>Podkladní a spojovací vrstva vnitřních omítaných ploch penetrace disperzní nanášená ručně stěn</t>
  </si>
  <si>
    <t>751558468</t>
  </si>
  <si>
    <t>https://podminky.urs.cz/item/CS_URS_2025_02/612131121</t>
  </si>
  <si>
    <t>5</t>
  </si>
  <si>
    <t>612311141</t>
  </si>
  <si>
    <t>Omítka vápenná vnitřních ploch nanášená ručně dvouvrstvá štuková, tloušťky jádrové omítky do 10 mm a tloušťky štuku do 3 mm svislých konstrukcí stěn</t>
  </si>
  <si>
    <t>1715973919</t>
  </si>
  <si>
    <t>https://podminky.urs.cz/item/CS_URS_2025_02/612311141</t>
  </si>
  <si>
    <t>0,4*2,0*2</t>
  </si>
  <si>
    <t>0,4*2,0*4</t>
  </si>
  <si>
    <t>Mezisoučet</t>
  </si>
  <si>
    <t>622131121</t>
  </si>
  <si>
    <t>Podkladní a spojovací vrstva vnějších omítaných ploch penetrace nanášená ručně stěn</t>
  </si>
  <si>
    <t>-652973232</t>
  </si>
  <si>
    <t>https://podminky.urs.cz/item/CS_URS_2025_02/622131121</t>
  </si>
  <si>
    <t>penetrace před KZS</t>
  </si>
  <si>
    <t>oknoS17*0,29</t>
  </si>
  <si>
    <t>základní náter</t>
  </si>
  <si>
    <t>7</t>
  </si>
  <si>
    <t>622135001</t>
  </si>
  <si>
    <t>Vyrovnání nerovností podkladu vnějších omítaných ploch maltou, tl. do 10 mm vápenocementovou stěn</t>
  </si>
  <si>
    <t>1188913066</t>
  </si>
  <si>
    <t>https://podminky.urs.cz/item/CS_URS_2025_02/622135001</t>
  </si>
  <si>
    <t>predpoklad z 50% v celkové tl. do 15mm</t>
  </si>
  <si>
    <t>dle omytí fasády</t>
  </si>
  <si>
    <t>mytifasady*0,5</t>
  </si>
  <si>
    <t>8</t>
  </si>
  <si>
    <t>622135091</t>
  </si>
  <si>
    <t>Vyrovnání nerovností podkladu vnějších omítaných ploch tmelem, tl. do 2 mm Příplatek k ceně za každých dalších 5 mm tloušťky podkladní vrstvy přes 10 mm maltou vápenocementovou stěn</t>
  </si>
  <si>
    <t>1474925742</t>
  </si>
  <si>
    <t>https://podminky.urs.cz/item/CS_URS_2025_02/622135091</t>
  </si>
  <si>
    <t>předpoklad z 50%</t>
  </si>
  <si>
    <t>9</t>
  </si>
  <si>
    <t>622142001</t>
  </si>
  <si>
    <t>Pletivo vnějších ploch v ploše nebo pruzích, na plném podkladu sklovláknité vtlačené do tmelu stěn</t>
  </si>
  <si>
    <t>-1235519913</t>
  </si>
  <si>
    <t>https://podminky.urs.cz/item/CS_URS_2025_02/622142001</t>
  </si>
  <si>
    <t>na izolant parapetu</t>
  </si>
  <si>
    <t>10</t>
  </si>
  <si>
    <t>622221031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</si>
  <si>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120 do 160 mm</t>
  </si>
  <si>
    <t>1973029615</t>
  </si>
  <si>
    <t>https://podminky.urs.cz/item/CS_URS_2025_02/622221031</t>
  </si>
  <si>
    <t>skladba S17</t>
  </si>
  <si>
    <t>JV pohled</t>
  </si>
  <si>
    <t>Hlavní budova</t>
  </si>
  <si>
    <t>11</t>
  </si>
  <si>
    <t>M</t>
  </si>
  <si>
    <t>63142027</t>
  </si>
  <si>
    <t>deska tepelně izolační minerální kontaktních fasád podélné vlákno λ=0,035-0,036 tl 140mm</t>
  </si>
  <si>
    <t>-1124438157</t>
  </si>
  <si>
    <t>sklaS17*1,05</t>
  </si>
  <si>
    <t>622222051</t>
  </si>
  <si>
    <t>Montáž kontaktního zateplení vnějšího ostění, nadpraží nebo parapetu lepením z desek z minerální vlny s podélnou nebo kolmou orientací vláken nebo z kombinovaných desek (dodávka ve specifikaci) hloubky špalet přes 200 do 400 mm, tloušťky desek do 40 mm</t>
  </si>
  <si>
    <t>-127540477</t>
  </si>
  <si>
    <t>https://podminky.urs.cz/item/CS_URS_2025_02/622222051</t>
  </si>
  <si>
    <t>ostění a nadpraří</t>
  </si>
  <si>
    <t>(1,65+0,97*2)*2</t>
  </si>
  <si>
    <t>13</t>
  </si>
  <si>
    <t>63142.21</t>
  </si>
  <si>
    <t>deska tepelně izolační minerální kontaktních fasád podélné vlákno λ=0,035-0,036 tl 30mm</t>
  </si>
  <si>
    <t>-29448225</t>
  </si>
  <si>
    <t>oknoS17*0,29*1,05</t>
  </si>
  <si>
    <t>oknoS18*0,32*1,05</t>
  </si>
  <si>
    <t>14</t>
  </si>
  <si>
    <t>622252001</t>
  </si>
  <si>
    <t>Montáž profilů kontaktního zateplení zakládacích soklových připevněných hmoždinkami</t>
  </si>
  <si>
    <t>1617364466</t>
  </si>
  <si>
    <t>https://podminky.urs.cz/item/CS_URS_2025_02/622252001</t>
  </si>
  <si>
    <t>15</t>
  </si>
  <si>
    <t>59051651</t>
  </si>
  <si>
    <t>profil zakládací Al tl 0,7mm pro ETICS pro izolant tl 140mm</t>
  </si>
  <si>
    <t>-1923731529</t>
  </si>
  <si>
    <t>listasokl*1,05</t>
  </si>
  <si>
    <t>16</t>
  </si>
  <si>
    <t>622252002</t>
  </si>
  <si>
    <t>Montáž profilů kontaktního zateplení ostatních stěnových, dilatačních apod. lepených do tmelu</t>
  </si>
  <si>
    <t>-1309590535</t>
  </si>
  <si>
    <t>https://podminky.urs.cz/item/CS_URS_2025_02/622252002</t>
  </si>
  <si>
    <t>rohové</t>
  </si>
  <si>
    <t>(1,65*2+0,97*2)*2</t>
  </si>
  <si>
    <t>okolo okna, APU</t>
  </si>
  <si>
    <t>17</t>
  </si>
  <si>
    <t>63127464</t>
  </si>
  <si>
    <t>profil rohový Al s výztužnou tkaninou š 100/100mm</t>
  </si>
  <si>
    <t>-1069382086</t>
  </si>
  <si>
    <t>rohovyprofil*1,05</t>
  </si>
  <si>
    <t>18</t>
  </si>
  <si>
    <t>28342205</t>
  </si>
  <si>
    <t>profil napojovací okenní PVC s výztužnou tkaninou 6mm</t>
  </si>
  <si>
    <t>-131731833</t>
  </si>
  <si>
    <t>okolovyplneprofil*1,05</t>
  </si>
  <si>
    <t>19</t>
  </si>
  <si>
    <t>622325101</t>
  </si>
  <si>
    <t>Oprava vápenocementové omítky vnějších ploch stupně členitosti 1 hladké stěn, v rozsahu opravované plochy do 10%</t>
  </si>
  <si>
    <t>1658867656</t>
  </si>
  <si>
    <t>https://podminky.urs.cz/item/CS_URS_2025_02/622325101</t>
  </si>
  <si>
    <t>P</t>
  </si>
  <si>
    <t>Poznámka k položce:_x000d_
do tl. 15mm</t>
  </si>
  <si>
    <t>20</t>
  </si>
  <si>
    <t>622531.12</t>
  </si>
  <si>
    <t>Soklová omítka granulovaná vč. penetrace, tloušťky 2,0 mm stěn</t>
  </si>
  <si>
    <t>-211991387</t>
  </si>
  <si>
    <t>ostění + nadpraží</t>
  </si>
  <si>
    <t>629991011</t>
  </si>
  <si>
    <t>Zakrytí vnějších ploch před znečištěním včetně pozdějšího odkrytí výplní otvorů a svislých ploch fólií přilepenou lepící páskou</t>
  </si>
  <si>
    <t>-1486696213</t>
  </si>
  <si>
    <t>https://podminky.urs.cz/item/CS_URS_2025_02/629991011</t>
  </si>
  <si>
    <t>1,65*0,97*2</t>
  </si>
  <si>
    <t>22</t>
  </si>
  <si>
    <t>629995101</t>
  </si>
  <si>
    <t>Očištění vnějších ploch tlakovou vodou omytím tlakovou vodou</t>
  </si>
  <si>
    <t>-907379812</t>
  </si>
  <si>
    <t>https://podminky.urs.cz/item/CS_URS_2025_02/629995101</t>
  </si>
  <si>
    <t xml:space="preserve">Poznámka k položce:_x000d_
Technologická příprava podkladu </t>
  </si>
  <si>
    <t>Ostatní konstrukce a práce, bourání</t>
  </si>
  <si>
    <t>23</t>
  </si>
  <si>
    <t>949101111</t>
  </si>
  <si>
    <t>Lešení pomocné pracovní pro objekty pozemních staveb pro zatížení do 150 kg/m2, o výšce lešeňové podlahy do 1,9 m</t>
  </si>
  <si>
    <t>1335628708</t>
  </si>
  <si>
    <t>https://podminky.urs.cz/item/CS_URS_2025_02/949101111</t>
  </si>
  <si>
    <t>2,5*1,2</t>
  </si>
  <si>
    <t>2,5*1,2*2</t>
  </si>
  <si>
    <t>998</t>
  </si>
  <si>
    <t>Přesun hmot</t>
  </si>
  <si>
    <t>24</t>
  </si>
  <si>
    <t>998011010</t>
  </si>
  <si>
    <t>Přesun hmot pro budovy občanské výstavby, bydlení, výrobu a služby s nosnou svislou konstrukcí zděnou z cihel, tvárnic nebo kamene vodorovná dopravní vzdálenost do 100 m s omezením mechanizace pro budovy výšky přes 12 do 24 m</t>
  </si>
  <si>
    <t>t</t>
  </si>
  <si>
    <t>-559424964</t>
  </si>
  <si>
    <t>https://podminky.urs.cz/item/CS_URS_2025_02/998011010</t>
  </si>
  <si>
    <t>PSV</t>
  </si>
  <si>
    <t>Práce a dodávky PSV</t>
  </si>
  <si>
    <t>713</t>
  </si>
  <si>
    <t>Izolace tepelné</t>
  </si>
  <si>
    <t>25</t>
  </si>
  <si>
    <t>713131141</t>
  </si>
  <si>
    <t>Montáž tepelné izolace stěn rohožemi, pásy, deskami, dílci, bloky (izolační materiál ve specifikaci) lepením celoplošně bez mechanického kotvení</t>
  </si>
  <si>
    <t>-2054513603</t>
  </si>
  <si>
    <t>https://podminky.urs.cz/item/CS_URS_2025_02/713131141</t>
  </si>
  <si>
    <t>parapety, detail c.5</t>
  </si>
  <si>
    <t>1,65*2*0,29</t>
  </si>
  <si>
    <t>26</t>
  </si>
  <si>
    <t>28376385</t>
  </si>
  <si>
    <t>deska XPS hrana rovná polo či pero drážka a hladký povrch</t>
  </si>
  <si>
    <t>m3</t>
  </si>
  <si>
    <t>32</t>
  </si>
  <si>
    <t>-938029599</t>
  </si>
  <si>
    <t>parapetokno*0,03*1,05</t>
  </si>
  <si>
    <t>nižší atika, detail4</t>
  </si>
  <si>
    <t>(8,15*2+11,5)*0,36*0,02*1,05</t>
  </si>
  <si>
    <t>27</t>
  </si>
  <si>
    <t>998713103</t>
  </si>
  <si>
    <t>Přesun hmot pro izolace tepelné stanovený z hmotnosti přesunovaného materiálu vodorovná dopravní vzdálenost do 50 m s užitím mechanizace v objektech výšky přes 12 m do 24 m</t>
  </si>
  <si>
    <t>114883444</t>
  </si>
  <si>
    <t>https://podminky.urs.cz/item/CS_URS_2025_02/998713103</t>
  </si>
  <si>
    <t>764</t>
  </si>
  <si>
    <t>Konstrukce klempířské</t>
  </si>
  <si>
    <t>28</t>
  </si>
  <si>
    <t>764002851</t>
  </si>
  <si>
    <t>Demontáž klempířských konstrukcí oplechování parapetů do suti</t>
  </si>
  <si>
    <t>-842416423</t>
  </si>
  <si>
    <t>https://podminky.urs.cz/item/CS_URS_2025_02/764002851</t>
  </si>
  <si>
    <t>Poznámka k položce:_x000d_
vč. likvidace</t>
  </si>
  <si>
    <t>1,6*2</t>
  </si>
  <si>
    <t>29</t>
  </si>
  <si>
    <t>764226404</t>
  </si>
  <si>
    <t>Oplechování parapetů z hliníkového plechu rovných mechanicky kotvené, bez rohů rš 330 mm</t>
  </si>
  <si>
    <t>-366066520</t>
  </si>
  <si>
    <t>https://podminky.urs.cz/item/CS_URS_2025_02/764226404</t>
  </si>
  <si>
    <t>K3</t>
  </si>
  <si>
    <t>30</t>
  </si>
  <si>
    <t>998764103</t>
  </si>
  <si>
    <t>Přesun hmot pro konstrukce klempířské stanovený z hmotnosti přesunovaného materiálu vodorovná dopravní vzdálenost do 50 m základní v objektech výšky přes 12 do 24 m</t>
  </si>
  <si>
    <t>1626642902</t>
  </si>
  <si>
    <t>https://podminky.urs.cz/item/CS_URS_2025_02/998764103</t>
  </si>
  <si>
    <t>768.1</t>
  </si>
  <si>
    <t>Požární ucpávky vč. manipulace</t>
  </si>
  <si>
    <t>31</t>
  </si>
  <si>
    <t>76899.10</t>
  </si>
  <si>
    <t>Osazení protipožární bandáže</t>
  </si>
  <si>
    <t>ks</t>
  </si>
  <si>
    <t>-1227124769</t>
  </si>
  <si>
    <t>011112</t>
  </si>
  <si>
    <t xml:space="preserve">dodávka protipožární bandáž, drát </t>
  </si>
  <si>
    <t>526758902</t>
  </si>
  <si>
    <t>33</t>
  </si>
  <si>
    <t>76899.12</t>
  </si>
  <si>
    <t>Osazení protipožární manžety 110/4</t>
  </si>
  <si>
    <t>-1516203814</t>
  </si>
  <si>
    <t>34</t>
  </si>
  <si>
    <t>011114</t>
  </si>
  <si>
    <t>dodávka protipožární manžety 110/4</t>
  </si>
  <si>
    <t>2123656652</t>
  </si>
  <si>
    <t>35</t>
  </si>
  <si>
    <t>76899.13</t>
  </si>
  <si>
    <t>Osazení desky</t>
  </si>
  <si>
    <t>-780770097</t>
  </si>
  <si>
    <t>36</t>
  </si>
  <si>
    <t>011116</t>
  </si>
  <si>
    <t xml:space="preserve">dodávka desky </t>
  </si>
  <si>
    <t>1663444304</t>
  </si>
  <si>
    <t>37</t>
  </si>
  <si>
    <t>76899.15</t>
  </si>
  <si>
    <t>Zhotovení protipožární povlak 18kg bílá</t>
  </si>
  <si>
    <t>1870427393</t>
  </si>
  <si>
    <t>38</t>
  </si>
  <si>
    <t>011118</t>
  </si>
  <si>
    <t>dodávka protipožární povlak 18kg bílá</t>
  </si>
  <si>
    <t>-1924194780</t>
  </si>
  <si>
    <t>39</t>
  </si>
  <si>
    <t>76899.16</t>
  </si>
  <si>
    <t>Zhotovení akrylátového protipožárního tmelu</t>
  </si>
  <si>
    <t>-1145753256</t>
  </si>
  <si>
    <t>40</t>
  </si>
  <si>
    <t>011120</t>
  </si>
  <si>
    <t xml:space="preserve">dodávka akrylátového protipožárního tmelu </t>
  </si>
  <si>
    <t>951780513</t>
  </si>
  <si>
    <t>784</t>
  </si>
  <si>
    <t>Dokončovací práce - malby a tapety</t>
  </si>
  <si>
    <t>41</t>
  </si>
  <si>
    <t>784181121</t>
  </si>
  <si>
    <t>Penetrace podkladu jednonásobná hloubková akrylátová bezbarvá v místnostech výšky do 3,80 m</t>
  </si>
  <si>
    <t>-141320272</t>
  </si>
  <si>
    <t>https://podminky.urs.cz/item/CS_URS_2025_02/784181121</t>
  </si>
  <si>
    <t>42</t>
  </si>
  <si>
    <t>784321031</t>
  </si>
  <si>
    <t>Malby silikátové dvojnásobné, bílé v místnostech výšky do 3,80 m</t>
  </si>
  <si>
    <t>-450023221</t>
  </si>
  <si>
    <t>https://podminky.urs.cz/item/CS_URS_2025_02/784321031</t>
  </si>
  <si>
    <t xml:space="preserve">Poznámka k položce:_x000d_
paropropustná ekologicky šetrná </t>
  </si>
  <si>
    <t>VRN - Vedlejší rozpočtové náklady</t>
  </si>
  <si>
    <t xml:space="preserve">    VRN2 - Příprava staveniště</t>
  </si>
  <si>
    <t xml:space="preserve">    VRN3 - Zařízení staveniště</t>
  </si>
  <si>
    <t xml:space="preserve">    VRN4 - Inženýrská činnost</t>
  </si>
  <si>
    <t>VRN2</t>
  </si>
  <si>
    <t>Příprava staveniště</t>
  </si>
  <si>
    <t>023103.00</t>
  </si>
  <si>
    <t>Protiprašná ochrana stávajících konstrukcí v interiéru</t>
  </si>
  <si>
    <t>soub</t>
  </si>
  <si>
    <t>1024</t>
  </si>
  <si>
    <t>-1894490162</t>
  </si>
  <si>
    <t>VRN3</t>
  </si>
  <si>
    <t>Zařízení staveniště</t>
  </si>
  <si>
    <t>030001000.1</t>
  </si>
  <si>
    <t xml:space="preserve">Zařízení staveniště (montáž, pronájem, demontáž apod.) - buňky, wc, přípojky, provizorní plochy, poskytnutí zázemí a energií popřípadě jiné podmínky - stanoví investor </t>
  </si>
  <si>
    <t>1523327005</t>
  </si>
  <si>
    <t>Poznámka k položce:_x000d_
dále zabezpečení staveniště pro stavbu, která bude probíhat za provozu budovy, tzn: opatření pro bezpečnost pohybu cizích osob (označníky, pásky, koridory, tabulky,…)</t>
  </si>
  <si>
    <t>VRN4</t>
  </si>
  <si>
    <t>Inženýrská činnost</t>
  </si>
  <si>
    <t>030004000</t>
  </si>
  <si>
    <t>Dokumentace skutečného provedení stavby jinde neuvedené</t>
  </si>
  <si>
    <t>-628684765</t>
  </si>
  <si>
    <t>045002.10</t>
  </si>
  <si>
    <t>Kompletační a koordinační činnost vč. předání díla</t>
  </si>
  <si>
    <t>670579186</t>
  </si>
  <si>
    <t>049303010.1</t>
  </si>
  <si>
    <t xml:space="preserve">Náklady spojené se zajištěním bezpečnosti BOZP na stavbě </t>
  </si>
  <si>
    <t>1316850074</t>
  </si>
  <si>
    <t>asfalpasS14</t>
  </si>
  <si>
    <t>47,355</t>
  </si>
  <si>
    <t>atikovyprofil</t>
  </si>
  <si>
    <t>42,54</t>
  </si>
  <si>
    <t>bedstrop</t>
  </si>
  <si>
    <t>7,758</t>
  </si>
  <si>
    <t>ITS27</t>
  </si>
  <si>
    <t>65,278</t>
  </si>
  <si>
    <t>kzsPIR</t>
  </si>
  <si>
    <t>74,26</t>
  </si>
  <si>
    <t>kzspir30</t>
  </si>
  <si>
    <t>14,852</t>
  </si>
  <si>
    <t>kzsstrecha</t>
  </si>
  <si>
    <t>13,455</t>
  </si>
  <si>
    <t>2 - Uznatelné náklady</t>
  </si>
  <si>
    <t>lesfas</t>
  </si>
  <si>
    <t>2953,713</t>
  </si>
  <si>
    <t>152,57</t>
  </si>
  <si>
    <t>2304,711</t>
  </si>
  <si>
    <t>mytizidky</t>
  </si>
  <si>
    <t>13,572</t>
  </si>
  <si>
    <t>naterzamecnik</t>
  </si>
  <si>
    <t>14,95</t>
  </si>
  <si>
    <t>oknoobvod</t>
  </si>
  <si>
    <t>1146,74</t>
  </si>
  <si>
    <t>74,7</t>
  </si>
  <si>
    <t>821,92</t>
  </si>
  <si>
    <t>1313,84</t>
  </si>
  <si>
    <t>omtkanova</t>
  </si>
  <si>
    <t>113,3</t>
  </si>
  <si>
    <t>122,595</t>
  </si>
  <si>
    <t>peneAD</t>
  </si>
  <si>
    <t>51,418</t>
  </si>
  <si>
    <t>podhledS14</t>
  </si>
  <si>
    <t>36,29</t>
  </si>
  <si>
    <t>prodlouS12</t>
  </si>
  <si>
    <t>14,16</t>
  </si>
  <si>
    <t>3042,48</t>
  </si>
  <si>
    <t>sdkprickaU6</t>
  </si>
  <si>
    <t>55,721</t>
  </si>
  <si>
    <t>skladbaS11</t>
  </si>
  <si>
    <t>1097,1</t>
  </si>
  <si>
    <t>skladbaS13</t>
  </si>
  <si>
    <t>104,52</t>
  </si>
  <si>
    <t>skladbaS14</t>
  </si>
  <si>
    <t>40,8</t>
  </si>
  <si>
    <t>skladbaS21</t>
  </si>
  <si>
    <t>10,4</t>
  </si>
  <si>
    <t>skladbaS22</t>
  </si>
  <si>
    <t>132,342</t>
  </si>
  <si>
    <t>skladbaS22inter</t>
  </si>
  <si>
    <t>130,151</t>
  </si>
  <si>
    <t>skladbaS24</t>
  </si>
  <si>
    <t>28,75</t>
  </si>
  <si>
    <t>skladbaS26</t>
  </si>
  <si>
    <t>50</t>
  </si>
  <si>
    <t>skladbaS4</t>
  </si>
  <si>
    <t>1444,195</t>
  </si>
  <si>
    <t>sklaS17a</t>
  </si>
  <si>
    <t>182,173</t>
  </si>
  <si>
    <t>sklaS17b</t>
  </si>
  <si>
    <t>32,196</t>
  </si>
  <si>
    <t>sklaS29</t>
  </si>
  <si>
    <t>27,508</t>
  </si>
  <si>
    <t>sklS18</t>
  </si>
  <si>
    <t>1676,124</t>
  </si>
  <si>
    <t>stuknovekce</t>
  </si>
  <si>
    <t>446,704</t>
  </si>
  <si>
    <t>ukoncokap</t>
  </si>
  <si>
    <t>143,23</t>
  </si>
  <si>
    <t xml:space="preserve">    1 - Zemní práce</t>
  </si>
  <si>
    <t xml:space="preserve">    2 - Zakládání</t>
  </si>
  <si>
    <t xml:space="preserve">    4 - Vodorovné konstrukce</t>
  </si>
  <si>
    <t xml:space="preserve">    5 - Komunikace pozemní</t>
  </si>
  <si>
    <t xml:space="preserve">    997 - Přesun sutě</t>
  </si>
  <si>
    <t xml:space="preserve">    711 - Izolace proti vodě, vlhkosti a plynům</t>
  </si>
  <si>
    <t xml:space="preserve">    712 - Povlakové krytiny</t>
  </si>
  <si>
    <t xml:space="preserve">    761 - Konstrukce prosvětlovací</t>
  </si>
  <si>
    <t xml:space="preserve">    762 - Konstrukce tesařské</t>
  </si>
  <si>
    <t xml:space="preserve">    763 - Konstrukce suché výstavby</t>
  </si>
  <si>
    <t xml:space="preserve">    765 - Krytina skládaná vč. přesunu hmot</t>
  </si>
  <si>
    <t xml:space="preserve">    766 - Konstrukce truhlářské</t>
  </si>
  <si>
    <t xml:space="preserve">    767 - Konstrukce zámečnické vč. přesunu hmot</t>
  </si>
  <si>
    <t xml:space="preserve">    783 - Dokončovací práce - nátěry</t>
  </si>
  <si>
    <t>Zemní práce</t>
  </si>
  <si>
    <t>113106.11</t>
  </si>
  <si>
    <t>Rozebrání dlažeb komunikací pro pěší s přemístěním hmot na skládku na vzdálenost do 3 m nebo s naložením na dopravní prostředek s ložem z kameniva nebo živice a s jakoukoliv výplní spár ručně z mozaiky</t>
  </si>
  <si>
    <t>1058495384</t>
  </si>
  <si>
    <t>https://podminky.urs.cz/item/CS_URS_2025_02/113106.11</t>
  </si>
  <si>
    <t>odkop okolo zídky pro možné úpravy</t>
  </si>
  <si>
    <t>17,8*1,3</t>
  </si>
  <si>
    <t>u vstupu</t>
  </si>
  <si>
    <t>40,0</t>
  </si>
  <si>
    <t>113107131</t>
  </si>
  <si>
    <t>Odstranění podkladů nebo krytů ručně s přemístěním hmot na skládku na vzdálenost do 3 m nebo s naložením na dopravní prostředek z betonu prostého, o tl. vrstvy přes 100 do 150 mm</t>
  </si>
  <si>
    <t>1263231684</t>
  </si>
  <si>
    <t>https://podminky.urs.cz/item/CS_URS_2025_02/113107131</t>
  </si>
  <si>
    <t>betonové koleje u vstupu + okolo plošiny</t>
  </si>
  <si>
    <t>6,0*0,5*2+1,5</t>
  </si>
  <si>
    <t>113107139</t>
  </si>
  <si>
    <t>Odstranění podkladů nebo krytů ručně s přemístěním hmot na skládku na vzdálenost do 3 m nebo s naložením na dopravní prostředek z betonu vyztuženého sítěmi, o tl. vrstvy přes 400 do 500 mm</t>
  </si>
  <si>
    <t>-589431240</t>
  </si>
  <si>
    <t>https://podminky.urs.cz/item/CS_URS_2025_02/113107139</t>
  </si>
  <si>
    <t>před vstupem</t>
  </si>
  <si>
    <t>3,62*4,9</t>
  </si>
  <si>
    <t>113107223</t>
  </si>
  <si>
    <t>Odstranění podkladů nebo krytů strojně plochy jednotlivě přes 200 m2 s přemístěním hmot na skládku na vzdálenost do 20 m nebo s naložením na dopravní prostředek z kameniva hrubého drceného, o tl. vrstvy přes 200 do 300 mm</t>
  </si>
  <si>
    <t>-571007546</t>
  </si>
  <si>
    <t>https://podminky.urs.cz/item/CS_URS_2025_02/113107223</t>
  </si>
  <si>
    <t>po zarízení stavenište</t>
  </si>
  <si>
    <t>230,0</t>
  </si>
  <si>
    <t>lože pod dlažbou vstupu</t>
  </si>
  <si>
    <t>113107342</t>
  </si>
  <si>
    <t>Odstranění podkladů nebo krytů strojně plochy jednotlivě do 50 m2 s přemístěním hmot na skládku na vzdálenost do 3 m nebo s naložením na dopravní prostředek živičných, o tl. vrstvy přes 50 do 100 mm</t>
  </si>
  <si>
    <t>263868067</t>
  </si>
  <si>
    <t>https://podminky.urs.cz/item/CS_URS_2025_02/113107342</t>
  </si>
  <si>
    <t>Poznámka k položce:_x000d_
po odstranění asfaltové rampy bude provedena kontrola stavu pojížděné komunikace a případně upravena</t>
  </si>
  <si>
    <t>stávající rampa - ú1 -1.np, S26</t>
  </si>
  <si>
    <t>50,0</t>
  </si>
  <si>
    <t>113107323</t>
  </si>
  <si>
    <t>Odstranění podkladů nebo krytů strojně plochy jednotlivě do 50 m2 s přemístěním hmot na skládku na vzdálenost do 3 m nebo s naložením na dopravní prostředek z kameniva hrubého drceného, o tl. vrstvy přes 200 do 300 mm</t>
  </si>
  <si>
    <t>1192258000</t>
  </si>
  <si>
    <t>https://podminky.urs.cz/item/CS_URS_2025_02/113107323</t>
  </si>
  <si>
    <t>Poznámka k položce:_x000d_
NA STAVBĚ BUDE STANOVEN BLIŽŠÍ POSTUP ODSTRANĚNÍ</t>
  </si>
  <si>
    <t>stávající rampa - bod 6 situace, predpokad</t>
  </si>
  <si>
    <t>121151113</t>
  </si>
  <si>
    <t>Sejmutí ornice strojně při souvislé ploše přes 100 do 500 m2, tl. vrstvy do 200 mm</t>
  </si>
  <si>
    <t>1323521458</t>
  </si>
  <si>
    <t>https://podminky.urs.cz/item/CS_URS_2025_02/121151113</t>
  </si>
  <si>
    <t>pro zařízení staveniště</t>
  </si>
  <si>
    <t>132112132</t>
  </si>
  <si>
    <t>Hloubení nezapažených rýh šířky do 800 mm ručně s urovnáním dna do předepsaného profilu a spádu v hornině třídy těžitelnosti I skupiny 1 a 2 nesoudržných</t>
  </si>
  <si>
    <t>-1838375572</t>
  </si>
  <si>
    <t>https://podminky.urs.cz/item/CS_URS_2025_02/132112132</t>
  </si>
  <si>
    <t>17,8*0,30*0,32</t>
  </si>
  <si>
    <t xml:space="preserve">Stávající základové pasy budou prodlouženy o cca 500 mm na délku </t>
  </si>
  <si>
    <t>0,5*0,5*0,8*6</t>
  </si>
  <si>
    <t>okolo vstupu - pro kzs</t>
  </si>
  <si>
    <t>7,3*0,84*0,35</t>
  </si>
  <si>
    <t>8,2*0,84*0,35</t>
  </si>
  <si>
    <t>132112332</t>
  </si>
  <si>
    <t>Hloubení nezapažených rýh šířky přes 800 do 2 000 mm ručně s urovnáním dna do předepsaného profilu a spádu v hornině třídy těžitelnosti I skupiny 1 a 2 nesoudržných</t>
  </si>
  <si>
    <t>-1281945293</t>
  </si>
  <si>
    <t>https://podminky.urs.cz/item/CS_URS_2025_02/132112332</t>
  </si>
  <si>
    <t>zásyp okolo AD</t>
  </si>
  <si>
    <t>12,8*1,6</t>
  </si>
  <si>
    <t>-0,6*2,0*1,6*4</t>
  </si>
  <si>
    <t xml:space="preserve"> okolo zídky AD</t>
  </si>
  <si>
    <t>17,8*1,0*1,3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</si>
  <si>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</si>
  <si>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</si>
  <si>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-884613839</t>
  </si>
  <si>
    <t>https://podminky.urs.cz/item/CS_URS_2025_02/162251102</t>
  </si>
  <si>
    <t>přesun ornice na mezideponii</t>
  </si>
  <si>
    <t>230,0*0,1</t>
  </si>
  <si>
    <t>ornice zpet</t>
  </si>
  <si>
    <t>23,0</t>
  </si>
  <si>
    <t>162551108</t>
  </si>
  <si>
    <t>Vodorovné přemístění výkopku nebo sypaniny po suchu na obvyklém dopravním prostředku, bez naložení výkopku, avšak se složením bez rozhrnutí z horniny třídy těžitelnosti I skupiny 1 až 3 na vzdálenost přes 2 500 do 3 000 m</t>
  </si>
  <si>
    <t>-512732597</t>
  </si>
  <si>
    <t>https://podminky.urs.cz/item/CS_URS_2025_02/162551108</t>
  </si>
  <si>
    <t>odvoz na skládku dodavatele</t>
  </si>
  <si>
    <t>7,466+35,940</t>
  </si>
  <si>
    <t>167151101</t>
  </si>
  <si>
    <t>Nakládání, skládání a překládání neulehlého výkopku nebo sypaniny strojně nakládání, množství do 100 m3, z horniny třídy těžitelnosti I, skupiny 1 až 3</t>
  </si>
  <si>
    <t>-624572145</t>
  </si>
  <si>
    <t>https://podminky.urs.cz/item/CS_URS_2025_02/167151101</t>
  </si>
  <si>
    <t>174111101</t>
  </si>
  <si>
    <t>Zásyp sypaninou z jakékoliv horniny ručně s uložením výkopku ve vrstvách se zhutněním jam, šachet, rýh nebo kolem objektů v těchto vykopávkách</t>
  </si>
  <si>
    <t>-910763246</t>
  </si>
  <si>
    <t>https://podminky.urs.cz/item/CS_URS_2025_02/174111101</t>
  </si>
  <si>
    <t>zásyp AD, skladba S23</t>
  </si>
  <si>
    <t>17,8*2,13</t>
  </si>
  <si>
    <t>7,3*(0,84-0,22)*0,35</t>
  </si>
  <si>
    <t>8,2*(0,84-0,22)*0,35</t>
  </si>
  <si>
    <t>58343959</t>
  </si>
  <si>
    <t>kamenivo drcené hrubé frakce 32/63</t>
  </si>
  <si>
    <t>-1612599634</t>
  </si>
  <si>
    <t>zásyp AD</t>
  </si>
  <si>
    <t>17,8*2,13*1,8</t>
  </si>
  <si>
    <t>7,3*(0,84-0,22)*0,35*1,8</t>
  </si>
  <si>
    <t>8,2*(0,84-0,22)*0,35*1,8</t>
  </si>
  <si>
    <t>181111111</t>
  </si>
  <si>
    <t>Plošná úprava terénu v zemině skupiny 1 až 4 s urovnáním povrchu bez doplnění ornice souvislé plochy do 500 m2 při nerovnostech terénu přes 50 do 100 mm v rovině nebo na svahu do 1:5</t>
  </si>
  <si>
    <t>782852343</t>
  </si>
  <si>
    <t>https://podminky.urs.cz/item/CS_URS_2025_02/181111111</t>
  </si>
  <si>
    <t>zatravění po zařízení staveniště</t>
  </si>
  <si>
    <t>181351103</t>
  </si>
  <si>
    <t>Rozprostření a urovnání ornice v rovině nebo ve svahu sklonu do 1:5 strojně při souvislé ploše přes 100 do 500 m2, tl. vrstvy do 200 mm</t>
  </si>
  <si>
    <t>1363658632</t>
  </si>
  <si>
    <t>https://podminky.urs.cz/item/CS_URS_2025_02/181351103</t>
  </si>
  <si>
    <t>ornice</t>
  </si>
  <si>
    <t>181411131</t>
  </si>
  <si>
    <t>Založení trávníku na půdě předem připravené plochy do 1000 m2 výsevem včetně utažení parkového v rovině nebo na svahu do 1:5</t>
  </si>
  <si>
    <t>-790091627</t>
  </si>
  <si>
    <t>https://podminky.urs.cz/item/CS_URS_2025_02/181411131</t>
  </si>
  <si>
    <t>00572470</t>
  </si>
  <si>
    <t>osivo směs travní univerzál</t>
  </si>
  <si>
    <t>kg</t>
  </si>
  <si>
    <t>1619152871</t>
  </si>
  <si>
    <t>230*0,02 'Přepočtené koeficientem množství</t>
  </si>
  <si>
    <t>181951112</t>
  </si>
  <si>
    <t>Úprava pláně vyrovnáním výškových rozdílů strojně v hornině třídy těžitelnosti I, skupiny 1 až 3 se zhutněním</t>
  </si>
  <si>
    <t>83386422</t>
  </si>
  <si>
    <t>https://podminky.urs.cz/item/CS_URS_2025_02/181951112</t>
  </si>
  <si>
    <t>Poznámka k položce:_x000d_
na 35MPa/ hutněná pláň (Edef2 = 45 MPa)</t>
  </si>
  <si>
    <t>stávající rampa</t>
  </si>
  <si>
    <t>zarízení stavenište</t>
  </si>
  <si>
    <t>skladba S28</t>
  </si>
  <si>
    <t>62,0</t>
  </si>
  <si>
    <t>185803111</t>
  </si>
  <si>
    <t>Ošetření trávníku jednorázové v rovině nebo na svahu do 1:5</t>
  </si>
  <si>
    <t>-1838348562</t>
  </si>
  <si>
    <t>https://podminky.urs.cz/item/CS_URS_2025_02/185803111</t>
  </si>
  <si>
    <t>Zakládání</t>
  </si>
  <si>
    <t>274321511</t>
  </si>
  <si>
    <t>Základy z betonu železového (bez výztuže) pasy z betonu bez zvláštních nároků na prostředí tř. C 25/30</t>
  </si>
  <si>
    <t>-419194516</t>
  </si>
  <si>
    <t>https://podminky.urs.cz/item/CS_URS_2025_02/274321511</t>
  </si>
  <si>
    <t xml:space="preserve">Exteriérová cást ocel. evakuacního schodište na JV strane </t>
  </si>
  <si>
    <t xml:space="preserve">predpoklad </t>
  </si>
  <si>
    <t>274361821</t>
  </si>
  <si>
    <t>Výztuž základů pasů z betonářské oceli 10 505 (R) nebo BSt 500</t>
  </si>
  <si>
    <t>-2081805916</t>
  </si>
  <si>
    <t>https://podminky.urs.cz/item/CS_URS_2025_02/274361821</t>
  </si>
  <si>
    <t xml:space="preserve">předpoklad </t>
  </si>
  <si>
    <t>0,5*0,5*0,8*6*50,0*0,001</t>
  </si>
  <si>
    <t>-715411645</t>
  </si>
  <si>
    <t>JZ pohled</t>
  </si>
  <si>
    <t>0,7*0,15</t>
  </si>
  <si>
    <t>0,46*0,46*2</t>
  </si>
  <si>
    <t>310231055</t>
  </si>
  <si>
    <t>Zazdívka otvorů ve zdivu nadzákladovém děrovanými cihlami plochy přes 1 do 4 m2 přes P10 do P15, tl. zdiva 300 mm</t>
  </si>
  <si>
    <t>1559780002</t>
  </si>
  <si>
    <t>https://podminky.urs.cz/item/CS_URS_2025_02/310231055</t>
  </si>
  <si>
    <t>0,7*1,5"ú5 3.np"</t>
  </si>
  <si>
    <t>0,7*2,1"ú5 2.np"</t>
  </si>
  <si>
    <t>310232051</t>
  </si>
  <si>
    <t>Zazdívka otvorů ve zdivu nadzákladovém děrovanými broušenými cihlami plochy do 1 m2 na tenkovrstvou maltu, tl. zdiva 300 mm</t>
  </si>
  <si>
    <t>1247433818</t>
  </si>
  <si>
    <t>https://podminky.urs.cz/item/CS_URS_2025_02/310232051</t>
  </si>
  <si>
    <t>výplně světlíků</t>
  </si>
  <si>
    <t>0,4*0,6*2</t>
  </si>
  <si>
    <t>0,38*1,2*2</t>
  </si>
  <si>
    <t>310271071</t>
  </si>
  <si>
    <t>Zazdívka otvorů ve zdivu nadzákladovém pórobetonovými tvárnicemi plochy přes 1 do 4 m2, tl. zdiva 300 mm, pevnost tvárnic do P2</t>
  </si>
  <si>
    <t>-1861493799</t>
  </si>
  <si>
    <t>https://podminky.urs.cz/item/CS_URS_2025_02/310271071</t>
  </si>
  <si>
    <t>1.pp u AD</t>
  </si>
  <si>
    <t>2,0*1,0*4</t>
  </si>
  <si>
    <t>311234061</t>
  </si>
  <si>
    <t>Zdivo jednovrstvé z cihel děrovaných nebroušených klasických spojených na pero a drážku na maltu M5, pevnost cihel přes P10 do P15, tl. zdiva 300 mm</t>
  </si>
  <si>
    <t>-1801037090</t>
  </si>
  <si>
    <t>https://podminky.urs.cz/item/CS_URS_2025_02/311234061</t>
  </si>
  <si>
    <t>zdivo steny u S14</t>
  </si>
  <si>
    <t>5,0*0,5</t>
  </si>
  <si>
    <t>317168012</t>
  </si>
  <si>
    <t>Překlady keramické ploché osazené do maltového lože, výšky překladu 71 mm šířky 115 mm, délky 1250 mm</t>
  </si>
  <si>
    <t>kus</t>
  </si>
  <si>
    <t>-1118761411</t>
  </si>
  <si>
    <t>https://podminky.urs.cz/item/CS_URS_2025_02/317168012</t>
  </si>
  <si>
    <t>Pn.02</t>
  </si>
  <si>
    <t>317168016</t>
  </si>
  <si>
    <t>Překlady keramické ploché osazené do maltového lože, výšky překladu 71 mm šířky 115 mm, délky 2250 mm</t>
  </si>
  <si>
    <t>2015099551</t>
  </si>
  <si>
    <t>https://podminky.urs.cz/item/CS_URS_2025_02/317168016</t>
  </si>
  <si>
    <t>Pn.01</t>
  </si>
  <si>
    <t>1,0</t>
  </si>
  <si>
    <t>319201321</t>
  </si>
  <si>
    <t>Vyrovnání nerovného povrchu vnitřního i vnějšího zdiva bez odsekání vadných cihel, maltou (s dodáním hmot) tl. do 30 mm</t>
  </si>
  <si>
    <t>2042456218</t>
  </si>
  <si>
    <t>https://podminky.urs.cz/item/CS_URS_2025_02/319201321</t>
  </si>
  <si>
    <t>po vybourání oprava ostení</t>
  </si>
  <si>
    <t>okna</t>
  </si>
  <si>
    <t>2,13*2*0,2*67</t>
  </si>
  <si>
    <t>2,13*2*0,2*4</t>
  </si>
  <si>
    <t>1,5*2*0,2*12</t>
  </si>
  <si>
    <t>1,5*2*0,2*4</t>
  </si>
  <si>
    <t>1,5*2*0,2</t>
  </si>
  <si>
    <t>2,96*2*0,2</t>
  </si>
  <si>
    <t>3,06*2*0,2</t>
  </si>
  <si>
    <t>1,23*2*0,2</t>
  </si>
  <si>
    <t>1,75*2*0,2*18</t>
  </si>
  <si>
    <t>1,55*2*0,2*2</t>
  </si>
  <si>
    <t>dveře</t>
  </si>
  <si>
    <t>2,99*2*0,2</t>
  </si>
  <si>
    <t>2,35*2*0,2</t>
  </si>
  <si>
    <t>2,15*2*0,2</t>
  </si>
  <si>
    <t>826002479</t>
  </si>
  <si>
    <t>u dverí výtahu -Ú4</t>
  </si>
  <si>
    <t>4.np</t>
  </si>
  <si>
    <t>0,16*2,1*2*2</t>
  </si>
  <si>
    <t>3.np</t>
  </si>
  <si>
    <t>2.np</t>
  </si>
  <si>
    <t>1.np</t>
  </si>
  <si>
    <t>1.pp</t>
  </si>
  <si>
    <t>0,16*2,1*2</t>
  </si>
  <si>
    <t>342244211</t>
  </si>
  <si>
    <t>Příčky jednoduché z cihel děrovaných broušených na tenkovrstvou maltu, pevnost cihel do P15, tl. příčky 115 mm</t>
  </si>
  <si>
    <t>314807088</t>
  </si>
  <si>
    <t>https://podminky.urs.cz/item/CS_URS_2025_02/342244211</t>
  </si>
  <si>
    <t>Poznámka k položce:_x000d_
vč. dopěnění ke stropu</t>
  </si>
  <si>
    <t>"1.pp"2,9*2,52-1,8*2,02</t>
  </si>
  <si>
    <t>"2.np"3,15*3,24-0,8*2,1</t>
  </si>
  <si>
    <t>"3.np"2,39*3,5-0,7*2,1</t>
  </si>
  <si>
    <t>"4.np"(2,8+2,125)*3,5-0,8*2,1</t>
  </si>
  <si>
    <t>"vyzdívka zrcadla schodište v podkroví"2,4*0,35</t>
  </si>
  <si>
    <t>"1.pp"2*2,52</t>
  </si>
  <si>
    <t>"2.np"3*3,24</t>
  </si>
  <si>
    <t>"3.np"2*3,5</t>
  </si>
  <si>
    <t>"4.np"4*3,5</t>
  </si>
  <si>
    <t>u stropu</t>
  </si>
  <si>
    <t>"1.pp"2,9</t>
  </si>
  <si>
    <t>"2.np"3,15</t>
  </si>
  <si>
    <t>"3.np"2,39</t>
  </si>
  <si>
    <t>"4.np"(2,8+2,125)</t>
  </si>
  <si>
    <t>Vodorovné konstrukce</t>
  </si>
  <si>
    <t>411321414</t>
  </si>
  <si>
    <t>Stropy z betonu železového (bez výztuže) stropů deskových, plochých střech, desek balkonových, desek hřibových stropů včetně hlavic hřibových sloupů tř. C 25/30</t>
  </si>
  <si>
    <t>-2040882139</t>
  </si>
  <si>
    <t>https://podminky.urs.cz/item/CS_URS_2025_02/411321414</t>
  </si>
  <si>
    <t>dobetonávka násypky</t>
  </si>
  <si>
    <t>1,45*5,35*0,25</t>
  </si>
  <si>
    <t>411351011</t>
  </si>
  <si>
    <t>Bednění stropních konstrukcí - bez podpěrné konstrukce desek tloušťky stropní desky přes 5 do 25 cm zřízení</t>
  </si>
  <si>
    <t>-1673747613</t>
  </si>
  <si>
    <t>https://podminky.urs.cz/item/CS_URS_2025_02/411351011</t>
  </si>
  <si>
    <t>1,45*5,35</t>
  </si>
  <si>
    <t>411351012</t>
  </si>
  <si>
    <t>Bednění stropních konstrukcí - bez podpěrné konstrukce desek tloušťky stropní desky přes 5 do 25 cm odstranění</t>
  </si>
  <si>
    <t>255923463</t>
  </si>
  <si>
    <t>https://podminky.urs.cz/item/CS_URS_2025_02/411351012</t>
  </si>
  <si>
    <t>411354313</t>
  </si>
  <si>
    <t>Podpěrná konstrukce stropů - desek, kleneb a skořepin výška podepření do 4 m tloušťka stropu přes 15 do 25 cm zřízení</t>
  </si>
  <si>
    <t>-72994236</t>
  </si>
  <si>
    <t>https://podminky.urs.cz/item/CS_URS_2025_02/411354313</t>
  </si>
  <si>
    <t>411354314</t>
  </si>
  <si>
    <t>Podpěrná konstrukce stropů - desek, kleneb a skořepin výška podepření do 4 m tloušťka stropu přes 15 do 25 cm odstranění</t>
  </si>
  <si>
    <t>1440528941</t>
  </si>
  <si>
    <t>https://podminky.urs.cz/item/CS_URS_2025_02/411354314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</si>
  <si>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</si>
  <si>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ze svařovaných sítí z drátů typu KARI</t>
  </si>
  <si>
    <t>1150141908</t>
  </si>
  <si>
    <t>https://podminky.urs.cz/item/CS_URS_2025_02/411362021</t>
  </si>
  <si>
    <t>1,45*5,35*7,9*2*0,001</t>
  </si>
  <si>
    <t>413232221</t>
  </si>
  <si>
    <t>Zazdívka zhlaví stropních trámů nebo válcovaných nosníků pálenými cihlami válcovaných nosníků, výšky přes 150 do 300 mm</t>
  </si>
  <si>
    <t>-446579178</t>
  </si>
  <si>
    <t>https://podminky.urs.cz/item/CS_URS_2025_02/413232221</t>
  </si>
  <si>
    <t>pro ocelové nosníky</t>
  </si>
  <si>
    <t>417321515</t>
  </si>
  <si>
    <t>Ztužující pásy a věnce z betonu železového (bez výztuže) tř. C 25/30</t>
  </si>
  <si>
    <t>-848082769</t>
  </si>
  <si>
    <t>https://podminky.urs.cz/item/CS_URS_2025_02/417321515</t>
  </si>
  <si>
    <t>zídka AD</t>
  </si>
  <si>
    <t>5,22*0,3*0,25</t>
  </si>
  <si>
    <t>417351115</t>
  </si>
  <si>
    <t>Bednění bočnic ztužujících pásů a věnců včetně vzpěr zřízení</t>
  </si>
  <si>
    <t>1255383847</t>
  </si>
  <si>
    <t>https://podminky.urs.cz/item/CS_URS_2025_02/417351115</t>
  </si>
  <si>
    <t>5,22*2*0,25</t>
  </si>
  <si>
    <t>43</t>
  </si>
  <si>
    <t>417351116</t>
  </si>
  <si>
    <t>Bednění bočnic ztužujících pásů a věnců včetně vzpěr odstranění</t>
  </si>
  <si>
    <t>1111055523</t>
  </si>
  <si>
    <t>https://podminky.urs.cz/item/CS_URS_2025_02/417351116</t>
  </si>
  <si>
    <t>44</t>
  </si>
  <si>
    <t>417361821</t>
  </si>
  <si>
    <t>Výztuž ztužujících pásů a věnců z betonářské oceli 10 505 (R) nebo BSt 500</t>
  </si>
  <si>
    <t>608640689</t>
  </si>
  <si>
    <t>https://podminky.urs.cz/item/CS_URS_2025_02/417361821</t>
  </si>
  <si>
    <t>0,392*50,0*0,001</t>
  </si>
  <si>
    <t>Komunikace pozemní</t>
  </si>
  <si>
    <t>45</t>
  </si>
  <si>
    <t>564710002</t>
  </si>
  <si>
    <t>Podklad nebo kryt z kameniva hrubého drceného vel. 8-16 mm s rozprostřením a zhutněním plochy jednotlivě do 100 m2, po zhutnění tl. 60 mm</t>
  </si>
  <si>
    <t>614626726</t>
  </si>
  <si>
    <t>https://podminky.urs.cz/item/CS_URS_2025_02/564710002</t>
  </si>
  <si>
    <t>46</t>
  </si>
  <si>
    <t>564871011</t>
  </si>
  <si>
    <t>Podklad ze štěrkodrti ŠD s rozprostřením a zhutněním plochy jednotlivě do 100 m2, po zhutnění tl. 250 mm</t>
  </si>
  <si>
    <t>943552767</t>
  </si>
  <si>
    <t>https://podminky.urs.cz/item/CS_URS_2025_02/564871011</t>
  </si>
  <si>
    <t>Poznámka k položce:_x000d_
frakce 0-32 hutněno na 35MPa</t>
  </si>
  <si>
    <t>dlažba na AD, nove doplnená cást</t>
  </si>
  <si>
    <t>17,0*0,95</t>
  </si>
  <si>
    <t>nově doplňovaná u vstupu</t>
  </si>
  <si>
    <t>53,0-40,0</t>
  </si>
  <si>
    <t>47</t>
  </si>
  <si>
    <t>564871111</t>
  </si>
  <si>
    <t>Podklad ze štěrkodrti ŠD s rozprostřením a zhutněním plochy přes 100 m2, po zhutnění tl. 250 mm</t>
  </si>
  <si>
    <t>-2100483631</t>
  </si>
  <si>
    <t>https://podminky.urs.cz/item/CS_URS_2025_02/564871111</t>
  </si>
  <si>
    <t>pro zarízení stavenište</t>
  </si>
  <si>
    <t>48</t>
  </si>
  <si>
    <t>564952111</t>
  </si>
  <si>
    <t>Podklad z mechanicky zpevněného kameniva MZK (minerální beton) s rozprostřením a s hutněním, po zhutnění tl. 150 mm</t>
  </si>
  <si>
    <t>489156230</t>
  </si>
  <si>
    <t>https://podminky.urs.cz/item/CS_URS_2025_02/564952111</t>
  </si>
  <si>
    <t>53,0</t>
  </si>
  <si>
    <t>49</t>
  </si>
  <si>
    <t>591241111</t>
  </si>
  <si>
    <t>Kladení dlažby z kostek s provedením lože do tl. 50 mm, s vyplněním spár, s dvojím beraněním a se smetením přebytečného materiálu na krajnici drobných z kamene, do lože z cementové malty</t>
  </si>
  <si>
    <t>1879126226</t>
  </si>
  <si>
    <t>https://podminky.urs.cz/item/CS_URS_2025_02/591241111</t>
  </si>
  <si>
    <t>nove doplnovaná u vstupu</t>
  </si>
  <si>
    <t>63,0-40,0</t>
  </si>
  <si>
    <t>58381007</t>
  </si>
  <si>
    <t>kostka štípaná dlažební žula drobná 8/10</t>
  </si>
  <si>
    <t>-904429878</t>
  </si>
  <si>
    <t>89,15*1,02 'Přepočtené koeficientem množství</t>
  </si>
  <si>
    <t>51</t>
  </si>
  <si>
    <t>591241.11</t>
  </si>
  <si>
    <t>Zpětné kladení dlažby z kostek drobných z kamene na MC tl do 50 mm vč. očištění</t>
  </si>
  <si>
    <t>27997560</t>
  </si>
  <si>
    <t>52</t>
  </si>
  <si>
    <t>591241.15</t>
  </si>
  <si>
    <t>Příplatek na zhotovené dlažby před vstupem do spádu</t>
  </si>
  <si>
    <t>1692545747</t>
  </si>
  <si>
    <t>53</t>
  </si>
  <si>
    <t>596811311</t>
  </si>
  <si>
    <t>Kladení velkoformátové dlažby pozemních komunikací a komunikací pro pěší s ložem z kameniva tl. 40 mm, s vyplněním spár, s hutněním, vibrováním a se smetením přebytečného materiálu tl. do 100 mm, velikosti dlaždic do 0,5 m2, pro plochy do 300 m2</t>
  </si>
  <si>
    <t>747710323</t>
  </si>
  <si>
    <t>https://podminky.urs.cz/item/CS_URS_2025_02/596811311</t>
  </si>
  <si>
    <t>54</t>
  </si>
  <si>
    <t>59246.18</t>
  </si>
  <si>
    <t>betonová dlažba terasová, vysokopevnostní vibrolisovaná dvouvrstvá betonová dlažba tl. 40mm</t>
  </si>
  <si>
    <t>1657629195</t>
  </si>
  <si>
    <t>40,8*1,03 'Přepočtené koeficientem množství</t>
  </si>
  <si>
    <t>55</t>
  </si>
  <si>
    <t>611131121</t>
  </si>
  <si>
    <t>Podkladní a spojovací vrstva vnitřních omítaných ploch penetrace disperzní nanášená ručně stropů</t>
  </si>
  <si>
    <t>1778636321</t>
  </si>
  <si>
    <t>https://podminky.urs.cz/item/CS_URS_2025_02/611131121</t>
  </si>
  <si>
    <t>pod lepidlo izolantu + pod štuk</t>
  </si>
  <si>
    <t>skladbaS4*2</t>
  </si>
  <si>
    <t>56</t>
  </si>
  <si>
    <t>611142001</t>
  </si>
  <si>
    <t>Pletivo vnitřních ploch v ploše nebo pruzích, na plném podkladu sklovláknité vtlačené do tmelu včetně tmelu stropů</t>
  </si>
  <si>
    <t>1043496783</t>
  </si>
  <si>
    <t>https://podminky.urs.cz/item/CS_URS_2025_02/611142001</t>
  </si>
  <si>
    <t>57</t>
  </si>
  <si>
    <t>611315121</t>
  </si>
  <si>
    <t>Vápenná omítka rýh štuková dvouvrstvá ve stropech, šířky rýhy do 150 mm</t>
  </si>
  <si>
    <t>1805494133</t>
  </si>
  <si>
    <t>https://podminky.urs.cz/item/CS_URS_2025_02/611315121</t>
  </si>
  <si>
    <t>po vybourané příčce</t>
  </si>
  <si>
    <t>2,1*0,15</t>
  </si>
  <si>
    <t>58</t>
  </si>
  <si>
    <t>611321132</t>
  </si>
  <si>
    <t>Vápenocementový štuk vnitřních ploch tloušťky do 3 mm vodorovných konstrukcí stropů žebrových nebo osamělých trámů</t>
  </si>
  <si>
    <t>1542049110</t>
  </si>
  <si>
    <t>https://podminky.urs.cz/item/CS_URS_2025_02/611321132</t>
  </si>
  <si>
    <t>59</t>
  </si>
  <si>
    <t>611345411</t>
  </si>
  <si>
    <t>Oprava sádrové nebo vápenosádrové omítky vnitřních ploch hladké, tl. do 20 mm stropů, v rozsahu opravované plochy do 10%</t>
  </si>
  <si>
    <t>-1326954817</t>
  </si>
  <si>
    <t>https://podminky.urs.cz/item/CS_URS_2025_02/611345411</t>
  </si>
  <si>
    <t>předpoklad</t>
  </si>
  <si>
    <t>400,0</t>
  </si>
  <si>
    <t>vysomstrop</t>
  </si>
  <si>
    <t>60</t>
  </si>
  <si>
    <t>611345412</t>
  </si>
  <si>
    <t>Oprava sádrové nebo vápenosádrové omítky vnitřních ploch hladké, tl. do 20 mm stropů, v rozsahu opravované plochy přes 10 do 30%</t>
  </si>
  <si>
    <t>-1473149029</t>
  </si>
  <si>
    <t>https://podminky.urs.cz/item/CS_URS_2025_02/611345412</t>
  </si>
  <si>
    <t>61</t>
  </si>
  <si>
    <t>omtkanova+stuknovekce</t>
  </si>
  <si>
    <t>62</t>
  </si>
  <si>
    <t>612142001</t>
  </si>
  <si>
    <t>Pletivo vnitřních ploch v ploše nebo pruzích, na plném podkladu sklovláknité vtlačené do tmelu včetně tmelu stěn</t>
  </si>
  <si>
    <t>1068733090</t>
  </si>
  <si>
    <t>https://podminky.urs.cz/item/CS_URS_2025_02/612142001</t>
  </si>
  <si>
    <t>detail 9</t>
  </si>
  <si>
    <t>(0,8+1,2)*2*4*0,55</t>
  </si>
  <si>
    <t>(0,4+0,6)*2*2*0,55</t>
  </si>
  <si>
    <t>detail 10</t>
  </si>
  <si>
    <t>dvere</t>
  </si>
  <si>
    <t>(4,0+2,99*2)*0,3</t>
  </si>
  <si>
    <t>(2,1+2,35*2)*0,3</t>
  </si>
  <si>
    <t>(2,1+2,15*2)*0,3</t>
  </si>
  <si>
    <t>detail 8</t>
  </si>
  <si>
    <t>(4,0+2,13)*2*67*0,4</t>
  </si>
  <si>
    <t>(1,7+2,13)*2*4*0,4</t>
  </si>
  <si>
    <t>(0,5+1,5)*2*12*0,4</t>
  </si>
  <si>
    <t>(2,0+1,5)*2*4*0,4</t>
  </si>
  <si>
    <t>(3,5+1,5)*2*0,4</t>
  </si>
  <si>
    <t>(2,0+2,96)*2*0,4</t>
  </si>
  <si>
    <t>(2,0+3,06)*2*0,4</t>
  </si>
  <si>
    <t>(2,0+1,23)*2*0,4</t>
  </si>
  <si>
    <t>(2,0+1,75)*2*18*0,4</t>
  </si>
  <si>
    <t>(2,75+1,55)*2*2*0,4</t>
  </si>
  <si>
    <t>63</t>
  </si>
  <si>
    <t>"1.pp"(2,9*2,52-1,8*2,02)*2</t>
  </si>
  <si>
    <t>"2.np"(3,15*3,24-0,8*2,1)*2</t>
  </si>
  <si>
    <t>"3.np"(2,39*3,5-0,7*2,1)*2</t>
  </si>
  <si>
    <t>"4.np"((2,8+2,18)*3,5-0,8*2,1)*2</t>
  </si>
  <si>
    <t>0,7*1,5</t>
  </si>
  <si>
    <t>0,7*2,1</t>
  </si>
  <si>
    <t>(0,16+0,14)*2,1*2*2</t>
  </si>
  <si>
    <t>(0,16+0,14)*2,1*2</t>
  </si>
  <si>
    <t>zapravení omítky v 1.pp po vybourání sanity</t>
  </si>
  <si>
    <t>5,0</t>
  </si>
  <si>
    <t>(0,8+1,2)*2*4*0,25</t>
  </si>
  <si>
    <t>(0,4+0,6)*2*2*0,25</t>
  </si>
  <si>
    <t>64</t>
  </si>
  <si>
    <t>612321131</t>
  </si>
  <si>
    <t>Vápenocementový štuk vnitřních ploch tloušťky do 3 mm svislých konstrukcí stěn</t>
  </si>
  <si>
    <t>449924330</t>
  </si>
  <si>
    <t>https://podminky.urs.cz/item/CS_URS_2025_02/612321131</t>
  </si>
  <si>
    <t>65</t>
  </si>
  <si>
    <t>612345411</t>
  </si>
  <si>
    <t>Oprava sádrové nebo vápenosádrové omítky vnitřních ploch hladké, tl. do 20 mm stěn, v rozsahu opravované plochy do 10%</t>
  </si>
  <si>
    <t>2079838898</t>
  </si>
  <si>
    <t>https://podminky.urs.cz/item/CS_URS_2025_02/612345411</t>
  </si>
  <si>
    <t>omstenoprava</t>
  </si>
  <si>
    <t>66</t>
  </si>
  <si>
    <t>621135001</t>
  </si>
  <si>
    <t>Vyrovnání nerovností podkladu vnějších omítaných ploch maltou, tl. do 10 mm vápenocementovou podhledů</t>
  </si>
  <si>
    <t>1860332097</t>
  </si>
  <si>
    <t>https://podminky.urs.cz/item/CS_URS_2025_02/621135001</t>
  </si>
  <si>
    <t>předpoklad z 50% v celkové tl. do 15mm</t>
  </si>
  <si>
    <t>podhled</t>
  </si>
  <si>
    <t>8,2*0,5</t>
  </si>
  <si>
    <t>67</t>
  </si>
  <si>
    <t>621135091</t>
  </si>
  <si>
    <t>Vyrovnání nerovností podkladu vnějších omítaných ploch tmelem, tl. do 2 mm Příplatek k ceně za každých dalších 5 mm tloušťky podkladní vrstvy přes 10 mm maltou vápenocementovou podhledů</t>
  </si>
  <si>
    <t>720428377</t>
  </si>
  <si>
    <t>https://podminky.urs.cz/item/CS_URS_2025_02/621135091</t>
  </si>
  <si>
    <t>68</t>
  </si>
  <si>
    <t>621151031</t>
  </si>
  <si>
    <t>Penetrační nátěr vnějších pastovitých tenkovrstvých omítek silikonový podhledů</t>
  </si>
  <si>
    <t>-1794178487</t>
  </si>
  <si>
    <t>https://podminky.urs.cz/item/CS_URS_2025_02/621151031</t>
  </si>
  <si>
    <t>venkovní podhled</t>
  </si>
  <si>
    <t>SZ pohled</t>
  </si>
  <si>
    <t>8,2</t>
  </si>
  <si>
    <t>69</t>
  </si>
  <si>
    <t>621325101</t>
  </si>
  <si>
    <t>Oprava vápenocementové omítky vnějších ploch stupně členitosti 1 hladké podhledů, v rozsahu opravované plochy do 10%</t>
  </si>
  <si>
    <t>-1306373657</t>
  </si>
  <si>
    <t>https://podminky.urs.cz/item/CS_URS_2025_02/621325101</t>
  </si>
  <si>
    <t>70</t>
  </si>
  <si>
    <t>621531012</t>
  </si>
  <si>
    <t>Omítka tenkovrstvá silikonová vnějších ploch probarvená bez penetrace zatíraná (škrábaná), zrnitost 1,5 mm podhledů</t>
  </si>
  <si>
    <t>-81210780</t>
  </si>
  <si>
    <t>https://podminky.urs.cz/item/CS_URS_2025_02/621531012</t>
  </si>
  <si>
    <t>71</t>
  </si>
  <si>
    <t>oknoS18*0,32</t>
  </si>
  <si>
    <t>vyspravení omítky nad terénem pouze u fasády domu u AD</t>
  </si>
  <si>
    <t>16,48*1,2</t>
  </si>
  <si>
    <t>nezateplená část soklu</t>
  </si>
  <si>
    <t>(108,7+40,71)*0,35</t>
  </si>
  <si>
    <t>72</t>
  </si>
  <si>
    <t>predpoklad z 20% v celkové tl. do 15mm</t>
  </si>
  <si>
    <t>mytifasady*0,2</t>
  </si>
  <si>
    <t>73</t>
  </si>
  <si>
    <t>predpoklad z 20%</t>
  </si>
  <si>
    <t>74</t>
  </si>
  <si>
    <t>u skladba S14, detail 8</t>
  </si>
  <si>
    <t>8,0*0,64</t>
  </si>
  <si>
    <t>(4,0+2,99*2)*0,35</t>
  </si>
  <si>
    <t>(2,1+2,35*2)*0,35</t>
  </si>
  <si>
    <t>(2,1+2,15*2)*0,35</t>
  </si>
  <si>
    <t>75</t>
  </si>
  <si>
    <t>622151031</t>
  </si>
  <si>
    <t>Penetrační nátěr vnějších pastovitých tenkovrstvých omítek silikonový stěn</t>
  </si>
  <si>
    <t>1325273992</t>
  </si>
  <si>
    <t>https://podminky.urs.cz/item/CS_URS_2025_02/622151031</t>
  </si>
  <si>
    <t>omítka balkonu bez kzs</t>
  </si>
  <si>
    <t>5,7*0,5*2</t>
  </si>
  <si>
    <t>"otvory"1,0</t>
  </si>
  <si>
    <t>zdivo AD</t>
  </si>
  <si>
    <t>5,15*1,0*2</t>
  </si>
  <si>
    <t>76</t>
  </si>
  <si>
    <t>622211001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</si>
  <si>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do 40 mm</t>
  </si>
  <si>
    <t>977915499</t>
  </si>
  <si>
    <t>https://podminky.urs.cz/item/CS_URS_2025_02/622211001</t>
  </si>
  <si>
    <t>detail 3 +5</t>
  </si>
  <si>
    <t>PIR izolace, detail 3</t>
  </si>
  <si>
    <t>SV pohled</t>
  </si>
  <si>
    <t>rímsa</t>
  </si>
  <si>
    <t>21,64*0,1</t>
  </si>
  <si>
    <t>52,62*0,1</t>
  </si>
  <si>
    <t>římsa</t>
  </si>
  <si>
    <t>77</t>
  </si>
  <si>
    <t>28376507</t>
  </si>
  <si>
    <t>deska izolační PIR s oboustrannou kompozitní fólií s Al vložkou pro ploché střechy λ=0,022-0,023 tl 30mm</t>
  </si>
  <si>
    <t>-617383496</t>
  </si>
  <si>
    <t>14,852*1,05 'Přepočtené koeficientem množství</t>
  </si>
  <si>
    <t>78</t>
  </si>
  <si>
    <t>622211031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</si>
  <si>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120 do 160 mm</t>
  </si>
  <si>
    <t>-2035018181</t>
  </si>
  <si>
    <t>https://podminky.urs.cz/item/CS_URS_2025_02/622211031</t>
  </si>
  <si>
    <t>21,64*0,5</t>
  </si>
  <si>
    <t>52,62*0,5</t>
  </si>
  <si>
    <t>79</t>
  </si>
  <si>
    <t>28376519</t>
  </si>
  <si>
    <t>deska izolační PIR s oboustrannou kompozitní fólií s Al vložkou pro ploché střechy λ=0,022-0,023 tl 140mm</t>
  </si>
  <si>
    <t>2139856525</t>
  </si>
  <si>
    <t>74,26*1,05 'Přepočtené koeficientem množství</t>
  </si>
  <si>
    <t>80</t>
  </si>
  <si>
    <t>622211051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</si>
  <si>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200 do 240 mm</t>
  </si>
  <si>
    <t>-1948946184</t>
  </si>
  <si>
    <t>https://podminky.urs.cz/item/CS_URS_2025_02/622211051</t>
  </si>
  <si>
    <t>skladba S18</t>
  </si>
  <si>
    <t>pod římsou</t>
  </si>
  <si>
    <t>290,85</t>
  </si>
  <si>
    <t>-4,41</t>
  </si>
  <si>
    <t>nižsí objekt</t>
  </si>
  <si>
    <t>8,15*14,0</t>
  </si>
  <si>
    <t>-(0,5*1,45*3*4+2,0*1,45*4)</t>
  </si>
  <si>
    <t>pod rímsou</t>
  </si>
  <si>
    <t>454,93+108,62</t>
  </si>
  <si>
    <t>-(4,0*2,0*4*6+1,8*2,0*4)</t>
  </si>
  <si>
    <t>-(4,0*2,0*3+10,7+2,0*3,0*3+2,0*1,2)</t>
  </si>
  <si>
    <t>168,92</t>
  </si>
  <si>
    <t>-(2,0*1,8*12)</t>
  </si>
  <si>
    <t>291,55</t>
  </si>
  <si>
    <t>-(2,75*1,55*2)</t>
  </si>
  <si>
    <t>8,15*14,05</t>
  </si>
  <si>
    <t>-(2,0*1,7*6+3,5*1,45+2,0*1,45)</t>
  </si>
  <si>
    <t>738,58</t>
  </si>
  <si>
    <t>-(4,0*2,0*4*10)</t>
  </si>
  <si>
    <t>římsa nížšího objektu</t>
  </si>
  <si>
    <t>(8,15*2+11,5)*0,22</t>
  </si>
  <si>
    <t>část střechy a podkrový nižší budovy</t>
  </si>
  <si>
    <t>11,5*1,17</t>
  </si>
  <si>
    <t>skladba S22</t>
  </si>
  <si>
    <t>nad rímsou</t>
  </si>
  <si>
    <t>33,8</t>
  </si>
  <si>
    <t>52,34*0,65</t>
  </si>
  <si>
    <t>-0,5*0,3*12</t>
  </si>
  <si>
    <t>-0,5*0,3*10</t>
  </si>
  <si>
    <t>skladba S17b</t>
  </si>
  <si>
    <t>vyspravení omítky nad terénem pouze u fasády domu u AD + operka u S14</t>
  </si>
  <si>
    <t>okolo vstupu</t>
  </si>
  <si>
    <t>7,3*(0,3+0,66)</t>
  </si>
  <si>
    <t>8,2*0,66</t>
  </si>
  <si>
    <t>81</t>
  </si>
  <si>
    <t>28376082</t>
  </si>
  <si>
    <t>deska EPS grafitová fasádní λ=0,030-0,031 tl 220mm</t>
  </si>
  <si>
    <t>-1144302552</t>
  </si>
  <si>
    <t>sklS18*1,05</t>
  </si>
  <si>
    <t>kzsstrecha*1,05</t>
  </si>
  <si>
    <t>82</t>
  </si>
  <si>
    <t>28376452</t>
  </si>
  <si>
    <t>deska XPS hrana polodrážková a hladký povrch 300kPA λ=0,035 tl 220mm</t>
  </si>
  <si>
    <t>-1512405032</t>
  </si>
  <si>
    <t>sklaS17b*1,05</t>
  </si>
  <si>
    <t>83</t>
  </si>
  <si>
    <t>skladba S17a</t>
  </si>
  <si>
    <t>20,94*1,45</t>
  </si>
  <si>
    <t>8,15*0,8</t>
  </si>
  <si>
    <t>32,78*1,45</t>
  </si>
  <si>
    <t>5,87*1,45</t>
  </si>
  <si>
    <t>-1,65*0,97*7</t>
  </si>
  <si>
    <t>11,81*1,35</t>
  </si>
  <si>
    <t>8,15*1,45</t>
  </si>
  <si>
    <t>-2,0*1,45</t>
  </si>
  <si>
    <t>52,23*1,45</t>
  </si>
  <si>
    <t>-1,65*0,97*15</t>
  </si>
  <si>
    <t>odpočet neuznatelné plochy</t>
  </si>
  <si>
    <t>-6,5</t>
  </si>
  <si>
    <t>84</t>
  </si>
  <si>
    <t>sklaS17a*1,05</t>
  </si>
  <si>
    <t>85</t>
  </si>
  <si>
    <t>622212051</t>
  </si>
  <si>
    <t>Montáž kontaktního zateplení vnějšího ostění, nadpraží nebo parapetu lepením z polystyrenových desek (dodávka ve specifikaci) hloubky špalet přes 200 do 400 mm, tloušťky desek do 40 mm</t>
  </si>
  <si>
    <t>https://podminky.urs.cz/item/CS_URS_2025_02/622212051</t>
  </si>
  <si>
    <t>(1,65+0,97*2)*7</t>
  </si>
  <si>
    <t>2*1,45</t>
  </si>
  <si>
    <t>(1,65+0,97*2)*15</t>
  </si>
  <si>
    <t>-(1,65+0,97*2)*2</t>
  </si>
  <si>
    <t>(2,1+2,1*2)</t>
  </si>
  <si>
    <t>(0,5*3*4+1,45*3*4*2+2,0*4+1,45*4*2)</t>
  </si>
  <si>
    <t>(0,5*12+0,3*12*2)</t>
  </si>
  <si>
    <t>(4,0*4*6+2,0*4*6*2+1,8*4+2,0*4*2)</t>
  </si>
  <si>
    <t>(4,0*3+2,0*3*2+13,92+2,0+2,45*2+2,0*3+3,0*3*2+2,0+1,2*2)</t>
  </si>
  <si>
    <t>(2,0*12+1,8*12*2)</t>
  </si>
  <si>
    <t>(2,75*2+1,55*2*2)</t>
  </si>
  <si>
    <t>(2,0*6+1,7*6*2+3,5+1,45*2+2,0+1,45*2)</t>
  </si>
  <si>
    <t>(0,5*10+0,3*10*2)</t>
  </si>
  <si>
    <t>(4,0*4*10+2,0*4*10*2)</t>
  </si>
  <si>
    <t>86</t>
  </si>
  <si>
    <t>28376071</t>
  </si>
  <si>
    <t>deska EPS grafitová fasádní λ=0,030-0,031 tl 30mm</t>
  </si>
  <si>
    <t>87</t>
  </si>
  <si>
    <t>20,94</t>
  </si>
  <si>
    <t>8,15</t>
  </si>
  <si>
    <t>32,78</t>
  </si>
  <si>
    <t>5,87</t>
  </si>
  <si>
    <t>11,81</t>
  </si>
  <si>
    <t>-2,0</t>
  </si>
  <si>
    <t>52,23</t>
  </si>
  <si>
    <t>-6,3</t>
  </si>
  <si>
    <t>88</t>
  </si>
  <si>
    <t>89</t>
  </si>
  <si>
    <t>(21,78+52,62)*2*3</t>
  </si>
  <si>
    <t>(8,15*2+11,5)</t>
  </si>
  <si>
    <t>rohy objektů</t>
  </si>
  <si>
    <t>16,8*4+15,24*2</t>
  </si>
  <si>
    <t>ostatní</t>
  </si>
  <si>
    <t>20,0</t>
  </si>
  <si>
    <t>kolem otvoru okna</t>
  </si>
  <si>
    <t>(0,5*3*4+1,45*3*4+2,0*4+1,45*4)*2</t>
  </si>
  <si>
    <t>(0,5*12+0,3*12)*2</t>
  </si>
  <si>
    <t>(4,0*4*6+2,0*4*6+1,8*4+2,0*4+1,65*5+0,97*5)*2</t>
  </si>
  <si>
    <t>(4,0*3+2,0*3+13,92+1,65*2+0,97*2+2,0+2,45+2,0*3+3,0*3+2,0+1,2)*2</t>
  </si>
  <si>
    <t>(2,0*12+1,8*12)*2</t>
  </si>
  <si>
    <t>(2,75*2+1,55*2)*2</t>
  </si>
  <si>
    <t>(2,0*6+1,7*6+3,5+1,45+2,0+2,6)*2</t>
  </si>
  <si>
    <t>(0,5*10+0,3*10)*2</t>
  </si>
  <si>
    <t>(1,65*15+0,97*15+4,0*4*10+2,0*4*10)*2</t>
  </si>
  <si>
    <t>odpočet neuznatelné části</t>
  </si>
  <si>
    <t>-(1,65*2+0,97*2)*2</t>
  </si>
  <si>
    <t>(0,8+1,2)*2*4*2</t>
  </si>
  <si>
    <t>(0,4+0,6)*2*2*2</t>
  </si>
  <si>
    <t>okna - interiérový roh</t>
  </si>
  <si>
    <t>(4,0+2,13)*2*67</t>
  </si>
  <si>
    <t>(1,7+2,13)*2*4</t>
  </si>
  <si>
    <t>(0,5+1,5)*2*12</t>
  </si>
  <si>
    <t>(2,0+1,5)*2*4</t>
  </si>
  <si>
    <t>(3,5+1,5)*2</t>
  </si>
  <si>
    <t>(2,0+2,96)*2</t>
  </si>
  <si>
    <t>(2,0+3,06)*2</t>
  </si>
  <si>
    <t>(2,0+1,23)*2</t>
  </si>
  <si>
    <t>(2,0+1,75)*2*18</t>
  </si>
  <si>
    <t>(2,75+1,55)*2*2</t>
  </si>
  <si>
    <t>atikové</t>
  </si>
  <si>
    <t>20,9*2+0,37*2</t>
  </si>
  <si>
    <t>(0,8+1,2)*2*4</t>
  </si>
  <si>
    <t>(0,4+0,6)*2*2</t>
  </si>
  <si>
    <t>ukončovací s okapničkou</t>
  </si>
  <si>
    <t>162,33-(2,1+2,0*2+0,5*3+2,0*4+3,5)</t>
  </si>
  <si>
    <t>90</t>
  </si>
  <si>
    <t>91</t>
  </si>
  <si>
    <t>92</t>
  </si>
  <si>
    <t>28341048</t>
  </si>
  <si>
    <t>profil ukončovací PVC s výztužnou tkaninou pro napojení oplechování atiky</t>
  </si>
  <si>
    <t>-1882661048</t>
  </si>
  <si>
    <t>atikovyprofil*1,05</t>
  </si>
  <si>
    <t>93</t>
  </si>
  <si>
    <t>28341043</t>
  </si>
  <si>
    <t>profil PVC s okapnicí a výztužnou tkaninou pro zakládací Al/soklový PVC profil</t>
  </si>
  <si>
    <t>-771938099</t>
  </si>
  <si>
    <t>ukoncokap*1,05</t>
  </si>
  <si>
    <t>94</t>
  </si>
  <si>
    <t>odpocet</t>
  </si>
  <si>
    <t>-8,2</t>
  </si>
  <si>
    <t>95</t>
  </si>
  <si>
    <t>622325103</t>
  </si>
  <si>
    <t>Oprava vápenocementové omítky vnějších ploch stupně členitosti 1 hladké stěn, v rozsahu opravované plochy přes 30 do 50%</t>
  </si>
  <si>
    <t>1327987109</t>
  </si>
  <si>
    <t>https://podminky.urs.cz/item/CS_URS_2025_02/622325103</t>
  </si>
  <si>
    <t>96</t>
  </si>
  <si>
    <t>622335101</t>
  </si>
  <si>
    <t>Oprava cementové omítky vnějších ploch hladké stěn, v rozsahu opravované plochy do 10%</t>
  </si>
  <si>
    <t>-980520933</t>
  </si>
  <si>
    <t>https://podminky.urs.cz/item/CS_URS_2025_02/622335101</t>
  </si>
  <si>
    <t>skladba S23</t>
  </si>
  <si>
    <t>97</t>
  </si>
  <si>
    <t>skladba v AD, viz detail c1</t>
  </si>
  <si>
    <t>16,48*1,75</t>
  </si>
  <si>
    <t>98</t>
  </si>
  <si>
    <t>622531012</t>
  </si>
  <si>
    <t>Omítka tenkovrstvá silikonová vnějších ploch probarvená bez penetrace zatíraná (škrábaná), zrnitost 1,5 mm stěn</t>
  </si>
  <si>
    <t>2016343280</t>
  </si>
  <si>
    <t>https://podminky.urs.cz/item/CS_URS_2025_02/622531012</t>
  </si>
  <si>
    <t>-------------</t>
  </si>
  <si>
    <t>99</t>
  </si>
  <si>
    <t>(0,5*1,45*3*4+2,0*1,45*4)</t>
  </si>
  <si>
    <t>0,5*0,3*12</t>
  </si>
  <si>
    <t>(4,0*2,0*4*6+1,8*2,0*4+1,65*0,97*5)</t>
  </si>
  <si>
    <t>(4,0*2,0*3+10,7+1,65*0,97*2+2,0*2,45+2,0*3,0*3+2,0*1,2)</t>
  </si>
  <si>
    <t>(2,0*1,8*12)</t>
  </si>
  <si>
    <t>(2,75*1,55*2)</t>
  </si>
  <si>
    <t>(2,0*1,7*6+3,5*1,45+2,0*2,6)</t>
  </si>
  <si>
    <t>0,5*0,3*10</t>
  </si>
  <si>
    <t>(1,65*0,97*15+4,0*2,0*4*10)</t>
  </si>
  <si>
    <t>-1,65*0,97*2</t>
  </si>
  <si>
    <t>100</t>
  </si>
  <si>
    <t>21,64*1,2</t>
  </si>
  <si>
    <t>331,29</t>
  </si>
  <si>
    <t>8,15*15,0</t>
  </si>
  <si>
    <t>(0,5*3*4+1,45*3*4+2,0*4+1,45*4)*2*0,1</t>
  </si>
  <si>
    <t>38,49</t>
  </si>
  <si>
    <t>(0,5*12+0,3*12)*2*0,1</t>
  </si>
  <si>
    <t>52,62*1,2</t>
  </si>
  <si>
    <t>637,02</t>
  </si>
  <si>
    <t>-(4,0*2,0*4*6+1,8*2,0*4+1,65*0,97*5)</t>
  </si>
  <si>
    <t>-(4,0*2,0*3+10,7+1,65*0,97*2+2,0*2,45+2,0*3,0*3+2,0*1,2)</t>
  </si>
  <si>
    <t>(4,0*4*6+2,0*4*6+1,8*4+2,0*4+1,65*5+0,97*5)*2*0,1</t>
  </si>
  <si>
    <t>(4,0*3+2,0*3+13,92+1,65*2+0,97*2+2,0+2,45+2,0*3+3,0*3+2,0+1,2)*2*0,1</t>
  </si>
  <si>
    <t>181,21</t>
  </si>
  <si>
    <t>(2,0*12+1,8*12)*2*0,1</t>
  </si>
  <si>
    <t>balkonová zídka</t>
  </si>
  <si>
    <t>1,1</t>
  </si>
  <si>
    <t>328,87</t>
  </si>
  <si>
    <t>(2,75*2+1,55*2)*2*0,1</t>
  </si>
  <si>
    <t>8,15*15,45</t>
  </si>
  <si>
    <t>-(2,0*1,7*6+3,5*1,45+2,0*2,6)</t>
  </si>
  <si>
    <t>(2,0*6+1,7*6+3,5+1,45+2,0+2,6)*2*0,1</t>
  </si>
  <si>
    <t>1,6</t>
  </si>
  <si>
    <t>36,22</t>
  </si>
  <si>
    <t>(0,5*10+0,3*10)*2*0,1</t>
  </si>
  <si>
    <t>831,12</t>
  </si>
  <si>
    <t>-(1,65*0,97*15+4,0*2,0*4*10)</t>
  </si>
  <si>
    <t>(1,65*15+0,97*15+4,0*4*10+2,0*4*10)*2*0,1</t>
  </si>
  <si>
    <t>vnitřní zídka balkonu</t>
  </si>
  <si>
    <t>5,7*0,5</t>
  </si>
  <si>
    <t>ocištení zídky, Ú2</t>
  </si>
  <si>
    <t>5,22*2,6</t>
  </si>
  <si>
    <t>101</t>
  </si>
  <si>
    <t>631311135</t>
  </si>
  <si>
    <t>Mazanina z betonu prostého bez zvýšených nároků na prostředí tl. přes 120 do 240 mm tř. C 20/25</t>
  </si>
  <si>
    <t>-205790052</t>
  </si>
  <si>
    <t>https://podminky.urs.cz/item/CS_URS_2025_02/631311135</t>
  </si>
  <si>
    <t>PODKROVÍ, detail 6</t>
  </si>
  <si>
    <t>Ú2</t>
  </si>
  <si>
    <t>1,0*0,17*0,22</t>
  </si>
  <si>
    <t>Ú6</t>
  </si>
  <si>
    <t>1,0*0,2*2*0,22</t>
  </si>
  <si>
    <t>102</t>
  </si>
  <si>
    <t>631312141</t>
  </si>
  <si>
    <t>Doplnění dosavadních mazanin prostým betonem s dodáním hmot, bez potěru, plochy jednotlivě rýh v dosavadních mazaninách</t>
  </si>
  <si>
    <t>-5447629</t>
  </si>
  <si>
    <t>https://podminky.urs.cz/item/CS_URS_2025_02/631312141</t>
  </si>
  <si>
    <t>2,1*0,15*0,1</t>
  </si>
  <si>
    <t>zapravení okolo plošiny u vstupu</t>
  </si>
  <si>
    <t>7,0*0,4*0,4</t>
  </si>
  <si>
    <t>103</t>
  </si>
  <si>
    <t>631341123</t>
  </si>
  <si>
    <t>Mazanina z lehkého keramického betonu tl. přes 80 do 120 mm tř. LC 16/18</t>
  </si>
  <si>
    <t>251123679</t>
  </si>
  <si>
    <t>https://podminky.urs.cz/item/CS_URS_2025_02/631341123</t>
  </si>
  <si>
    <t>skladba S14</t>
  </si>
  <si>
    <t>skladbaS14*(0,02+0,1)/2</t>
  </si>
  <si>
    <t>104</t>
  </si>
  <si>
    <t>631351101</t>
  </si>
  <si>
    <t>Bednění v podlahách rýh a hran zřízení</t>
  </si>
  <si>
    <t>-30138068</t>
  </si>
  <si>
    <t>https://podminky.urs.cz/item/CS_URS_2025_02/631351101</t>
  </si>
  <si>
    <t>1,0*2*0,22</t>
  </si>
  <si>
    <t>1,0*2*2*0,22</t>
  </si>
  <si>
    <t>105</t>
  </si>
  <si>
    <t>631351102</t>
  </si>
  <si>
    <t>Bednění v podlahách rýh a hran odstranění</t>
  </si>
  <si>
    <t>900651755</t>
  </si>
  <si>
    <t>https://podminky.urs.cz/item/CS_URS_2025_02/631351102</t>
  </si>
  <si>
    <t>106</t>
  </si>
  <si>
    <t>63199.100</t>
  </si>
  <si>
    <t>Příplatek na řešení stávající dilatační spáry (vynechání KZS, vyplnění TPT)</t>
  </si>
  <si>
    <t>-1362346793</t>
  </si>
  <si>
    <t>Poznámka k položce:_x000d_
přesný popis dle TZ</t>
  </si>
  <si>
    <t>bodú7</t>
  </si>
  <si>
    <t>16,55</t>
  </si>
  <si>
    <t>16,4</t>
  </si>
  <si>
    <t>107</t>
  </si>
  <si>
    <t>63199.105</t>
  </si>
  <si>
    <t>Příplatek na vyříznutí KZS a řádného zatěsnění okolo držáků FVE panelů</t>
  </si>
  <si>
    <t>-1929140539</t>
  </si>
  <si>
    <t>12*2</t>
  </si>
  <si>
    <t>108</t>
  </si>
  <si>
    <t>63199.110</t>
  </si>
  <si>
    <t xml:space="preserve">Zednická oprava stropů a podlahy po demontáži provizorní sdk příčky </t>
  </si>
  <si>
    <t>-363919468</t>
  </si>
  <si>
    <t>bod Ú6</t>
  </si>
  <si>
    <t>6,15*0,15*2</t>
  </si>
  <si>
    <t>(6,1+3,8)*0,15*2</t>
  </si>
  <si>
    <t>109</t>
  </si>
  <si>
    <t>632450132</t>
  </si>
  <si>
    <t>Potěr cementový vyrovnávací ze suchých směsí v ploše o průměrné (střední) tl. přes 20 do 30 mm</t>
  </si>
  <si>
    <t>-1003759281</t>
  </si>
  <si>
    <t>https://podminky.urs.cz/item/CS_URS_2025_02/632450132</t>
  </si>
  <si>
    <t>dno AD</t>
  </si>
  <si>
    <t>17,0*1,9</t>
  </si>
  <si>
    <t>0,2*0,15*8</t>
  </si>
  <si>
    <t>110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</si>
  <si>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</si>
  <si>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</si>
  <si>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591630745</t>
  </si>
  <si>
    <t>https://podminky.urs.cz/item/CS_URS_2025_02/916231213</t>
  </si>
  <si>
    <t>rohož u vstupu</t>
  </si>
  <si>
    <t>8,0</t>
  </si>
  <si>
    <t>111</t>
  </si>
  <si>
    <t>59217011</t>
  </si>
  <si>
    <t>obrubník zahradní betonový 500x50x200mm</t>
  </si>
  <si>
    <t>-1000033882</t>
  </si>
  <si>
    <t>112</t>
  </si>
  <si>
    <t>919726121</t>
  </si>
  <si>
    <t>Geotextilie netkaná pro ochranu, separaci nebo filtraci měrná hmotnost do 200 g/m2</t>
  </si>
  <si>
    <t>267146805</t>
  </si>
  <si>
    <t>https://podminky.urs.cz/item/CS_URS_2025_02/919726121</t>
  </si>
  <si>
    <t>pod lešení</t>
  </si>
  <si>
    <t>SV Pohled</t>
  </si>
  <si>
    <t>(21,1+0,5*2)*2,0</t>
  </si>
  <si>
    <t>SZ pohled + přístavba</t>
  </si>
  <si>
    <t>(52,22+8,15*2+0,5*2)*2,0</t>
  </si>
  <si>
    <t>JZ Pohled</t>
  </si>
  <si>
    <t>55,6*2,0</t>
  </si>
  <si>
    <t>113</t>
  </si>
  <si>
    <t>919726122</t>
  </si>
  <si>
    <t>Geotextilie netkaná pro ochranu, separaci nebo filtraci měrná hmotnost přes 200 do 300 g/m2</t>
  </si>
  <si>
    <t>195983903</t>
  </si>
  <si>
    <t>https://podminky.urs.cz/item/CS_URS_2025_02/919726122</t>
  </si>
  <si>
    <t>114</t>
  </si>
  <si>
    <t>941111122</t>
  </si>
  <si>
    <t>Lešení řadové trubkové lehké pracovní s podlahami s provozním zatížením tř. 3 do 200 kg/m2 šířky tř. W09 od 0,9 do 1,2 m, výšky výšky přes 10 do 25 m montáž</t>
  </si>
  <si>
    <t>-1928465272</t>
  </si>
  <si>
    <t>https://podminky.urs.cz/item/CS_URS_2025_02/941111122</t>
  </si>
  <si>
    <t>(21,1+0,5*2)*18,56</t>
  </si>
  <si>
    <t>(52,22+8,15*2+0,5*2)*17,11</t>
  </si>
  <si>
    <t>(21,1+0,5*2)*18,5</t>
  </si>
  <si>
    <t>55,6*17,0</t>
  </si>
  <si>
    <t>115</t>
  </si>
  <si>
    <t>941111222</t>
  </si>
  <si>
    <t>Lešení řadové trubkové lehké pracovní s podlahami s provozním zatížením tř. 3 do 200 kg/m2 šířky tř. W09 od 0,9 do 1,2 m, výšky výšky přes 10 do 25 m příplatek k ceně za každý den použití</t>
  </si>
  <si>
    <t>1404483790</t>
  </si>
  <si>
    <t>https://podminky.urs.cz/item/CS_URS_2025_02/941111222</t>
  </si>
  <si>
    <t>predpoklad 4 mesicu</t>
  </si>
  <si>
    <t>lesfas*119</t>
  </si>
  <si>
    <t>116</t>
  </si>
  <si>
    <t>941111822</t>
  </si>
  <si>
    <t>Lešení řadové trubkové lehké pracovní s podlahami s provozním zatížením tř. 3 do 200 kg/m2 šířky tř. W09 od 0,9 do 1,2 m, výšky výšky přes 10 do 25 m demontáž</t>
  </si>
  <si>
    <t>-1971876129</t>
  </si>
  <si>
    <t>https://podminky.urs.cz/item/CS_URS_2025_02/941111822</t>
  </si>
  <si>
    <t>117</t>
  </si>
  <si>
    <t>944711113</t>
  </si>
  <si>
    <t>Stříška záchytná zřizovaná současně s lehkým nebo těžkým lešením šířky přes 2,0 do 2,5 m montáž</t>
  </si>
  <si>
    <t>-1655796018</t>
  </si>
  <si>
    <t>https://podminky.urs.cz/item/CS_URS_2025_02/944711113</t>
  </si>
  <si>
    <t>2,5*2</t>
  </si>
  <si>
    <t>118</t>
  </si>
  <si>
    <t>944711114</t>
  </si>
  <si>
    <t>Stříška záchytná zřizovaná současně s lehkým nebo těžkým lešením šířky přes 2,5 m montáž</t>
  </si>
  <si>
    <t>-1540018822</t>
  </si>
  <si>
    <t>https://podminky.urs.cz/item/CS_URS_2025_02/944711114</t>
  </si>
  <si>
    <t>4,5</t>
  </si>
  <si>
    <t>119</t>
  </si>
  <si>
    <t>944711213</t>
  </si>
  <si>
    <t>Stříška záchytná zřizovaná současně s lehkým nebo těžkým lešením šířky přes 2,0 do 2,5 m příplatek k ceně za každý den použití</t>
  </si>
  <si>
    <t>-1919108275</t>
  </si>
  <si>
    <t>https://podminky.urs.cz/item/CS_URS_2025_02/944711213</t>
  </si>
  <si>
    <t>5*119</t>
  </si>
  <si>
    <t>120</t>
  </si>
  <si>
    <t>944711214</t>
  </si>
  <si>
    <t>Stříška záchytná zřizovaná současně s lehkým nebo těžkým lešením šířky přes 2,5 m příplatek k ceně za každý den použití</t>
  </si>
  <si>
    <t>27141213</t>
  </si>
  <si>
    <t>https://podminky.urs.cz/item/CS_URS_2025_02/944711214</t>
  </si>
  <si>
    <t>4,5*119</t>
  </si>
  <si>
    <t>121</t>
  </si>
  <si>
    <t>944711813</t>
  </si>
  <si>
    <t>Stříška záchytná zřizovaná současně s lehkým nebo těžkým lešením šířky přes 2,0 do 2,5 m demontáž</t>
  </si>
  <si>
    <t>-2136660321</t>
  </si>
  <si>
    <t>https://podminky.urs.cz/item/CS_URS_2025_02/944711813</t>
  </si>
  <si>
    <t>122</t>
  </si>
  <si>
    <t>944711814</t>
  </si>
  <si>
    <t>Stříška záchytná zřizovaná současně s lehkým nebo těžkým lešením šířky přes 2,5 m demontáž</t>
  </si>
  <si>
    <t>1033287139</t>
  </si>
  <si>
    <t>https://podminky.urs.cz/item/CS_URS_2025_02/944711814</t>
  </si>
  <si>
    <t>123</t>
  </si>
  <si>
    <t>124</t>
  </si>
  <si>
    <t>949101112</t>
  </si>
  <si>
    <t>Lešení pomocné pracovní pro objekty pozemních staveb pro zatížení do 150 kg/m2, o výšce lešeňové podlahy přes 1,9 do 3,5 m</t>
  </si>
  <si>
    <t>1140402127</t>
  </si>
  <si>
    <t>https://podminky.urs.cz/item/CS_URS_2025_02/949101112</t>
  </si>
  <si>
    <t>Celková plocha 1.pp</t>
  </si>
  <si>
    <t>plocha dle legendy místností</t>
  </si>
  <si>
    <t>1050,7</t>
  </si>
  <si>
    <t>odpočet nezateplených místností</t>
  </si>
  <si>
    <t>rozvodna, schodište,</t>
  </si>
  <si>
    <t>-(50,2+20,0)</t>
  </si>
  <si>
    <t>125</t>
  </si>
  <si>
    <t>949311112</t>
  </si>
  <si>
    <t>Lešení trubkové do šachet (výtahových, potrubních) o půdorysné ploše do 6 m2, výšky přes 10 do 20 m montáž</t>
  </si>
  <si>
    <t>-428680840</t>
  </si>
  <si>
    <t>https://podminky.urs.cz/item/CS_URS_2025_02/949311112</t>
  </si>
  <si>
    <t>výtahová šachta</t>
  </si>
  <si>
    <t>19,9</t>
  </si>
  <si>
    <t>126</t>
  </si>
  <si>
    <t>949311212</t>
  </si>
  <si>
    <t>Lešení trubkové do šachet (výtahových, potrubních) o půdorysné ploše do 6 m2, výšky přes 10 do 20 m příplatek k ceně za každý den použití</t>
  </si>
  <si>
    <t>-134077773</t>
  </si>
  <si>
    <t>https://podminky.urs.cz/item/CS_URS_2025_02/949311212</t>
  </si>
  <si>
    <t>výtahová šachta - predpoklad 14 dni</t>
  </si>
  <si>
    <t>19,9*13</t>
  </si>
  <si>
    <t>127</t>
  </si>
  <si>
    <t>949311812</t>
  </si>
  <si>
    <t>Lešení trubkové do šachet (výtahových, potrubních) o půdorysné ploše do 6 m2, výšky přes 10 do 20 m demontáž</t>
  </si>
  <si>
    <t>-1937564749</t>
  </si>
  <si>
    <t>https://podminky.urs.cz/item/CS_URS_2025_02/949311812</t>
  </si>
  <si>
    <t>128</t>
  </si>
  <si>
    <t>953961113</t>
  </si>
  <si>
    <t>Kotva chemická s vyvrtáním otvoru do betonu, železobetonu nebo tvrdého kamene tmel, velikost M 12, hloubka 110 mm</t>
  </si>
  <si>
    <t>122947050</t>
  </si>
  <si>
    <t>https://podminky.urs.cz/item/CS_URS_2025_02/953961113</t>
  </si>
  <si>
    <t>do stávající desky násypky</t>
  </si>
  <si>
    <t>13,6/0,25+0,6</t>
  </si>
  <si>
    <t>129</t>
  </si>
  <si>
    <t>953961214</t>
  </si>
  <si>
    <t>Kotva chemická s vyvrtáním otvoru do betonu, železobetonu nebo tvrdého kamene chemická patrona, velikost M 16, hloubka 125 mm</t>
  </si>
  <si>
    <t>1053510221</t>
  </si>
  <si>
    <t>https://podminky.urs.cz/item/CS_URS_2025_02/953961214</t>
  </si>
  <si>
    <t>patní plochy schodiště venku</t>
  </si>
  <si>
    <t>4*6</t>
  </si>
  <si>
    <t>130</t>
  </si>
  <si>
    <t>953965124</t>
  </si>
  <si>
    <t>Kotva chemická s vyvrtáním otvoru kotevní šrouby pro chemické kotvy, velikost M 12, délka 300 mm</t>
  </si>
  <si>
    <t>827468401</t>
  </si>
  <si>
    <t>https://podminky.urs.cz/item/CS_URS_2025_02/953965124</t>
  </si>
  <si>
    <t>131</t>
  </si>
  <si>
    <t>953965131</t>
  </si>
  <si>
    <t>Kotva chemická s vyvrtáním otvoru kotevní šrouby pro chemické kotvy, velikost M 16, délka 190 mm</t>
  </si>
  <si>
    <t>991222137</t>
  </si>
  <si>
    <t>https://podminky.urs.cz/item/CS_URS_2025_02/953965131</t>
  </si>
  <si>
    <t>132</t>
  </si>
  <si>
    <t>962031132</t>
  </si>
  <si>
    <t>Bourání příček nebo přizdívek z cihel pálených plných, tl. do 100 mm</t>
  </si>
  <si>
    <t>1002924708</t>
  </si>
  <si>
    <t>https://podminky.urs.cz/item/CS_URS_2025_02/962031132</t>
  </si>
  <si>
    <t>2,1*3,47</t>
  </si>
  <si>
    <t>133</t>
  </si>
  <si>
    <t>962032230</t>
  </si>
  <si>
    <t>Bourání zdiva nadzákladového z cihel pálených plných nebo lícových nebo vápenopískových na maltu vápennou nebo vápenocementovou, objemu do 1 m3</t>
  </si>
  <si>
    <t>1338730084</t>
  </si>
  <si>
    <t>https://podminky.urs.cz/item/CS_URS_2025_02/962032230</t>
  </si>
  <si>
    <t>AD</t>
  </si>
  <si>
    <t>(0,6*2+2,0)*1,6*0,2*4</t>
  </si>
  <si>
    <t>stena u násypky - predpoklad</t>
  </si>
  <si>
    <t>5,2*0,4*1,0</t>
  </si>
  <si>
    <t>134</t>
  </si>
  <si>
    <t>962052210</t>
  </si>
  <si>
    <t>Bourání zdiva železobetonového nadzákladového, objemu do 1 m3</t>
  </si>
  <si>
    <t>-363209461</t>
  </si>
  <si>
    <t>https://podminky.urs.cz/item/CS_URS_2025_02/962052210</t>
  </si>
  <si>
    <t>ú18</t>
  </si>
  <si>
    <t>0,2*0,34*(12+5+13*2+3)</t>
  </si>
  <si>
    <t>135</t>
  </si>
  <si>
    <t>962052211</t>
  </si>
  <si>
    <t>Bourání zdiva železobetonového nadzákladového, objemu přes 1 m3</t>
  </si>
  <si>
    <t>-1554522093</t>
  </si>
  <si>
    <t>https://podminky.urs.cz/item/CS_URS_2025_02/962052211</t>
  </si>
  <si>
    <t>zídka AD, Ú2</t>
  </si>
  <si>
    <t>17,9*0,55*1,55</t>
  </si>
  <si>
    <t>136</t>
  </si>
  <si>
    <t>968072246</t>
  </si>
  <si>
    <t>Vybourání kovových rámů oken s křídly, dveřních zárubní, vrat, stěn, ostění nebo obkladů okenních rámů s křídly jednoduchých, plochy do 4 m2</t>
  </si>
  <si>
    <t>-703451488</t>
  </si>
  <si>
    <t>https://podminky.urs.cz/item/CS_URS_2025_02/968072246</t>
  </si>
  <si>
    <t>okna dvorek</t>
  </si>
  <si>
    <t>1,5*1,0*4</t>
  </si>
  <si>
    <t>137</t>
  </si>
  <si>
    <t>968072455</t>
  </si>
  <si>
    <t>Vybourání kovových rámů oken s křídly, dveřních zárubní, vrat, stěn, ostění nebo obkladů dveřních zárubní, plochy do 2 m2</t>
  </si>
  <si>
    <t>-870109299</t>
  </si>
  <si>
    <t>https://podminky.urs.cz/item/CS_URS_2025_02/968072455</t>
  </si>
  <si>
    <t>podkroví</t>
  </si>
  <si>
    <t>0,9*1,68</t>
  </si>
  <si>
    <t>138</t>
  </si>
  <si>
    <t>968072456</t>
  </si>
  <si>
    <t>Vybourání kovových rámů oken s křídly, dveřních zárubní, vrat, stěn, ostění nebo obkladů dveřních zárubní, plochy přes 2 m2</t>
  </si>
  <si>
    <t>827971873</t>
  </si>
  <si>
    <t>https://podminky.urs.cz/item/CS_URS_2025_02/968072456</t>
  </si>
  <si>
    <t>D.02</t>
  </si>
  <si>
    <t>1,9*2,3</t>
  </si>
  <si>
    <t>D.03</t>
  </si>
  <si>
    <t>2,0*2,3</t>
  </si>
  <si>
    <t>D.04</t>
  </si>
  <si>
    <t xml:space="preserve">výtahové dveře </t>
  </si>
  <si>
    <t>1,7*2,1*2</t>
  </si>
  <si>
    <t>139</t>
  </si>
  <si>
    <t>968072747</t>
  </si>
  <si>
    <t>Vybourání kovových rámů oken s křídly, dveřních zárubní, vrat, stěn, ostění nebo obkladů stěn výkladních pevných nebo otevíratelných, plochy přes 4 m2</t>
  </si>
  <si>
    <t>1903616856</t>
  </si>
  <si>
    <t>https://podminky.urs.cz/item/CS_URS_2025_02/968072747</t>
  </si>
  <si>
    <t>D.01</t>
  </si>
  <si>
    <t>10,7</t>
  </si>
  <si>
    <t>140</t>
  </si>
  <si>
    <t>968082015</t>
  </si>
  <si>
    <t>Vybourání plastových rámů oken s křídly, dveřních zárubní, vrat rámu oken s křídly, plochy do 1 m2</t>
  </si>
  <si>
    <t>-1357033377</t>
  </si>
  <si>
    <t>https://podminky.urs.cz/item/CS_URS_2025_02/968082015</t>
  </si>
  <si>
    <t>0,5*1,5*12</t>
  </si>
  <si>
    <t>0,8*1,2*4</t>
  </si>
  <si>
    <t>0,8*0,6*2</t>
  </si>
  <si>
    <t>141</t>
  </si>
  <si>
    <t>968082017</t>
  </si>
  <si>
    <t>Vybourání plastových rámů oken s křídly, dveřních zárubní, vrat rámu oken s křídly, plochy přes 2 do 4 m2</t>
  </si>
  <si>
    <t>-600346671</t>
  </si>
  <si>
    <t>https://podminky.urs.cz/item/CS_URS_2025_02/968082017</t>
  </si>
  <si>
    <t>1,7*2,13*4</t>
  </si>
  <si>
    <t>2,0*1,5*4</t>
  </si>
  <si>
    <t>2,0*1,23</t>
  </si>
  <si>
    <t>2,0*1,75*18</t>
  </si>
  <si>
    <t>142</t>
  </si>
  <si>
    <t>968082018</t>
  </si>
  <si>
    <t>Vybourání plastových rámů oken s křídly, dveřních zárubní, vrat rámu oken s křídly, plochy přes 4 m2</t>
  </si>
  <si>
    <t>423604939</t>
  </si>
  <si>
    <t>https://podminky.urs.cz/item/CS_URS_2025_02/968082018</t>
  </si>
  <si>
    <t>4,0*2,13*67</t>
  </si>
  <si>
    <t>3,5*1,5*1</t>
  </si>
  <si>
    <t>2,0*2,96</t>
  </si>
  <si>
    <t>2,0*3,06</t>
  </si>
  <si>
    <t>2,75*1,55*2</t>
  </si>
  <si>
    <t>143</t>
  </si>
  <si>
    <t>973031324</t>
  </si>
  <si>
    <t>Vysekání výklenků nebo kapes ve zdivu z cihel na maltu vápennou nebo vápenocementovou kapes, plochy do 0,10 m2, hl. do 150 mm</t>
  </si>
  <si>
    <t>-215818844</t>
  </si>
  <si>
    <t>https://podminky.urs.cz/item/CS_URS_2025_02/973031324</t>
  </si>
  <si>
    <t>144</t>
  </si>
  <si>
    <t>973042251</t>
  </si>
  <si>
    <t>Vysekání výklenků nebo kapes ve zdivu betonovém kapes, plochy do 0,10 m2, hl. do 300 mm</t>
  </si>
  <si>
    <t>-1124752704</t>
  </si>
  <si>
    <t>https://podminky.urs.cz/item/CS_URS_2025_02/973042251</t>
  </si>
  <si>
    <t>3.np pro překlad na stávajícím zdivu</t>
  </si>
  <si>
    <t>145</t>
  </si>
  <si>
    <t>974042544</t>
  </si>
  <si>
    <t>Vysekání rýh v betonové nebo jiné monolitické dlažbě s betonovým podkladem do hl.70 mm a šířky do 150 mm</t>
  </si>
  <si>
    <t>449446644</t>
  </si>
  <si>
    <t>https://podminky.urs.cz/item/CS_URS_2025_02/974042544</t>
  </si>
  <si>
    <t>drážka pro uložení zdiva</t>
  </si>
  <si>
    <t>"4.np"(2,8+2,18)</t>
  </si>
  <si>
    <t>146</t>
  </si>
  <si>
    <t>977131110</t>
  </si>
  <si>
    <t>Vrty příklepovými vrtáky do cihelného zdiva nebo prostého betonu průměru do 16 mm</t>
  </si>
  <si>
    <t>-2000820487</t>
  </si>
  <si>
    <t>https://podminky.urs.cz/item/CS_URS_2025_02/977131110</t>
  </si>
  <si>
    <t>DŘEVĚNÁ VAZNICE KOTVENÁ DO STÁVAJÍCÍ OBVODOVÉ STĚNY, PROFIIL 140x140 mm</t>
  </si>
  <si>
    <t>(16,83/0,25+0,68)*0,2</t>
  </si>
  <si>
    <t>147</t>
  </si>
  <si>
    <t>977151111</t>
  </si>
  <si>
    <t>Jádrové vrty diamantovými korunkami do stavebních materiálů (železobetonu, betonu, cihel, obkladů, dlažeb, kamene) průměru do 35 mm</t>
  </si>
  <si>
    <t>1212958082</t>
  </si>
  <si>
    <t>https://podminky.urs.cz/item/CS_URS_2025_02/977151111</t>
  </si>
  <si>
    <t>do žb desky sýpky</t>
  </si>
  <si>
    <t>13,6/0,25*0,15</t>
  </si>
  <si>
    <t>148</t>
  </si>
  <si>
    <t>977151124</t>
  </si>
  <si>
    <t>Jádrové vrty diamantovými korunkami do stavebních materiálů (železobetonu, betonu, cihel, obkladů, dlažeb, kamene) průměru přes 150 do 180 mm</t>
  </si>
  <si>
    <t>1174283760</t>
  </si>
  <si>
    <t>https://podminky.urs.cz/item/CS_URS_2025_02/977151124</t>
  </si>
  <si>
    <t>pro odkouření plynového kotle</t>
  </si>
  <si>
    <t>0,15</t>
  </si>
  <si>
    <t>149</t>
  </si>
  <si>
    <t>977171232</t>
  </si>
  <si>
    <t>Vrty do profilové oceli na staveništi (nosníky, úhelníky, plochá ocel) průměru přes 10 do 20 mm tloušťky přes 5 do 10 mm</t>
  </si>
  <si>
    <t>1998459007</t>
  </si>
  <si>
    <t>https://podminky.urs.cz/item/CS_URS_2025_02/977171232</t>
  </si>
  <si>
    <t>150</t>
  </si>
  <si>
    <t>977311112</t>
  </si>
  <si>
    <t>Řezání stávajících betonových mazanin bez vyztužení hloubky přes 50 do 100 mm</t>
  </si>
  <si>
    <t>748940240</t>
  </si>
  <si>
    <t>https://podminky.urs.cz/item/CS_URS_2025_02/977311112</t>
  </si>
  <si>
    <t>"1.pp"2,9*2</t>
  </si>
  <si>
    <t>"2.np"3,15*2</t>
  </si>
  <si>
    <t>"3.np"2,39*2</t>
  </si>
  <si>
    <t>"4.np"(2,8+2,18)*2</t>
  </si>
  <si>
    <t>151</t>
  </si>
  <si>
    <t>978011141</t>
  </si>
  <si>
    <t>Otlučení vápenných nebo vápenocementových omítek vnitřních ploch stropů, v rozsahu přes 10 do 30 %</t>
  </si>
  <si>
    <t>276968254</t>
  </si>
  <si>
    <t>https://podminky.urs.cz/item/CS_URS_2025_02/978011141</t>
  </si>
  <si>
    <t>mc -1.05, skladba S14</t>
  </si>
  <si>
    <t>152</t>
  </si>
  <si>
    <t>978015361</t>
  </si>
  <si>
    <t>Otlučení vápenných nebo vápenocementových omítek vnějších ploch s vyškrabáním spar a s očištěním zdiva stupně členitosti 1 a 2, v rozsahu přes 40 do 50 %</t>
  </si>
  <si>
    <t>-543768676</t>
  </si>
  <si>
    <t>https://podminky.urs.cz/item/CS_URS_2025_02/978015361</t>
  </si>
  <si>
    <t>153</t>
  </si>
  <si>
    <t>978015391</t>
  </si>
  <si>
    <t>Otlučení vápenných nebo vápenocementových omítek vnějších ploch s vyškrabáním spar a s očištěním zdiva stupně členitosti 1 a 2, v rozsahu přes 80 do 100 %</t>
  </si>
  <si>
    <t>-1536918646</t>
  </si>
  <si>
    <t>https://podminky.urs.cz/item/CS_URS_2025_02/978015391</t>
  </si>
  <si>
    <t>bod ú9</t>
  </si>
  <si>
    <t>20,9*0,61*4</t>
  </si>
  <si>
    <t>154</t>
  </si>
  <si>
    <t>985131111</t>
  </si>
  <si>
    <t>Očištění ploch stěn, rubu kleneb a podlah tlakovou vodou</t>
  </si>
  <si>
    <t>879733050</t>
  </si>
  <si>
    <t>https://podminky.urs.cz/item/CS_URS_2025_02/985131111</t>
  </si>
  <si>
    <t>155</t>
  </si>
  <si>
    <t>985131311</t>
  </si>
  <si>
    <t>Očištění ploch stěn, rubu kleneb a podlah ruční dočištění ocelovými kartáči</t>
  </si>
  <si>
    <t>-623824001</t>
  </si>
  <si>
    <t>https://podminky.urs.cz/item/CS_URS_2025_02/985131311</t>
  </si>
  <si>
    <t>156</t>
  </si>
  <si>
    <t>99891.25</t>
  </si>
  <si>
    <t>Výměna stávajícího gajgru za nový vč. napojení na svody a kanalizaci, zemních prací, likvidace původního</t>
  </si>
  <si>
    <t>1465705555</t>
  </si>
  <si>
    <t>K9</t>
  </si>
  <si>
    <t>k20</t>
  </si>
  <si>
    <t>157</t>
  </si>
  <si>
    <t>99891.27</t>
  </si>
  <si>
    <t>Kompletní dodávka a zřízení odvodnění AD, napojení nového potrubí PVC KG DN 150</t>
  </si>
  <si>
    <t>-910667970</t>
  </si>
  <si>
    <t>Poznámka k položce:_x000d_
provedeno nové potrubí PVC KG DN 150 do přilehlé vpusti v kamenné dlažbě, rýha min. šíře 300 mm bude provedena ručně v hl. min. 90 cm pod ÚT s obsypem pískem min. 250 mm nad trubku. Po 1,25 m musí být trubní vedení podbetonováno,před zásypem bude provedena zkouška těsnosti a fotodokumentace se zakreslením do sit. výkresu</t>
  </si>
  <si>
    <t>158</t>
  </si>
  <si>
    <t>99900.118.1</t>
  </si>
  <si>
    <t>Ochrana stavajících konstrukcí před poškození během výstavby (např. dveře, interiér, schodiště, podlahy, přístroje, okna atd..)</t>
  </si>
  <si>
    <t>-779646643</t>
  </si>
  <si>
    <t>159</t>
  </si>
  <si>
    <t>99900.118.2</t>
  </si>
  <si>
    <t>Technologická příprava podkladu očištění, vysátím (podlaha + stěny podkroví)</t>
  </si>
  <si>
    <t>-319914168</t>
  </si>
  <si>
    <t>skladba S11 + S21+S22</t>
  </si>
  <si>
    <t>160</t>
  </si>
  <si>
    <t>99900.118.4</t>
  </si>
  <si>
    <t>Technologická příprava podkladu očištění střechy nad 1.pp</t>
  </si>
  <si>
    <t>-1800458872</t>
  </si>
  <si>
    <t>161</t>
  </si>
  <si>
    <t>99900.500</t>
  </si>
  <si>
    <t>Šetrná demontáž reklamních plachet a jejich konstrukcí ve fasádě vč. osvětlení, bezpečného odpojení, ochrany před poškozením, manipulace</t>
  </si>
  <si>
    <t>36834319</t>
  </si>
  <si>
    <t>162</t>
  </si>
  <si>
    <t>99900.502</t>
  </si>
  <si>
    <t>Šetrná demontáž nepotřebných konstrukcí specislistů ve fasádě vč. bezpečného odpojení, likvidace, manipulace</t>
  </si>
  <si>
    <t>hod</t>
  </si>
  <si>
    <t>-1960810058</t>
  </si>
  <si>
    <t>163</t>
  </si>
  <si>
    <t>99900.504</t>
  </si>
  <si>
    <t>Příplatek na strytí, přeložení do drážek v KZS ponechaní kabelového vedení na fasádě vč. m+d vestavěných krabiček</t>
  </si>
  <si>
    <t>1704146272</t>
  </si>
  <si>
    <t>164</t>
  </si>
  <si>
    <t>999700.22</t>
  </si>
  <si>
    <t>Šetrná demontáž fasádních prvků (cedule, držáky, značky atd..) ve fasádě vč. ochrany před poškozením, uskladnění, zpětné montáže, úpravy kotvení pro nový KZS</t>
  </si>
  <si>
    <t>337307463</t>
  </si>
  <si>
    <t>10,0</t>
  </si>
  <si>
    <t>165</t>
  </si>
  <si>
    <t>99999.50</t>
  </si>
  <si>
    <t>Kompletní vybourání všech sanitárnách výrobků v 1.pp vč. bezpečného odpojení, likvidace, manipulace, poplatku za suť</t>
  </si>
  <si>
    <t>kpl</t>
  </si>
  <si>
    <t>-65668456</t>
  </si>
  <si>
    <t>Předpoklad</t>
  </si>
  <si>
    <t>166</t>
  </si>
  <si>
    <t>99999.54</t>
  </si>
  <si>
    <t>Výstražné bezpečnostní pásky se žlutými a černými pruhy ve 4.np - snižené podchodné výšky</t>
  </si>
  <si>
    <t>871828276</t>
  </si>
  <si>
    <t>Zateplení stropu nad posledním nadzemním podlažím (4.NP)</t>
  </si>
  <si>
    <t>997</t>
  </si>
  <si>
    <t>Přesun sutě</t>
  </si>
  <si>
    <t>167</t>
  </si>
  <si>
    <t>997013155</t>
  </si>
  <si>
    <t>Vnitrostaveništní doprava suti a vybouraných hmot vodorovně do 50 m s naložením s omezením mechanizace pro budovy a haly výšky přes 15 do 18 m</t>
  </si>
  <si>
    <t>479112958</t>
  </si>
  <si>
    <t>https://podminky.urs.cz/item/CS_URS_2025_02/997013155</t>
  </si>
  <si>
    <t>168</t>
  </si>
  <si>
    <t>997013501</t>
  </si>
  <si>
    <t>Odvoz suti a vybouraných hmot na skládku nebo meziskládku se složením, na vzdálenost do 1 km</t>
  </si>
  <si>
    <t>-497820231</t>
  </si>
  <si>
    <t>https://podminky.urs.cz/item/CS_URS_2025_02/997013501</t>
  </si>
  <si>
    <t>169</t>
  </si>
  <si>
    <t>997013509</t>
  </si>
  <si>
    <t>Odvoz suti a vybouraných hmot na skládku nebo meziskládku se složením, na vzdálenost Příplatek k ceně za každý další započatý 1 km přes 1 km</t>
  </si>
  <si>
    <t>-769238763</t>
  </si>
  <si>
    <t>https://podminky.urs.cz/item/CS_URS_2025_02/997013509</t>
  </si>
  <si>
    <t>predpoklad 3km celkem</t>
  </si>
  <si>
    <t>298,297*2</t>
  </si>
  <si>
    <t>170</t>
  </si>
  <si>
    <t>997013813</t>
  </si>
  <si>
    <t>Poplatek za uložení stavebního odpadu na skládce (skládkovné) z plastických hmot zatříděného do Katalogu odpadů pod kódem 17 02 03</t>
  </si>
  <si>
    <t>-2131345678</t>
  </si>
  <si>
    <t>https://podminky.urs.cz/item/CS_URS_2025_02/997013813</t>
  </si>
  <si>
    <t>0,6</t>
  </si>
  <si>
    <t>171</t>
  </si>
  <si>
    <t>997013847</t>
  </si>
  <si>
    <t>Poplatek za uložení stavebního odpadu na skládce (skládkovné) asfaltového s obsahem dehtu zatříděného do Katalogu odpadů pod kódem 17 03 01</t>
  </si>
  <si>
    <t>1690310928</t>
  </si>
  <si>
    <t>https://podminky.urs.cz/item/CS_URS_2025_02/997013847</t>
  </si>
  <si>
    <t>11,2+1,5</t>
  </si>
  <si>
    <t>172</t>
  </si>
  <si>
    <t>997013832</t>
  </si>
  <si>
    <t>Odpočtový poplatek za kovový šrot</t>
  </si>
  <si>
    <t>534580696</t>
  </si>
  <si>
    <t>2,8+0,8</t>
  </si>
  <si>
    <t>173</t>
  </si>
  <si>
    <t>317,926</t>
  </si>
  <si>
    <t>-62,387"kamenivo"</t>
  </si>
  <si>
    <t>174</t>
  </si>
  <si>
    <t>998223011</t>
  </si>
  <si>
    <t>Přesun hmot pro pozemní komunikace s krytem dlážděným dopravní vzdálenost do 200 m jakékoliv délky objektu</t>
  </si>
  <si>
    <t>1053686827</t>
  </si>
  <si>
    <t>https://podminky.urs.cz/item/CS_URS_2025_02/998223011</t>
  </si>
  <si>
    <t>62,387</t>
  </si>
  <si>
    <t>711</t>
  </si>
  <si>
    <t>Izolace proti vodě, vlhkosti a plynům</t>
  </si>
  <si>
    <t>175</t>
  </si>
  <si>
    <t>711112002</t>
  </si>
  <si>
    <t>Provedení izolace proti zemní vlhkosti natěradly a tmely za studena na ploše svislé S jednonásobným nátěrem lakem asfaltovým</t>
  </si>
  <si>
    <t>-136326656</t>
  </si>
  <si>
    <t>https://podminky.urs.cz/item/CS_URS_2025_02/711112002</t>
  </si>
  <si>
    <t>16,48*3,12</t>
  </si>
  <si>
    <t>176</t>
  </si>
  <si>
    <t>11163152</t>
  </si>
  <si>
    <t>lak hydroizolační asfaltový</t>
  </si>
  <si>
    <t>518816439</t>
  </si>
  <si>
    <t>51,418*0,00041 'Přepočtené koeficientem množství</t>
  </si>
  <si>
    <t>177</t>
  </si>
  <si>
    <t>711132101</t>
  </si>
  <si>
    <t>Provedení izolace proti zemní vlhkosti pásy na sucho AIP nebo tkaniny na ploše svislé S</t>
  </si>
  <si>
    <t>-1200452368</t>
  </si>
  <si>
    <t>https://podminky.urs.cz/item/CS_URS_2025_02/711132101</t>
  </si>
  <si>
    <t>16,48*2,0</t>
  </si>
  <si>
    <t>178</t>
  </si>
  <si>
    <t>69311068</t>
  </si>
  <si>
    <t>geotextilie netkaná separační, ochranná, filtrační, drenážní PP 300g/m2</t>
  </si>
  <si>
    <t>1444493076</t>
  </si>
  <si>
    <t>32,96*1,221 'Přepočtené koeficientem množství</t>
  </si>
  <si>
    <t>179</t>
  </si>
  <si>
    <t>711142559</t>
  </si>
  <si>
    <t>Provedení izolace proti zemní vlhkosti pásy přitavením NAIP na ploše svislé S</t>
  </si>
  <si>
    <t>-353395967</t>
  </si>
  <si>
    <t>https://podminky.urs.cz/item/CS_URS_2025_02/711142559</t>
  </si>
  <si>
    <t>2 vrstvy, skladba S23</t>
  </si>
  <si>
    <t>peneAD*2</t>
  </si>
  <si>
    <t>180</t>
  </si>
  <si>
    <t>62853004</t>
  </si>
  <si>
    <t>pás asfaltový natavitelný modifikovaný SBS s vložkou ze skleněné tkaniny a spalitelnou PE fólií nebo jemnozrnným minerálním posypem na horním povrchu tl 4,0mm</t>
  </si>
  <si>
    <t>585002287</t>
  </si>
  <si>
    <t>102,836*1,221 'Přepočtené koeficientem množství</t>
  </si>
  <si>
    <t>181</t>
  </si>
  <si>
    <t>711161273</t>
  </si>
  <si>
    <t>Provedení izolace proti zemní vlhkosti nopovou fólií na ploše svislé S z nopové fólie</t>
  </si>
  <si>
    <t>673405693</t>
  </si>
  <si>
    <t>https://podminky.urs.cz/item/CS_URS_2025_02/711161273</t>
  </si>
  <si>
    <t>skladba v AD, viz detail c1, skladba S23</t>
  </si>
  <si>
    <t>16,48*1,0</t>
  </si>
  <si>
    <t>182</t>
  </si>
  <si>
    <t>28323010</t>
  </si>
  <si>
    <t>fólie profilovaná (nopová) drenážní HDPE s výškou nopů 20mm</t>
  </si>
  <si>
    <t>-935540908</t>
  </si>
  <si>
    <t>16,48*1,221 'Přepočtené koeficientem množství</t>
  </si>
  <si>
    <t>183</t>
  </si>
  <si>
    <t>711161383</t>
  </si>
  <si>
    <t>Izolace proti zemní vlhkosti a beztlakové vodě nopovými fóliemi ostatní ukončení izolace lištou</t>
  </si>
  <si>
    <t>-465359375</t>
  </si>
  <si>
    <t>https://podminky.urs.cz/item/CS_URS_2025_02/711161383</t>
  </si>
  <si>
    <t>16,48</t>
  </si>
  <si>
    <t>184</t>
  </si>
  <si>
    <t>998711101</t>
  </si>
  <si>
    <t>Přesun hmot pro izolace proti vodě, vlhkosti a plynům stanovený z hmotnosti přesunovaného materiálu vodorovná dopravní vzdálenost do 50 m základní v objektech výšky do 6 m</t>
  </si>
  <si>
    <t>-2068713835</t>
  </si>
  <si>
    <t>https://podminky.urs.cz/item/CS_URS_2025_02/998711101</t>
  </si>
  <si>
    <t>712</t>
  </si>
  <si>
    <t>Povlakové krytiny</t>
  </si>
  <si>
    <t>185</t>
  </si>
  <si>
    <t>712340831</t>
  </si>
  <si>
    <t>Odstranění povlakové krytiny střech plochých do 10° z přitavených pásů NAIP v plné ploše jednovrstvé</t>
  </si>
  <si>
    <t>-178148052</t>
  </si>
  <si>
    <t>https://podminky.urs.cz/item/CS_URS_2025_02/712340831</t>
  </si>
  <si>
    <t>skladba S13</t>
  </si>
  <si>
    <t>8,14*11,4</t>
  </si>
  <si>
    <t>186</t>
  </si>
  <si>
    <t>712340832</t>
  </si>
  <si>
    <t>Odstranění povlakové krytiny střech plochých do 10° z přitavených pásů NAIP v plné ploše dvouvrstvé</t>
  </si>
  <si>
    <t>-1636309849</t>
  </si>
  <si>
    <t>https://podminky.urs.cz/item/CS_URS_2025_02/712340832</t>
  </si>
  <si>
    <t>Bod ú5</t>
  </si>
  <si>
    <t>40,8-7,75</t>
  </si>
  <si>
    <t>vytažení</t>
  </si>
  <si>
    <t>18,7*0,3</t>
  </si>
  <si>
    <t>187</t>
  </si>
  <si>
    <t>712341559</t>
  </si>
  <si>
    <t>Provedení povlakové krytiny střech plochých do 10° pásy přitavením NAIP v plné ploše</t>
  </si>
  <si>
    <t>1696366840</t>
  </si>
  <si>
    <t>https://podminky.urs.cz/item/CS_URS_2025_02/712341559</t>
  </si>
  <si>
    <t>vodoorovná plocha</t>
  </si>
  <si>
    <t>svislice</t>
  </si>
  <si>
    <t>13,29*0,3</t>
  </si>
  <si>
    <t>8,15*0,1</t>
  </si>
  <si>
    <t>0,6*4*1,0</t>
  </si>
  <si>
    <t>pas3S14</t>
  </si>
  <si>
    <t>188</t>
  </si>
  <si>
    <t>62855011</t>
  </si>
  <si>
    <t>pás asfaltový natavitelný modifikovaný SBS s vložkou z polyesterové rohože a hrubozrnným břidličným posypem na horním povrchu tl 5,3mm</t>
  </si>
  <si>
    <t>1265205982</t>
  </si>
  <si>
    <t>48,002*1,1655 'Přepočtené koeficientem množství</t>
  </si>
  <si>
    <t>189</t>
  </si>
  <si>
    <t>712361803</t>
  </si>
  <si>
    <t>Odstranění povlakové krytiny střech plochých do 10° z fólií přilepenou v plné ploše</t>
  </si>
  <si>
    <t>1293974082</t>
  </si>
  <si>
    <t>https://podminky.urs.cz/item/CS_URS_2025_02/712361803</t>
  </si>
  <si>
    <t>skladba S13, folie + separacní vrstva</t>
  </si>
  <si>
    <t>8,14*11,4*2</t>
  </si>
  <si>
    <t>190</t>
  </si>
  <si>
    <t>712363115</t>
  </si>
  <si>
    <t>Provedení povlakové krytiny střech plochých do 10° fólií ostatní činnosti při pokládání hydroizolačních fólií (materiál ve specifikaci) zaizolování prostupů střešní rovinou kruhový průřez, průměr do 300 mm</t>
  </si>
  <si>
    <t>1350350632</t>
  </si>
  <si>
    <t>https://podminky.urs.cz/item/CS_URS_2025_02/712363115</t>
  </si>
  <si>
    <t xml:space="preserve">PR1 – PVC dn100 </t>
  </si>
  <si>
    <t>191</t>
  </si>
  <si>
    <t>28342013</t>
  </si>
  <si>
    <t>manžeta těsnící pro prostupy hydroizolací z PVC uzavřená kruhová vnitřní průměr 90-114</t>
  </si>
  <si>
    <t>1814035188</t>
  </si>
  <si>
    <t>192</t>
  </si>
  <si>
    <t>712391171</t>
  </si>
  <si>
    <t>Provedení povlakové krytiny střech plochých do 10° -ostatní práce provedení vrstvy textilní podkladní</t>
  </si>
  <si>
    <t>1478273295</t>
  </si>
  <si>
    <t>https://podminky.urs.cz/item/CS_URS_2025_02/712391171</t>
  </si>
  <si>
    <t>193</t>
  </si>
  <si>
    <t>69311175</t>
  </si>
  <si>
    <t>geotextilie PP s ÚV stabilizací 500g/m2</t>
  </si>
  <si>
    <t>-1819761221</t>
  </si>
  <si>
    <t>40,8*1,155 'Přepočtené koeficientem množství</t>
  </si>
  <si>
    <t>194</t>
  </si>
  <si>
    <t>712391383</t>
  </si>
  <si>
    <t>Provedení dvojitého hydroizolačního systému plochých střech na ploše vodorovné V z drenážní rohože</t>
  </si>
  <si>
    <t>-667565031</t>
  </si>
  <si>
    <t>https://podminky.urs.cz/item/CS_URS_2025_02/712391383</t>
  </si>
  <si>
    <t>195</t>
  </si>
  <si>
    <t>69331044</t>
  </si>
  <si>
    <t>rohož drenážní PE nelaminovaná 900g/m2</t>
  </si>
  <si>
    <t>-733021876</t>
  </si>
  <si>
    <t>skladbaS14*1,05</t>
  </si>
  <si>
    <t>196</t>
  </si>
  <si>
    <t>712431111</t>
  </si>
  <si>
    <t>Provedení povlakové krytiny střech šikmých přes 10° do 30° pásy na sucho podkladní samolepící asfaltový pás</t>
  </si>
  <si>
    <t>1835559521</t>
  </si>
  <si>
    <t>https://podminky.urs.cz/item/CS_URS_2025_02/712431111</t>
  </si>
  <si>
    <t>13,29*0,21</t>
  </si>
  <si>
    <t>8,15*0,4</t>
  </si>
  <si>
    <t>0,6*4*0,21</t>
  </si>
  <si>
    <t>197</t>
  </si>
  <si>
    <t>62866281</t>
  </si>
  <si>
    <t>pás asfaltový samolepicí modifikovaný SBS s vložkou ze skleněné tkaniny se spalitelnou fólií nebo jemnozrnným minerálním posypem nebo textilií na horním povrchu tl 3,0mm</t>
  </si>
  <si>
    <t>1992105144</t>
  </si>
  <si>
    <t>prodlouS12*1,165</t>
  </si>
  <si>
    <t>skladbaS13*1,165</t>
  </si>
  <si>
    <t>198</t>
  </si>
  <si>
    <t>62866.81</t>
  </si>
  <si>
    <t>pás asfaltový samolepicí modifikovaný SBS s vložkou ze skleněné tkaniny se spalitelnou fólií na horním povrchu tl 3,0mm</t>
  </si>
  <si>
    <t>-1162528144</t>
  </si>
  <si>
    <t>asfalpasS14*1,165</t>
  </si>
  <si>
    <t>199</t>
  </si>
  <si>
    <t>71246.703</t>
  </si>
  <si>
    <t>Provedení povlakové krytiny střech přes 10° do 30° fólií natavenou a mechanicky kotvenou</t>
  </si>
  <si>
    <t>64449713</t>
  </si>
  <si>
    <t xml:space="preserve">Poznámka k položce:_x000d_
vč. systémových podložek a kotevních šroubů počty dle výrobce, vč. výztuh rohů a koutů, barva velmi světle šedá, </t>
  </si>
  <si>
    <t xml:space="preserve">doplnění </t>
  </si>
  <si>
    <t>0,25*2*0,52</t>
  </si>
  <si>
    <t>atika</t>
  </si>
  <si>
    <t>(8,15*2+11,5)*0,5</t>
  </si>
  <si>
    <t>vytažení na okolní kce</t>
  </si>
  <si>
    <t>(8,14+11,4)*2*0,3</t>
  </si>
  <si>
    <t>200</t>
  </si>
  <si>
    <t>28322001</t>
  </si>
  <si>
    <t>fólie hydroizolační střešní mPVC mechanicky kotvená barevná tl 2,0mm</t>
  </si>
  <si>
    <t>770547307</t>
  </si>
  <si>
    <t>prodloužení krytiny</t>
  </si>
  <si>
    <t>bednení strechy Ú1</t>
  </si>
  <si>
    <t>201</t>
  </si>
  <si>
    <t>712491171</t>
  </si>
  <si>
    <t>Provedení povlakové krytiny střech šikmých přes 10° do 30°- ostatní práce provedení vrstvy textilní podkladní</t>
  </si>
  <si>
    <t>-1839961441</t>
  </si>
  <si>
    <t>https://podminky.urs.cz/item/CS_URS_2025_02/712491171</t>
  </si>
  <si>
    <t>202</t>
  </si>
  <si>
    <t>69311081</t>
  </si>
  <si>
    <t>geotextilie netkaná separační, ochranná, filtrační, drenážní PES 300g/m2</t>
  </si>
  <si>
    <t>-1986467928</t>
  </si>
  <si>
    <t>prodlouS12*1,15</t>
  </si>
  <si>
    <t>skladbaS13*1,15</t>
  </si>
  <si>
    <t>203</t>
  </si>
  <si>
    <t>712771611</t>
  </si>
  <si>
    <t>Provedení ochranných pásů vegetační střechy osazení ochranné kačírkové lišty přitížením konstrukcí</t>
  </si>
  <si>
    <t>434156992</t>
  </si>
  <si>
    <t>https://podminky.urs.cz/item/CS_URS_2025_02/712771611</t>
  </si>
  <si>
    <t>detail 8, strecha S14. K23</t>
  </si>
  <si>
    <t>7,7</t>
  </si>
  <si>
    <t>204</t>
  </si>
  <si>
    <t>69334040</t>
  </si>
  <si>
    <t>lišta kačírková Al výška 130-150mm</t>
  </si>
  <si>
    <t>1111645045</t>
  </si>
  <si>
    <t>7,7*1,02 'Přepočtené koeficientem množství</t>
  </si>
  <si>
    <t>205</t>
  </si>
  <si>
    <t>998712103</t>
  </si>
  <si>
    <t>Přesun hmot pro povlakové krytiny stanovený z hmotnosti přesunovaného materiálu vodorovná dopravní vzdálenost do 50 m základní v objektech výšky přes 12 do 24 m</t>
  </si>
  <si>
    <t>1736461772</t>
  </si>
  <si>
    <t>https://podminky.urs.cz/item/CS_URS_2025_02/998712103</t>
  </si>
  <si>
    <t>206</t>
  </si>
  <si>
    <t>713111127</t>
  </si>
  <si>
    <t>Montáž tepelné izolace stropů rohožemi, pásy, dílci, deskami, bloky (izolační materiál ve specifikaci) rovných spodem lepením celoplošně</t>
  </si>
  <si>
    <t>1802826046</t>
  </si>
  <si>
    <t>https://podminky.urs.cz/item/CS_URS_2025_02/713111127</t>
  </si>
  <si>
    <t>bod ú3, zapravení otvorů po svodu v římse</t>
  </si>
  <si>
    <t>0,01*(4+4)</t>
  </si>
  <si>
    <t>207</t>
  </si>
  <si>
    <t>-1948603693</t>
  </si>
  <si>
    <t>bod ú3, zapravení otvoru po svodu v rímse</t>
  </si>
  <si>
    <t>0,01*(4+4)*1,05</t>
  </si>
  <si>
    <t>208</t>
  </si>
  <si>
    <t>713111139</t>
  </si>
  <si>
    <t>Montáž tepelné izolace stropů rohožemi, pásy, dílci, deskami, bloky (izolační materiál ve specifikaci) žebrových spodem lepením celoplošně s mechanickým kotvením</t>
  </si>
  <si>
    <t>777291129</t>
  </si>
  <si>
    <t>https://podminky.urs.cz/item/CS_URS_2025_02/713111139</t>
  </si>
  <si>
    <t>rozvodna, schodiště, sociálky</t>
  </si>
  <si>
    <t>odpočet mč -1.05</t>
  </si>
  <si>
    <t>zateplení svislích hran trámu</t>
  </si>
  <si>
    <t>vodorovné</t>
  </si>
  <si>
    <t>(39,8*8*2+24,45*3*2+4,57*2*2+4,75*2*10)*0,34</t>
  </si>
  <si>
    <t>svislé</t>
  </si>
  <si>
    <t>(23,8*2*4+14,4*2*3+23,8*2)*0,34</t>
  </si>
  <si>
    <t>nižší trámy</t>
  </si>
  <si>
    <t>(7,9*2+11,0*2+15,26)*0,23</t>
  </si>
  <si>
    <t>209</t>
  </si>
  <si>
    <t>63148106</t>
  </si>
  <si>
    <t>deska tepelně izolační minerální univerzální λ=0,038-0,039 tl 140mm</t>
  </si>
  <si>
    <t>-1811786772</t>
  </si>
  <si>
    <t>skladbaS4*1,05</t>
  </si>
  <si>
    <t>210</t>
  </si>
  <si>
    <t>713121111</t>
  </si>
  <si>
    <t>Montáž tepelné izolace podlah rohožemi, pásy, deskami, dílci, bloky (izolační materiál ve specifikaci) kladenými volně jednovrstvá</t>
  </si>
  <si>
    <t>2112088717</t>
  </si>
  <si>
    <t>https://podminky.urs.cz/item/CS_URS_2025_02/713121111</t>
  </si>
  <si>
    <t>PODKROVÍ</t>
  </si>
  <si>
    <t>1,0*0,17</t>
  </si>
  <si>
    <t>1,0*0,2*2</t>
  </si>
  <si>
    <t>211</t>
  </si>
  <si>
    <t>6348.267</t>
  </si>
  <si>
    <t>deska tepelně izolační z pěnového skla tl 115mm</t>
  </si>
  <si>
    <t>-2135761016</t>
  </si>
  <si>
    <t>1,0*0,17*1,05</t>
  </si>
  <si>
    <t>1,0*0,2*2*1,05</t>
  </si>
  <si>
    <t>212</t>
  </si>
  <si>
    <t>713121121</t>
  </si>
  <si>
    <t>Montáž tepelné izolace podlah rohožemi, pásy, deskami, dílci, bloky (izolační materiál ve specifikaci) kladenými volně dvouvrstvá</t>
  </si>
  <si>
    <t>128911916</t>
  </si>
  <si>
    <t>https://podminky.urs.cz/item/CS_URS_2025_02/713121121</t>
  </si>
  <si>
    <t>213</t>
  </si>
  <si>
    <t>63153713</t>
  </si>
  <si>
    <t>deska tepelně izolační minerální univerzální λ=0,036-0,037 tl 160mm</t>
  </si>
  <si>
    <t>1554025491</t>
  </si>
  <si>
    <t>2 vrstvy</t>
  </si>
  <si>
    <t>skladbaS11*2*1,05</t>
  </si>
  <si>
    <t>214</t>
  </si>
  <si>
    <t>713131.31</t>
  </si>
  <si>
    <t>Montáž tepelné izolace stěn rohožemi, pásy, deskami, dílci, bloky (izolační materiál ve specifikaci) uvnitř objektu ), mechanické kotvy do cihel. zdiva (8ks / m2), zátka 20 mm</t>
  </si>
  <si>
    <t>1223064483</t>
  </si>
  <si>
    <t>schodište + výtah</t>
  </si>
  <si>
    <t>7,3*2,45</t>
  </si>
  <si>
    <t>-0,8*2,1*2</t>
  </si>
  <si>
    <t>7,5*3,03</t>
  </si>
  <si>
    <t>14,77*2,0</t>
  </si>
  <si>
    <t>-0,9*1,68</t>
  </si>
  <si>
    <t>215</t>
  </si>
  <si>
    <t>63148173</t>
  </si>
  <si>
    <t>deska tepelně izolační minerální provětrávaných fasád s netkanou textílií λ=0,033-0,035 tl 100mm</t>
  </si>
  <si>
    <t>1695264999</t>
  </si>
  <si>
    <t xml:space="preserve">Poznámka k položce:_x000d_
spáry přelepeny černou páskou </t>
  </si>
  <si>
    <t>ITS27*1,05</t>
  </si>
  <si>
    <t>216</t>
  </si>
  <si>
    <t>1,65*7*0,29</t>
  </si>
  <si>
    <t>1,65*15*0,29</t>
  </si>
  <si>
    <t>-1,65*2*0,29</t>
  </si>
  <si>
    <t>(0,5*3*4+2,0*4)*0,32</t>
  </si>
  <si>
    <t>0,5*12*0,32</t>
  </si>
  <si>
    <t>(4,0*4*6+1,8*4)*0,32</t>
  </si>
  <si>
    <t>(4,0*3+2,0*3+2,0)*0,32</t>
  </si>
  <si>
    <t>(2,0*12)*0,32</t>
  </si>
  <si>
    <t>(2,75*2)*0,32</t>
  </si>
  <si>
    <t>(2,0*6+3,5)*0,32</t>
  </si>
  <si>
    <t>0,5*10*0,32</t>
  </si>
  <si>
    <t>(4,0*4*10)*0,32</t>
  </si>
  <si>
    <t>(8,15*2+11,5)*0,36</t>
  </si>
  <si>
    <t>bod ú10</t>
  </si>
  <si>
    <t>19,36*1,99*4</t>
  </si>
  <si>
    <t>detail č3 zateplení vnitřních stěn podkroví</t>
  </si>
  <si>
    <t>tl. 160mm</t>
  </si>
  <si>
    <t>hlavní budova</t>
  </si>
  <si>
    <t>146,81*0,72</t>
  </si>
  <si>
    <t>0,3*0,72*(9+10)</t>
  </si>
  <si>
    <t>0,15*0,72*2*(7+7+7+9)</t>
  </si>
  <si>
    <t>-0,5*0,3*(8+10)</t>
  </si>
  <si>
    <t>přístavba</t>
  </si>
  <si>
    <t>5,15*2+10,8*0,2</t>
  </si>
  <si>
    <t>tl. 50mm</t>
  </si>
  <si>
    <t>detail č.3 bod N</t>
  </si>
  <si>
    <t>izolace pod oplechováním K18</t>
  </si>
  <si>
    <t>103,2*0,17</t>
  </si>
  <si>
    <t>izolace pod oplechováním K4</t>
  </si>
  <si>
    <t>127,1*0,45</t>
  </si>
  <si>
    <t>(4,0+2,13)*2*67*0,25</t>
  </si>
  <si>
    <t>(1,7+2,13)*2*4*0,25</t>
  </si>
  <si>
    <t>(0,5+1,5)*2*12*0,25</t>
  </si>
  <si>
    <t>(2,0+1,5)*2*4*0,25</t>
  </si>
  <si>
    <t>(3,5+1,5)*2*0,25</t>
  </si>
  <si>
    <t>(2,0+2,96)*2*0,25</t>
  </si>
  <si>
    <t>(2,0+3,06)*2*0,25</t>
  </si>
  <si>
    <t>(2,0+1,23)*2*0,25</t>
  </si>
  <si>
    <t>(2,0+1,75)*2*18*0,25</t>
  </si>
  <si>
    <t>(2,75+1,55)*2*2*0,25</t>
  </si>
  <si>
    <t>(4,0+2,99*2)*0,5</t>
  </si>
  <si>
    <t>(2,1+2,35*2)*0,5</t>
  </si>
  <si>
    <t>(2,1+2,15*2)*0,5</t>
  </si>
  <si>
    <t>xps 50mm</t>
  </si>
  <si>
    <t>okna - nadpraží pouze</t>
  </si>
  <si>
    <t>4,0*67*0,1</t>
  </si>
  <si>
    <t>1,7*4*0,1</t>
  </si>
  <si>
    <t>0,5*12*0,1</t>
  </si>
  <si>
    <t>2,0*4*0,1</t>
  </si>
  <si>
    <t>3,5*0,1</t>
  </si>
  <si>
    <t>2,0*0,1</t>
  </si>
  <si>
    <t>2,0*18*0,1</t>
  </si>
  <si>
    <t>2,75*2*0,1</t>
  </si>
  <si>
    <t>217</t>
  </si>
  <si>
    <t>izolace pod oplechováním</t>
  </si>
  <si>
    <t>103,2*0,17*0,015</t>
  </si>
  <si>
    <t>127,1*0,45*0,02</t>
  </si>
  <si>
    <t>218</t>
  </si>
  <si>
    <t>28376414</t>
  </si>
  <si>
    <t>deska XPS hrana polodrážková a hladký povrch 300kPA λ=0,035 tl 20mm</t>
  </si>
  <si>
    <t>809419913</t>
  </si>
  <si>
    <t>19,36*1,99*4*1,05</t>
  </si>
  <si>
    <t>(4,0+2,99*2)*0,5*1,05</t>
  </si>
  <si>
    <t>(2,1+2,35*2)*0,5*1,05</t>
  </si>
  <si>
    <t>(2,1+2,15*2)*0,5*1,05</t>
  </si>
  <si>
    <t>(4,0+2,13)*2*67*0,25*1,05</t>
  </si>
  <si>
    <t>(1,7+2,13)*2*4*0,25*1,05</t>
  </si>
  <si>
    <t>(0,5+1,5)*2*12*0,25*1,05</t>
  </si>
  <si>
    <t>(2,0+1,5)*2*4*0,25*1,05</t>
  </si>
  <si>
    <t>(3,5+1,5)*2*0,25*1,05</t>
  </si>
  <si>
    <t>(2,0+2,96)*2*0,25*1,05</t>
  </si>
  <si>
    <t>(2,0+3,06)*2*0,25*1,05</t>
  </si>
  <si>
    <t>(2,0+1,23)*2*0,25*1,05</t>
  </si>
  <si>
    <t>(2,0+1,75)*2*18*0,25*1,05</t>
  </si>
  <si>
    <t>(2,75+1,55)*2*2*0,25*1,05</t>
  </si>
  <si>
    <t>219</t>
  </si>
  <si>
    <t>28376417</t>
  </si>
  <si>
    <t>deska XPS hrana polodrážková a hladký povrch 300kPA λ=0,035 tl 50mm</t>
  </si>
  <si>
    <t>1196225281</t>
  </si>
  <si>
    <t>4,0*67*0,1*1,05</t>
  </si>
  <si>
    <t>1,7*4*0,1*1,05</t>
  </si>
  <si>
    <t>0,5*12*0,1*1,05</t>
  </si>
  <si>
    <t>2,0*4*0,1*1,05</t>
  </si>
  <si>
    <t>3,5*0,1*1,05</t>
  </si>
  <si>
    <t>2,0*0,1*1,05</t>
  </si>
  <si>
    <t>2,0*18*0,1*1,05</t>
  </si>
  <si>
    <t>2,75*2*0,1*1,05</t>
  </si>
  <si>
    <t>220</t>
  </si>
  <si>
    <t>-322698238</t>
  </si>
  <si>
    <t>146,81*0,72*1,05</t>
  </si>
  <si>
    <t>0,3*0,72*(9+10)*1,05</t>
  </si>
  <si>
    <t>0,15*0,72*2*(7+7+7+9)*1,05</t>
  </si>
  <si>
    <t>-0,5*0,3*(8+10)*1,05</t>
  </si>
  <si>
    <t>(5,15*2+10,8*0,2)*1,05</t>
  </si>
  <si>
    <t>221</t>
  </si>
  <si>
    <t>63153702</t>
  </si>
  <si>
    <t>deska tepelně izolační minerální univerzální λ=0,036-0,037 tl 50mm</t>
  </si>
  <si>
    <t>141522247</t>
  </si>
  <si>
    <t>tl. 50mm, u otvoru viz pudorys podkroví</t>
  </si>
  <si>
    <t>222</t>
  </si>
  <si>
    <t>713131243</t>
  </si>
  <si>
    <t>Montáž tepelné izolace stěn rohožemi, pásy, deskami, dílci, bloky (izolační materiál ve specifikaci) lepením celoplošně s mechanickým kotvením, tloušťky izolace přes 140 do 200 mm</t>
  </si>
  <si>
    <t>77222587</t>
  </si>
  <si>
    <t>https://podminky.urs.cz/item/CS_URS_2025_02/713131243</t>
  </si>
  <si>
    <t>Skladba S27</t>
  </si>
  <si>
    <t>8,1*2,0</t>
  </si>
  <si>
    <t>4,77*1,4</t>
  </si>
  <si>
    <t>223</t>
  </si>
  <si>
    <t>63152.55</t>
  </si>
  <si>
    <t>deska tepelně izolační minerální tl 200mm</t>
  </si>
  <si>
    <t>-515786963</t>
  </si>
  <si>
    <t>Poznámka k položce:_x000d_
izolační desky z čedičové minerální vlny, desky v celém objemu hydrofobizovány, z jedné strany polep skelnou netkanou textílií černé barvy, spáry přelepeny černou páskou (deklarovaná tepelná vodivost 0,034 W/mK), mechanické kotvy do cihel. zdiva (8ks / m2), zátka 20 mm</t>
  </si>
  <si>
    <t>8,1*2,0*1,05</t>
  </si>
  <si>
    <t>4,77*1,4*1,05</t>
  </si>
  <si>
    <t>224</t>
  </si>
  <si>
    <t>713141336</t>
  </si>
  <si>
    <t>Montáž tepelné izolace střech plochých spádovými klíny v ploše přilepenými za studena nízkoexpanzní (PUR) pěnou</t>
  </si>
  <si>
    <t>269870812</t>
  </si>
  <si>
    <t>https://podminky.urs.cz/item/CS_URS_2025_02/713141336</t>
  </si>
  <si>
    <t>PIRrimsaspad</t>
  </si>
  <si>
    <t>225</t>
  </si>
  <si>
    <t>28376107</t>
  </si>
  <si>
    <t>klín izolační z PIR desek 25-50</t>
  </si>
  <si>
    <t>-1747419879</t>
  </si>
  <si>
    <t>226</t>
  </si>
  <si>
    <t>713151111</t>
  </si>
  <si>
    <t>Montáž tepelné izolace střech šikmých rohožemi, pásy, deskami (izolační materiál ve specifikaci) kladenými volně mezi krokve</t>
  </si>
  <si>
    <t>-1385977404</t>
  </si>
  <si>
    <t>https://podminky.urs.cz/item/CS_URS_2025_02/713151111</t>
  </si>
  <si>
    <t>227</t>
  </si>
  <si>
    <t>63148157</t>
  </si>
  <si>
    <t>deska tepelně izolační minerální univerzální λ=0,033-0,035 tl 160mm</t>
  </si>
  <si>
    <t>720439085</t>
  </si>
  <si>
    <t>28,75*1,02 'Přepočtené koeficientem množství</t>
  </si>
  <si>
    <t>228</t>
  </si>
  <si>
    <t>713191.33</t>
  </si>
  <si>
    <t>Montáž folie tepelné podlah, stropů vrchem nebo střech překrytí fólií s přelepeným spojem</t>
  </si>
  <si>
    <t>519371697</t>
  </si>
  <si>
    <t>skladba S11</t>
  </si>
  <si>
    <t>82,39+1042,32</t>
  </si>
  <si>
    <t>-(5,28+4,77)</t>
  </si>
  <si>
    <t>-17,56</t>
  </si>
  <si>
    <t>skladba S21</t>
  </si>
  <si>
    <t>"2. vrstva"skladbaS11+skladbaS21+skladbaS22inter</t>
  </si>
  <si>
    <t>229</t>
  </si>
  <si>
    <t>28329268</t>
  </si>
  <si>
    <t>fólie nekontaktní nízkodifuzně propustná PE mikroperforovaná pro doplňkovou hydroizolační vrstvu třípláštových střech (reakce na oheň - třída E) 140g/m2</t>
  </si>
  <si>
    <t>-1950068529</t>
  </si>
  <si>
    <t>skladbaS11*1,165*2</t>
  </si>
  <si>
    <t>skladbaS22inter*1,165*2</t>
  </si>
  <si>
    <t>skladbaS21*1,165*2</t>
  </si>
  <si>
    <t>230</t>
  </si>
  <si>
    <t>713999.10</t>
  </si>
  <si>
    <t>Příplatek na pracnost zhotovení otvorů do tepelné izolace pro okna vel. 500x300mm nad římsou</t>
  </si>
  <si>
    <t>-1549171765</t>
  </si>
  <si>
    <t>detail 3</t>
  </si>
  <si>
    <t>231</t>
  </si>
  <si>
    <t>761</t>
  </si>
  <si>
    <t>Konstrukce prosvětlovací</t>
  </si>
  <si>
    <t>232</t>
  </si>
  <si>
    <t>761111112</t>
  </si>
  <si>
    <t>Stěny a příčky ze skleněných tvárnic zděné rozměr 190 x 190 x 80 mm bezbarvé lesklé dezén rovný</t>
  </si>
  <si>
    <t>-2018460569</t>
  </si>
  <si>
    <t>https://podminky.urs.cz/item/CS_URS_2025_02/761111112</t>
  </si>
  <si>
    <t>233</t>
  </si>
  <si>
    <t>998761123</t>
  </si>
  <si>
    <t>Přesun hmot pro konstrukce prosvětlovací stanovený z hmotnosti přesunovaného materiálu vodorovná dopravní vzdálenost do 50 m ruční (bez užití mechanizace) v objektech výšky přes 12 do 24 m</t>
  </si>
  <si>
    <t>674575313</t>
  </si>
  <si>
    <t>https://podminky.urs.cz/item/CS_URS_2025_02/998761123</t>
  </si>
  <si>
    <t>762</t>
  </si>
  <si>
    <t>Konstrukce tesařské</t>
  </si>
  <si>
    <t>234</t>
  </si>
  <si>
    <t>762331812</t>
  </si>
  <si>
    <t>Demontáž vázaných konstrukcí krovů sklonu do 60° z hranolů, hranolků, fošen, průřezové plochy přes 120 do 224 cm2</t>
  </si>
  <si>
    <t>75809091</t>
  </si>
  <si>
    <t>https://podminky.urs.cz/item/CS_URS_2025_02/762331812</t>
  </si>
  <si>
    <t>7,7*13</t>
  </si>
  <si>
    <t>235</t>
  </si>
  <si>
    <t>762331813</t>
  </si>
  <si>
    <t>Demontáž vázaných konstrukcí krovů sklonu do 60° z hranolů, hranolků, fošen, průřezové plochy přes 224 do 288 cm2</t>
  </si>
  <si>
    <t>-1635266728</t>
  </si>
  <si>
    <t>https://podminky.urs.cz/item/CS_URS_2025_02/762331813</t>
  </si>
  <si>
    <t>10,8+10,8+4,0+0,7*9</t>
  </si>
  <si>
    <t>236</t>
  </si>
  <si>
    <t>762331814</t>
  </si>
  <si>
    <t>Demontáž vázaných konstrukcí krovů sklonu do 60° z hranolů, hranolků, fošen, průřezové plochy přes 288 do 450 cm2</t>
  </si>
  <si>
    <t>893489675</t>
  </si>
  <si>
    <t>https://podminky.urs.cz/item/CS_URS_2025_02/762331814</t>
  </si>
  <si>
    <t>10,8+4,0</t>
  </si>
  <si>
    <t>10,8+10,8</t>
  </si>
  <si>
    <t>237</t>
  </si>
  <si>
    <t>762332122</t>
  </si>
  <si>
    <t>Montáž vázaných konstrukcí krovů střech pultových, sedlových, valbových, stanových čtvercového nebo obdélníkového půdorysu z řeziva hraněného pomocí ocelových spojek (spojky ve specifikaci) průřezové plochy přes 120 do 224 cm2</t>
  </si>
  <si>
    <t>1619540763</t>
  </si>
  <si>
    <t>https://podminky.urs.cz/item/CS_URS_2025_02/762332122</t>
  </si>
  <si>
    <t>Kr1 100x220</t>
  </si>
  <si>
    <t>238</t>
  </si>
  <si>
    <t>61223.72</t>
  </si>
  <si>
    <t>hranol konstrukční KVH lepený průřezu 160x140-240mm pohledový</t>
  </si>
  <si>
    <t>1704024064</t>
  </si>
  <si>
    <t>7,7*13*0,1*0,22*1,1</t>
  </si>
  <si>
    <t>239</t>
  </si>
  <si>
    <t>762332123</t>
  </si>
  <si>
    <t>Montáž vázaných konstrukcí krovů střech pultových, sedlových, valbových, stanových čtvercového nebo obdélníkového půdorysu z řeziva hraněného pomocí ocelových spojek (spojky ve specifikaci) průřezové plochy přes 224 do 288 cm2</t>
  </si>
  <si>
    <t>1994626564</t>
  </si>
  <si>
    <t>https://podminky.urs.cz/item/CS_URS_2025_02/762332123</t>
  </si>
  <si>
    <t>Vz3 160x160</t>
  </si>
  <si>
    <t>10,8</t>
  </si>
  <si>
    <t>Pz1 160x160</t>
  </si>
  <si>
    <t>(10,8+4,0)</t>
  </si>
  <si>
    <t>SI1 160x160</t>
  </si>
  <si>
    <t>0,7*9</t>
  </si>
  <si>
    <t>240</t>
  </si>
  <si>
    <t>-1708082777</t>
  </si>
  <si>
    <t>10,8*0,16*0,16*1,1</t>
  </si>
  <si>
    <t>(10,8+4,0)*0,16*0,16*1,1</t>
  </si>
  <si>
    <t>0,7*9*0,16*0,16*1,1</t>
  </si>
  <si>
    <t>241</t>
  </si>
  <si>
    <t>762332124</t>
  </si>
  <si>
    <t>Montáž vázaných konstrukcí krovů střech pultových, sedlových, valbových, stanových čtvercového nebo obdélníkového půdorysu z řeziva hraněného pomocí ocelových spojek (spojky ve specifikaci) průřezové plochy přes 288 do 450 cm2</t>
  </si>
  <si>
    <t>-638306825</t>
  </si>
  <si>
    <t>https://podminky.urs.cz/item/CS_URS_2025_02/762332124</t>
  </si>
  <si>
    <t>Vz1 160x200</t>
  </si>
  <si>
    <t>Vz2 160x240</t>
  </si>
  <si>
    <t xml:space="preserve">Pz2 160x220 </t>
  </si>
  <si>
    <t>242</t>
  </si>
  <si>
    <t>89207186</t>
  </si>
  <si>
    <t>(10,8+4,0)*0,16*0,2*1,1</t>
  </si>
  <si>
    <t>10,8*0,16*0,24*1,1</t>
  </si>
  <si>
    <t>10,8*0,16*0,22*1,1</t>
  </si>
  <si>
    <t>243</t>
  </si>
  <si>
    <t>762341275</t>
  </si>
  <si>
    <t>Montáž bednění střech rovných a šikmých sklonu do 60° s vyřezáním otvorů z desek dřevotřískových nebo dřevoštěpkových na pero a drážku</t>
  </si>
  <si>
    <t>-2008326300</t>
  </si>
  <si>
    <t>https://podminky.urs.cz/item/CS_URS_2025_02/762341275</t>
  </si>
  <si>
    <t>244</t>
  </si>
  <si>
    <t>60726286</t>
  </si>
  <si>
    <t>deska dřevoštěpková OSB 3 P+D broušená tl 25mm</t>
  </si>
  <si>
    <t>-2041226938</t>
  </si>
  <si>
    <t>0,25*2*0,52*1,1</t>
  </si>
  <si>
    <t>8,14*11,4*1,1</t>
  </si>
  <si>
    <t>245</t>
  </si>
  <si>
    <t>762341811</t>
  </si>
  <si>
    <t>Demontáž bednění a laťování bednění střech rovných, obloukových, sklonu do 60° se všemi nadstřešními konstrukcemi z prken hrubých, hoblovaných tl. do 32 mm</t>
  </si>
  <si>
    <t>540382655</t>
  </si>
  <si>
    <t>https://podminky.urs.cz/item/CS_URS_2025_02/762341811</t>
  </si>
  <si>
    <t>Poznámka k položce:_x000d_
vč. řezání</t>
  </si>
  <si>
    <t>246</t>
  </si>
  <si>
    <t>762361313</t>
  </si>
  <si>
    <t>Konstrukční vrstva pod klempířské prvky pro oplechování horních ploch zdí a nadezdívek (atik) z desek dřevoštěpkových šroubovaných do podkladu, tloušťky desky 25 mm</t>
  </si>
  <si>
    <t>-1223883464</t>
  </si>
  <si>
    <t>https://podminky.urs.cz/item/CS_URS_2025_02/762361313</t>
  </si>
  <si>
    <t>detail c.4 bod u</t>
  </si>
  <si>
    <t>izolace pod oplechováním K7</t>
  </si>
  <si>
    <t>28,0*0,38</t>
  </si>
  <si>
    <t>K8</t>
  </si>
  <si>
    <t>42,0*0,37</t>
  </si>
  <si>
    <t>K6</t>
  </si>
  <si>
    <t>6,5*0,19</t>
  </si>
  <si>
    <t>247</t>
  </si>
  <si>
    <t>762395000</t>
  </si>
  <si>
    <t>Spojovací prostředky krovů, bednění a laťování, nadstřešních konstrukcí svorníky, prkna, hřebíky, pásová ocel, vruty</t>
  </si>
  <si>
    <t>1651919363</t>
  </si>
  <si>
    <t>https://podminky.urs.cz/item/CS_URS_2025_02/762395000</t>
  </si>
  <si>
    <t>(57,195+93,056)*0,025</t>
  </si>
  <si>
    <t>2,422+0,898+1,395</t>
  </si>
  <si>
    <t>248</t>
  </si>
  <si>
    <t>762431.36</t>
  </si>
  <si>
    <t>Obložení ostění a nadpraží okna z dřevoštěpkových desek OSB vrtaných na pero a drážku broušených, tloušťky desky 19 mm</t>
  </si>
  <si>
    <t>249047527</t>
  </si>
  <si>
    <t>(0,3+0,5)*2*0,25*20</t>
  </si>
  <si>
    <t>249</t>
  </si>
  <si>
    <t>762511277</t>
  </si>
  <si>
    <t>Podlahové konstrukce podkladové z dřevoštěpkových desek OSB jednovrstvých šroubovaných na pero a drážku broušených, tloušťky desky 25 mm</t>
  </si>
  <si>
    <t>-558556024</t>
  </si>
  <si>
    <t>https://podminky.urs.cz/item/CS_URS_2025_02/762511277</t>
  </si>
  <si>
    <t>S21B</t>
  </si>
  <si>
    <t>250</t>
  </si>
  <si>
    <t>762512261</t>
  </si>
  <si>
    <t>Podlahové konstrukce podkladové montáž roštu podkladového</t>
  </si>
  <si>
    <t>-1552617933</t>
  </si>
  <si>
    <t>https://podminky.urs.cz/item/CS_URS_2025_02/762512261</t>
  </si>
  <si>
    <t>podkladní kce S21</t>
  </si>
  <si>
    <t>první vrstva trámku, detail 6</t>
  </si>
  <si>
    <t>6,0/0,5*1,7</t>
  </si>
  <si>
    <t>druhá vrstva trámku, detail 7</t>
  </si>
  <si>
    <t>1,7/0,5*6,0</t>
  </si>
  <si>
    <t>251</t>
  </si>
  <si>
    <t>60512130</t>
  </si>
  <si>
    <t>hranol stavební řezivo průřezu do 224cm2 do dl 6m</t>
  </si>
  <si>
    <t>-939646778</t>
  </si>
  <si>
    <t>podkladní kce S21b</t>
  </si>
  <si>
    <t>6,0/0,5*1,7*0,16*0,1*1,1</t>
  </si>
  <si>
    <t>1,7/0,5*6,0*0,16*0,1*1,1</t>
  </si>
  <si>
    <t>252</t>
  </si>
  <si>
    <t>762595001</t>
  </si>
  <si>
    <t>Spojovací prostředky podlah a podkladových konstrukcí hřebíky, vruty</t>
  </si>
  <si>
    <t>1376184801</t>
  </si>
  <si>
    <t>https://podminky.urs.cz/item/CS_URS_2025_02/762595001</t>
  </si>
  <si>
    <t>S21b</t>
  </si>
  <si>
    <t>0,718</t>
  </si>
  <si>
    <t>253</t>
  </si>
  <si>
    <t>76281.043</t>
  </si>
  <si>
    <t>Záklop střechy S14 z desek OSB tl 15 mm do vlhkého prostředí na pero a drážku šroubovaných na rošt vč. podkladních hranolů 40x40mm, impregnace, kotvení do žb kce, vrtů</t>
  </si>
  <si>
    <t>1656723143</t>
  </si>
  <si>
    <t>8,0*1,0</t>
  </si>
  <si>
    <t>254</t>
  </si>
  <si>
    <t>998762103</t>
  </si>
  <si>
    <t>Přesun hmot pro konstrukce tesařské stanovený z hmotnosti přesunovaného materiálu vodorovná dopravní vzdálenost do 50 m základní v objektech výšky přes 12 do 24 m</t>
  </si>
  <si>
    <t>1741875353</t>
  </si>
  <si>
    <t>https://podminky.urs.cz/item/CS_URS_2025_02/998762103</t>
  </si>
  <si>
    <t>763</t>
  </si>
  <si>
    <t>Konstrukce suché výstavby</t>
  </si>
  <si>
    <t>255</t>
  </si>
  <si>
    <t>763111429</t>
  </si>
  <si>
    <t>Příčka ze sádrokartonových desek s nosnou konstrukcí z jednoduchých ocelových profilů UW, CW dvojitě opláštěná deskami protipožárními DF tl. 2 x 12,5 mm EI 90, příčka tl. 200 mm, profil 150, s izolací, Rw do 56 dB</t>
  </si>
  <si>
    <t>1696750671</t>
  </si>
  <si>
    <t>https://podminky.urs.cz/item/CS_URS_2025_02/763111429</t>
  </si>
  <si>
    <t>skladba S29</t>
  </si>
  <si>
    <t>11,96*2,3</t>
  </si>
  <si>
    <t>256</t>
  </si>
  <si>
    <t>763111717</t>
  </si>
  <si>
    <t>Příčka ze sádrokartonových desek ostatní konstrukce a práce na příčkách ze sádrokartonových desek základní penetrační nátěr (oboustranný)</t>
  </si>
  <si>
    <t>41457928</t>
  </si>
  <si>
    <t>https://podminky.urs.cz/item/CS_URS_2025_02/763111717</t>
  </si>
  <si>
    <t>sdkprickaU6+sklaS29</t>
  </si>
  <si>
    <t>257</t>
  </si>
  <si>
    <t>763131.41</t>
  </si>
  <si>
    <t>SDK podhled desky 2xDF 12,5 bez izolace, nosná konstrukce z dřevěných impregnovaných trámků 60x60mm</t>
  </si>
  <si>
    <t>-1223763152</t>
  </si>
  <si>
    <t>skladba S24</t>
  </si>
  <si>
    <t xml:space="preserve">podkroví </t>
  </si>
  <si>
    <t>258</t>
  </si>
  <si>
    <t>763131714</t>
  </si>
  <si>
    <t>Podhled ze sádrokartonových desek ostatní práce a konstrukce na podhledech ze sádrokartonových desek základní penetrační nátěr</t>
  </si>
  <si>
    <t>-34040125</t>
  </si>
  <si>
    <t>https://podminky.urs.cz/item/CS_URS_2025_02/763131714</t>
  </si>
  <si>
    <t>259</t>
  </si>
  <si>
    <t>763131751</t>
  </si>
  <si>
    <t>Podhled ze sádrokartonových desek ostatní práce a konstrukce na podhledech ze sádrokartonových desek montáž parotěsné zábrany</t>
  </si>
  <si>
    <t>-453868337</t>
  </si>
  <si>
    <t>https://podminky.urs.cz/item/CS_URS_2025_02/763131751</t>
  </si>
  <si>
    <t>260</t>
  </si>
  <si>
    <t>28329276</t>
  </si>
  <si>
    <t>fólie PE vyztužená pro parotěsnou vrstvu (reakce na oheň - třída E) 140g/m2</t>
  </si>
  <si>
    <t>-320681456</t>
  </si>
  <si>
    <t>Poznámka k položce:_x000d_
 s celoobvodovým přilepením k podkladu</t>
  </si>
  <si>
    <t>28,75*1,1235 'Přepočtené koeficientem množství</t>
  </si>
  <si>
    <t>261</t>
  </si>
  <si>
    <t>763131752</t>
  </si>
  <si>
    <t>Podhled ze sádrokartonových desek ostatní práce a konstrukce na podhledech ze sádrokartonových desek montáž jedné vrstvy tepelné izolace</t>
  </si>
  <si>
    <t>-1865648670</t>
  </si>
  <si>
    <t>https://podminky.urs.cz/item/CS_URS_2025_02/763131752</t>
  </si>
  <si>
    <t>262</t>
  </si>
  <si>
    <t>63152097</t>
  </si>
  <si>
    <t>pás tepelně izolační univerzální λ=0,032-0,033 tl 60mm</t>
  </si>
  <si>
    <t>537871187</t>
  </si>
  <si>
    <t>263</t>
  </si>
  <si>
    <t>998763323</t>
  </si>
  <si>
    <t>Přesun hmot pro konstrukce montované z desek sádrokartonových, sádrovláknitých, cementovláknitých nebo cementových stanovený z hmotnosti přesunovaného materiálu vodorovná dopravní vzdálenost do 50 m s omezením mechanizace v objektech výšky přes 12 do 24 m</t>
  </si>
  <si>
    <t>-1331333026</t>
  </si>
  <si>
    <t>https://podminky.urs.cz/item/CS_URS_2025_02/998763323</t>
  </si>
  <si>
    <t>264</t>
  </si>
  <si>
    <t>764001.21</t>
  </si>
  <si>
    <t>Demontáž krytiny a hlavic anglických dvorků</t>
  </si>
  <si>
    <t>1423518087</t>
  </si>
  <si>
    <t>ú2 - zastřešení AD</t>
  </si>
  <si>
    <t>0,6*2,0*4</t>
  </si>
  <si>
    <t>265</t>
  </si>
  <si>
    <t>764002811</t>
  </si>
  <si>
    <t>Demontáž klempířských konstrukcí okapového plechu do suti, v krytině povlakové</t>
  </si>
  <si>
    <t>729828150</t>
  </si>
  <si>
    <t>https://podminky.urs.cz/item/CS_URS_2025_02/764002811</t>
  </si>
  <si>
    <t>hlavní objekt</t>
  </si>
  <si>
    <t>52,62</t>
  </si>
  <si>
    <t>266</t>
  </si>
  <si>
    <t>764002841</t>
  </si>
  <si>
    <t>Demontáž klempířských konstrukcí oplechování horních ploch zdí a nadezdívek do suti</t>
  </si>
  <si>
    <t>210214536</t>
  </si>
  <si>
    <t>https://podminky.urs.cz/item/CS_URS_2025_02/764002841</t>
  </si>
  <si>
    <t>21,0</t>
  </si>
  <si>
    <t>11,47</t>
  </si>
  <si>
    <t>5,75</t>
  </si>
  <si>
    <t>atika 1.pp, bod ú12</t>
  </si>
  <si>
    <t>5,3</t>
  </si>
  <si>
    <t>267</t>
  </si>
  <si>
    <t>55,0+355,0+127,0+110,0</t>
  </si>
  <si>
    <t>-1,6*2</t>
  </si>
  <si>
    <t>268</t>
  </si>
  <si>
    <t>764002861</t>
  </si>
  <si>
    <t>Demontáž klempířských konstrukcí oplechování říms do suti</t>
  </si>
  <si>
    <t>208131662</t>
  </si>
  <si>
    <t>https://podminky.urs.cz/item/CS_URS_2025_02/764002861</t>
  </si>
  <si>
    <t>horní + soklová</t>
  </si>
  <si>
    <t>21,64*2</t>
  </si>
  <si>
    <t xml:space="preserve">horní </t>
  </si>
  <si>
    <t>21,64</t>
  </si>
  <si>
    <t>269</t>
  </si>
  <si>
    <t>764004801</t>
  </si>
  <si>
    <t>Demontáž klempířských konstrukcí žlabu podokapního do suti</t>
  </si>
  <si>
    <t>-1172407160</t>
  </si>
  <si>
    <t>https://podminky.urs.cz/item/CS_URS_2025_02/764004801</t>
  </si>
  <si>
    <t>nižší objekt</t>
  </si>
  <si>
    <t>8,4</t>
  </si>
  <si>
    <t>270</t>
  </si>
  <si>
    <t>764004861</t>
  </si>
  <si>
    <t>Demontáž klempířských konstrukcí svodu do suti</t>
  </si>
  <si>
    <t>-1270256083</t>
  </si>
  <si>
    <t>https://podminky.urs.cz/item/CS_URS_2025_02/764004861</t>
  </si>
  <si>
    <t>154,8</t>
  </si>
  <si>
    <t>271</t>
  </si>
  <si>
    <t>76422.408</t>
  </si>
  <si>
    <t>Oplechování horních ploch zdí a nadezdívek (atik) z hliníkového plechu mechanicky kotvené rš 740 mm</t>
  </si>
  <si>
    <t>-1096202291</t>
  </si>
  <si>
    <t>K4</t>
  </si>
  <si>
    <t>127,1</t>
  </si>
  <si>
    <t>272</t>
  </si>
  <si>
    <t>76422.410</t>
  </si>
  <si>
    <t>Oplechování horních ploch zdí a nadezdívek (atik) z hliníkového plechu mechanicky kotvené rš 700 mm</t>
  </si>
  <si>
    <t>1990955488</t>
  </si>
  <si>
    <t>42,0</t>
  </si>
  <si>
    <t>273</t>
  </si>
  <si>
    <t>764224.03</t>
  </si>
  <si>
    <t>Oplechování horních ploch zdí a nadezdívek (atik) z hliníkového plechu mechanicky kotvené rš 220 mm</t>
  </si>
  <si>
    <t>-896468892</t>
  </si>
  <si>
    <t>K21</t>
  </si>
  <si>
    <t>2,4</t>
  </si>
  <si>
    <t>274</t>
  </si>
  <si>
    <t>764224.04</t>
  </si>
  <si>
    <t>Oplechování horních ploch zdí a nadezdívek (atik) z hliníkového plechu mechanicky kotvené rš 290 mm</t>
  </si>
  <si>
    <t>86661571</t>
  </si>
  <si>
    <t>275</t>
  </si>
  <si>
    <t>764224.08</t>
  </si>
  <si>
    <t>Oplechování horních ploch zdí a nadezdívek (atik) z hliníkového plechu mechanicky kotvené rš 670mm</t>
  </si>
  <si>
    <t>-732987072</t>
  </si>
  <si>
    <t>K7</t>
  </si>
  <si>
    <t>28,0</t>
  </si>
  <si>
    <t>276</t>
  </si>
  <si>
    <t>764224411</t>
  </si>
  <si>
    <t>Oplechování horních ploch zdí a nadezdívek (atik) z hliníkového plechu mechanicky kotvené přes rš 800 mm</t>
  </si>
  <si>
    <t>1546435552</t>
  </si>
  <si>
    <t>https://podminky.urs.cz/item/CS_URS_2025_02/764224411</t>
  </si>
  <si>
    <t>K14</t>
  </si>
  <si>
    <t>0,86*5,1</t>
  </si>
  <si>
    <t>277</t>
  </si>
  <si>
    <t>764226.04</t>
  </si>
  <si>
    <t>https://podminky.urs.cz/item/CS_URS_2025_02/764226.04</t>
  </si>
  <si>
    <t>33,0</t>
  </si>
  <si>
    <t>278</t>
  </si>
  <si>
    <t>76422.406</t>
  </si>
  <si>
    <t>Oplechování parapetů rovných mechanicky kotvené z Al plechu rš 470 mm</t>
  </si>
  <si>
    <t>1899363226</t>
  </si>
  <si>
    <t>K1</t>
  </si>
  <si>
    <t>355,0</t>
  </si>
  <si>
    <t>279</t>
  </si>
  <si>
    <t>37261754</t>
  </si>
  <si>
    <t>K2</t>
  </si>
  <si>
    <t>9,0</t>
  </si>
  <si>
    <t>280</t>
  </si>
  <si>
    <t>764228405</t>
  </si>
  <si>
    <t>Oplechování říms a ozdobných prvků z hliníkového plechu rovných, bez rohů mechanicky kotvené rš 400 mm</t>
  </si>
  <si>
    <t>-60276467</t>
  </si>
  <si>
    <t>https://podminky.urs.cz/item/CS_URS_2025_02/764228405</t>
  </si>
  <si>
    <t>K12</t>
  </si>
  <si>
    <t>2,5</t>
  </si>
  <si>
    <t>281</t>
  </si>
  <si>
    <t>764228406</t>
  </si>
  <si>
    <t>Oplechování říms a ozdobných prvků z hliníkového plechu rovných, bez rohů mechanicky kotvené rš 500 mm</t>
  </si>
  <si>
    <t>-1035933216</t>
  </si>
  <si>
    <t>https://podminky.urs.cz/item/CS_URS_2025_02/764228406</t>
  </si>
  <si>
    <t>K11</t>
  </si>
  <si>
    <t>28,1</t>
  </si>
  <si>
    <t>282</t>
  </si>
  <si>
    <t>764228425</t>
  </si>
  <si>
    <t>Oplechování říms a ozdobných prvků z hliníkového plechu rovných, bez rohů celoplošně lepené rš 400 mm</t>
  </si>
  <si>
    <t>1079159721</t>
  </si>
  <si>
    <t>https://podminky.urs.cz/item/CS_URS_2025_02/764228425</t>
  </si>
  <si>
    <t>K15</t>
  </si>
  <si>
    <t>7,6</t>
  </si>
  <si>
    <t>283</t>
  </si>
  <si>
    <t>76432.405</t>
  </si>
  <si>
    <t>Lemování zdí z hliníkového plechu rš 400 mm, lepeno</t>
  </si>
  <si>
    <t>-714867038</t>
  </si>
  <si>
    <t>K18</t>
  </si>
  <si>
    <t>103,2</t>
  </si>
  <si>
    <t>284</t>
  </si>
  <si>
    <t>76432.406</t>
  </si>
  <si>
    <t>Lemování zdí z hliníkového plechu rš 580 mm lepeno</t>
  </si>
  <si>
    <t>-334620856</t>
  </si>
  <si>
    <t>K17</t>
  </si>
  <si>
    <t>26,0</t>
  </si>
  <si>
    <t>285</t>
  </si>
  <si>
    <t>764321.10</t>
  </si>
  <si>
    <t>Lemování střešní konstrukce z Al plechu rš 740 mm</t>
  </si>
  <si>
    <t>178994346</t>
  </si>
  <si>
    <t>K5</t>
  </si>
  <si>
    <t>6,0</t>
  </si>
  <si>
    <t>286</t>
  </si>
  <si>
    <t>764321404</t>
  </si>
  <si>
    <t>Lemování zdí z hliníkového plechu boční nebo horní rovných, střech s krytinou prejzovou nebo vlnitou rš 330 mm</t>
  </si>
  <si>
    <t>2063873528</t>
  </si>
  <si>
    <t>https://podminky.urs.cz/item/CS_URS_2025_02/764321404</t>
  </si>
  <si>
    <t>K10</t>
  </si>
  <si>
    <t>13,1</t>
  </si>
  <si>
    <t>287</t>
  </si>
  <si>
    <t>764321407</t>
  </si>
  <si>
    <t>Lemování zdí z hliníkového plechu boční nebo horní rovných, střech s krytinou prejzovou nebo vlnitou rš 670 mm</t>
  </si>
  <si>
    <t>176755371</t>
  </si>
  <si>
    <t>https://podminky.urs.cz/item/CS_URS_2025_02/764321407</t>
  </si>
  <si>
    <t>k16</t>
  </si>
  <si>
    <t>11,0</t>
  </si>
  <si>
    <t>288</t>
  </si>
  <si>
    <t>764324.11</t>
  </si>
  <si>
    <t>Lemování stávajícího zděného komínu z hliníkového plechu</t>
  </si>
  <si>
    <t>-721483867</t>
  </si>
  <si>
    <t>Poznámka k položce:_x000d_
plech tl. 0,7mm vč. napojení na střešní konstrukci pod hydroizolací</t>
  </si>
  <si>
    <t>K/24</t>
  </si>
  <si>
    <t>11,2</t>
  </si>
  <si>
    <t>289</t>
  </si>
  <si>
    <t>764501108</t>
  </si>
  <si>
    <t>Montáž žlabu podokapního půlkruhového kotlíku</t>
  </si>
  <si>
    <t>-1741677130</t>
  </si>
  <si>
    <t>https://podminky.urs.cz/item/CS_URS_2025_02/764501108</t>
  </si>
  <si>
    <t>K19</t>
  </si>
  <si>
    <t>K22</t>
  </si>
  <si>
    <t>290</t>
  </si>
  <si>
    <t>55344845</t>
  </si>
  <si>
    <t>kotlík kulatý Al 333/100mm</t>
  </si>
  <si>
    <t>-1610000200</t>
  </si>
  <si>
    <t>291</t>
  </si>
  <si>
    <t>55344.43</t>
  </si>
  <si>
    <t>kotlík závěsný hranatý Pz rozměr 240x240x238mm, svod DN 100mm</t>
  </si>
  <si>
    <t>-1072823173</t>
  </si>
  <si>
    <t>292</t>
  </si>
  <si>
    <t>764521.05</t>
  </si>
  <si>
    <t>Žlab podokapní z hliníkového plechu včetně háků a čel půlkruhový rš 380 mm</t>
  </si>
  <si>
    <t>1487478842</t>
  </si>
  <si>
    <t>293</t>
  </si>
  <si>
    <t>764528422</t>
  </si>
  <si>
    <t>Svod z hliníkového plechu včetně objímek, kolen a odskoků kruhový, průměru 100 mm</t>
  </si>
  <si>
    <t>-215362472</t>
  </si>
  <si>
    <t>https://podminky.urs.cz/item/CS_URS_2025_02/764528422</t>
  </si>
  <si>
    <t>3,0</t>
  </si>
  <si>
    <t>294</t>
  </si>
  <si>
    <t>764999.100</t>
  </si>
  <si>
    <t>Ukončovací prvek nad větrací šachtou v AL plechu kotveno do konstrukce, detail č. 8 - bod M</t>
  </si>
  <si>
    <t>-1622007515</t>
  </si>
  <si>
    <t>295</t>
  </si>
  <si>
    <t>764999.102</t>
  </si>
  <si>
    <t>Zkrácení stávajícího PZ vývodu žlabu</t>
  </si>
  <si>
    <t>2092063066</t>
  </si>
  <si>
    <t>296</t>
  </si>
  <si>
    <t>764999.104</t>
  </si>
  <si>
    <t>Montáž a dodávka ochranného pasků proti hmyzu u S14</t>
  </si>
  <si>
    <t>2125850810</t>
  </si>
  <si>
    <t>297</t>
  </si>
  <si>
    <t>765</t>
  </si>
  <si>
    <t>Krytina skládaná vč. přesunu hmot</t>
  </si>
  <si>
    <t>298</t>
  </si>
  <si>
    <t>765192001</t>
  </si>
  <si>
    <t>Provizorní zakrytí střechy ochrannou plachtou</t>
  </si>
  <si>
    <t>563201923</t>
  </si>
  <si>
    <t>https://podminky.urs.cz/item/CS_URS_2025_02/765192001</t>
  </si>
  <si>
    <t>9,0*12,0</t>
  </si>
  <si>
    <t>766</t>
  </si>
  <si>
    <t>Konstrukce truhlářské</t>
  </si>
  <si>
    <t>299</t>
  </si>
  <si>
    <t>76611.100</t>
  </si>
  <si>
    <t>Montáž a dodávka dveří vel. 900x1970mm, jednokřídlé, výplň CLP laminát+dutinová dřevotříska vč. ocelové zárubně, kování, systémových detailů a prvků, povrchové úpravy - ozn. Di01</t>
  </si>
  <si>
    <t>1018602897</t>
  </si>
  <si>
    <t>Poznámka k položce:_x000d_
Kompletní popis viz. Výpis prvků: Dveře int</t>
  </si>
  <si>
    <t>300</t>
  </si>
  <si>
    <t>766691811</t>
  </si>
  <si>
    <t>Demontáž parapetních desek šířky do 300 mm</t>
  </si>
  <si>
    <t>1940218336</t>
  </si>
  <si>
    <t>https://podminky.urs.cz/item/CS_URS_2025_02/766691811</t>
  </si>
  <si>
    <t>P01</t>
  </si>
  <si>
    <t>294,5</t>
  </si>
  <si>
    <t>P02</t>
  </si>
  <si>
    <t>6,6</t>
  </si>
  <si>
    <t>P03</t>
  </si>
  <si>
    <t>46,2</t>
  </si>
  <si>
    <t>301</t>
  </si>
  <si>
    <t>766691914</t>
  </si>
  <si>
    <t>Ostatní práce vyvěšení nebo zavěšení křídel dřevěných dveřních, plochy do 2 m2</t>
  </si>
  <si>
    <t>1236575292</t>
  </si>
  <si>
    <t>https://podminky.urs.cz/item/CS_URS_2025_02/766691914</t>
  </si>
  <si>
    <t>302</t>
  </si>
  <si>
    <t>766691915</t>
  </si>
  <si>
    <t>Ostatní práce vyvěšení nebo zavěšení křídel dřevěných dveřních, plochy přes 2 m2</t>
  </si>
  <si>
    <t>303666335</t>
  </si>
  <si>
    <t>https://podminky.urs.cz/item/CS_URS_2025_02/766691915</t>
  </si>
  <si>
    <t>303</t>
  </si>
  <si>
    <t>766694116</t>
  </si>
  <si>
    <t>Montáž ostatních truhlářských konstrukcí parapetních desek dřevěných nebo plastových šířky do 300 mm</t>
  </si>
  <si>
    <t>-1000809497</t>
  </si>
  <si>
    <t>https://podminky.urs.cz/item/CS_URS_2025_02/766694116</t>
  </si>
  <si>
    <t>304</t>
  </si>
  <si>
    <t>60794.02</t>
  </si>
  <si>
    <t>parapet dřevotřískový vnitřní povrch laminátový š 260mm</t>
  </si>
  <si>
    <t>-1090419900</t>
  </si>
  <si>
    <t>305</t>
  </si>
  <si>
    <t>60794.04</t>
  </si>
  <si>
    <t>parapet dřevotřískový vnitřní povrch laminátový š 260mm do vlhkého prostředí</t>
  </si>
  <si>
    <t>1260504533</t>
  </si>
  <si>
    <t>767</t>
  </si>
  <si>
    <t>Konstrukce zámečnické vč. přesunu hmot</t>
  </si>
  <si>
    <t>306</t>
  </si>
  <si>
    <t>76711.100</t>
  </si>
  <si>
    <t>Montáž a dodávka dveří vel. 900x1740mm, jednokřídlé, ocelové plechy tl. 1,2.mm+minerální vata, protipožární EW15 DP3, L vč. ocelové zárubně, kování, systémových detailů a prvků, povrchové úpravy - ozn. Di03</t>
  </si>
  <si>
    <t>1120477352</t>
  </si>
  <si>
    <t>307</t>
  </si>
  <si>
    <t>76711.105</t>
  </si>
  <si>
    <t>Montáž a dodávka dveří vel. 1800x1970mm, dvoukřídlé, ocelové plechy tl. 1,2.mm+minerální vata, protipožární EI30 DP3-C, paniková klika vč. ocelové zárubně, kování, systémových detailů a prvků, povrchové úpravy - ozn. Di04</t>
  </si>
  <si>
    <t>1450693963</t>
  </si>
  <si>
    <t>308</t>
  </si>
  <si>
    <t>76711.106</t>
  </si>
  <si>
    <t>Montáž a dodávka dveří vel. 900x1680mm, ocelové plechy tl. 1,2.mm+minerální vata, protipožární EW15 DP3-C vč. ocelové zárubně, kování, systémových detailů a prvků, povrchové úpravy - ozn. Di06</t>
  </si>
  <si>
    <t>1233303315</t>
  </si>
  <si>
    <t>2,0</t>
  </si>
  <si>
    <t>309</t>
  </si>
  <si>
    <t>76711.110</t>
  </si>
  <si>
    <t>Montáž a dodávka vstupních dveří vel. 4000x2990mm, dvoukřídlé, rám hliníkový profil 72mm, křídlo tep. izol sendvič s krycím Al plechem, bezpečnostní sklo vč. systémové zárubně, kování, systémových detailů a prvků, povrchové úpravy - ozn. D01</t>
  </si>
  <si>
    <t>678925939</t>
  </si>
  <si>
    <t>Poznámka k položce:_x000d_
Kompletní pois viz. Výplně otvorů: Obvod</t>
  </si>
  <si>
    <t>310</t>
  </si>
  <si>
    <t>76711.115</t>
  </si>
  <si>
    <t>Montáž a dodávka sekundárních vchodových dveří vel. 2100x2350mm, dvoukřídlé, rám hliníkový profil 72mm, křídlo tep. izol sendvič s krycím Al plechem, bezpečnostní sklo vč. systémové zárubně, kování, systémových detailů a prvků, povrchové úpravy - ozn. D02</t>
  </si>
  <si>
    <t>2007113335</t>
  </si>
  <si>
    <t>311</t>
  </si>
  <si>
    <t>76711.120</t>
  </si>
  <si>
    <t>Montáž a dodávka sekundárních vchodových dveří vel. 2100x2350mm, dvoukřídlé, rám hliníkový profil 72mm, křídlo tep. izol sendvič s krycím Al plechem, bezpečnostní sklo vč. systémové zárubně, kování, systémových detailů a prvků, povrchové úpravy - ozn. D03</t>
  </si>
  <si>
    <t>-2066199190</t>
  </si>
  <si>
    <t>312</t>
  </si>
  <si>
    <t>76711.125</t>
  </si>
  <si>
    <t>Montáž a dodávka bočních vchodových dveří vel. 2100x2150mm, dvoukřídlé, rám hliníkový profil 72mm, křídlo tep. izol sendvič s krycím Al plechem, bezpečnostní sklo vč. systémové zárubně, kování, systémových detailů a prvků, povrchové úpravy - ozn. D04</t>
  </si>
  <si>
    <t>-993693239</t>
  </si>
  <si>
    <t>313</t>
  </si>
  <si>
    <t>76711.200</t>
  </si>
  <si>
    <t>Repase stávajícího zastřešení nad zvedací plošinou vel. 5,2x3,1m vč. šetrné dmtž, zpětné montáže, odstranění nátěru, nový nátěr, úpravy pro nový kzs, manipulace</t>
  </si>
  <si>
    <t>-913258151</t>
  </si>
  <si>
    <t>bod ú4</t>
  </si>
  <si>
    <t>314</t>
  </si>
  <si>
    <t>76711.210</t>
  </si>
  <si>
    <t>Repase stávajícího výlezu na střechu dl - cca 17,6m vč. šetrné dmtž, zpětné montáže, odstranění nátěru, nový nátěr, úpravy pro nový kzs, manipulace</t>
  </si>
  <si>
    <t>1795488131</t>
  </si>
  <si>
    <t>bod ú6</t>
  </si>
  <si>
    <t>315</t>
  </si>
  <si>
    <t>76711.215</t>
  </si>
  <si>
    <t>Repase stávajícího venkovního schodiště s podestou (očíštění, vyspravení) vč. šetrné demontáže a zpětné montáže po novém KZS</t>
  </si>
  <si>
    <t>1524280369</t>
  </si>
  <si>
    <t>Poznámka k položce:_x000d_
vč. navaření nových patnách plechů 300x300x10mm</t>
  </si>
  <si>
    <t>bod 12 - situace</t>
  </si>
  <si>
    <t>316</t>
  </si>
  <si>
    <t>76711.216</t>
  </si>
  <si>
    <t>Repase stávajícího zábradlí venkovního schodiště vč. šetrné dmtž, zpětné montáže, odstranění nátěru, nový nátěr, úpravy pro nový kzs, manipulace</t>
  </si>
  <si>
    <t>1284778177</t>
  </si>
  <si>
    <t>bod 12 - situace, ú15</t>
  </si>
  <si>
    <t>2,9+5,45</t>
  </si>
  <si>
    <t>317</t>
  </si>
  <si>
    <t>76711.220</t>
  </si>
  <si>
    <t>Repase stávajícího výlezu na střechu (odstranění stávajícího nátěru, nový lak v cihlové barvě)</t>
  </si>
  <si>
    <t>-611139748</t>
  </si>
  <si>
    <t>Poznámka k položce:_x000d_
NA STAVBĚ BUDE STANOVEN BLIŽŠÍ POSTUP ÚPRAV</t>
  </si>
  <si>
    <t>318</t>
  </si>
  <si>
    <t>76711.228</t>
  </si>
  <si>
    <t xml:space="preserve">Montáž a dodávka ochrany poničení rohu fasády </t>
  </si>
  <si>
    <t>-2018903551</t>
  </si>
  <si>
    <t>Poznámka k položce:_x000d_
ocel. trubková zarážka kol automobilů jako ochrana fasádního pláště -Tr 100 x 5 vč. zabetonování do patky 1000 x 400 x 900, C20/25 bez armatury</t>
  </si>
  <si>
    <t>319</t>
  </si>
  <si>
    <t>76711.230</t>
  </si>
  <si>
    <t>Montáž a dodávka krytu větracího komínku vel. 600x600mm z ocel. jemnou sítí proti hmyzu a hlodavcům a klempířským protidešťovým krytem</t>
  </si>
  <si>
    <t>-1005260384</t>
  </si>
  <si>
    <t>320</t>
  </si>
  <si>
    <t>76711.300</t>
  </si>
  <si>
    <t>Montáž a dodávka kotvících bodů na fasádu pro reklamu (kotveno přes nová KZS)</t>
  </si>
  <si>
    <t>1237987500</t>
  </si>
  <si>
    <t>30,0</t>
  </si>
  <si>
    <t>321</t>
  </si>
  <si>
    <t>767221801</t>
  </si>
  <si>
    <t>Demontáž výrobků z kompozitů zábradlí</t>
  </si>
  <si>
    <t>-250355932</t>
  </si>
  <si>
    <t>https://podminky.urs.cz/item/CS_URS_2025_02/767221801</t>
  </si>
  <si>
    <t>venkovní rampa</t>
  </si>
  <si>
    <t>2,1*2</t>
  </si>
  <si>
    <t>322</t>
  </si>
  <si>
    <t>76711.218</t>
  </si>
  <si>
    <t>Kompletní demontáž stávající ocelové násypky vč. likvidace, manipulace</t>
  </si>
  <si>
    <t>1012558383</t>
  </si>
  <si>
    <t>323</t>
  </si>
  <si>
    <t>76730.215</t>
  </si>
  <si>
    <t>Montáž a dodávka ocelové konstrukce rámu pro tepelné čerpadlo vč. povrchové úpravy, systémových detailů a prvků, vysekání kapsy, podmaltování</t>
  </si>
  <si>
    <t>-37270821</t>
  </si>
  <si>
    <t>Poznámka k položce:_x000d_
viz tabulka vypis prvků - ocel</t>
  </si>
  <si>
    <t>(840,7+189,9+151,9+54,3+11,7+70,4+27,7)*0,001</t>
  </si>
  <si>
    <t>324</t>
  </si>
  <si>
    <t>767531121</t>
  </si>
  <si>
    <t>Montáž vstupních čisticích zón z rohoží osazení rámu mosazného nebo hliníkového zapuštěného z L profilů</t>
  </si>
  <si>
    <t>1677203249</t>
  </si>
  <si>
    <t>https://podminky.urs.cz/item/CS_URS_2025_02/767531121</t>
  </si>
  <si>
    <t>325</t>
  </si>
  <si>
    <t>69752160</t>
  </si>
  <si>
    <t>rám pro zapuštění profil L-30/30 25/25 20/30 15/30-Al</t>
  </si>
  <si>
    <t>-595733415</t>
  </si>
  <si>
    <t>8*1,1 'Přepočtené koeficientem množství</t>
  </si>
  <si>
    <t>326</t>
  </si>
  <si>
    <t>767531215</t>
  </si>
  <si>
    <t>Montáž vstupních čisticích zón z rohoží kovových nebo plastových plochy přes 2 m2</t>
  </si>
  <si>
    <t>671974303</t>
  </si>
  <si>
    <t>https://podminky.urs.cz/item/CS_URS_2025_02/767531215</t>
  </si>
  <si>
    <t>3,96</t>
  </si>
  <si>
    <t>327</t>
  </si>
  <si>
    <t>69752003</t>
  </si>
  <si>
    <t>rohož vstupní provedení hliník super 27 mm</t>
  </si>
  <si>
    <t>-1973824585</t>
  </si>
  <si>
    <t>3,96*1,1 'Přepočtené koeficientem množství</t>
  </si>
  <si>
    <t>328</t>
  </si>
  <si>
    <t>767531811</t>
  </si>
  <si>
    <t>Demontáž vstupních čisticích zón rohoží kovových nebo plastových</t>
  </si>
  <si>
    <t>1327756185</t>
  </si>
  <si>
    <t>https://podminky.urs.cz/item/CS_URS_2025_02/767531811</t>
  </si>
  <si>
    <t>rohože u vstupu</t>
  </si>
  <si>
    <t>1,05+0,78</t>
  </si>
  <si>
    <t>329</t>
  </si>
  <si>
    <t>767531831</t>
  </si>
  <si>
    <t>Demontáž vstupních čisticích zón záchytné vany kovové nebo plastové</t>
  </si>
  <si>
    <t>-1424941885</t>
  </si>
  <si>
    <t>https://podminky.urs.cz/item/CS_URS_2025_02/767531831</t>
  </si>
  <si>
    <t>330</t>
  </si>
  <si>
    <t>767591801</t>
  </si>
  <si>
    <t>Demontáž výrobků z kompozitů podlah nebo podest</t>
  </si>
  <si>
    <t>771994870</t>
  </si>
  <si>
    <t>https://podminky.urs.cz/item/CS_URS_2025_02/767591801</t>
  </si>
  <si>
    <t>venkovná rampa</t>
  </si>
  <si>
    <t>plech v betonu u vstupu</t>
  </si>
  <si>
    <t>331</t>
  </si>
  <si>
    <t>76762.352</t>
  </si>
  <si>
    <t>Montáž oken s izolačními skly z hliníkových nebo ocelových profilů na polyuretanovou pěnu s trojskly otevíravých do zdiva, plochy přes 0,6 do 1,5 m2</t>
  </si>
  <si>
    <t>162300661</t>
  </si>
  <si>
    <t>Poznámka k položce:_x000d_
vč. podkladního profilu, okapničky, systémových detailů a prvků_x000d_
Kompletní pois viz. Výplně otvorů: Obvod</t>
  </si>
  <si>
    <t>O.03</t>
  </si>
  <si>
    <t>1,5*0,5*12</t>
  </si>
  <si>
    <t>332</t>
  </si>
  <si>
    <t>55341009</t>
  </si>
  <si>
    <t>okno Al otevíravé/sklopné trojsklo do plochy 1m2</t>
  </si>
  <si>
    <t>301809562</t>
  </si>
  <si>
    <t>333</t>
  </si>
  <si>
    <t>76762.323</t>
  </si>
  <si>
    <t>Montáž oken s izolačními skly z hliníkových nebo ocelových profilů na polyuretanovou pěnu s trojskly pevných do zdiva, plochy přes 1,5 do 2,5 m2</t>
  </si>
  <si>
    <t>-1865363733</t>
  </si>
  <si>
    <t>O.08</t>
  </si>
  <si>
    <t>334</t>
  </si>
  <si>
    <t>55341003</t>
  </si>
  <si>
    <t>okno Al s fixním zasklením trojsklo přes plochu 1m2 do v 1,5m</t>
  </si>
  <si>
    <t>-1450267675</t>
  </si>
  <si>
    <t>335</t>
  </si>
  <si>
    <t>76762.324</t>
  </si>
  <si>
    <t>Montáž oken s izolačními skly z hliníkových nebo ocelových profilů na polyuretanovou pěnu s trojskly pevných do zdiva, plochy přes 2,5 do 6 m2</t>
  </si>
  <si>
    <t>-1455155704</t>
  </si>
  <si>
    <t>O.02</t>
  </si>
  <si>
    <t>O.04</t>
  </si>
  <si>
    <t>O.05</t>
  </si>
  <si>
    <t>O.09</t>
  </si>
  <si>
    <t>O.10</t>
  </si>
  <si>
    <t>O.06</t>
  </si>
  <si>
    <t>336</t>
  </si>
  <si>
    <t>55341005</t>
  </si>
  <si>
    <t>okno Al s fixním zasklením trojsklo přes plochu 1m2 v 1,5-2,5m</t>
  </si>
  <si>
    <t>1435987156</t>
  </si>
  <si>
    <t>337</t>
  </si>
  <si>
    <t>55341007</t>
  </si>
  <si>
    <t>okno Al s fixním zasklením trojsklo přes plochu 1m2 přes v 2,5m</t>
  </si>
  <si>
    <t>1246442821</t>
  </si>
  <si>
    <t>338</t>
  </si>
  <si>
    <t>76762.325</t>
  </si>
  <si>
    <t>Montáž oken s izolačními skly z hliníkových nebo ocelových profilů na polyuretanovou pěnu s trojskly pevných do zdiva, plochy přes 6 m2</t>
  </si>
  <si>
    <t>1380881846</t>
  </si>
  <si>
    <t>O.07</t>
  </si>
  <si>
    <t>O.01</t>
  </si>
  <si>
    <t>339</t>
  </si>
  <si>
    <t>563632047</t>
  </si>
  <si>
    <t>340</t>
  </si>
  <si>
    <t>767627306</t>
  </si>
  <si>
    <t>Ostatní práce a doplňky při montáži oken a stěn připojovací spára oken a stěn mezi ostěním a rámem vnitřní parotěsná páska</t>
  </si>
  <si>
    <t>-2045336115</t>
  </si>
  <si>
    <t>https://podminky.urs.cz/item/CS_URS_2025_02/767627306</t>
  </si>
  <si>
    <t>(4,0+2,99*2)</t>
  </si>
  <si>
    <t>(2,1+2,35*2)</t>
  </si>
  <si>
    <t>(2,1+2,15*2)</t>
  </si>
  <si>
    <t>341</t>
  </si>
  <si>
    <t>767627307</t>
  </si>
  <si>
    <t>Ostatní práce a doplňky při montáži oken a stěn připojovací spára oken a stěn mezi ostěním a rámem venkovní paropropustna páska</t>
  </si>
  <si>
    <t>634498745</t>
  </si>
  <si>
    <t>https://podminky.urs.cz/item/CS_URS_2025_02/767627307</t>
  </si>
  <si>
    <t>342</t>
  </si>
  <si>
    <t>76762.308</t>
  </si>
  <si>
    <t>Ostatní práce a doplňky při montáži oken a stěn připojovací spára oken a stěn mezi ostěním a rámem venkovní těsnící akrylátový tmel</t>
  </si>
  <si>
    <t>-758815654</t>
  </si>
  <si>
    <t>interiér + exteriér</t>
  </si>
  <si>
    <t>oknoobvod*2</t>
  </si>
  <si>
    <t>343</t>
  </si>
  <si>
    <t>767810113</t>
  </si>
  <si>
    <t>Montáž větracích mřížek ocelových čtyřhranných, průřezu přes 0,04 do 0,09 m2</t>
  </si>
  <si>
    <t>-1003668787</t>
  </si>
  <si>
    <t>https://podminky.urs.cz/item/CS_URS_2025_02/767810113</t>
  </si>
  <si>
    <t>bod ú2</t>
  </si>
  <si>
    <t>344</t>
  </si>
  <si>
    <t>55341425</t>
  </si>
  <si>
    <t>mřížka větrací nerezová se síťovinou 250x250mm</t>
  </si>
  <si>
    <t>637975733</t>
  </si>
  <si>
    <t>345</t>
  </si>
  <si>
    <t>767810811</t>
  </si>
  <si>
    <t>Demontáž větracích mřížek ocelových čtyřhranných neho kruhových</t>
  </si>
  <si>
    <t>-1037363988</t>
  </si>
  <si>
    <t>https://podminky.urs.cz/item/CS_URS_2025_02/767810811</t>
  </si>
  <si>
    <t>2+2</t>
  </si>
  <si>
    <t>JZ</t>
  </si>
  <si>
    <t>5+2</t>
  </si>
  <si>
    <t>783</t>
  </si>
  <si>
    <t>Dokončovací práce - nátěry</t>
  </si>
  <si>
    <t>346</t>
  </si>
  <si>
    <t>783201401</t>
  </si>
  <si>
    <t>Příprava podkladu tesařských konstrukcí před provedením nátěru ometení</t>
  </si>
  <si>
    <t>-1895679859</t>
  </si>
  <si>
    <t>https://podminky.urs.cz/item/CS_URS_2025_02/783201401</t>
  </si>
  <si>
    <t>7,7*13*(0,1+0,22)*2*1,1</t>
  </si>
  <si>
    <t>10,8*(0,16+0,16)*2*1,1</t>
  </si>
  <si>
    <t>(10,8+4,0)*(0,16+0,16)*2*1,1</t>
  </si>
  <si>
    <t>0,7*9*(0,16+0,16)*2*1,1</t>
  </si>
  <si>
    <t>(10,8+4,0)*(0,16+0,2)*2*1,1</t>
  </si>
  <si>
    <t>10,8*(0,16+0,24)*2*1,1</t>
  </si>
  <si>
    <t>10,8*(0,16+0,22)*2*1,1</t>
  </si>
  <si>
    <t>6,0/0,5*1,7*(0,16+0,1)*2*1,1</t>
  </si>
  <si>
    <t>1,7/0,5*6,0*(0,16+0,1)*2*1,1</t>
  </si>
  <si>
    <t>347</t>
  </si>
  <si>
    <t>783213021</t>
  </si>
  <si>
    <t>Preventivní napouštěcí nátěr tesařských prvků proti dřevokazným houbám, hmyzu a plísním nezabudovaných do konstrukce dvojnásobný syntetický</t>
  </si>
  <si>
    <t>-1839299970</t>
  </si>
  <si>
    <t>https://podminky.urs.cz/item/CS_URS_2025_02/783213021</t>
  </si>
  <si>
    <t>348</t>
  </si>
  <si>
    <t>783301311</t>
  </si>
  <si>
    <t>Příprava podkladu zámečnických konstrukcí před provedením nátěru odmaštění odmašťovačem vodou ředitelným</t>
  </si>
  <si>
    <t>40446208</t>
  </si>
  <si>
    <t>https://podminky.urs.cz/item/CS_URS_2025_02/783301311</t>
  </si>
  <si>
    <t>bod ú3 - zábradlí atiky</t>
  </si>
  <si>
    <t>5,75*0,6</t>
  </si>
  <si>
    <t>plošina</t>
  </si>
  <si>
    <t>4,5+5,0</t>
  </si>
  <si>
    <t>349</t>
  </si>
  <si>
    <t>783306809</t>
  </si>
  <si>
    <t>Odstranění nátěrů ze zámečnických konstrukcí okartáčováním</t>
  </si>
  <si>
    <t>94118354</t>
  </si>
  <si>
    <t>https://podminky.urs.cz/item/CS_URS_2025_02/783306809</t>
  </si>
  <si>
    <t>350</t>
  </si>
  <si>
    <t>783314201</t>
  </si>
  <si>
    <t>Základní antikorozní nátěr zámečnických konstrukcí jednonásobný syntetický standardní</t>
  </si>
  <si>
    <t>2067921463</t>
  </si>
  <si>
    <t>https://podminky.urs.cz/item/CS_URS_2025_02/783314201</t>
  </si>
  <si>
    <t>351</t>
  </si>
  <si>
    <t>783317101</t>
  </si>
  <si>
    <t>Krycí nátěr (email) zámečnických konstrukcí jednonásobný syntetický standardní</t>
  </si>
  <si>
    <t>-1940679627</t>
  </si>
  <si>
    <t>https://podminky.urs.cz/item/CS_URS_2025_02/783317101</t>
  </si>
  <si>
    <t>352</t>
  </si>
  <si>
    <t>783801401</t>
  </si>
  <si>
    <t>Příprava podkladu omítek před provedením nátěru ometení</t>
  </si>
  <si>
    <t>1292921387</t>
  </si>
  <si>
    <t>https://podminky.urs.cz/item/CS_URS_2025_02/783801401</t>
  </si>
  <si>
    <t>ometení před aplikací lepidla</t>
  </si>
  <si>
    <t>353</t>
  </si>
  <si>
    <t>783813131</t>
  </si>
  <si>
    <t>Penetrační nátěr omítek hladkých omítek hladkých, zrnitých tenkovrstvých nebo štukových stupně členitosti 1 a 2 syntetický</t>
  </si>
  <si>
    <t>-2023068484</t>
  </si>
  <si>
    <t>https://podminky.urs.cz/item/CS_URS_2025_02/783813131</t>
  </si>
  <si>
    <t>hloubková penetrace</t>
  </si>
  <si>
    <t>354</t>
  </si>
  <si>
    <t>783827125</t>
  </si>
  <si>
    <t>Krycí (ochranný) nátěr omítek jednonásobný hladkých omítek hladkých, zrnitých tenkovrstvých nebo štukových stupně členitosti 1 a 2 silikonový</t>
  </si>
  <si>
    <t>-2133486620</t>
  </si>
  <si>
    <t>https://podminky.urs.cz/item/CS_URS_2025_02/783827125</t>
  </si>
  <si>
    <t>355</t>
  </si>
  <si>
    <t>783917.61</t>
  </si>
  <si>
    <t>Krycí (uzavírací) nátěr betonových podlah dvojnásobný systémový protiskuzný nátěr</t>
  </si>
  <si>
    <t>-1685993139</t>
  </si>
  <si>
    <t>8,3*0,1"sokl"</t>
  </si>
  <si>
    <t>"dno"4,5</t>
  </si>
  <si>
    <t>02 - Elektroinstalace</t>
  </si>
  <si>
    <t xml:space="preserve">    740 - Úprava stávajícího rozvaděče RH</t>
  </si>
  <si>
    <t xml:space="preserve">    740-1 - Rozvaděč RS0.1</t>
  </si>
  <si>
    <t xml:space="preserve">    740-2 - Rozvaděč RS1.1</t>
  </si>
  <si>
    <t xml:space="preserve">    740-3 - Rozvaděč RS2.1</t>
  </si>
  <si>
    <t xml:space="preserve">    740-4 - Rozvaděč RS3.1</t>
  </si>
  <si>
    <t xml:space="preserve">    740-5 - Rozvaděč RS4.1</t>
  </si>
  <si>
    <t xml:space="preserve">    741 - Nosné systémy</t>
  </si>
  <si>
    <t xml:space="preserve">    742 - Kabely a vodiče</t>
  </si>
  <si>
    <t xml:space="preserve">    743 - Elektroinstalační materiál</t>
  </si>
  <si>
    <t xml:space="preserve">    744 - Demontáže</t>
  </si>
  <si>
    <t xml:space="preserve">    745 - Svítidla a světelné zdroje</t>
  </si>
  <si>
    <t xml:space="preserve">    746 - Bleskosvod a uzemnění</t>
  </si>
  <si>
    <t xml:space="preserve">    747 - DV (DVT) - domácí telefon</t>
  </si>
  <si>
    <t>M - Práce a dodávky M</t>
  </si>
  <si>
    <t xml:space="preserve">    46-M - Zemní práce při extr.mont.pracích</t>
  </si>
  <si>
    <t xml:space="preserve">    HZS - Hodinové zúčtovací sazby</t>
  </si>
  <si>
    <t>740</t>
  </si>
  <si>
    <t>Úprava stávajícího rozvaděče RH</t>
  </si>
  <si>
    <t>741-1000</t>
  </si>
  <si>
    <t>Montáž pojistkový odpínač do 125A se zapojením vodičů</t>
  </si>
  <si>
    <t>741-1001</t>
  </si>
  <si>
    <t>odpínač pojistkový 3 pólový válcové pojistky vel. 22x58</t>
  </si>
  <si>
    <t>741-1002</t>
  </si>
  <si>
    <t>pojistková vložka 22x58 - 80A</t>
  </si>
  <si>
    <t>741-1003</t>
  </si>
  <si>
    <t>Montáž jistič deionový vestavný do 100 A se zapojením vodičů</t>
  </si>
  <si>
    <t>741-1004</t>
  </si>
  <si>
    <t>jistič 3-pólový 100 A vypínací charakteristika B vypínací schopnost 55 kA</t>
  </si>
  <si>
    <t>741-1005</t>
  </si>
  <si>
    <t>jistič 3-pólový 25 A vypínací charakteristika C vypínací schopnost 25 kA</t>
  </si>
  <si>
    <t>741-1006</t>
  </si>
  <si>
    <t>Pomocný montážní materiál (propojovací lišty, svorky, vodiče ….)</t>
  </si>
  <si>
    <t>741-1007</t>
  </si>
  <si>
    <t>Montáž svodiče bleskových proudů nn typ 1 čtyřpólových impulzní proud do 35 kA se zapojením vodičů</t>
  </si>
  <si>
    <t>741-1008</t>
  </si>
  <si>
    <t>svodič přepětí - 1 a2 stupeň</t>
  </si>
  <si>
    <t>741-1009</t>
  </si>
  <si>
    <t>Montáž elektroměru třífázového se zapojením vodičů</t>
  </si>
  <si>
    <t>741-1010</t>
  </si>
  <si>
    <t>elektroměr třífázový pro příme měření</t>
  </si>
  <si>
    <t>740-1</t>
  </si>
  <si>
    <t>Rozvaděč RS0.1</t>
  </si>
  <si>
    <t>741-1011</t>
  </si>
  <si>
    <t>Montáž rozvodnice oceloplechová nebo plastová běžná do 20 kg</t>
  </si>
  <si>
    <t>741-1012</t>
  </si>
  <si>
    <t>Rozvaděč nástěnný 1653x610x250, IP43/20</t>
  </si>
  <si>
    <t>741-1013</t>
  </si>
  <si>
    <t>Montáž pojistkový odpínač do 40A se zapojením vodičů</t>
  </si>
  <si>
    <t>741-1014</t>
  </si>
  <si>
    <t>odpínač pojistkový 3 pólový 32A 690V</t>
  </si>
  <si>
    <t>741-1015</t>
  </si>
  <si>
    <t>pojistková vložka 14x51 - 32A</t>
  </si>
  <si>
    <t>741-1016</t>
  </si>
  <si>
    <t>Montáž jističů jednopólových nn do 25 A bez krytu se zapojením vodičů</t>
  </si>
  <si>
    <t>741-1017</t>
  </si>
  <si>
    <t>jistič 1-pólový 16 A vypínací charakteristika B vypínací schopnost 10 kA</t>
  </si>
  <si>
    <t>741-1018</t>
  </si>
  <si>
    <t>jistič 1-pólový 6 A vypínací charakteristika B vypínací schopnost 10 kA</t>
  </si>
  <si>
    <t>741-1019</t>
  </si>
  <si>
    <t>Montáž jističů třípólových nn do 63 A bez krytu se zapojením vodičů</t>
  </si>
  <si>
    <t>741-1020</t>
  </si>
  <si>
    <t>jistič 3-pólový 63 A vypínací charakteristika B vypínací schopnost 10 kA</t>
  </si>
  <si>
    <t>741-1021</t>
  </si>
  <si>
    <t>jistič 3-pólový 40 A vypínací charakteristika B vypínací schopnost 10 kA</t>
  </si>
  <si>
    <t>741-1022</t>
  </si>
  <si>
    <t>jistič 3-pólový 10 A vypínací charakteristika C vypínací schopnost 10 kA</t>
  </si>
  <si>
    <t>741-1023</t>
  </si>
  <si>
    <t>Montáž vypínačů třípólových nn do 125 A se zapojením vodičů</t>
  </si>
  <si>
    <t>741-1024</t>
  </si>
  <si>
    <t>vypínač 3-pólový 125 A 250/440 V</t>
  </si>
  <si>
    <t>741-1025</t>
  </si>
  <si>
    <t>Montáž proudových chráničů dvoupólových nn do 63 A bez krytu se zapojením vodičů</t>
  </si>
  <si>
    <t>741-1026</t>
  </si>
  <si>
    <t>chránič proudový 1+N pólový 16A typ B</t>
  </si>
  <si>
    <t>741-1027</t>
  </si>
  <si>
    <t>chránič proudový 1+N pólový 10A typ B</t>
  </si>
  <si>
    <t>741-1028</t>
  </si>
  <si>
    <t>Montáž proudových chráničů čtyřpólových nn do 63 A bez krytu se zapojením vodičů</t>
  </si>
  <si>
    <t>741-1029</t>
  </si>
  <si>
    <t>chránič proudový 4 pólový 40A typ A 0,03A</t>
  </si>
  <si>
    <t>741-1030</t>
  </si>
  <si>
    <t>chránič proudový 4 pólový 25A typ A 0,03A</t>
  </si>
  <si>
    <t>741-1031</t>
  </si>
  <si>
    <t>741-1032</t>
  </si>
  <si>
    <t>svodič přepětí - 2 stupeň</t>
  </si>
  <si>
    <t>741-1033</t>
  </si>
  <si>
    <t>Montáž stykač střídavý vestavný třípólový do 40 A se zapojením vodičů</t>
  </si>
  <si>
    <t>741-1034</t>
  </si>
  <si>
    <t>stykač vzduchový 3-pólový 26 A-230V</t>
  </si>
  <si>
    <t>741-1035</t>
  </si>
  <si>
    <t>Montáž impulsní paměťové relé se zapojením</t>
  </si>
  <si>
    <t>741-1036</t>
  </si>
  <si>
    <t>impulsní paměťové relé, řazení kontaktu 10, ovládací napětí 230V</t>
  </si>
  <si>
    <t>741-1037</t>
  </si>
  <si>
    <t>741-1038</t>
  </si>
  <si>
    <t>741-1039</t>
  </si>
  <si>
    <t>740-2</t>
  </si>
  <si>
    <t>Rozvaděč RS1.1</t>
  </si>
  <si>
    <t>741-1040</t>
  </si>
  <si>
    <t>741-1041</t>
  </si>
  <si>
    <t>Rozvaděč nástěnný 1653x1010x250, IP43/20</t>
  </si>
  <si>
    <t>741-1042</t>
  </si>
  <si>
    <t>741-1043</t>
  </si>
  <si>
    <t>741-1044</t>
  </si>
  <si>
    <t>741-1045</t>
  </si>
  <si>
    <t>741-1046</t>
  </si>
  <si>
    <t>741-1047</t>
  </si>
  <si>
    <t>jistič 1-pólový 16 A vypínací charakteristika C vypínací schopnost 10 kA</t>
  </si>
  <si>
    <t>741-1048</t>
  </si>
  <si>
    <t>jistič 1-pólový 10 A vypínací charakteristika B vypínací schopnost 10 kA</t>
  </si>
  <si>
    <t>741-1049</t>
  </si>
  <si>
    <t>741-1050</t>
  </si>
  <si>
    <t>741-1051</t>
  </si>
  <si>
    <t>741-1052</t>
  </si>
  <si>
    <t>741-1053</t>
  </si>
  <si>
    <t>jistič 3-pólový 32 A vypínací charakteristika B vypínací schopnost 10 kA</t>
  </si>
  <si>
    <t>741-1054</t>
  </si>
  <si>
    <t xml:space="preserve">jistič 3-pólový 16 A vypínací charakteristika  vypínací schopnost 10 kA</t>
  </si>
  <si>
    <t>741-1055</t>
  </si>
  <si>
    <t>741-1056</t>
  </si>
  <si>
    <t>741-1057</t>
  </si>
  <si>
    <t>741-1058</t>
  </si>
  <si>
    <t>741-1059</t>
  </si>
  <si>
    <t>741-1060</t>
  </si>
  <si>
    <t>741-1061</t>
  </si>
  <si>
    <t>741-1062</t>
  </si>
  <si>
    <t>741-1063</t>
  </si>
  <si>
    <t>741-1064</t>
  </si>
  <si>
    <t>741-1065</t>
  </si>
  <si>
    <t>741-1066</t>
  </si>
  <si>
    <t>741-1067</t>
  </si>
  <si>
    <t>741-1068</t>
  </si>
  <si>
    <t>741-1069</t>
  </si>
  <si>
    <t>741-1070</t>
  </si>
  <si>
    <t>741-1071</t>
  </si>
  <si>
    <t>740-3</t>
  </si>
  <si>
    <t>Rozvaděč RS2.1</t>
  </si>
  <si>
    <t>741-1072</t>
  </si>
  <si>
    <t>741-1073</t>
  </si>
  <si>
    <t>Rozvaděč nástěnný 1653x810x250, IP43/20</t>
  </si>
  <si>
    <t>741-1074</t>
  </si>
  <si>
    <t>741-1075</t>
  </si>
  <si>
    <t>741-1076</t>
  </si>
  <si>
    <t>741-1077</t>
  </si>
  <si>
    <t>741-1078</t>
  </si>
  <si>
    <t>741-1079</t>
  </si>
  <si>
    <t>741-1080</t>
  </si>
  <si>
    <t>741-1081</t>
  </si>
  <si>
    <t>741-1082</t>
  </si>
  <si>
    <t>741-1083</t>
  </si>
  <si>
    <t>741-1084</t>
  </si>
  <si>
    <t>741-1085</t>
  </si>
  <si>
    <t>741-1086</t>
  </si>
  <si>
    <t>741-1087</t>
  </si>
  <si>
    <t>741-1088</t>
  </si>
  <si>
    <t>741-1089</t>
  </si>
  <si>
    <t>741-1090</t>
  </si>
  <si>
    <t>741-1091</t>
  </si>
  <si>
    <t>741-1092</t>
  </si>
  <si>
    <t>741-1093</t>
  </si>
  <si>
    <t>741-1094</t>
  </si>
  <si>
    <t>741-1095</t>
  </si>
  <si>
    <t>741-1096</t>
  </si>
  <si>
    <t>741-1097</t>
  </si>
  <si>
    <t>741-1098</t>
  </si>
  <si>
    <t>741-1099</t>
  </si>
  <si>
    <t>741-1100</t>
  </si>
  <si>
    <t>740-4</t>
  </si>
  <si>
    <t>Rozvaděč RS3.1</t>
  </si>
  <si>
    <t>741-1101</t>
  </si>
  <si>
    <t>741-1102</t>
  </si>
  <si>
    <t>741-1103</t>
  </si>
  <si>
    <t>Montáž spínačů mechanických s programem týdenním se zapojením vodičů</t>
  </si>
  <si>
    <t>741-1104</t>
  </si>
  <si>
    <t>hodiny spínací týdenní 2 kanály</t>
  </si>
  <si>
    <t>741-1105</t>
  </si>
  <si>
    <t>Montáž spínačů digitálních jednokanálových se zapojením vodičů</t>
  </si>
  <si>
    <t>741-1106</t>
  </si>
  <si>
    <t>spínač soumrakový na DIN2M citlivost 5-300Lx zpoždění 6-60s napájení 230V přepínací relé 230V/6A IP54</t>
  </si>
  <si>
    <t>741-1107</t>
  </si>
  <si>
    <t>741-1108</t>
  </si>
  <si>
    <t>741-1109</t>
  </si>
  <si>
    <t>741-1110</t>
  </si>
  <si>
    <t>741-1111</t>
  </si>
  <si>
    <t>741-1112</t>
  </si>
  <si>
    <t>741-1113</t>
  </si>
  <si>
    <t>741-1114</t>
  </si>
  <si>
    <t>741-1115</t>
  </si>
  <si>
    <t>741-1116</t>
  </si>
  <si>
    <t>741-1117</t>
  </si>
  <si>
    <t>741-1118</t>
  </si>
  <si>
    <t>741-1119</t>
  </si>
  <si>
    <t>741-1120</t>
  </si>
  <si>
    <t>741-1121</t>
  </si>
  <si>
    <t>741-1122</t>
  </si>
  <si>
    <t>741-1123</t>
  </si>
  <si>
    <t>741-1124</t>
  </si>
  <si>
    <t>741-1125</t>
  </si>
  <si>
    <t>741-1126</t>
  </si>
  <si>
    <t>741-1127</t>
  </si>
  <si>
    <t>741-1128</t>
  </si>
  <si>
    <t>741-1129</t>
  </si>
  <si>
    <t>741-1130</t>
  </si>
  <si>
    <t>741-1131</t>
  </si>
  <si>
    <t>741-1132</t>
  </si>
  <si>
    <t>741-1133</t>
  </si>
  <si>
    <t>741-1134</t>
  </si>
  <si>
    <t>740-5</t>
  </si>
  <si>
    <t>Rozvaděč RS4.1</t>
  </si>
  <si>
    <t>741-1135</t>
  </si>
  <si>
    <t>741-1136</t>
  </si>
  <si>
    <t>741-1137</t>
  </si>
  <si>
    <t>741-1138</t>
  </si>
  <si>
    <t>741-1139</t>
  </si>
  <si>
    <t>741-1140</t>
  </si>
  <si>
    <t>741-1141</t>
  </si>
  <si>
    <t>741-1142</t>
  </si>
  <si>
    <t>741-1143</t>
  </si>
  <si>
    <t>741-1144</t>
  </si>
  <si>
    <t>741-1145</t>
  </si>
  <si>
    <t>741-1146</t>
  </si>
  <si>
    <t>741-1147</t>
  </si>
  <si>
    <t>741-1148</t>
  </si>
  <si>
    <t>741-1149</t>
  </si>
  <si>
    <t>741-1150</t>
  </si>
  <si>
    <t>741-1151</t>
  </si>
  <si>
    <t>741-1152</t>
  </si>
  <si>
    <t>741-1153</t>
  </si>
  <si>
    <t>741-1154</t>
  </si>
  <si>
    <t>741-1155</t>
  </si>
  <si>
    <t>741-1156</t>
  </si>
  <si>
    <t>741-1157</t>
  </si>
  <si>
    <t>741-1158</t>
  </si>
  <si>
    <t>741-1159</t>
  </si>
  <si>
    <t>741-1160</t>
  </si>
  <si>
    <t>741-1161</t>
  </si>
  <si>
    <t>741-1162</t>
  </si>
  <si>
    <t>741-1163</t>
  </si>
  <si>
    <t>741-1164</t>
  </si>
  <si>
    <t>741</t>
  </si>
  <si>
    <t>Nosné systémy</t>
  </si>
  <si>
    <t>741-1165</t>
  </si>
  <si>
    <t>Montáž trubka plastová tuhá D přes 23 do 35 mm uložená pevně</t>
  </si>
  <si>
    <t>741-1166</t>
  </si>
  <si>
    <t>trubka elektroinstalační tuhá z PVC D 25 mm, délka 3m - bezhalogenová</t>
  </si>
  <si>
    <t>741-1167</t>
  </si>
  <si>
    <t>Montáž trubka plastová tuhá D přes 35 mm uložená pevně</t>
  </si>
  <si>
    <t>741-1168</t>
  </si>
  <si>
    <t>trubka elektroinstalační tuhá z PVC D 40 mm, délka 3m - bezhalogenová</t>
  </si>
  <si>
    <t>741-1169</t>
  </si>
  <si>
    <t>Montáž rošt a lávka typová se stojinou,výložníky a odbočkami pozinkovaná jednostranná</t>
  </si>
  <si>
    <t>741-1170</t>
  </si>
  <si>
    <t>rošt kabelový kompozitní š 400mm</t>
  </si>
  <si>
    <t>741-1171</t>
  </si>
  <si>
    <t>Montáž žlab kovový šířky do 100 mm bez víka</t>
  </si>
  <si>
    <t>741-1172</t>
  </si>
  <si>
    <t>žlab kabelový pozinkovaný 2m/ks 20X40</t>
  </si>
  <si>
    <t>741-1173</t>
  </si>
  <si>
    <t>Montáž žlab kovový šířky přes 150 do 250 mm bez víka</t>
  </si>
  <si>
    <t>741-1174</t>
  </si>
  <si>
    <t>žlab kabelový drátěný žárově zinkovaný 150/100mm</t>
  </si>
  <si>
    <t>741-1175</t>
  </si>
  <si>
    <t>držák protahovacího kanálu š 150mm</t>
  </si>
  <si>
    <t>741-1176</t>
  </si>
  <si>
    <t>žlab kabelový drátěný žárově zinkovaný 250/100mm</t>
  </si>
  <si>
    <t>741-1177</t>
  </si>
  <si>
    <t>držák protahovacího kanálu š 250mm</t>
  </si>
  <si>
    <t>356</t>
  </si>
  <si>
    <t>741-1178</t>
  </si>
  <si>
    <t>Montáž příchytka kovová pro kabelové lávky a žebříky kabel D do 54 mm</t>
  </si>
  <si>
    <t>358</t>
  </si>
  <si>
    <t>741-1179</t>
  </si>
  <si>
    <t>příchytka kovová jednostranná bez díry, požárně odolná, průměr vodiče 16mm</t>
  </si>
  <si>
    <t>360</t>
  </si>
  <si>
    <t>741-1180</t>
  </si>
  <si>
    <t>příchytka kovová jednostranná 22,8x10mm</t>
  </si>
  <si>
    <t>tis kus</t>
  </si>
  <si>
    <t>362</t>
  </si>
  <si>
    <t>742</t>
  </si>
  <si>
    <t>Kabely a vodiče</t>
  </si>
  <si>
    <t>741-1182</t>
  </si>
  <si>
    <t>Montáž kabel Cu plný kulatý žíla 5x10 mm2 zatažený v trubkách (např. CYKY, CYKFY)</t>
  </si>
  <si>
    <t>364</t>
  </si>
  <si>
    <t>741-1183</t>
  </si>
  <si>
    <t>kabel silový oheň retardující bezhalogenový bez funkční schopnosti při požáru třída reakce na oheň B2cas1d1a1 jádro Cu 0,6/1kV (1-CXKH-R B2) 5x10mm2</t>
  </si>
  <si>
    <t>366</t>
  </si>
  <si>
    <t>741-1184</t>
  </si>
  <si>
    <t>Montáž kabel Cu plný kulatý žíla 5x4 až 6 mm2 zatažený v trubkách (např. CYKY, CYKFY)</t>
  </si>
  <si>
    <t>368</t>
  </si>
  <si>
    <t>741-1185</t>
  </si>
  <si>
    <t>kabel silový oheň retardující bezhalogenový bez funkční schopnosti při požáru třída reakce na oheň B2cas1d1a1 jádro Cu 0,6/1kV (1-CXKH-R B2) 5x6mm2</t>
  </si>
  <si>
    <t>370</t>
  </si>
  <si>
    <t>741-1186</t>
  </si>
  <si>
    <t>kabel silový oheň retardující bezhalogenový bez funkční schopnosti při požáru třída reakce na oheň B2cas1d1a1 jádro Cu 0,6/1kV (1-CXKH-R B2) 5x4mm2</t>
  </si>
  <si>
    <t>372</t>
  </si>
  <si>
    <t>741-1187</t>
  </si>
  <si>
    <t>Montáž kabel Cu plný kulatý žíla 5x1,5 až 2,5 mm2 zatažený v trubkách (např. CYKY, CYKFY)</t>
  </si>
  <si>
    <t>374</t>
  </si>
  <si>
    <t>741-1188</t>
  </si>
  <si>
    <t>kabel silový oheň retardující bezhalogenový bez funkční schopnosti při požáru třída reakce na oheň B2cas1d1a1 jádro Cu 0,6/1kV (1-CXKH-R B2) 5x2,5mm2</t>
  </si>
  <si>
    <t>376</t>
  </si>
  <si>
    <t>741-1189</t>
  </si>
  <si>
    <t>kabel silový oheň retardující bezhalogenový bez funkční schopnosti při požáru třída reakce na oheň B2cas1d1a1 jádro Cu 0,6/1kV (1-CXKH-R B2) 5x1,5mm2</t>
  </si>
  <si>
    <t>378</t>
  </si>
  <si>
    <t>741-1190</t>
  </si>
  <si>
    <t>Montáž kabel Cu plný kulatý žíla 3x1,5 až 6 mm2 zatažený v trubkách (např. CYKY, CYKFY)</t>
  </si>
  <si>
    <t>380</t>
  </si>
  <si>
    <t>741-1191</t>
  </si>
  <si>
    <t>kabel silový oheň retardující bezhalogenový bez funkční schopnosti při požáru třída reakce na oheň B2cas1d1a1 jádro Cu 0,6/1kV (1-CXKH-R B2) 3x2,5mm2</t>
  </si>
  <si>
    <t>382</t>
  </si>
  <si>
    <t>741-1192</t>
  </si>
  <si>
    <t>kabel silový oheň retardující bezhalogenový bez funkční schopnosti při požáru třída reakce na oheň B2cas1d1a1 jádro Cu 0,6/1kV (1-CXKH-R B2) 3x1,5mm2</t>
  </si>
  <si>
    <t>384</t>
  </si>
  <si>
    <t>741-1193</t>
  </si>
  <si>
    <t>Montáž kabel Cu plný kulatý žíla 12x1,5 mm2 zatažený v trubkách (např. CYKY, CYKFY)</t>
  </si>
  <si>
    <t>386</t>
  </si>
  <si>
    <t>741-1194</t>
  </si>
  <si>
    <t>kabel silový oheň retardující bezhalogenový bez funkční schopnosti při požáru třída reakce na oheň B2cas1d1a1 jádro Cu 0,6/1kV (1-CXKH-R B2) 12x1,5mm2</t>
  </si>
  <si>
    <t>388</t>
  </si>
  <si>
    <t>741-1195</t>
  </si>
  <si>
    <t>Montáž vodič Cu izolovaný plný a laněný s PVC pláštěm žíla 0,55-16 mm2 pevně (např. CY, CHAH-V)</t>
  </si>
  <si>
    <t>390</t>
  </si>
  <si>
    <t>741-1196</t>
  </si>
  <si>
    <t>vodič propojovací flexibilní jádro Cu lanované izolace PVC 450/750V (H07V-K) 1x4mm2</t>
  </si>
  <si>
    <t>392</t>
  </si>
  <si>
    <t>741-1197</t>
  </si>
  <si>
    <t>kabel silový oheň retardující bezhalogenový bez funkční schopnosti při požáru třída reakce na oheň B2cas1d1a1 jádro Cu 0,6/1kV (1-CXKH-R B2) 1x6mm2</t>
  </si>
  <si>
    <t>394</t>
  </si>
  <si>
    <t>741-1198</t>
  </si>
  <si>
    <t>kabel silový oheň retardující bezhalogenový bez funkční schopnosti při požáru třída reakce na oheň B2cas1d1a1 jádro Cu 0,6/1kV (1-CXKH-R B2) 1x16mm2</t>
  </si>
  <si>
    <t>396</t>
  </si>
  <si>
    <t>741-1199</t>
  </si>
  <si>
    <t>Montáž vodič Cu izolovaný plný a laněný s PVC pláštěm žíla 25 až 35 mm2 pevně (např. CY, CHAH-V)</t>
  </si>
  <si>
    <t>398</t>
  </si>
  <si>
    <t>741-1200</t>
  </si>
  <si>
    <t>kabel silový oheň retardující bezhalogenový bez funkční schopnosti při požáru třída reakce na oheň B2cas1d1a1 jádro Cu 0,6/1kV (1-CXKH-R B2) 1x25mm2</t>
  </si>
  <si>
    <t>400</t>
  </si>
  <si>
    <t>741-1201</t>
  </si>
  <si>
    <t>Montáž vodič Cu izolovaný plný a laněný s PVC pláštěm žíla 95 až 120 mm2 pevně (např. CY, CHAH-V)</t>
  </si>
  <si>
    <t>402</t>
  </si>
  <si>
    <t>741-1202</t>
  </si>
  <si>
    <t>kabel silový oheň retardující bezhalogenový bez funkční schopnosti při požáru třída reakce na oheň B2cas1d1a1 jádro Cu 0,6/1kV (1-CXKH-R B2) 1x120mm2</t>
  </si>
  <si>
    <t>404</t>
  </si>
  <si>
    <t>741-1203</t>
  </si>
  <si>
    <t>Montáž kabel Cu plný kulatý žíla 5x16 mm2 zatažený v trubkách (např. CYKY, CYKFY)</t>
  </si>
  <si>
    <t>406</t>
  </si>
  <si>
    <t>741-1204</t>
  </si>
  <si>
    <t>kabel silový oheň retardující bezhalogenový bez funkční schopnosti při požáru třída reakce na oheň B2cas1d1a1 jádro Cu 0,6/1kV (1-CXKH-R B2) 5x16mm2</t>
  </si>
  <si>
    <t>408</t>
  </si>
  <si>
    <t>741-1205</t>
  </si>
  <si>
    <t>Montáž kabel Cu plný kulatý žíla 5x25 až 35 mm2 zatažený v trubkách (např. CYKY, CYKFY)</t>
  </si>
  <si>
    <t>410</t>
  </si>
  <si>
    <t>741-1206</t>
  </si>
  <si>
    <t>kabel silový oheň retardující bezhalogenový bez funkční schopnosti při požáru třída reakce na oheň B2cas1d1a1 jádro Cu 0,6/1kV (1-CXKH-R B2) 5x25mm2</t>
  </si>
  <si>
    <t>412</t>
  </si>
  <si>
    <t>741-1207</t>
  </si>
  <si>
    <t>Montáž kabel Cu topný volné délky uložený na konstrukci</t>
  </si>
  <si>
    <t>414</t>
  </si>
  <si>
    <t>741-1208</t>
  </si>
  <si>
    <t>kabel topný samoregulační 30W/m pro ochranu okapů a svodů</t>
  </si>
  <si>
    <t>416</t>
  </si>
  <si>
    <t>743</t>
  </si>
  <si>
    <t>Elektroinstalační materiál</t>
  </si>
  <si>
    <t>741-1209</t>
  </si>
  <si>
    <t>Montáž krabice zapuštěná plastová kruhová</t>
  </si>
  <si>
    <t>418</t>
  </si>
  <si>
    <t>741-1210</t>
  </si>
  <si>
    <t>krabice pod omítku PVC přístrojová kruhová D 70mm</t>
  </si>
  <si>
    <t>420</t>
  </si>
  <si>
    <t>741-1211</t>
  </si>
  <si>
    <t>Montáž krabice nástěnná plastová čtyřhranná do 100x100 mm</t>
  </si>
  <si>
    <t>422</t>
  </si>
  <si>
    <t>741-1212</t>
  </si>
  <si>
    <t>krabice lištová PVC přístrojová čtvercová 80x80mm hluboká</t>
  </si>
  <si>
    <t>424</t>
  </si>
  <si>
    <t>741-1213</t>
  </si>
  <si>
    <t>Montáž rozvodka nástěnná plastová čtyřhranná vodič D do 6 mm2</t>
  </si>
  <si>
    <t>426</t>
  </si>
  <si>
    <t>741-1214</t>
  </si>
  <si>
    <t>krabice v uzavřeném provedení PVC s krytím IP 55 čtvercová 80x80mm</t>
  </si>
  <si>
    <t>428</t>
  </si>
  <si>
    <t>741-1215</t>
  </si>
  <si>
    <t>Montáž ovladač nástěnný 1/0-tlačítkový zapínací prostředí normální se zapojením vodičů</t>
  </si>
  <si>
    <t>430</t>
  </si>
  <si>
    <t>741-1216</t>
  </si>
  <si>
    <t>ovládač nástěnný zapínací, řazení 1/0, IP44, šroubové svorky</t>
  </si>
  <si>
    <t>432</t>
  </si>
  <si>
    <t>741-1217</t>
  </si>
  <si>
    <t>Montáž spínač (polo)zapuštěný šroubové připojení 1-jednopólový se zapojením vodičů</t>
  </si>
  <si>
    <t>434</t>
  </si>
  <si>
    <t>741-1218</t>
  </si>
  <si>
    <t>přístroj spínače jednopólového, řazení 1, 1So, 1S bezšroubové svorky</t>
  </si>
  <si>
    <t>436</t>
  </si>
  <si>
    <t>741-1219</t>
  </si>
  <si>
    <t>přístroj spínače zápustného jednopólového, s krytem, řazení 1, IP44, šroubové svorky</t>
  </si>
  <si>
    <t>438</t>
  </si>
  <si>
    <t>741-1220</t>
  </si>
  <si>
    <t>kryt spínače jednoduchý</t>
  </si>
  <si>
    <t>440</t>
  </si>
  <si>
    <t>741-1221</t>
  </si>
  <si>
    <t>rámeček jednonásobný</t>
  </si>
  <si>
    <t>442</t>
  </si>
  <si>
    <t>741-1222</t>
  </si>
  <si>
    <t>Montáž přepínač (polo)zapuštěný bezšroubové připojení 6-střídavý se zapojením vodičů</t>
  </si>
  <si>
    <t>444</t>
  </si>
  <si>
    <t>741-1223</t>
  </si>
  <si>
    <t>přístroj přepínače střídavého, řazení 6, 6So, 6S bezšroubové svorky</t>
  </si>
  <si>
    <t>446</t>
  </si>
  <si>
    <t>741-1224</t>
  </si>
  <si>
    <t>přístroj přepínače střídavého, řazení 6, 6So, 6S bezšroubové svorky, IP44</t>
  </si>
  <si>
    <t>448</t>
  </si>
  <si>
    <t>741-1225</t>
  </si>
  <si>
    <t>450</t>
  </si>
  <si>
    <t>741-1226</t>
  </si>
  <si>
    <t>452</t>
  </si>
  <si>
    <t>741-1227</t>
  </si>
  <si>
    <t>Montáž přepínač (polo)zapuštěný šroubové připojení 5B-časový se zapojením vodičů</t>
  </si>
  <si>
    <t>454</t>
  </si>
  <si>
    <t>741-1228</t>
  </si>
  <si>
    <t>přístroj přepínače střídavého dvojitého, řazení 6+6(6+1) bezšroubové svorky</t>
  </si>
  <si>
    <t>456</t>
  </si>
  <si>
    <t>741-1229</t>
  </si>
  <si>
    <t>kryt spínače dělený</t>
  </si>
  <si>
    <t>458</t>
  </si>
  <si>
    <t>741-1230</t>
  </si>
  <si>
    <t>460</t>
  </si>
  <si>
    <t>741-1231</t>
  </si>
  <si>
    <t>Montáž přepínač (polo)zapuštěný šroubové připojení 5-seriový se zapojením vodičů</t>
  </si>
  <si>
    <t>462</t>
  </si>
  <si>
    <t>741-1232</t>
  </si>
  <si>
    <t>přístroj přepínače sériového, řazení 5 bezšroubové svorky</t>
  </si>
  <si>
    <t>464</t>
  </si>
  <si>
    <t>741-1233</t>
  </si>
  <si>
    <t>466</t>
  </si>
  <si>
    <t>741-1234</t>
  </si>
  <si>
    <t>468</t>
  </si>
  <si>
    <t>741-1235</t>
  </si>
  <si>
    <t>Montáž přepínač (polo)zapuštěný šroubové připojení 7-křížový se zapojením vodičů</t>
  </si>
  <si>
    <t>470</t>
  </si>
  <si>
    <t>741-1236</t>
  </si>
  <si>
    <t>přístroj přepínače křížového, řazení 7, 7So bezšroubové svorky</t>
  </si>
  <si>
    <t>472</t>
  </si>
  <si>
    <t>741-1237</t>
  </si>
  <si>
    <t>474</t>
  </si>
  <si>
    <t>741-1238</t>
  </si>
  <si>
    <t>476</t>
  </si>
  <si>
    <t>741-1239</t>
  </si>
  <si>
    <t>Montáž zásuvka (polo)zapuštěná bezšroubové připojení 2P+PE dvojí zapojení - průběžná se zapojením vodičů</t>
  </si>
  <si>
    <t>478</t>
  </si>
  <si>
    <t>741-1240</t>
  </si>
  <si>
    <t>přístroj zásuvky zápustné jednonásobné s optickou přepěťovou ochranou, krytka s clonkami, bezšroubové svorky</t>
  </si>
  <si>
    <t>480</t>
  </si>
  <si>
    <t>741-1241</t>
  </si>
  <si>
    <t>482</t>
  </si>
  <si>
    <t>741-1242</t>
  </si>
  <si>
    <t>484</t>
  </si>
  <si>
    <t>741-1243</t>
  </si>
  <si>
    <t>přístroj zásuvky zápustné jednonásobné, krytka s clonkami, bezšroubové svorky</t>
  </si>
  <si>
    <t>486</t>
  </si>
  <si>
    <t>741-1244</t>
  </si>
  <si>
    <t>zásuvka zapuštěná jednonásobná chráněná, s clonkami, s víčkem, IP44, bezšroubové svorky</t>
  </si>
  <si>
    <t>488</t>
  </si>
  <si>
    <t>741-1245</t>
  </si>
  <si>
    <t>490</t>
  </si>
  <si>
    <t>741-1246</t>
  </si>
  <si>
    <t>Montáž čidlo pohybu vestavné se zapojením vodičů</t>
  </si>
  <si>
    <t>492</t>
  </si>
  <si>
    <t>741-1247</t>
  </si>
  <si>
    <t>čidlo pohybové a prezenční stropní 360°</t>
  </si>
  <si>
    <t>494</t>
  </si>
  <si>
    <t>741-1248</t>
  </si>
  <si>
    <t>496</t>
  </si>
  <si>
    <t>741-1249</t>
  </si>
  <si>
    <t>Montáž zásuvka chráněná v krabici šroubové připojení 2P+PE dvojí zapojení, prostředí venkovní, mokré se zapojením vodičů</t>
  </si>
  <si>
    <t>498</t>
  </si>
  <si>
    <t>741-1250</t>
  </si>
  <si>
    <t>zásuvka nástěnná jednonásobná s víčkem pro průběžnou montáž, IP44, šroubové svorky</t>
  </si>
  <si>
    <t>500</t>
  </si>
  <si>
    <t>741-1251</t>
  </si>
  <si>
    <t>Montáž spínač nástěnný 1-jednopólový prostředí venkovní/mokré se zapojením vodičů</t>
  </si>
  <si>
    <t>502</t>
  </si>
  <si>
    <t>741-1252</t>
  </si>
  <si>
    <t>spínač nástěnný jednopólový, řazení 1, IP44, šroubové svorky</t>
  </si>
  <si>
    <t>504</t>
  </si>
  <si>
    <t>741-1253</t>
  </si>
  <si>
    <t>Montáž přepínač nástěnný 5-sériový prostředí venkovní/mokré se zapojením vodičů</t>
  </si>
  <si>
    <t>506</t>
  </si>
  <si>
    <t>741-1254</t>
  </si>
  <si>
    <t>přepínač nástěnný sériový, řazení 5, IP44, šroubové svorky</t>
  </si>
  <si>
    <t>508</t>
  </si>
  <si>
    <t>741-1255</t>
  </si>
  <si>
    <t>Montáž čidlo pohybu nástěnné se zapojením vodičů</t>
  </si>
  <si>
    <t>510</t>
  </si>
  <si>
    <t>741-1256</t>
  </si>
  <si>
    <t>čidlo pohybové a prezenční stropní 360°, IP44</t>
  </si>
  <si>
    <t>512</t>
  </si>
  <si>
    <t>741-1257</t>
  </si>
  <si>
    <t>Montáž zásuvky průmyslové ve skříni jištěné 32 A se zapojením vodičů</t>
  </si>
  <si>
    <t>514</t>
  </si>
  <si>
    <t>741-1258</t>
  </si>
  <si>
    <t>zásuvková skříň + jištění a RCD - 1x32A/400V, 1x16A/400V, 2x16A/230V</t>
  </si>
  <si>
    <t>516</t>
  </si>
  <si>
    <t>744</t>
  </si>
  <si>
    <t>Demontáže</t>
  </si>
  <si>
    <t>741-1259</t>
  </si>
  <si>
    <t>Demontáž trubky plastové tuhé D do 50 mm uložené pevně</t>
  </si>
  <si>
    <t>518</t>
  </si>
  <si>
    <t>741-1260</t>
  </si>
  <si>
    <t>Demontáž kabel Cu pod omítkou plný kulatý 2x1,5 až 2,5 mm2, 3x1,5 mm2, 4x1,5 mm2</t>
  </si>
  <si>
    <t>520</t>
  </si>
  <si>
    <t>741-1261</t>
  </si>
  <si>
    <t>Demontáž kabel Cu plný kulatý 2x1,5 až 6 mm2, 3x1,5 až 10 mm2, 4x1,5 až 10 mm2, 5x1,5 až 6 mm2, 7x1,5 až 4 mm2, 12x1,5 mm2 v trubkách</t>
  </si>
  <si>
    <t>522</t>
  </si>
  <si>
    <t>741-1262</t>
  </si>
  <si>
    <t>Demontáž rozvodnic kovových pod omítkou s krytím do IPx4 plochou přes 0,8 m2</t>
  </si>
  <si>
    <t>524</t>
  </si>
  <si>
    <t>741-1263</t>
  </si>
  <si>
    <t>Demontáž kabelu silového z rozvodnice průřezu žil do 4 mm2 bez zachování funkčnosti</t>
  </si>
  <si>
    <t>526</t>
  </si>
  <si>
    <t>741-1264</t>
  </si>
  <si>
    <t>Demontáž spínačů nástěnných normálních do 10 A bezšroubových bez zachování funkčnosti do 2 svorek</t>
  </si>
  <si>
    <t>528</t>
  </si>
  <si>
    <t>741-1265</t>
  </si>
  <si>
    <t>Demontáž spínačů nástěnných normálních do 10 A bezšroubových bez zachování funkčnosti přes 2 do 4 svorek</t>
  </si>
  <si>
    <t>530</t>
  </si>
  <si>
    <t>741-1266</t>
  </si>
  <si>
    <t>Demontáž zásuvek průmyslových nástěnných venkovních bezšroubových bez zachování funkčnosti 2P+PE</t>
  </si>
  <si>
    <t>532</t>
  </si>
  <si>
    <t>741-1267</t>
  </si>
  <si>
    <t>Demontáž osvětlovacího modulového systému zářivkového dl přes 1100 mm bez zachování funkčnosti</t>
  </si>
  <si>
    <t>534</t>
  </si>
  <si>
    <t>741-1268</t>
  </si>
  <si>
    <t>Demontáž svítidla interiérového se standardní paticí nebo int. zdrojem LED přisazeného stropního do 0,09 m2 bez zachování funkčnosti</t>
  </si>
  <si>
    <t>536</t>
  </si>
  <si>
    <t>741-1269</t>
  </si>
  <si>
    <t>Demontáž svítidla interiérového se standardní paticí vestavného přes 0,09 do 0,36 m2 bez zachování funkčnosti</t>
  </si>
  <si>
    <t>538</t>
  </si>
  <si>
    <t>741-1270</t>
  </si>
  <si>
    <t>Demontáž drátu nebo lana svodového vedení D do 8 mm kolmý svod</t>
  </si>
  <si>
    <t>540</t>
  </si>
  <si>
    <t>745</t>
  </si>
  <si>
    <t>Svítidla a světelné zdroje</t>
  </si>
  <si>
    <t>741-1271</t>
  </si>
  <si>
    <t>Montáž svítidlo nouzové</t>
  </si>
  <si>
    <t>542</t>
  </si>
  <si>
    <t>741-1272</t>
  </si>
  <si>
    <t>svítidlo ozn. N2, dočasné nouzové osvětlení, IP66 1x36W, 1h, s piktogramem</t>
  </si>
  <si>
    <t>544</t>
  </si>
  <si>
    <t>741-1273</t>
  </si>
  <si>
    <t>Montáž svítidlo zářivkové bytové stropní vestavné 1 zdroj</t>
  </si>
  <si>
    <t>546</t>
  </si>
  <si>
    <t>741-1274</t>
  </si>
  <si>
    <t>svítidlo ozn. D1, interiérové, stropní vestavné, přisazené, 1x29W, 3248lm, 4000K, IP40</t>
  </si>
  <si>
    <t>548</t>
  </si>
  <si>
    <t>741-1275</t>
  </si>
  <si>
    <t>svítidlo ozn. D1N, interiérové, stropní vestavné, přisazené, 1x29W, 3248lm, 4000K, IP40 s nouzovým napájecím zdrojem</t>
  </si>
  <si>
    <t>550</t>
  </si>
  <si>
    <t>741-1276</t>
  </si>
  <si>
    <t>svítidlo ozn. D2, interiérové, stropní vestavné, přisazené, 1x35W, 3920lm, 4000K, IP40</t>
  </si>
  <si>
    <t>552</t>
  </si>
  <si>
    <t>741-1277</t>
  </si>
  <si>
    <t>svítidlo ozn. D3, interiérové, stropní vestavné, přisazené, 1x41W, 4592lm, 4000K, IP40</t>
  </si>
  <si>
    <t>554</t>
  </si>
  <si>
    <t>741-1278</t>
  </si>
  <si>
    <t>svítidlo ozn. D4, interiérové, stropní vestavné, přisazené, 1x46W, 5152lm, 4000K, IP40</t>
  </si>
  <si>
    <t>556</t>
  </si>
  <si>
    <t>741-1279</t>
  </si>
  <si>
    <t>Montáž svítidlo zářivkové průmyslové stropní přisazené 1 zdroj s krytem</t>
  </si>
  <si>
    <t>558</t>
  </si>
  <si>
    <t>741-1280</t>
  </si>
  <si>
    <t>svítidlo ozn. A1, průmyslové přisazené podlouhlé, 1x24W, 3225lm, 4000K, IP66</t>
  </si>
  <si>
    <t>560</t>
  </si>
  <si>
    <t>741-1281</t>
  </si>
  <si>
    <t>svítidlo ozn. A1N, průmyslové přisazené podlouhlé, 1x24W, 3225lm, 4000K, IP66 s nouzovým napájecím zdrojem</t>
  </si>
  <si>
    <t>562</t>
  </si>
  <si>
    <t>741-1282</t>
  </si>
  <si>
    <t>svítidlo ozn. A2, průmyslové přisazené podlouhlé, 1x24W, 3643lm, 4000K, IP66</t>
  </si>
  <si>
    <t>564</t>
  </si>
  <si>
    <t>741-1283</t>
  </si>
  <si>
    <t>svítidlo ozn. A2N, průmyslové přisazené podlouhlé, 1x24W, 3643lm, 4000K, IP66 s nouzovým napájecím zdrojem</t>
  </si>
  <si>
    <t>566</t>
  </si>
  <si>
    <t>741-1284</t>
  </si>
  <si>
    <t>svítidlo ozn. A3, průmyslové přisazené podlouhlé, 1x37W, 5550lm, 4000K, IP66</t>
  </si>
  <si>
    <t>568</t>
  </si>
  <si>
    <t>741-1285</t>
  </si>
  <si>
    <t>svítidlo ozn. A3N, průmyslové přisazené podlouhlé, 1x37W, 5550lm, 4000K, IP66 s nouzovým napájecím zdrojem</t>
  </si>
  <si>
    <t>570</t>
  </si>
  <si>
    <t>741-1286</t>
  </si>
  <si>
    <t>svítidlo ozn. A4, průmyslové přisazené podlouhlé, 1x51W, 7557lm, 4000K, IP66</t>
  </si>
  <si>
    <t>572</t>
  </si>
  <si>
    <t>741-1287</t>
  </si>
  <si>
    <t>svítidlo ozn. A4N, průmyslové přisazené podlouhlé, 1x51W, 7557lm, 4000K, IP66 s nouzovým napájecím zdrojem</t>
  </si>
  <si>
    <t>574</t>
  </si>
  <si>
    <t>741-1288</t>
  </si>
  <si>
    <t>svítidlo ozn. A5, průmyslové přisazené podlouhlé, 1x61W, 8909lm, 4000K, IP66</t>
  </si>
  <si>
    <t>576</t>
  </si>
  <si>
    <t>741-1289</t>
  </si>
  <si>
    <t>svítidlo ozn. A5N, průmyslové přisazené podlouhlé, 1x61W, 8909lm, 4000K, IP66 s nouzovým napájecím zdrojem</t>
  </si>
  <si>
    <t>578</t>
  </si>
  <si>
    <t>741-1290</t>
  </si>
  <si>
    <t>svítidlo ozn. A6, průmyslové přisazené podlouhlé, 1x77W, 11205lm, 4000K, IP66</t>
  </si>
  <si>
    <t>580</t>
  </si>
  <si>
    <t>741-1291</t>
  </si>
  <si>
    <t>svítidlo ozn. A6N, průmyslové přisazené podlouhlé, 1x77W, 11205lm, 4000K, IP66 s nouzovým napájecím zdrojem</t>
  </si>
  <si>
    <t>582</t>
  </si>
  <si>
    <t>741-1292</t>
  </si>
  <si>
    <t>Montáž svítidlo LED interiérové přisazené nástěnné hranaté nebo kruhové přes 0,09 do 0,36 m2 se zapojením vodičů</t>
  </si>
  <si>
    <t>584</t>
  </si>
  <si>
    <t>741-1293</t>
  </si>
  <si>
    <t>svítidlo ozn. C1, interiérové stropní přisazené, 1x35W, 3920lm, 4000K, IP40</t>
  </si>
  <si>
    <t>586</t>
  </si>
  <si>
    <t>741-1294</t>
  </si>
  <si>
    <t>svítidlo ozn. C1N, interiérové stropní přisazené, 1x35W, 3920lm, 4000K, IP40 s nouzovým napájecím zdrojem</t>
  </si>
  <si>
    <t>588</t>
  </si>
  <si>
    <t>741-1295</t>
  </si>
  <si>
    <t>svítidlo ozn. C2, interiérové stropní přisazené, 1x58W, 6496lm, 4000K, IP40</t>
  </si>
  <si>
    <t>590</t>
  </si>
  <si>
    <t>741-1296</t>
  </si>
  <si>
    <t>svítidlo ozn. C3, interiérové stropní přisazené, 1x64W, 7168lm, 4000K, IP40</t>
  </si>
  <si>
    <t>592</t>
  </si>
  <si>
    <t>741-1297</t>
  </si>
  <si>
    <t>svítidlo ozn. C4, interiérové stropní přisazené, 1x73W, 7975lm, 4000K, IP40</t>
  </si>
  <si>
    <t>594</t>
  </si>
  <si>
    <t>741-1298</t>
  </si>
  <si>
    <t>Montáž svítidlo LED interiérové přisazené nástěnné hranaté nebo kruhové do 0,09 m2 se zapojením vodičů</t>
  </si>
  <si>
    <t>596</t>
  </si>
  <si>
    <t>741-1299</t>
  </si>
  <si>
    <t xml:space="preserve">svítidlo ozn.B1,  stropní přisazené kruhové, 1 x22W, 2200lm, 4000K, IP44</t>
  </si>
  <si>
    <t>598</t>
  </si>
  <si>
    <t>741-1300</t>
  </si>
  <si>
    <t xml:space="preserve">svítidlo ozn.B1N,  stropní přisazené kruhové, 1 x22W, 2200lm, 4000K, IP44 s nouzovým napájecím zdrojem</t>
  </si>
  <si>
    <t>600</t>
  </si>
  <si>
    <t>741-1301</t>
  </si>
  <si>
    <t xml:space="preserve">svítidlo ozn.B2,  stropní přisazené kruhové, 1 x32W, 3200lm, 4000K, IP44</t>
  </si>
  <si>
    <t>602</t>
  </si>
  <si>
    <t>741-1302</t>
  </si>
  <si>
    <t xml:space="preserve">svítidlo ozn.B2N,  stropní přisazené kruhové, 1 x32W, 3200lm, 4000K, IP44 s nouzovým napájecím zdrojem</t>
  </si>
  <si>
    <t>604</t>
  </si>
  <si>
    <t>741-1303</t>
  </si>
  <si>
    <t>Montáž svítidlo LED průmyslové přisazené nástěnné se zapojením vodičů</t>
  </si>
  <si>
    <t>606</t>
  </si>
  <si>
    <t>741-1304</t>
  </si>
  <si>
    <t>svítidlo ozn. VO, venkovní, přisazené, 1x87W, 13399lm, 4000K, IP44</t>
  </si>
  <si>
    <t>608</t>
  </si>
  <si>
    <t>741-1305</t>
  </si>
  <si>
    <t>Recyklační poplatek - malé svítidlo</t>
  </si>
  <si>
    <t>610</t>
  </si>
  <si>
    <t>741-1306</t>
  </si>
  <si>
    <t>Recyklační poplatek - velké svítidlo</t>
  </si>
  <si>
    <t>612</t>
  </si>
  <si>
    <t>746</t>
  </si>
  <si>
    <t>Bleskosvod a uzemnění</t>
  </si>
  <si>
    <t>741-1307</t>
  </si>
  <si>
    <t>Montáž drátu nebo lana uzemňovacího průřezu do 10 mm v průmysl výstavbě v zemi</t>
  </si>
  <si>
    <t>614</t>
  </si>
  <si>
    <t>741-1308</t>
  </si>
  <si>
    <t>drát D 10mm FeZn</t>
  </si>
  <si>
    <t>616</t>
  </si>
  <si>
    <t>741-1309</t>
  </si>
  <si>
    <t>Montáž drát nebo lano hromosvodné svodové D do 10 mm s podpěrou</t>
  </si>
  <si>
    <t>618</t>
  </si>
  <si>
    <t>741-1310</t>
  </si>
  <si>
    <t>drát D 8/11mm AlMgSi + PVC</t>
  </si>
  <si>
    <t>620</t>
  </si>
  <si>
    <t>741-1311</t>
  </si>
  <si>
    <t>držák zemnící pásky nebo kruhového vodiče</t>
  </si>
  <si>
    <t>622</t>
  </si>
  <si>
    <t>741-1312</t>
  </si>
  <si>
    <t>Montáž svorka hromosvodná se 2 šrouby</t>
  </si>
  <si>
    <t>624</t>
  </si>
  <si>
    <t>741-1313</t>
  </si>
  <si>
    <t>svorka odbočovací a spojovací pro spojování kruhových a páskových vodičů, FeZn</t>
  </si>
  <si>
    <t>626</t>
  </si>
  <si>
    <t>741-1314</t>
  </si>
  <si>
    <t>antikorozní páska petrolátová</t>
  </si>
  <si>
    <t>628</t>
  </si>
  <si>
    <t>741-1315</t>
  </si>
  <si>
    <t>Montáž vedení hromosvodné-štítek k označení svodu</t>
  </si>
  <si>
    <t>630</t>
  </si>
  <si>
    <t>741-1316</t>
  </si>
  <si>
    <t>štítek plastový - čísla svodů</t>
  </si>
  <si>
    <t>632</t>
  </si>
  <si>
    <t>741-1317</t>
  </si>
  <si>
    <t>Montáž tyč jímací délky do 3 m na stojan</t>
  </si>
  <si>
    <t>634</t>
  </si>
  <si>
    <t>741-1318</t>
  </si>
  <si>
    <t>tyč jímací s rovným koncem 16/10 2000 (1000/1000)mm AlMgSi</t>
  </si>
  <si>
    <t>636</t>
  </si>
  <si>
    <t>741-1319</t>
  </si>
  <si>
    <t>Montáž krabice pro zkušební svorku</t>
  </si>
  <si>
    <t>638</t>
  </si>
  <si>
    <t>741-1320</t>
  </si>
  <si>
    <t>krabice pro zkušební svorku do země - hranatá šedá</t>
  </si>
  <si>
    <t>640</t>
  </si>
  <si>
    <t>747</t>
  </si>
  <si>
    <t>DV (DVT) - domácí telefon</t>
  </si>
  <si>
    <t>741-1321</t>
  </si>
  <si>
    <t>Montáž trubka plastová ohebná D přes 23 do 35 mm uložená pevně</t>
  </si>
  <si>
    <t>642</t>
  </si>
  <si>
    <t>741-1322</t>
  </si>
  <si>
    <t>trubka elektroinstalační tuhá z PVC D 22,1/25 mm, délka 3m bezhalogenová</t>
  </si>
  <si>
    <t>644</t>
  </si>
  <si>
    <t>741-1323</t>
  </si>
  <si>
    <t>Montáž kabelů sdělovacích pro vnitřní rozvody do 15 žil</t>
  </si>
  <si>
    <t>646</t>
  </si>
  <si>
    <t>741-1324</t>
  </si>
  <si>
    <t>kabel sdělovací stíněný laminovanou Al fólií s příložným Cu drátem jádro Cu plné izolace PVC plášť PVC 100V (SYKFY) 2x2x0,5mm2</t>
  </si>
  <si>
    <t>648</t>
  </si>
  <si>
    <t>400*1,2 "Přepočtené koeficientem množství</t>
  </si>
  <si>
    <t>741-1325</t>
  </si>
  <si>
    <t>kabel sdělovací stíněný laminovanou Al fólií s příložným Cu drátem jádro Cu plné izolace PVC plášť PVC 100V (SYKFY) 10x2x0,5mm2</t>
  </si>
  <si>
    <t>650</t>
  </si>
  <si>
    <t>43,333*1,2 "Přepočtené koeficientem množství</t>
  </si>
  <si>
    <t>741-1326</t>
  </si>
  <si>
    <t>652</t>
  </si>
  <si>
    <t>741-1327</t>
  </si>
  <si>
    <t>654</t>
  </si>
  <si>
    <t>741-1328</t>
  </si>
  <si>
    <t>Montáž elektrického zámku s mechanickým přepínačem otevřeno/zavřeno</t>
  </si>
  <si>
    <t>656</t>
  </si>
  <si>
    <t>741-1329</t>
  </si>
  <si>
    <t>zámek elektrický s mechanickým přepínačem 12V</t>
  </si>
  <si>
    <t>658</t>
  </si>
  <si>
    <t>741-1330</t>
  </si>
  <si>
    <t>Montáž napájecího modulu k domácímu telefonu na DIN lištu</t>
  </si>
  <si>
    <t>660</t>
  </si>
  <si>
    <t>741-1331</t>
  </si>
  <si>
    <t>zdroj napájecí domácího telefonu a zvonkového tabla pro 2-68 uživatelů</t>
  </si>
  <si>
    <t>662</t>
  </si>
  <si>
    <t>741-1332</t>
  </si>
  <si>
    <t>Montáž komunikačního tabla k domácímu telefonu</t>
  </si>
  <si>
    <t>664</t>
  </si>
  <si>
    <t>741-1333</t>
  </si>
  <si>
    <t>sestava domovního telefonu s videopanelem do 12 účastníků včetně videotelefonu</t>
  </si>
  <si>
    <t>666</t>
  </si>
  <si>
    <t>741-1334</t>
  </si>
  <si>
    <t>Montáž domácího nástěnného audio/video telefonu</t>
  </si>
  <si>
    <t>668</t>
  </si>
  <si>
    <t>741-1335</t>
  </si>
  <si>
    <t>telefon domácí nástěnný pro povrchovou instalaci</t>
  </si>
  <si>
    <t>670</t>
  </si>
  <si>
    <t>Práce a dodávky M</t>
  </si>
  <si>
    <t>46-M</t>
  </si>
  <si>
    <t>Zemní práce při extr.mont.pracích</t>
  </si>
  <si>
    <t>741-1336</t>
  </si>
  <si>
    <t>Vybourání otvorů pro elektroinstalace ve zdivu z lehkých betonů pl přes 0,09 do 0,25 m2 tl přes 15 do 30 cm</t>
  </si>
  <si>
    <t>672</t>
  </si>
  <si>
    <t>741-1337</t>
  </si>
  <si>
    <t>Vybourání otvorů pro elektroinstalace ve zdivu cihelném pl do 0,0225 m2 tl přes 15 do 30 cm</t>
  </si>
  <si>
    <t>674</t>
  </si>
  <si>
    <t>741-1338</t>
  </si>
  <si>
    <t>Vyvrtání otvorů pro elektroinstalační krabice ve stěnách z cihel hloubky do 6 cm</t>
  </si>
  <si>
    <t>676</t>
  </si>
  <si>
    <t>741-1339</t>
  </si>
  <si>
    <t>Frézování drážek pro vodiče ve stěnách z cihel do 5x5 cm</t>
  </si>
  <si>
    <t>678</t>
  </si>
  <si>
    <t>741-1340</t>
  </si>
  <si>
    <t>Frézování drážek pro vodiče ve stěnách z betonu do 5x5 cm</t>
  </si>
  <si>
    <t>680</t>
  </si>
  <si>
    <t>HZS</t>
  </si>
  <si>
    <t>Hodinové zúčtovací sazby</t>
  </si>
  <si>
    <t>741-1341</t>
  </si>
  <si>
    <t>Hodinová zúčtovací sazba technik</t>
  </si>
  <si>
    <t>262144</t>
  </si>
  <si>
    <t>682</t>
  </si>
  <si>
    <t>741-1342</t>
  </si>
  <si>
    <t>Hodinová zúčtovací sazba technik odborný - zaškolení obsluhy</t>
  </si>
  <si>
    <t>684</t>
  </si>
  <si>
    <t>042000</t>
  </si>
  <si>
    <t>Zkoušky a ostatní měření</t>
  </si>
  <si>
    <t>686</t>
  </si>
  <si>
    <t>045000</t>
  </si>
  <si>
    <t>Revize</t>
  </si>
  <si>
    <t>688</t>
  </si>
  <si>
    <t>04 - Vytápění</t>
  </si>
  <si>
    <t>734 - Armatury</t>
  </si>
  <si>
    <t>735 - Otopná tělesa</t>
  </si>
  <si>
    <t>01 - Zařízení</t>
  </si>
  <si>
    <t>713 - Izolace tepelné</t>
  </si>
  <si>
    <t>722-Z - Zdravotechnika</t>
  </si>
  <si>
    <t>8 - Trubní vedení</t>
  </si>
  <si>
    <t>D - Doplňky k tepelným čerpadlům</t>
  </si>
  <si>
    <t xml:space="preserve">Z - Jiné </t>
  </si>
  <si>
    <t>VN - Vedlejší náklady</t>
  </si>
  <si>
    <t>734</t>
  </si>
  <si>
    <t>Armatury</t>
  </si>
  <si>
    <t>734215133R00T1</t>
  </si>
  <si>
    <t>D+M Ventilu odvzdušňovacího automatického DN 15</t>
  </si>
  <si>
    <t>722238335R00T3</t>
  </si>
  <si>
    <t>D+M Vypouštěcího ventilu DN15</t>
  </si>
  <si>
    <t>734295321R00T2</t>
  </si>
  <si>
    <t>D+M Kulového ventilu DN15</t>
  </si>
  <si>
    <t>722237122R00T2</t>
  </si>
  <si>
    <t>D+M Kulového ventilu DN20</t>
  </si>
  <si>
    <t>722237124R00T3</t>
  </si>
  <si>
    <t>D+M Kulového ventilu DN32</t>
  </si>
  <si>
    <t>722237125R00T3</t>
  </si>
  <si>
    <t>D+M Kulového ventilu DN40</t>
  </si>
  <si>
    <t>722237125R00T4</t>
  </si>
  <si>
    <t>D+M Kulového ventilu DN50</t>
  </si>
  <si>
    <t>722235526R00T1</t>
  </si>
  <si>
    <t>D+M Filtru DN50</t>
  </si>
  <si>
    <t>734295215R00T1</t>
  </si>
  <si>
    <t>D+M Magnetického filtru s odlučovačem DN50</t>
  </si>
  <si>
    <t>725814122R00T6</t>
  </si>
  <si>
    <t>D+M Zpětného ventilu DN15</t>
  </si>
  <si>
    <t>734245124R00T3</t>
  </si>
  <si>
    <t>D+M Zpětného ventilu DN32</t>
  </si>
  <si>
    <t>734245125R00T3</t>
  </si>
  <si>
    <t>D+M Zpětného ventilu DN40</t>
  </si>
  <si>
    <t>734245126R00T2</t>
  </si>
  <si>
    <t>D+M Zpětného ventilu DN50</t>
  </si>
  <si>
    <t>4847691043RT3</t>
  </si>
  <si>
    <t>D+M Trojcestného přepínacího ventilu DN50, včetně servopohonu</t>
  </si>
  <si>
    <t>551200200RT2</t>
  </si>
  <si>
    <t>D+M Protizámrzného vypouštěcího ventilu DN32</t>
  </si>
  <si>
    <t>551200200RT3</t>
  </si>
  <si>
    <t>D+M Protizámrzného vypouštěcího ventilu DN40</t>
  </si>
  <si>
    <t>734215133R00T2</t>
  </si>
  <si>
    <t>D+M Odvzdušňovacího ventilu při úniku propanu do systému DN32</t>
  </si>
  <si>
    <t>734215133R00T3</t>
  </si>
  <si>
    <t>D+M Odvzdušňovacího ventilu při úniku propanu do systému DN40</t>
  </si>
  <si>
    <t>722237622R00T1</t>
  </si>
  <si>
    <t>D+M Ventilu pro připojení exp. nádoby MK 20</t>
  </si>
  <si>
    <t>722237622R00T2</t>
  </si>
  <si>
    <t>D+M Ventilu pro připojení exp. nádoby MK 25</t>
  </si>
  <si>
    <t>734413143R00T2T</t>
  </si>
  <si>
    <t>D+M Teploměru v jímce 0-120°C</t>
  </si>
  <si>
    <t>734413143R00T3T</t>
  </si>
  <si>
    <t>D+M Manometru 0-600 kPa</t>
  </si>
  <si>
    <t>722231162R00T1</t>
  </si>
  <si>
    <t>D+M Pojistného ventilu 3 bary</t>
  </si>
  <si>
    <t>734255125R00T2</t>
  </si>
  <si>
    <t>D+M Pojistného ventilu 6 bar</t>
  </si>
  <si>
    <t>722237121R00T2</t>
  </si>
  <si>
    <t>D+M Kulového kohoutu DN15</t>
  </si>
  <si>
    <t>210100851R00T1</t>
  </si>
  <si>
    <t>D+M Automatického doplňovacího a plnícího zařízení</t>
  </si>
  <si>
    <t>54251588962T2</t>
  </si>
  <si>
    <t>D+M Armatury pro úpravu plnící vody vč. uzavíracího kohoutu a vzorkovacího kohoutu vč. patrony pro demineralizaci</t>
  </si>
  <si>
    <t>722264111R00T2</t>
  </si>
  <si>
    <t>D+M Digitalního vodoměru pro odpočítávání kapacity demineralizačních patron</t>
  </si>
  <si>
    <t>74236598T2</t>
  </si>
  <si>
    <t>D+M Externího tlakového čidla k automatickému doplňovacímu zařízení</t>
  </si>
  <si>
    <t>735</t>
  </si>
  <si>
    <t>Otopná tělesa</t>
  </si>
  <si>
    <t>48457560.ART2</t>
  </si>
  <si>
    <t>D+M Tělesa otopného deskového, výška 500 mm, délka 500 mm</t>
  </si>
  <si>
    <t>484586860RT1</t>
  </si>
  <si>
    <t>D+M Tělesa otopného deskového, výška 700 mm, délka 400 mm</t>
  </si>
  <si>
    <t>48457591011RT2</t>
  </si>
  <si>
    <t>D+M Tělesa otopného deskového, výška 700 mm, délka 500 mm</t>
  </si>
  <si>
    <t>48457591012RT1</t>
  </si>
  <si>
    <t>D+M Tělesa otopného deskového, výška 700 mm, délka 600 mm</t>
  </si>
  <si>
    <t>48457591013RT4</t>
  </si>
  <si>
    <t>D+M Tělesa otopného deskového, výška 700 mm, délka 700 mm</t>
  </si>
  <si>
    <t>48457591014RT5</t>
  </si>
  <si>
    <t>D+M Tělesa otopného deskového, výška 700 mm, délka 800 mm</t>
  </si>
  <si>
    <t>48457301215RT1</t>
  </si>
  <si>
    <t>D+M Tělesa otopného deskového, výška 700 mm, délka 900 mm</t>
  </si>
  <si>
    <t>48457591016RT2</t>
  </si>
  <si>
    <t>D+M Tělesa otopného deskového, výška 700 mm, délka 1000 mm</t>
  </si>
  <si>
    <t>48457591017RT3</t>
  </si>
  <si>
    <t>D+M Tělesa otopného deskového, výška 700 mm, délka 1100 mm</t>
  </si>
  <si>
    <t>48457591018RT6</t>
  </si>
  <si>
    <t>D+M Tělesa otopného deskového, výška 700 mm, délka 1200 mm</t>
  </si>
  <si>
    <t>48457591019RT2</t>
  </si>
  <si>
    <t>D+M Tělesa otopného deskového, výška 700 mm, délka 1400 mm</t>
  </si>
  <si>
    <t>48457591020RT1</t>
  </si>
  <si>
    <t>D+M Tělesa otopného deskového, výška 700 mm, délka 1600 mm</t>
  </si>
  <si>
    <t>48457591021RT2</t>
  </si>
  <si>
    <t>D+M Tělesa otopného deskového, výška 700 mm, délka 1800 mm</t>
  </si>
  <si>
    <t>48457591022RT6</t>
  </si>
  <si>
    <t>D+M Tělesa otopného deskového, výška 700 mm, délka 2000 mm</t>
  </si>
  <si>
    <t>48457591023RT2</t>
  </si>
  <si>
    <t>D+M Tělesa otopného deskového, výška 700 mm, délka 2300 mm</t>
  </si>
  <si>
    <t>48457591RM</t>
  </si>
  <si>
    <t>D+M Tělesa otopného deskového, výška 900 mm, délka 400 mm</t>
  </si>
  <si>
    <t>48457594.ART7</t>
  </si>
  <si>
    <t>D+M Tělesa otopného deskovéh, výška 900 mm, délka 700 mm</t>
  </si>
  <si>
    <t>48457595.ART2</t>
  </si>
  <si>
    <t>D+M Tělesa otopného deskového, výška 900 mm, délka 800 mm</t>
  </si>
  <si>
    <t>4845766116RT1</t>
  </si>
  <si>
    <t>4845766117RT6</t>
  </si>
  <si>
    <t>4845766118RT2</t>
  </si>
  <si>
    <t>4845766120RT8</t>
  </si>
  <si>
    <t>4845766121RT5</t>
  </si>
  <si>
    <t>4845766122RT5</t>
  </si>
  <si>
    <t>55121100051RT2</t>
  </si>
  <si>
    <t>D+M Připojovací garnitury 50mm s nastavitelnou vložkou a vypouštěním kv hodnoty pro termostatickou hlavici - DN15, kvs=0,6</t>
  </si>
  <si>
    <t>Zařízení</t>
  </si>
  <si>
    <t>1.1., 4.1M</t>
  </si>
  <si>
    <t>Montáž tepelného čerpadla vzduch-voda</t>
  </si>
  <si>
    <t>Poznámka k položce:_x000d_
topný výkon při -7°C/35°C: 18,5 kW_x000d_
V x Š x H = 1675 x 1430 x 640 mm_x000d_
Hmotnost 266 kg_x000d_
Hladina akustického výkonu: 63 dB (A)_x000d_
el. napájení kompresoru: 400 V, 9,1 kW, 14,5 A</t>
  </si>
  <si>
    <t>1.1., 4.1</t>
  </si>
  <si>
    <t>Tepelné čerpadlo vzduch-voda</t>
  </si>
  <si>
    <t>2.1., 3.1M</t>
  </si>
  <si>
    <t>Poznámka k položce:_x000d_
topný výkon při -7°C/35°C: 12,75 kW_x000d_
V x Š x H = 1250 x 1240 x 625 mm_x000d_
Hmotnost 175 kg_x000d_
Hladina akustického výkonu: 57 dB (A)_x000d_
el. napájení kompresoru: 400 V, 5,5 kW, 8,7 A</t>
  </si>
  <si>
    <t>2.1., 3.1</t>
  </si>
  <si>
    <t>1.2, 2.2,3.2,4.2M</t>
  </si>
  <si>
    <t>Montáž řídícího modulu - box s regualcí</t>
  </si>
  <si>
    <t>Poznámka k položce:_x000d_
230 V, 50 Hz, jištění 16 A/C_x000d_
Rozměry 600x400x158 mm (VxŠxH)_x000d_
Hmotnost 15 kg</t>
  </si>
  <si>
    <t>1.2, 2.2,3.2,4.2</t>
  </si>
  <si>
    <t>Řídící modul - box s regualcí</t>
  </si>
  <si>
    <t>1.3, 2.3,3.3,4.3M</t>
  </si>
  <si>
    <t>Montáž akumulačního zásobníku</t>
  </si>
  <si>
    <t>Poznámka k položce:_x000d_
Objem 500 L, d700 mm, H=1700 mm_x000d_
Připojení DN50_x000d_
Volitelně elektropatrona 6 nebo 9 kW</t>
  </si>
  <si>
    <t>1.3, 2.3,3.3,4.3</t>
  </si>
  <si>
    <t>Akumulační zásobník</t>
  </si>
  <si>
    <t>1.4, 2.4,3.4,4.4M</t>
  </si>
  <si>
    <t>Montáž elektrického kotle</t>
  </si>
  <si>
    <t>Poznámka k položce:_x000d_
Příkon 24 kW_x000d_
400V, jištění 40 A_x000d_
Rozměry 740x410x315 mm (VxŠxH)_x000d_
Hmotnost 27 kg</t>
  </si>
  <si>
    <t>1.4, 2.4,3.4,4.4</t>
  </si>
  <si>
    <t>Elektrický kotel</t>
  </si>
  <si>
    <t>1.5M</t>
  </si>
  <si>
    <t>Montáž expanzní nádoby, 6 bar</t>
  </si>
  <si>
    <t>Poznámka k položce:_x000d_
Objem 100 L_x000d_
Připojení DN25</t>
  </si>
  <si>
    <t>1.5</t>
  </si>
  <si>
    <t>Expanzní nádoba, 6 bar</t>
  </si>
  <si>
    <t>2.5M</t>
  </si>
  <si>
    <t>Poznámka k položce:_x000d_
Objem 800 L_x000d_
Připojení DN25</t>
  </si>
  <si>
    <t>2.5</t>
  </si>
  <si>
    <t>3.5, 4.5M</t>
  </si>
  <si>
    <t>Poznámka k položce:_x000d_
Objem 50 L_x000d_
Připojení DN20</t>
  </si>
  <si>
    <t>3.5, 4.5</t>
  </si>
  <si>
    <t>1.6, 2.6,3.6,4.6M</t>
  </si>
  <si>
    <t>Montáž čerpadla 8 m</t>
  </si>
  <si>
    <t>Poznámka k položce:_x000d_
Oběhové čerpadlo_x000d_
Maximální průtok 28 m3/h_x000d_
Připojení DN50_x000d_
Příkon 325 W, 230 V</t>
  </si>
  <si>
    <t>1.6, 2.6,3.6,4.6</t>
  </si>
  <si>
    <t>Dopravní výška čerpadla 8 m</t>
  </si>
  <si>
    <t>631547215RT2M</t>
  </si>
  <si>
    <t>Montáž izolace - izolační pouzdro z kamenné vlny s hliníkovou fólií d35/40 mm</t>
  </si>
  <si>
    <t>631547215RT2</t>
  </si>
  <si>
    <t>izolační pouzdro z kamenné vlny s hliníkovou fólií 800 d35/40 mm</t>
  </si>
  <si>
    <t>631547215RT3M</t>
  </si>
  <si>
    <t>Montáž Izolace - izolační pouzdro z kamenné vlny s hliníkovou fóliíl 800 d42/40 mm</t>
  </si>
  <si>
    <t>631547215RT3</t>
  </si>
  <si>
    <t>izolační pouzdro z kamenné vlny s hliníkovou fólií d42/40 mm</t>
  </si>
  <si>
    <t>631547215RT4M</t>
  </si>
  <si>
    <t>Montáž izolace - izolační pouzdro z kamenné vlny s hliníkovou fólií d54/40 mm</t>
  </si>
  <si>
    <t>631547215RT4</t>
  </si>
  <si>
    <t>izolační pouzdro z kamenné vlny s hliníkovou fólií d54/40 mm</t>
  </si>
  <si>
    <t>27244410RT2M</t>
  </si>
  <si>
    <t>Montáž kaučukové izolace d35, tl. 32 mm</t>
  </si>
  <si>
    <t>27244410RT2</t>
  </si>
  <si>
    <t>Kaučuková izolace d35, tl. 32 mm</t>
  </si>
  <si>
    <t>27244410RT1M</t>
  </si>
  <si>
    <t>Montáž kaučukové izolace d42, tl. 32 mm</t>
  </si>
  <si>
    <t>27244410RT1</t>
  </si>
  <si>
    <t>Kaučuková izolace d42, tl. 32 mm</t>
  </si>
  <si>
    <t>548562358T2M</t>
  </si>
  <si>
    <t>Oplechování potrubí s izolací do průměru 120 mm</t>
  </si>
  <si>
    <t>548562358T2</t>
  </si>
  <si>
    <t>Oplechování potrubí s izolací do průměru 120 mm (dádvka materiálu)</t>
  </si>
  <si>
    <t>722-Z</t>
  </si>
  <si>
    <t>Zdravotechnika</t>
  </si>
  <si>
    <t>722172742R00T1</t>
  </si>
  <si>
    <t>D+M Potrubí plastového PP, bez zednických výpomocí, D 20 x 2,3 mm, S 3,2</t>
  </si>
  <si>
    <t>722172743R00T2</t>
  </si>
  <si>
    <t>D+M Potrubí plastového PP, bez zednických výpomocí, D 25 x 2,8 mm, S 3,2</t>
  </si>
  <si>
    <t>722172744R00T3</t>
  </si>
  <si>
    <t>D+M Potrubí plastového PP, bez zednických výpomocí, D 32 x 3,6 mm, S 4</t>
  </si>
  <si>
    <t>230170011</t>
  </si>
  <si>
    <t>Zkouška těsnosti potrubí DN do 40</t>
  </si>
  <si>
    <t>https://podminky.urs.cz/item/CS_URS_2025_02/230170011</t>
  </si>
  <si>
    <t>722181214RZ6T1</t>
  </si>
  <si>
    <t>D+M Izolace návlekové PE tl. stěny 20 mm vnitřní průměr 20 mm</t>
  </si>
  <si>
    <t>722181214RT8T2</t>
  </si>
  <si>
    <t>D+M Izolace návlekové PE tl. stěny 20 mm vnitřní průměr 25 mm</t>
  </si>
  <si>
    <t>722181214RU2T3</t>
  </si>
  <si>
    <t>D+M Izolace návlekové PE tl. stěny 20 mm vnitřní průměr 35 mm</t>
  </si>
  <si>
    <t>721176115R00T3</t>
  </si>
  <si>
    <t>D+M Potrubí HT, D 110 x 2,7 mm</t>
  </si>
  <si>
    <t>721176101R00T2</t>
  </si>
  <si>
    <t>D+M Potrubí HT, D 32 x 1,8 mm</t>
  </si>
  <si>
    <t>230170013</t>
  </si>
  <si>
    <t>Zkouška těsnosti potrubí DN přes 80 do 125</t>
  </si>
  <si>
    <t>https://podminky.urs.cz/item/CS_URS_2025_02/230170013</t>
  </si>
  <si>
    <t>Trubní vedení</t>
  </si>
  <si>
    <t>230011005R00T1</t>
  </si>
  <si>
    <t>Montáž trubky ocelové 15 x 1</t>
  </si>
  <si>
    <t>14110911RT1</t>
  </si>
  <si>
    <t>Potrubí z uhlíkové oceli, včetně tvarovek 15x1mm, prořez 10%</t>
  </si>
  <si>
    <t>230011007R00T2</t>
  </si>
  <si>
    <t>Montáž trubky ocelové 18 x 1</t>
  </si>
  <si>
    <t>14110911RT2</t>
  </si>
  <si>
    <t>Potrubí z uhlíkové oceli, včetně tvarovek 18x1mm, prořez 10%</t>
  </si>
  <si>
    <t>230011008R00T3</t>
  </si>
  <si>
    <t>Montáž trubky ocelové 22 x 1,2</t>
  </si>
  <si>
    <t>14110911RT3</t>
  </si>
  <si>
    <t>Potrubí z uhlíkové oceli, včetně tvarovek 22x1,2 mm, prořez 10%</t>
  </si>
  <si>
    <t>230011017R00T3</t>
  </si>
  <si>
    <t>Montáž trubky ocelové 28 x 1,2</t>
  </si>
  <si>
    <t>14110911RT4</t>
  </si>
  <si>
    <t>Potrubí z uhlíkové oceli, včetně tvarovek 28x1,2 mm, prořez 10%</t>
  </si>
  <si>
    <t>230011026R00T3</t>
  </si>
  <si>
    <t>Montáž trubky ocelové 35 x 1,5</t>
  </si>
  <si>
    <t>14110911RT5</t>
  </si>
  <si>
    <t>Potrubí z uhlíkové oceli, včetně tvarovek 35x1,5 mm, prořez 10%</t>
  </si>
  <si>
    <t>230011029R00T2</t>
  </si>
  <si>
    <t>Montáž trubky ocelové 42 x 1,5</t>
  </si>
  <si>
    <t>14110911RT6</t>
  </si>
  <si>
    <t>Potrubí z uhlíkové oceli, včetně tvarovek 42x1,5 mm, prořez 10%</t>
  </si>
  <si>
    <t>230011038R00T5</t>
  </si>
  <si>
    <t>Montáž trubky ocelové 54 x 1,5</t>
  </si>
  <si>
    <t>14110911RT7</t>
  </si>
  <si>
    <t>Potrubí z uhlíkové oceli, včetně tvarovek 54x1,5 mm, prořez 10%</t>
  </si>
  <si>
    <t>230170011R00T2</t>
  </si>
  <si>
    <t>Zkouška těsnosti potrubí, DN do 50</t>
  </si>
  <si>
    <t>551620258RT1</t>
  </si>
  <si>
    <t>D+M Sifonu s kuličkou</t>
  </si>
  <si>
    <t>541322421RT2</t>
  </si>
  <si>
    <t>D+M Elektrického ohřívače vody se zásobníkem, 1,5 kW a 4,6 l objem</t>
  </si>
  <si>
    <t>526532148T2</t>
  </si>
  <si>
    <t>D+M Hadice na odvod kondenzátu</t>
  </si>
  <si>
    <t>Doplňky k tepelným čerpadlům</t>
  </si>
  <si>
    <t>542548563T2</t>
  </si>
  <si>
    <t>Uvedení TČ do provozu do 30 kW</t>
  </si>
  <si>
    <t>542548563T3</t>
  </si>
  <si>
    <t>Ovládání TČ přes internet</t>
  </si>
  <si>
    <t>542548563T4M</t>
  </si>
  <si>
    <t>Montáž odpruženého základu pod TČ - pro TČ 175 kg</t>
  </si>
  <si>
    <t>542548563T4</t>
  </si>
  <si>
    <t>Odpružený základ pod TČ - pro TČ 175 kg</t>
  </si>
  <si>
    <t>542548563T5M</t>
  </si>
  <si>
    <t>Montáž odpruženého základu pod TČ - pro TČ 266 kg</t>
  </si>
  <si>
    <t>542548563T5</t>
  </si>
  <si>
    <t>Odpružený základ pod TČ - pro TČ 266 kg</t>
  </si>
  <si>
    <t>542548563T6</t>
  </si>
  <si>
    <t>Monitoring TČ, včetně provozu na první 2 roky</t>
  </si>
  <si>
    <t>542548563T7</t>
  </si>
  <si>
    <t>Externí karta MODBUS</t>
  </si>
  <si>
    <t>Z</t>
  </si>
  <si>
    <t xml:space="preserve">Jiné </t>
  </si>
  <si>
    <t>5.4TTT</t>
  </si>
  <si>
    <t>D+M Doplňkového montážního a uchycovacího materiálu pomocné konstrukce pro uložení potrubí (ZÁVĚSY, OBJÍMKY, ATD.)</t>
  </si>
  <si>
    <t>5.3</t>
  </si>
  <si>
    <t>Doprava materiálu, přesun hmot</t>
  </si>
  <si>
    <t>5.3Z</t>
  </si>
  <si>
    <t>Stavební výpomoci (sekání, drážky, zapravení, apod.)</t>
  </si>
  <si>
    <t>Poznámka k položce:_x000d_
Kompletní dodávka stavebních přípomocí (drážky, prostupy, zpětné zapravení)</t>
  </si>
  <si>
    <t>5.4</t>
  </si>
  <si>
    <t>Jiné materiály, montáž, atd., neuvedené výše, ale které je nutné zahrnout do celkového rozsahu prací podle výkresů a praxe dodavatele. Prosím, uveďte podrobný technický popis a cenovou kalkulaci.</t>
  </si>
  <si>
    <t>566845748T1</t>
  </si>
  <si>
    <t>Topné zkoušky, zaregulování, uvedení do provozu, zaškolení obsluhy, vypuštění a napuštění soustavy vyvážení OS - přednastavení armatur a změření průtoků</t>
  </si>
  <si>
    <t>VN</t>
  </si>
  <si>
    <t>Vedlejší náklady</t>
  </si>
  <si>
    <t>005124010RT2</t>
  </si>
  <si>
    <t>Dokumentace skutečného provedení stavby</t>
  </si>
  <si>
    <t>Soubor</t>
  </si>
  <si>
    <t>005124010RT3</t>
  </si>
  <si>
    <t>Dílenská dokumentace</t>
  </si>
  <si>
    <t>SEZNAM FIGUR</t>
  </si>
  <si>
    <t>Výměra</t>
  </si>
  <si>
    <t>1/ 01</t>
  </si>
  <si>
    <t>bednenísklb</t>
  </si>
  <si>
    <t>folieparapetokno</t>
  </si>
  <si>
    <t>Použití figury:</t>
  </si>
  <si>
    <t>Montáž profilů kontaktního zateplení připevněných mechanicky</t>
  </si>
  <si>
    <t>Očištění vnějších ploch tlakovou vodou</t>
  </si>
  <si>
    <t>Vyrovnání podkladu vnějších stěn maltou vápenocementovou tl do 10 mm</t>
  </si>
  <si>
    <t>Příplatek k vyrovnání vnějších stěn maltou vápenocementovou za každých dalších 5 mm tloušťky</t>
  </si>
  <si>
    <t>Oprava vnější vápenocementové hladké omítky složitosti 1 stěn v rozsahu do 10 %</t>
  </si>
  <si>
    <t>Montáž kontaktního zateplení vnějšího ostění, nadpraží nebo parapetu hl. špalety do 400 mm lepením desek z minerální vlny tl do 40 mm</t>
  </si>
  <si>
    <t>Penetrační nátěr vnějších stěn nanášený ručně</t>
  </si>
  <si>
    <t>Tenkovrstvá silikonová rýhovaná omítka zrnitost 2,0 mm vnějších stěn</t>
  </si>
  <si>
    <t>Montáž profilů kontaktního zateplení lepených</t>
  </si>
  <si>
    <t>Vápenná omítka štuková dvouvrstvá vnitřních stěn nanášená ručně</t>
  </si>
  <si>
    <t>Penetrační disperzní nátěr vnitřních stěn nanášený ručně</t>
  </si>
  <si>
    <t>Hloubková jednonásobná bezbarvá penetrace podkladu v místnostech v do 3,80 m</t>
  </si>
  <si>
    <t>Dvojnásobné silikátové bílé malby v místnosti v do 3,80 m</t>
  </si>
  <si>
    <t>Montáž izolace tepelné stěn lepením celoplošně rohoží, pásů, dílců, desek</t>
  </si>
  <si>
    <t>Sklovláknité pletivo vnějších stěn vtlačené do tmelu</t>
  </si>
  <si>
    <t>skladbaC</t>
  </si>
  <si>
    <t>Montáž kontaktního zateplení vnějších stěn lepením a mechanickým kotvením TI z minerální vlny s podélnou orientací do zdiva a betonu tl přes 120 do 160 mm</t>
  </si>
  <si>
    <t>sklS17</t>
  </si>
  <si>
    <t>ukoncovaciprofil</t>
  </si>
  <si>
    <t>2/ 01</t>
  </si>
  <si>
    <t>Provedení povlakové krytiny střech přes 10° do 30° podkladní vrstvy pásy na sucho samolepící</t>
  </si>
  <si>
    <t>Zřízení bednění stropů deskových tl přes 5 do 25 cm bez podpěrné kce</t>
  </si>
  <si>
    <t>Odstranění bednění stropů deskových tl přes 5 do 25 cm bez podpěrné kce</t>
  </si>
  <si>
    <t>Zřízení podpěrné konstrukce stropů výšky do 4 m tl přes 15 do 25 cm</t>
  </si>
  <si>
    <t>Odstranění podpěrné konstrukce stropů výšky do 4 m tl přes 15 do 25 cm</t>
  </si>
  <si>
    <t>folieS14</t>
  </si>
  <si>
    <t xml:space="preserve">Montáž tepelné izolace stěn rohožemi, pásy, deskami, dílci, bloky (izolační materiál ve specifikaci)  uvnitř objektu ), mechanické kotvy do cihel. zdiva (8ks / m2), zátka 20 mm</t>
  </si>
  <si>
    <t>Montáž kontaktního zateplení vnějších stěn lepením a mechanickým kotvením polystyrénových desek do betonu a zdiva tl přes 120 do 160 mm</t>
  </si>
  <si>
    <t>Penetrační silikonový nátěr vnějších pastovitých tenkovrstvých omítek stěn</t>
  </si>
  <si>
    <t>Tenkovrstvá silikonová zatíraná omítka zrnitost 1,5 mm vnějších stěn</t>
  </si>
  <si>
    <t>Montáž kontaktního zateplení vnějších stěn lepením a mechanickým kotvením polystyrénových desek do betonu a zdiva tl do 40 mm</t>
  </si>
  <si>
    <t>Montáž kontaktního zateplení vnějších stěn lepením a mechanickým kotvením polystyrénových desek do betonu a zdiva tl přes 200 do 240 mm</t>
  </si>
  <si>
    <t>Montáž lešení řadového trubkového lehkého s podlahami zatížení do 200 kg/m2 š od 0,9 do 1,2 m v přes 10 do 25 m</t>
  </si>
  <si>
    <t>Příplatek k lešení řadovému trubkovému lehkému s podlahami do 200 kg/m2 š od 0,9 do 1,2 m v přes 10 do 25 m za každý den použití</t>
  </si>
  <si>
    <t>Demontáž lešení řadového trubkového lehkého s podlahami zatížení do 200 kg/m2 š od 0,9 do 1,2 m v přes 10 do 25 m</t>
  </si>
  <si>
    <t>malba2vrstvy</t>
  </si>
  <si>
    <t>Oprava vnější vápenocementové hladké omítky složitosti 1 stěn v rozsahu přes 30 do 50 %</t>
  </si>
  <si>
    <t>Odmaštění zámečnických konstrukcí vodou ředitelným odmašťovačem</t>
  </si>
  <si>
    <t>Odstranění nátěru ze zámečnických konstrukcí okartáčováním</t>
  </si>
  <si>
    <t>Základní antikorozní jednonásobný syntetický standardní nátěr zámečnických konstrukcí</t>
  </si>
  <si>
    <t>Krycí jednonásobný syntetický standardní nátěr zámečnických konstrukcí</t>
  </si>
  <si>
    <t>Připojovací spára oken a stěn parotěsnou páskou interiérovou</t>
  </si>
  <si>
    <t>Připojovací spára oken a stěn těsnícím akrylátovým tmelem</t>
  </si>
  <si>
    <t>Připojovací spára oken a stěn paropropustnou páskou exteriérovou</t>
  </si>
  <si>
    <t>Montáž kontaktního zateplení vnějšího ostění, nadpraží nebo parapetu hl. špalety do 400 mm lepením desek z polystyrenu tl do 40 mm</t>
  </si>
  <si>
    <t>Penetrační syntetický nátěr hladkých, tenkovrstvých zrnitých a štukových omítek</t>
  </si>
  <si>
    <t>Krycí jednonásobný silikonový nátěr omítek stupně členitosti 1 a 2</t>
  </si>
  <si>
    <t>pasS14</t>
  </si>
  <si>
    <t>Provedení izolace proti zemní vlhkosti svislé za studena lakem asfaltovým</t>
  </si>
  <si>
    <t>Provedení izolace proti zemní vlhkosti pásy přitavením svislé NAIP</t>
  </si>
  <si>
    <t>Otlučení (osekání) vnitřní vápenné nebo vápenocementové omítky stropů v rozsahu přes 10 do 30 %</t>
  </si>
  <si>
    <t>Penetrační disperzní nátěr vnitřních stropů nanášený ručně</t>
  </si>
  <si>
    <t>Pletivo sklovláknité vnitřních stropů vtlačené do tmelu</t>
  </si>
  <si>
    <t>Vápenocementový štuk vnitřních žebrových stropů tloušťky do 3 mm</t>
  </si>
  <si>
    <t>Oprava vnitřní sádrové hladké omítky tl do 20 mm stropů v rozsahu pl přes 10 do 30 %</t>
  </si>
  <si>
    <t>Provedení povlakové krytiny střech přes 10° do 30° podkladní textilní vrstvy</t>
  </si>
  <si>
    <t>SDK příčka základní penetrační nátěr (oboustranně)</t>
  </si>
  <si>
    <t>Montáž izolace tepelné podlah volně kladenými rohožemi, pásy, dílci, deskami 2 vrstvy</t>
  </si>
  <si>
    <t>Vyrovnávací cementový potěr tl přes 20 do 30 mm ze suchých směsí provedený v ploše</t>
  </si>
  <si>
    <t>Podklad nebo kryt z kameniva hrubého drceného vel. 8-16 mm plochy do 100 m2 tl 60 mm</t>
  </si>
  <si>
    <t>Kladení velkoformátové betonové dlažby tl do 100 mm velikosti do 0,5 m2 pl do 300 m2</t>
  </si>
  <si>
    <t>Mazanina tl přes 80 do 120 mm z betonu lehkého keramického LC 16/18</t>
  </si>
  <si>
    <t>Provedení povlakové krytiny střech do 10° pásy NAIP přitavením v plné ploše</t>
  </si>
  <si>
    <t>Provedení povlakové krytiny střech do 10° podkladní textilní vrstvy</t>
  </si>
  <si>
    <t>Provedení dvojitého hydroizolačního systému plochých střech z drenážní rohože na vodorovné ploše</t>
  </si>
  <si>
    <t>skladbaS17b</t>
  </si>
  <si>
    <t>Montáž izolace tepelné střech šikmých kladené volně mezi krokve rohoží, pásů, desek</t>
  </si>
  <si>
    <t>SDK podhled základní penetrační nátěr</t>
  </si>
  <si>
    <t>Montáž parotěsné zábrany do SDK podhledu</t>
  </si>
  <si>
    <t>Montáž jedné vrstvy tepelné izolace do SDK podhledu</t>
  </si>
  <si>
    <t>Odstranění podkladu živičného tl přes 50 do 100 mm strojně pl do 50 m2</t>
  </si>
  <si>
    <t>Odstranění podkladu z kameniva drceného tl přes 200 do 300 mm strojně pl do 50 m2</t>
  </si>
  <si>
    <t>Úprava pláně v hornině třídy těžitelnosti I skupiny 1 až 3 se zhutněním strojně</t>
  </si>
  <si>
    <t>Podklad ze štěrkodrtě ŠD plochy do 100 m2 tl 250 mm</t>
  </si>
  <si>
    <t>Kladení dlažby z kostek drobných z kamene na MC tl 50 mm</t>
  </si>
  <si>
    <t>Geotextilie pro ochranu, separaci a filtraci netkaná měrná hm přes 200 do 300 g/m2</t>
  </si>
  <si>
    <t>Montáž izolace tepelné spodem stropů žebrových lepením celoplošně s mechanickým kotvením rohoží, pásů, dílců, desek</t>
  </si>
  <si>
    <t>Ometení omítek před provedením nátěru</t>
  </si>
  <si>
    <t>SDK příčka tl 200 mm profil CW+UW 150 desky 2xDF 12,5 s izolací EI 90 Rw do 56 dB</t>
  </si>
  <si>
    <t>Vápenocementový štuk vnitřních stěn tloušťky do 3 mm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</si>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</sst>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5" fillId="0" borderId="0" applyNumberFormat="0" applyFill="0" applyBorder="0" applyAlignment="0" applyProtection="0"/>
  </cellStyleXfs>
  <cellXfs count="40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166" fontId="1" fillId="0" borderId="21" xfId="0" applyNumberFormat="1" applyFont="1" applyBorder="1" applyAlignment="1" applyProtection="1">
      <alignment vertical="center"/>
    </xf>
    <xf numFmtId="4" fontId="1" fillId="0" borderId="22" xfId="0" applyNumberFormat="1" applyFont="1" applyBorder="1" applyAlignment="1" applyProtection="1">
      <alignment vertical="center"/>
    </xf>
    <xf numFmtId="0" fontId="32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4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5" fillId="0" borderId="13" xfId="0" applyNumberFormat="1" applyFont="1" applyBorder="1" applyAlignment="1" applyProtection="1"/>
    <xf numFmtId="166" fontId="35" fillId="0" borderId="14" xfId="0" applyNumberFormat="1" applyFont="1" applyBorder="1" applyAlignment="1" applyProtection="1"/>
    <xf numFmtId="4" fontId="36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40" fillId="0" borderId="23" xfId="0" applyFont="1" applyBorder="1" applyAlignment="1" applyProtection="1">
      <alignment horizontal="center" vertical="center"/>
    </xf>
    <xf numFmtId="49" fontId="40" fillId="0" borderId="23" xfId="0" applyNumberFormat="1" applyFont="1" applyBorder="1" applyAlignment="1" applyProtection="1">
      <alignment horizontal="left" vertical="center" wrapText="1"/>
    </xf>
    <xf numFmtId="0" fontId="40" fillId="0" borderId="23" xfId="0" applyFont="1" applyBorder="1" applyAlignment="1" applyProtection="1">
      <alignment horizontal="left" vertical="center" wrapText="1"/>
    </xf>
    <xf numFmtId="0" fontId="40" fillId="0" borderId="23" xfId="0" applyFont="1" applyBorder="1" applyAlignment="1" applyProtection="1">
      <alignment horizontal="center" vertical="center" wrapText="1"/>
    </xf>
    <xf numFmtId="167" fontId="40" fillId="0" borderId="23" xfId="0" applyNumberFormat="1" applyFont="1" applyBorder="1" applyAlignment="1" applyProtection="1">
      <alignment vertical="center"/>
    </xf>
    <xf numFmtId="4" fontId="40" fillId="2" borderId="23" xfId="0" applyNumberFormat="1" applyFont="1" applyFill="1" applyBorder="1" applyAlignment="1" applyProtection="1">
      <alignment vertical="center"/>
      <protection locked="0"/>
    </xf>
    <xf numFmtId="4" fontId="40" fillId="0" borderId="23" xfId="0" applyNumberFormat="1" applyFont="1" applyBorder="1" applyAlignment="1" applyProtection="1">
      <alignment vertical="center"/>
    </xf>
    <xf numFmtId="0" fontId="41" fillId="0" borderId="4" xfId="0" applyFont="1" applyBorder="1" applyAlignment="1">
      <alignment vertical="center"/>
    </xf>
    <xf numFmtId="0" fontId="40" fillId="2" borderId="15" xfId="0" applyFont="1" applyFill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center" vertical="center"/>
    </xf>
    <xf numFmtId="0" fontId="42" fillId="0" borderId="0" xfId="0" applyFont="1" applyAlignment="1" applyProtection="1">
      <alignment vertical="center" wrapText="1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166" fontId="24" fillId="0" borderId="22" xfId="0" applyNumberFormat="1" applyFont="1" applyBorder="1" applyAlignment="1" applyProtection="1">
      <alignment vertical="center"/>
    </xf>
    <xf numFmtId="0" fontId="32" fillId="0" borderId="0" xfId="0" applyFont="1" applyAlignment="1">
      <alignment horizontal="left" vertical="center" wrapText="1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3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3" fillId="0" borderId="17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/>
    </xf>
    <xf numFmtId="167" fontId="43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4" fillId="0" borderId="24" xfId="0" applyFont="1" applyBorder="1" applyAlignment="1">
      <alignment vertical="center" wrapText="1"/>
    </xf>
    <xf numFmtId="0" fontId="44" fillId="0" borderId="25" xfId="0" applyFont="1" applyBorder="1" applyAlignment="1">
      <alignment vertical="center" wrapText="1"/>
    </xf>
    <xf numFmtId="0" fontId="44" fillId="0" borderId="26" xfId="0" applyFont="1" applyBorder="1" applyAlignment="1">
      <alignment vertical="center" wrapText="1"/>
    </xf>
    <xf numFmtId="0" fontId="44" fillId="0" borderId="27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0" borderId="27" xfId="0" applyFont="1" applyBorder="1" applyAlignment="1">
      <alignment vertical="center" wrapText="1"/>
    </xf>
    <xf numFmtId="0" fontId="46" fillId="0" borderId="29" xfId="0" applyFont="1" applyBorder="1" applyAlignment="1">
      <alignment horizontal="left" wrapText="1"/>
    </xf>
    <xf numFmtId="0" fontId="44" fillId="0" borderId="28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8" fillId="0" borderId="27" xfId="0" applyFont="1" applyBorder="1" applyAlignment="1">
      <alignment vertical="center" wrapText="1"/>
    </xf>
    <xf numFmtId="0" fontId="47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vertical="center"/>
    </xf>
    <xf numFmtId="49" fontId="47" fillId="0" borderId="1" xfId="0" applyNumberFormat="1" applyFont="1" applyBorder="1" applyAlignment="1">
      <alignment horizontal="left" vertical="center" wrapText="1"/>
    </xf>
    <xf numFmtId="49" fontId="47" fillId="0" borderId="1" xfId="0" applyNumberFormat="1" applyFont="1" applyBorder="1" applyAlignment="1">
      <alignment vertical="center" wrapText="1"/>
    </xf>
    <xf numFmtId="0" fontId="44" fillId="0" borderId="30" xfId="0" applyFont="1" applyBorder="1" applyAlignment="1">
      <alignment vertical="center" wrapText="1"/>
    </xf>
    <xf numFmtId="0" fontId="49" fillId="0" borderId="29" xfId="0" applyFont="1" applyBorder="1" applyAlignment="1">
      <alignment vertical="center" wrapText="1"/>
    </xf>
    <xf numFmtId="0" fontId="44" fillId="0" borderId="31" xfId="0" applyFont="1" applyBorder="1" applyAlignment="1">
      <alignment vertical="center" wrapText="1"/>
    </xf>
    <xf numFmtId="0" fontId="44" fillId="0" borderId="1" xfId="0" applyFont="1" applyBorder="1" applyAlignment="1">
      <alignment vertical="top"/>
    </xf>
    <xf numFmtId="0" fontId="44" fillId="0" borderId="0" xfId="0" applyFont="1" applyAlignment="1">
      <alignment vertical="top"/>
    </xf>
    <xf numFmtId="0" fontId="44" fillId="0" borderId="24" xfId="0" applyFont="1" applyBorder="1" applyAlignment="1">
      <alignment horizontal="left" vertical="center"/>
    </xf>
    <xf numFmtId="0" fontId="44" fillId="0" borderId="25" xfId="0" applyFont="1" applyBorder="1" applyAlignment="1">
      <alignment horizontal="left" vertical="center"/>
    </xf>
    <xf numFmtId="0" fontId="44" fillId="0" borderId="26" xfId="0" applyFont="1" applyBorder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4" fillId="0" borderId="28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6" fillId="0" borderId="29" xfId="0" applyFont="1" applyBorder="1" applyAlignment="1">
      <alignment horizontal="center" vertical="center"/>
    </xf>
    <xf numFmtId="0" fontId="50" fillId="0" borderId="29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8" fillId="0" borderId="27" xfId="0" applyFont="1" applyBorder="1" applyAlignment="1">
      <alignment horizontal="left" vertical="center"/>
    </xf>
    <xf numFmtId="0" fontId="47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horizontal="center" vertical="center"/>
    </xf>
    <xf numFmtId="0" fontId="44" fillId="0" borderId="30" xfId="0" applyFont="1" applyBorder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44" fillId="0" borderId="26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50" fillId="0" borderId="27" xfId="0" applyFont="1" applyBorder="1" applyAlignment="1">
      <alignment horizontal="left" vertical="center" wrapText="1"/>
    </xf>
    <xf numFmtId="0" fontId="50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/>
    </xf>
    <xf numFmtId="0" fontId="48" fillId="0" borderId="30" xfId="0" applyFont="1" applyBorder="1" applyAlignment="1">
      <alignment horizontal="left" vertical="center" wrapText="1"/>
    </xf>
    <xf numFmtId="0" fontId="48" fillId="0" borderId="29" xfId="0" applyFont="1" applyBorder="1" applyAlignment="1">
      <alignment horizontal="left" vertical="center" wrapText="1"/>
    </xf>
    <xf numFmtId="0" fontId="48" fillId="0" borderId="3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top"/>
    </xf>
    <xf numFmtId="0" fontId="47" fillId="0" borderId="1" xfId="0" applyFont="1" applyBorder="1" applyAlignment="1">
      <alignment horizontal="center" vertical="top"/>
    </xf>
    <xf numFmtId="0" fontId="48" fillId="0" borderId="30" xfId="0" applyFont="1" applyBorder="1" applyAlignment="1">
      <alignment horizontal="left" vertical="center"/>
    </xf>
    <xf numFmtId="0" fontId="48" fillId="0" borderId="31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50" fillId="0" borderId="0" xfId="0" applyFont="1" applyAlignment="1">
      <alignment vertical="center"/>
    </xf>
    <xf numFmtId="0" fontId="46" fillId="0" borderId="1" xfId="0" applyFont="1" applyBorder="1" applyAlignment="1">
      <alignment vertical="center"/>
    </xf>
    <xf numFmtId="0" fontId="50" fillId="0" borderId="29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7" fillId="0" borderId="1" xfId="0" applyFont="1" applyBorder="1" applyAlignment="1">
      <alignment vertical="top"/>
    </xf>
    <xf numFmtId="49" fontId="47" fillId="0" borderId="1" xfId="0" applyNumberFormat="1" applyFont="1" applyBorder="1" applyAlignment="1">
      <alignment horizontal="left" vertical="center"/>
    </xf>
    <xf numFmtId="0" fontId="53" fillId="0" borderId="27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vertical="top"/>
    </xf>
    <xf numFmtId="0" fontId="54" fillId="0" borderId="1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horizontal="center" vertical="center"/>
    </xf>
    <xf numFmtId="49" fontId="54" fillId="0" borderId="1" xfId="0" applyNumberFormat="1" applyFont="1" applyBorder="1" applyAlignment="1" applyProtection="1">
      <alignment horizontal="left" vertical="center"/>
    </xf>
    <xf numFmtId="0" fontId="53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6" fillId="0" borderId="29" xfId="0" applyFont="1" applyBorder="1" applyAlignment="1">
      <alignment horizontal="left"/>
    </xf>
    <xf numFmtId="0" fontId="50" fillId="0" borderId="29" xfId="0" applyFont="1" applyBorder="1" applyAlignment="1"/>
    <xf numFmtId="0" fontId="44" fillId="0" borderId="27" xfId="0" applyFont="1" applyBorder="1" applyAlignment="1">
      <alignment vertical="top"/>
    </xf>
    <xf numFmtId="0" fontId="44" fillId="0" borderId="28" xfId="0" applyFont="1" applyBorder="1" applyAlignment="1">
      <alignment vertical="top"/>
    </xf>
    <xf numFmtId="0" fontId="44" fillId="0" borderId="30" xfId="0" applyFont="1" applyBorder="1" applyAlignment="1">
      <alignment vertical="top"/>
    </xf>
    <xf numFmtId="0" fontId="44" fillId="0" borderId="29" xfId="0" applyFont="1" applyBorder="1" applyAlignment="1">
      <alignment vertical="top"/>
    </xf>
    <xf numFmtId="0" fontId="44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0231051" TargetMode="External" /><Relationship Id="rId2" Type="http://schemas.openxmlformats.org/officeDocument/2006/relationships/hyperlink" Target="https://podminky.urs.cz/item/CS_URS_2025_02/340231021" TargetMode="External" /><Relationship Id="rId3" Type="http://schemas.openxmlformats.org/officeDocument/2006/relationships/hyperlink" Target="https://podminky.urs.cz/item/CS_URS_2025_02/342291112" TargetMode="External" /><Relationship Id="rId4" Type="http://schemas.openxmlformats.org/officeDocument/2006/relationships/hyperlink" Target="https://podminky.urs.cz/item/CS_URS_2025_02/612131121" TargetMode="External" /><Relationship Id="rId5" Type="http://schemas.openxmlformats.org/officeDocument/2006/relationships/hyperlink" Target="https://podminky.urs.cz/item/CS_URS_2025_02/612311141" TargetMode="External" /><Relationship Id="rId6" Type="http://schemas.openxmlformats.org/officeDocument/2006/relationships/hyperlink" Target="https://podminky.urs.cz/item/CS_URS_2025_02/622131121" TargetMode="External" /><Relationship Id="rId7" Type="http://schemas.openxmlformats.org/officeDocument/2006/relationships/hyperlink" Target="https://podminky.urs.cz/item/CS_URS_2025_02/622135001" TargetMode="External" /><Relationship Id="rId8" Type="http://schemas.openxmlformats.org/officeDocument/2006/relationships/hyperlink" Target="https://podminky.urs.cz/item/CS_URS_2025_02/622135091" TargetMode="External" /><Relationship Id="rId9" Type="http://schemas.openxmlformats.org/officeDocument/2006/relationships/hyperlink" Target="https://podminky.urs.cz/item/CS_URS_2025_02/622142001" TargetMode="External" /><Relationship Id="rId10" Type="http://schemas.openxmlformats.org/officeDocument/2006/relationships/hyperlink" Target="https://podminky.urs.cz/item/CS_URS_2025_02/622221031" TargetMode="External" /><Relationship Id="rId11" Type="http://schemas.openxmlformats.org/officeDocument/2006/relationships/hyperlink" Target="https://podminky.urs.cz/item/CS_URS_2025_02/622222051" TargetMode="External" /><Relationship Id="rId12" Type="http://schemas.openxmlformats.org/officeDocument/2006/relationships/hyperlink" Target="https://podminky.urs.cz/item/CS_URS_2025_02/622252001" TargetMode="External" /><Relationship Id="rId13" Type="http://schemas.openxmlformats.org/officeDocument/2006/relationships/hyperlink" Target="https://podminky.urs.cz/item/CS_URS_2025_02/622252002" TargetMode="External" /><Relationship Id="rId14" Type="http://schemas.openxmlformats.org/officeDocument/2006/relationships/hyperlink" Target="https://podminky.urs.cz/item/CS_URS_2025_02/622325101" TargetMode="External" /><Relationship Id="rId15" Type="http://schemas.openxmlformats.org/officeDocument/2006/relationships/hyperlink" Target="https://podminky.urs.cz/item/CS_URS_2025_02/629991011" TargetMode="External" /><Relationship Id="rId16" Type="http://schemas.openxmlformats.org/officeDocument/2006/relationships/hyperlink" Target="https://podminky.urs.cz/item/CS_URS_2025_02/629995101" TargetMode="External" /><Relationship Id="rId17" Type="http://schemas.openxmlformats.org/officeDocument/2006/relationships/hyperlink" Target="https://podminky.urs.cz/item/CS_URS_2025_02/949101111" TargetMode="External" /><Relationship Id="rId18" Type="http://schemas.openxmlformats.org/officeDocument/2006/relationships/hyperlink" Target="https://podminky.urs.cz/item/CS_URS_2025_02/998011010" TargetMode="External" /><Relationship Id="rId19" Type="http://schemas.openxmlformats.org/officeDocument/2006/relationships/hyperlink" Target="https://podminky.urs.cz/item/CS_URS_2025_02/713131141" TargetMode="External" /><Relationship Id="rId20" Type="http://schemas.openxmlformats.org/officeDocument/2006/relationships/hyperlink" Target="https://podminky.urs.cz/item/CS_URS_2025_02/998713103" TargetMode="External" /><Relationship Id="rId21" Type="http://schemas.openxmlformats.org/officeDocument/2006/relationships/hyperlink" Target="https://podminky.urs.cz/item/CS_URS_2025_02/764002851" TargetMode="External" /><Relationship Id="rId22" Type="http://schemas.openxmlformats.org/officeDocument/2006/relationships/hyperlink" Target="https://podminky.urs.cz/item/CS_URS_2025_02/764226404" TargetMode="External" /><Relationship Id="rId23" Type="http://schemas.openxmlformats.org/officeDocument/2006/relationships/hyperlink" Target="https://podminky.urs.cz/item/CS_URS_2025_02/998764103" TargetMode="External" /><Relationship Id="rId24" Type="http://schemas.openxmlformats.org/officeDocument/2006/relationships/hyperlink" Target="https://podminky.urs.cz/item/CS_URS_2025_02/784181121" TargetMode="External" /><Relationship Id="rId25" Type="http://schemas.openxmlformats.org/officeDocument/2006/relationships/hyperlink" Target="https://podminky.urs.cz/item/CS_URS_2025_02/784321031" TargetMode="External" /><Relationship Id="rId26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.11" TargetMode="External" /><Relationship Id="rId2" Type="http://schemas.openxmlformats.org/officeDocument/2006/relationships/hyperlink" Target="https://podminky.urs.cz/item/CS_URS_2025_02/113107131" TargetMode="External" /><Relationship Id="rId3" Type="http://schemas.openxmlformats.org/officeDocument/2006/relationships/hyperlink" Target="https://podminky.urs.cz/item/CS_URS_2025_02/113107139" TargetMode="External" /><Relationship Id="rId4" Type="http://schemas.openxmlformats.org/officeDocument/2006/relationships/hyperlink" Target="https://podminky.urs.cz/item/CS_URS_2025_02/113107223" TargetMode="External" /><Relationship Id="rId5" Type="http://schemas.openxmlformats.org/officeDocument/2006/relationships/hyperlink" Target="https://podminky.urs.cz/item/CS_URS_2025_02/113107342" TargetMode="External" /><Relationship Id="rId6" Type="http://schemas.openxmlformats.org/officeDocument/2006/relationships/hyperlink" Target="https://podminky.urs.cz/item/CS_URS_2025_02/113107323" TargetMode="External" /><Relationship Id="rId7" Type="http://schemas.openxmlformats.org/officeDocument/2006/relationships/hyperlink" Target="https://podminky.urs.cz/item/CS_URS_2025_02/121151113" TargetMode="External" /><Relationship Id="rId8" Type="http://schemas.openxmlformats.org/officeDocument/2006/relationships/hyperlink" Target="https://podminky.urs.cz/item/CS_URS_2025_02/132112132" TargetMode="External" /><Relationship Id="rId9" Type="http://schemas.openxmlformats.org/officeDocument/2006/relationships/hyperlink" Target="https://podminky.urs.cz/item/CS_URS_2025_02/132112332" TargetMode="External" /><Relationship Id="rId10" Type="http://schemas.openxmlformats.org/officeDocument/2006/relationships/hyperlink" Target="https://podminky.urs.cz/item/CS_URS_2025_02/162251102" TargetMode="External" /><Relationship Id="rId11" Type="http://schemas.openxmlformats.org/officeDocument/2006/relationships/hyperlink" Target="https://podminky.urs.cz/item/CS_URS_2025_02/162551108" TargetMode="External" /><Relationship Id="rId12" Type="http://schemas.openxmlformats.org/officeDocument/2006/relationships/hyperlink" Target="https://podminky.urs.cz/item/CS_URS_2025_02/167151101" TargetMode="External" /><Relationship Id="rId13" Type="http://schemas.openxmlformats.org/officeDocument/2006/relationships/hyperlink" Target="https://podminky.urs.cz/item/CS_URS_2025_02/174111101" TargetMode="External" /><Relationship Id="rId14" Type="http://schemas.openxmlformats.org/officeDocument/2006/relationships/hyperlink" Target="https://podminky.urs.cz/item/CS_URS_2025_02/181111111" TargetMode="External" /><Relationship Id="rId15" Type="http://schemas.openxmlformats.org/officeDocument/2006/relationships/hyperlink" Target="https://podminky.urs.cz/item/CS_URS_2025_02/181351103" TargetMode="External" /><Relationship Id="rId16" Type="http://schemas.openxmlformats.org/officeDocument/2006/relationships/hyperlink" Target="https://podminky.urs.cz/item/CS_URS_2025_02/181411131" TargetMode="External" /><Relationship Id="rId17" Type="http://schemas.openxmlformats.org/officeDocument/2006/relationships/hyperlink" Target="https://podminky.urs.cz/item/CS_URS_2025_02/181951112" TargetMode="External" /><Relationship Id="rId18" Type="http://schemas.openxmlformats.org/officeDocument/2006/relationships/hyperlink" Target="https://podminky.urs.cz/item/CS_URS_2025_02/185803111" TargetMode="External" /><Relationship Id="rId19" Type="http://schemas.openxmlformats.org/officeDocument/2006/relationships/hyperlink" Target="https://podminky.urs.cz/item/CS_URS_2025_02/274321511" TargetMode="External" /><Relationship Id="rId20" Type="http://schemas.openxmlformats.org/officeDocument/2006/relationships/hyperlink" Target="https://podminky.urs.cz/item/CS_URS_2025_02/274361821" TargetMode="External" /><Relationship Id="rId21" Type="http://schemas.openxmlformats.org/officeDocument/2006/relationships/hyperlink" Target="https://podminky.urs.cz/item/CS_URS_2025_02/310231051" TargetMode="External" /><Relationship Id="rId22" Type="http://schemas.openxmlformats.org/officeDocument/2006/relationships/hyperlink" Target="https://podminky.urs.cz/item/CS_URS_2025_02/310231055" TargetMode="External" /><Relationship Id="rId23" Type="http://schemas.openxmlformats.org/officeDocument/2006/relationships/hyperlink" Target="https://podminky.urs.cz/item/CS_URS_2025_02/310232051" TargetMode="External" /><Relationship Id="rId24" Type="http://schemas.openxmlformats.org/officeDocument/2006/relationships/hyperlink" Target="https://podminky.urs.cz/item/CS_URS_2025_02/310271071" TargetMode="External" /><Relationship Id="rId25" Type="http://schemas.openxmlformats.org/officeDocument/2006/relationships/hyperlink" Target="https://podminky.urs.cz/item/CS_URS_2025_02/311234061" TargetMode="External" /><Relationship Id="rId26" Type="http://schemas.openxmlformats.org/officeDocument/2006/relationships/hyperlink" Target="https://podminky.urs.cz/item/CS_URS_2025_02/317168012" TargetMode="External" /><Relationship Id="rId27" Type="http://schemas.openxmlformats.org/officeDocument/2006/relationships/hyperlink" Target="https://podminky.urs.cz/item/CS_URS_2025_02/317168016" TargetMode="External" /><Relationship Id="rId28" Type="http://schemas.openxmlformats.org/officeDocument/2006/relationships/hyperlink" Target="https://podminky.urs.cz/item/CS_URS_2025_02/319201321" TargetMode="External" /><Relationship Id="rId29" Type="http://schemas.openxmlformats.org/officeDocument/2006/relationships/hyperlink" Target="https://podminky.urs.cz/item/CS_URS_2025_02/340231021" TargetMode="External" /><Relationship Id="rId30" Type="http://schemas.openxmlformats.org/officeDocument/2006/relationships/hyperlink" Target="https://podminky.urs.cz/item/CS_URS_2025_02/342244211" TargetMode="External" /><Relationship Id="rId31" Type="http://schemas.openxmlformats.org/officeDocument/2006/relationships/hyperlink" Target="https://podminky.urs.cz/item/CS_URS_2025_02/342291112" TargetMode="External" /><Relationship Id="rId32" Type="http://schemas.openxmlformats.org/officeDocument/2006/relationships/hyperlink" Target="https://podminky.urs.cz/item/CS_URS_2025_02/411321414" TargetMode="External" /><Relationship Id="rId33" Type="http://schemas.openxmlformats.org/officeDocument/2006/relationships/hyperlink" Target="https://podminky.urs.cz/item/CS_URS_2025_02/411351011" TargetMode="External" /><Relationship Id="rId34" Type="http://schemas.openxmlformats.org/officeDocument/2006/relationships/hyperlink" Target="https://podminky.urs.cz/item/CS_URS_2025_02/411351012" TargetMode="External" /><Relationship Id="rId35" Type="http://schemas.openxmlformats.org/officeDocument/2006/relationships/hyperlink" Target="https://podminky.urs.cz/item/CS_URS_2025_02/411354313" TargetMode="External" /><Relationship Id="rId36" Type="http://schemas.openxmlformats.org/officeDocument/2006/relationships/hyperlink" Target="https://podminky.urs.cz/item/CS_URS_2025_02/411354314" TargetMode="External" /><Relationship Id="rId37" Type="http://schemas.openxmlformats.org/officeDocument/2006/relationships/hyperlink" Target="https://podminky.urs.cz/item/CS_URS_2025_02/411362021" TargetMode="External" /><Relationship Id="rId38" Type="http://schemas.openxmlformats.org/officeDocument/2006/relationships/hyperlink" Target="https://podminky.urs.cz/item/CS_URS_2025_02/413232221" TargetMode="External" /><Relationship Id="rId39" Type="http://schemas.openxmlformats.org/officeDocument/2006/relationships/hyperlink" Target="https://podminky.urs.cz/item/CS_URS_2025_02/417321515" TargetMode="External" /><Relationship Id="rId40" Type="http://schemas.openxmlformats.org/officeDocument/2006/relationships/hyperlink" Target="https://podminky.urs.cz/item/CS_URS_2025_02/417351115" TargetMode="External" /><Relationship Id="rId41" Type="http://schemas.openxmlformats.org/officeDocument/2006/relationships/hyperlink" Target="https://podminky.urs.cz/item/CS_URS_2025_02/417351116" TargetMode="External" /><Relationship Id="rId42" Type="http://schemas.openxmlformats.org/officeDocument/2006/relationships/hyperlink" Target="https://podminky.urs.cz/item/CS_URS_2025_02/417361821" TargetMode="External" /><Relationship Id="rId43" Type="http://schemas.openxmlformats.org/officeDocument/2006/relationships/hyperlink" Target="https://podminky.urs.cz/item/CS_URS_2025_02/564710002" TargetMode="External" /><Relationship Id="rId44" Type="http://schemas.openxmlformats.org/officeDocument/2006/relationships/hyperlink" Target="https://podminky.urs.cz/item/CS_URS_2025_02/564871011" TargetMode="External" /><Relationship Id="rId45" Type="http://schemas.openxmlformats.org/officeDocument/2006/relationships/hyperlink" Target="https://podminky.urs.cz/item/CS_URS_2025_02/564871111" TargetMode="External" /><Relationship Id="rId46" Type="http://schemas.openxmlformats.org/officeDocument/2006/relationships/hyperlink" Target="https://podminky.urs.cz/item/CS_URS_2025_02/564952111" TargetMode="External" /><Relationship Id="rId47" Type="http://schemas.openxmlformats.org/officeDocument/2006/relationships/hyperlink" Target="https://podminky.urs.cz/item/CS_URS_2025_02/591241111" TargetMode="External" /><Relationship Id="rId48" Type="http://schemas.openxmlformats.org/officeDocument/2006/relationships/hyperlink" Target="https://podminky.urs.cz/item/CS_URS_2025_02/596811311" TargetMode="External" /><Relationship Id="rId49" Type="http://schemas.openxmlformats.org/officeDocument/2006/relationships/hyperlink" Target="https://podminky.urs.cz/item/CS_URS_2025_02/611131121" TargetMode="External" /><Relationship Id="rId50" Type="http://schemas.openxmlformats.org/officeDocument/2006/relationships/hyperlink" Target="https://podminky.urs.cz/item/CS_URS_2025_02/611142001" TargetMode="External" /><Relationship Id="rId51" Type="http://schemas.openxmlformats.org/officeDocument/2006/relationships/hyperlink" Target="https://podminky.urs.cz/item/CS_URS_2025_02/611315121" TargetMode="External" /><Relationship Id="rId52" Type="http://schemas.openxmlformats.org/officeDocument/2006/relationships/hyperlink" Target="https://podminky.urs.cz/item/CS_URS_2025_02/611321132" TargetMode="External" /><Relationship Id="rId53" Type="http://schemas.openxmlformats.org/officeDocument/2006/relationships/hyperlink" Target="https://podminky.urs.cz/item/CS_URS_2025_02/611345411" TargetMode="External" /><Relationship Id="rId54" Type="http://schemas.openxmlformats.org/officeDocument/2006/relationships/hyperlink" Target="https://podminky.urs.cz/item/CS_URS_2025_02/611345412" TargetMode="External" /><Relationship Id="rId55" Type="http://schemas.openxmlformats.org/officeDocument/2006/relationships/hyperlink" Target="https://podminky.urs.cz/item/CS_URS_2025_02/612131121" TargetMode="External" /><Relationship Id="rId56" Type="http://schemas.openxmlformats.org/officeDocument/2006/relationships/hyperlink" Target="https://podminky.urs.cz/item/CS_URS_2025_02/612142001" TargetMode="External" /><Relationship Id="rId57" Type="http://schemas.openxmlformats.org/officeDocument/2006/relationships/hyperlink" Target="https://podminky.urs.cz/item/CS_URS_2025_02/612311141" TargetMode="External" /><Relationship Id="rId58" Type="http://schemas.openxmlformats.org/officeDocument/2006/relationships/hyperlink" Target="https://podminky.urs.cz/item/CS_URS_2025_02/612321131" TargetMode="External" /><Relationship Id="rId59" Type="http://schemas.openxmlformats.org/officeDocument/2006/relationships/hyperlink" Target="https://podminky.urs.cz/item/CS_URS_2025_02/612345411" TargetMode="External" /><Relationship Id="rId60" Type="http://schemas.openxmlformats.org/officeDocument/2006/relationships/hyperlink" Target="https://podminky.urs.cz/item/CS_URS_2025_02/621135001" TargetMode="External" /><Relationship Id="rId61" Type="http://schemas.openxmlformats.org/officeDocument/2006/relationships/hyperlink" Target="https://podminky.urs.cz/item/CS_URS_2025_02/621135091" TargetMode="External" /><Relationship Id="rId62" Type="http://schemas.openxmlformats.org/officeDocument/2006/relationships/hyperlink" Target="https://podminky.urs.cz/item/CS_URS_2025_02/621151031" TargetMode="External" /><Relationship Id="rId63" Type="http://schemas.openxmlformats.org/officeDocument/2006/relationships/hyperlink" Target="https://podminky.urs.cz/item/CS_URS_2025_02/621325101" TargetMode="External" /><Relationship Id="rId64" Type="http://schemas.openxmlformats.org/officeDocument/2006/relationships/hyperlink" Target="https://podminky.urs.cz/item/CS_URS_2025_02/621531012" TargetMode="External" /><Relationship Id="rId65" Type="http://schemas.openxmlformats.org/officeDocument/2006/relationships/hyperlink" Target="https://podminky.urs.cz/item/CS_URS_2025_02/622131121" TargetMode="External" /><Relationship Id="rId66" Type="http://schemas.openxmlformats.org/officeDocument/2006/relationships/hyperlink" Target="https://podminky.urs.cz/item/CS_URS_2025_02/622135001" TargetMode="External" /><Relationship Id="rId67" Type="http://schemas.openxmlformats.org/officeDocument/2006/relationships/hyperlink" Target="https://podminky.urs.cz/item/CS_URS_2025_02/622135091" TargetMode="External" /><Relationship Id="rId68" Type="http://schemas.openxmlformats.org/officeDocument/2006/relationships/hyperlink" Target="https://podminky.urs.cz/item/CS_URS_2025_02/622142001" TargetMode="External" /><Relationship Id="rId69" Type="http://schemas.openxmlformats.org/officeDocument/2006/relationships/hyperlink" Target="https://podminky.urs.cz/item/CS_URS_2025_02/622151031" TargetMode="External" /><Relationship Id="rId70" Type="http://schemas.openxmlformats.org/officeDocument/2006/relationships/hyperlink" Target="https://podminky.urs.cz/item/CS_URS_2025_02/622211001" TargetMode="External" /><Relationship Id="rId71" Type="http://schemas.openxmlformats.org/officeDocument/2006/relationships/hyperlink" Target="https://podminky.urs.cz/item/CS_URS_2025_02/622211031" TargetMode="External" /><Relationship Id="rId72" Type="http://schemas.openxmlformats.org/officeDocument/2006/relationships/hyperlink" Target="https://podminky.urs.cz/item/CS_URS_2025_02/622211051" TargetMode="External" /><Relationship Id="rId73" Type="http://schemas.openxmlformats.org/officeDocument/2006/relationships/hyperlink" Target="https://podminky.urs.cz/item/CS_URS_2025_02/622221031" TargetMode="External" /><Relationship Id="rId74" Type="http://schemas.openxmlformats.org/officeDocument/2006/relationships/hyperlink" Target="https://podminky.urs.cz/item/CS_URS_2025_02/622212051" TargetMode="External" /><Relationship Id="rId75" Type="http://schemas.openxmlformats.org/officeDocument/2006/relationships/hyperlink" Target="https://podminky.urs.cz/item/CS_URS_2025_02/622252001" TargetMode="External" /><Relationship Id="rId76" Type="http://schemas.openxmlformats.org/officeDocument/2006/relationships/hyperlink" Target="https://podminky.urs.cz/item/CS_URS_2025_02/622252002" TargetMode="External" /><Relationship Id="rId77" Type="http://schemas.openxmlformats.org/officeDocument/2006/relationships/hyperlink" Target="https://podminky.urs.cz/item/CS_URS_2025_02/622325101" TargetMode="External" /><Relationship Id="rId78" Type="http://schemas.openxmlformats.org/officeDocument/2006/relationships/hyperlink" Target="https://podminky.urs.cz/item/CS_URS_2025_02/622325103" TargetMode="External" /><Relationship Id="rId79" Type="http://schemas.openxmlformats.org/officeDocument/2006/relationships/hyperlink" Target="https://podminky.urs.cz/item/CS_URS_2025_02/622335101" TargetMode="External" /><Relationship Id="rId80" Type="http://schemas.openxmlformats.org/officeDocument/2006/relationships/hyperlink" Target="https://podminky.urs.cz/item/CS_URS_2025_02/622531012" TargetMode="External" /><Relationship Id="rId81" Type="http://schemas.openxmlformats.org/officeDocument/2006/relationships/hyperlink" Target="https://podminky.urs.cz/item/CS_URS_2025_02/629991011" TargetMode="External" /><Relationship Id="rId82" Type="http://schemas.openxmlformats.org/officeDocument/2006/relationships/hyperlink" Target="https://podminky.urs.cz/item/CS_URS_2025_02/629995101" TargetMode="External" /><Relationship Id="rId83" Type="http://schemas.openxmlformats.org/officeDocument/2006/relationships/hyperlink" Target="https://podminky.urs.cz/item/CS_URS_2025_02/631311135" TargetMode="External" /><Relationship Id="rId84" Type="http://schemas.openxmlformats.org/officeDocument/2006/relationships/hyperlink" Target="https://podminky.urs.cz/item/CS_URS_2025_02/631312141" TargetMode="External" /><Relationship Id="rId85" Type="http://schemas.openxmlformats.org/officeDocument/2006/relationships/hyperlink" Target="https://podminky.urs.cz/item/CS_URS_2025_02/631341123" TargetMode="External" /><Relationship Id="rId86" Type="http://schemas.openxmlformats.org/officeDocument/2006/relationships/hyperlink" Target="https://podminky.urs.cz/item/CS_URS_2025_02/631351101" TargetMode="External" /><Relationship Id="rId87" Type="http://schemas.openxmlformats.org/officeDocument/2006/relationships/hyperlink" Target="https://podminky.urs.cz/item/CS_URS_2025_02/631351102" TargetMode="External" /><Relationship Id="rId88" Type="http://schemas.openxmlformats.org/officeDocument/2006/relationships/hyperlink" Target="https://podminky.urs.cz/item/CS_URS_2025_02/632450132" TargetMode="External" /><Relationship Id="rId89" Type="http://schemas.openxmlformats.org/officeDocument/2006/relationships/hyperlink" Target="https://podminky.urs.cz/item/CS_URS_2025_02/916231213" TargetMode="External" /><Relationship Id="rId90" Type="http://schemas.openxmlformats.org/officeDocument/2006/relationships/hyperlink" Target="https://podminky.urs.cz/item/CS_URS_2025_02/919726121" TargetMode="External" /><Relationship Id="rId91" Type="http://schemas.openxmlformats.org/officeDocument/2006/relationships/hyperlink" Target="https://podminky.urs.cz/item/CS_URS_2025_02/919726122" TargetMode="External" /><Relationship Id="rId92" Type="http://schemas.openxmlformats.org/officeDocument/2006/relationships/hyperlink" Target="https://podminky.urs.cz/item/CS_URS_2025_02/941111122" TargetMode="External" /><Relationship Id="rId93" Type="http://schemas.openxmlformats.org/officeDocument/2006/relationships/hyperlink" Target="https://podminky.urs.cz/item/CS_URS_2025_02/941111222" TargetMode="External" /><Relationship Id="rId94" Type="http://schemas.openxmlformats.org/officeDocument/2006/relationships/hyperlink" Target="https://podminky.urs.cz/item/CS_URS_2025_02/941111822" TargetMode="External" /><Relationship Id="rId95" Type="http://schemas.openxmlformats.org/officeDocument/2006/relationships/hyperlink" Target="https://podminky.urs.cz/item/CS_URS_2025_02/944711113" TargetMode="External" /><Relationship Id="rId96" Type="http://schemas.openxmlformats.org/officeDocument/2006/relationships/hyperlink" Target="https://podminky.urs.cz/item/CS_URS_2025_02/944711114" TargetMode="External" /><Relationship Id="rId97" Type="http://schemas.openxmlformats.org/officeDocument/2006/relationships/hyperlink" Target="https://podminky.urs.cz/item/CS_URS_2025_02/944711213" TargetMode="External" /><Relationship Id="rId98" Type="http://schemas.openxmlformats.org/officeDocument/2006/relationships/hyperlink" Target="https://podminky.urs.cz/item/CS_URS_2025_02/944711214" TargetMode="External" /><Relationship Id="rId99" Type="http://schemas.openxmlformats.org/officeDocument/2006/relationships/hyperlink" Target="https://podminky.urs.cz/item/CS_URS_2025_02/944711813" TargetMode="External" /><Relationship Id="rId100" Type="http://schemas.openxmlformats.org/officeDocument/2006/relationships/hyperlink" Target="https://podminky.urs.cz/item/CS_URS_2025_02/944711814" TargetMode="External" /><Relationship Id="rId101" Type="http://schemas.openxmlformats.org/officeDocument/2006/relationships/hyperlink" Target="https://podminky.urs.cz/item/CS_URS_2025_02/949101111" TargetMode="External" /><Relationship Id="rId102" Type="http://schemas.openxmlformats.org/officeDocument/2006/relationships/hyperlink" Target="https://podminky.urs.cz/item/CS_URS_2025_02/949101112" TargetMode="External" /><Relationship Id="rId103" Type="http://schemas.openxmlformats.org/officeDocument/2006/relationships/hyperlink" Target="https://podminky.urs.cz/item/CS_URS_2025_02/949311112" TargetMode="External" /><Relationship Id="rId104" Type="http://schemas.openxmlformats.org/officeDocument/2006/relationships/hyperlink" Target="https://podminky.urs.cz/item/CS_URS_2025_02/949311212" TargetMode="External" /><Relationship Id="rId105" Type="http://schemas.openxmlformats.org/officeDocument/2006/relationships/hyperlink" Target="https://podminky.urs.cz/item/CS_URS_2025_02/949311812" TargetMode="External" /><Relationship Id="rId106" Type="http://schemas.openxmlformats.org/officeDocument/2006/relationships/hyperlink" Target="https://podminky.urs.cz/item/CS_URS_2025_02/953961113" TargetMode="External" /><Relationship Id="rId107" Type="http://schemas.openxmlformats.org/officeDocument/2006/relationships/hyperlink" Target="https://podminky.urs.cz/item/CS_URS_2025_02/953961214" TargetMode="External" /><Relationship Id="rId108" Type="http://schemas.openxmlformats.org/officeDocument/2006/relationships/hyperlink" Target="https://podminky.urs.cz/item/CS_URS_2025_02/953965124" TargetMode="External" /><Relationship Id="rId109" Type="http://schemas.openxmlformats.org/officeDocument/2006/relationships/hyperlink" Target="https://podminky.urs.cz/item/CS_URS_2025_02/953965131" TargetMode="External" /><Relationship Id="rId110" Type="http://schemas.openxmlformats.org/officeDocument/2006/relationships/hyperlink" Target="https://podminky.urs.cz/item/CS_URS_2025_02/962031132" TargetMode="External" /><Relationship Id="rId111" Type="http://schemas.openxmlformats.org/officeDocument/2006/relationships/hyperlink" Target="https://podminky.urs.cz/item/CS_URS_2025_02/962032230" TargetMode="External" /><Relationship Id="rId112" Type="http://schemas.openxmlformats.org/officeDocument/2006/relationships/hyperlink" Target="https://podminky.urs.cz/item/CS_URS_2025_02/962052210" TargetMode="External" /><Relationship Id="rId113" Type="http://schemas.openxmlformats.org/officeDocument/2006/relationships/hyperlink" Target="https://podminky.urs.cz/item/CS_URS_2025_02/962052211" TargetMode="External" /><Relationship Id="rId114" Type="http://schemas.openxmlformats.org/officeDocument/2006/relationships/hyperlink" Target="https://podminky.urs.cz/item/CS_URS_2025_02/968072246" TargetMode="External" /><Relationship Id="rId115" Type="http://schemas.openxmlformats.org/officeDocument/2006/relationships/hyperlink" Target="https://podminky.urs.cz/item/CS_URS_2025_02/968072455" TargetMode="External" /><Relationship Id="rId116" Type="http://schemas.openxmlformats.org/officeDocument/2006/relationships/hyperlink" Target="https://podminky.urs.cz/item/CS_URS_2025_02/968072456" TargetMode="External" /><Relationship Id="rId117" Type="http://schemas.openxmlformats.org/officeDocument/2006/relationships/hyperlink" Target="https://podminky.urs.cz/item/CS_URS_2025_02/968072747" TargetMode="External" /><Relationship Id="rId118" Type="http://schemas.openxmlformats.org/officeDocument/2006/relationships/hyperlink" Target="https://podminky.urs.cz/item/CS_URS_2025_02/968082015" TargetMode="External" /><Relationship Id="rId119" Type="http://schemas.openxmlformats.org/officeDocument/2006/relationships/hyperlink" Target="https://podminky.urs.cz/item/CS_URS_2025_02/968082017" TargetMode="External" /><Relationship Id="rId120" Type="http://schemas.openxmlformats.org/officeDocument/2006/relationships/hyperlink" Target="https://podminky.urs.cz/item/CS_URS_2025_02/968082018" TargetMode="External" /><Relationship Id="rId121" Type="http://schemas.openxmlformats.org/officeDocument/2006/relationships/hyperlink" Target="https://podminky.urs.cz/item/CS_URS_2025_02/973031324" TargetMode="External" /><Relationship Id="rId122" Type="http://schemas.openxmlformats.org/officeDocument/2006/relationships/hyperlink" Target="https://podminky.urs.cz/item/CS_URS_2025_02/973042251" TargetMode="External" /><Relationship Id="rId123" Type="http://schemas.openxmlformats.org/officeDocument/2006/relationships/hyperlink" Target="https://podminky.urs.cz/item/CS_URS_2025_02/974042544" TargetMode="External" /><Relationship Id="rId124" Type="http://schemas.openxmlformats.org/officeDocument/2006/relationships/hyperlink" Target="https://podminky.urs.cz/item/CS_URS_2025_02/977131110" TargetMode="External" /><Relationship Id="rId125" Type="http://schemas.openxmlformats.org/officeDocument/2006/relationships/hyperlink" Target="https://podminky.urs.cz/item/CS_URS_2025_02/977151111" TargetMode="External" /><Relationship Id="rId126" Type="http://schemas.openxmlformats.org/officeDocument/2006/relationships/hyperlink" Target="https://podminky.urs.cz/item/CS_URS_2025_02/977151124" TargetMode="External" /><Relationship Id="rId127" Type="http://schemas.openxmlformats.org/officeDocument/2006/relationships/hyperlink" Target="https://podminky.urs.cz/item/CS_URS_2025_02/977171232" TargetMode="External" /><Relationship Id="rId128" Type="http://schemas.openxmlformats.org/officeDocument/2006/relationships/hyperlink" Target="https://podminky.urs.cz/item/CS_URS_2025_02/977311112" TargetMode="External" /><Relationship Id="rId129" Type="http://schemas.openxmlformats.org/officeDocument/2006/relationships/hyperlink" Target="https://podminky.urs.cz/item/CS_URS_2025_02/978011141" TargetMode="External" /><Relationship Id="rId130" Type="http://schemas.openxmlformats.org/officeDocument/2006/relationships/hyperlink" Target="https://podminky.urs.cz/item/CS_URS_2025_02/978015361" TargetMode="External" /><Relationship Id="rId131" Type="http://schemas.openxmlformats.org/officeDocument/2006/relationships/hyperlink" Target="https://podminky.urs.cz/item/CS_URS_2025_02/978015391" TargetMode="External" /><Relationship Id="rId132" Type="http://schemas.openxmlformats.org/officeDocument/2006/relationships/hyperlink" Target="https://podminky.urs.cz/item/CS_URS_2025_02/985131111" TargetMode="External" /><Relationship Id="rId133" Type="http://schemas.openxmlformats.org/officeDocument/2006/relationships/hyperlink" Target="https://podminky.urs.cz/item/CS_URS_2025_02/985131311" TargetMode="External" /><Relationship Id="rId134" Type="http://schemas.openxmlformats.org/officeDocument/2006/relationships/hyperlink" Target="https://podminky.urs.cz/item/CS_URS_2025_02/997013155" TargetMode="External" /><Relationship Id="rId135" Type="http://schemas.openxmlformats.org/officeDocument/2006/relationships/hyperlink" Target="https://podminky.urs.cz/item/CS_URS_2025_02/997013501" TargetMode="External" /><Relationship Id="rId136" Type="http://schemas.openxmlformats.org/officeDocument/2006/relationships/hyperlink" Target="https://podminky.urs.cz/item/CS_URS_2025_02/997013509" TargetMode="External" /><Relationship Id="rId137" Type="http://schemas.openxmlformats.org/officeDocument/2006/relationships/hyperlink" Target="https://podminky.urs.cz/item/CS_URS_2025_02/997013813" TargetMode="External" /><Relationship Id="rId138" Type="http://schemas.openxmlformats.org/officeDocument/2006/relationships/hyperlink" Target="https://podminky.urs.cz/item/CS_URS_2025_02/997013847" TargetMode="External" /><Relationship Id="rId139" Type="http://schemas.openxmlformats.org/officeDocument/2006/relationships/hyperlink" Target="https://podminky.urs.cz/item/CS_URS_2025_02/998011010" TargetMode="External" /><Relationship Id="rId140" Type="http://schemas.openxmlformats.org/officeDocument/2006/relationships/hyperlink" Target="https://podminky.urs.cz/item/CS_URS_2025_02/998223011" TargetMode="External" /><Relationship Id="rId141" Type="http://schemas.openxmlformats.org/officeDocument/2006/relationships/hyperlink" Target="https://podminky.urs.cz/item/CS_URS_2025_02/711112002" TargetMode="External" /><Relationship Id="rId142" Type="http://schemas.openxmlformats.org/officeDocument/2006/relationships/hyperlink" Target="https://podminky.urs.cz/item/CS_URS_2025_02/711132101" TargetMode="External" /><Relationship Id="rId143" Type="http://schemas.openxmlformats.org/officeDocument/2006/relationships/hyperlink" Target="https://podminky.urs.cz/item/CS_URS_2025_02/711142559" TargetMode="External" /><Relationship Id="rId144" Type="http://schemas.openxmlformats.org/officeDocument/2006/relationships/hyperlink" Target="https://podminky.urs.cz/item/CS_URS_2025_02/711161273" TargetMode="External" /><Relationship Id="rId145" Type="http://schemas.openxmlformats.org/officeDocument/2006/relationships/hyperlink" Target="https://podminky.urs.cz/item/CS_URS_2025_02/711161383" TargetMode="External" /><Relationship Id="rId146" Type="http://schemas.openxmlformats.org/officeDocument/2006/relationships/hyperlink" Target="https://podminky.urs.cz/item/CS_URS_2025_02/998711101" TargetMode="External" /><Relationship Id="rId147" Type="http://schemas.openxmlformats.org/officeDocument/2006/relationships/hyperlink" Target="https://podminky.urs.cz/item/CS_URS_2025_02/712340831" TargetMode="External" /><Relationship Id="rId148" Type="http://schemas.openxmlformats.org/officeDocument/2006/relationships/hyperlink" Target="https://podminky.urs.cz/item/CS_URS_2025_02/712340832" TargetMode="External" /><Relationship Id="rId149" Type="http://schemas.openxmlformats.org/officeDocument/2006/relationships/hyperlink" Target="https://podminky.urs.cz/item/CS_URS_2025_02/712341559" TargetMode="External" /><Relationship Id="rId150" Type="http://schemas.openxmlformats.org/officeDocument/2006/relationships/hyperlink" Target="https://podminky.urs.cz/item/CS_URS_2025_02/712361803" TargetMode="External" /><Relationship Id="rId151" Type="http://schemas.openxmlformats.org/officeDocument/2006/relationships/hyperlink" Target="https://podminky.urs.cz/item/CS_URS_2025_02/712363115" TargetMode="External" /><Relationship Id="rId152" Type="http://schemas.openxmlformats.org/officeDocument/2006/relationships/hyperlink" Target="https://podminky.urs.cz/item/CS_URS_2025_02/712391171" TargetMode="External" /><Relationship Id="rId153" Type="http://schemas.openxmlformats.org/officeDocument/2006/relationships/hyperlink" Target="https://podminky.urs.cz/item/CS_URS_2025_02/712391383" TargetMode="External" /><Relationship Id="rId154" Type="http://schemas.openxmlformats.org/officeDocument/2006/relationships/hyperlink" Target="https://podminky.urs.cz/item/CS_URS_2025_02/712431111" TargetMode="External" /><Relationship Id="rId155" Type="http://schemas.openxmlformats.org/officeDocument/2006/relationships/hyperlink" Target="https://podminky.urs.cz/item/CS_URS_2025_02/712491171" TargetMode="External" /><Relationship Id="rId156" Type="http://schemas.openxmlformats.org/officeDocument/2006/relationships/hyperlink" Target="https://podminky.urs.cz/item/CS_URS_2025_02/712771611" TargetMode="External" /><Relationship Id="rId157" Type="http://schemas.openxmlformats.org/officeDocument/2006/relationships/hyperlink" Target="https://podminky.urs.cz/item/CS_URS_2025_02/998712103" TargetMode="External" /><Relationship Id="rId158" Type="http://schemas.openxmlformats.org/officeDocument/2006/relationships/hyperlink" Target="https://podminky.urs.cz/item/CS_URS_2025_02/713111127" TargetMode="External" /><Relationship Id="rId159" Type="http://schemas.openxmlformats.org/officeDocument/2006/relationships/hyperlink" Target="https://podminky.urs.cz/item/CS_URS_2025_02/713111139" TargetMode="External" /><Relationship Id="rId160" Type="http://schemas.openxmlformats.org/officeDocument/2006/relationships/hyperlink" Target="https://podminky.urs.cz/item/CS_URS_2025_02/713121111" TargetMode="External" /><Relationship Id="rId161" Type="http://schemas.openxmlformats.org/officeDocument/2006/relationships/hyperlink" Target="https://podminky.urs.cz/item/CS_URS_2025_02/713121121" TargetMode="External" /><Relationship Id="rId162" Type="http://schemas.openxmlformats.org/officeDocument/2006/relationships/hyperlink" Target="https://podminky.urs.cz/item/CS_URS_2025_02/713131141" TargetMode="External" /><Relationship Id="rId163" Type="http://schemas.openxmlformats.org/officeDocument/2006/relationships/hyperlink" Target="https://podminky.urs.cz/item/CS_URS_2025_02/713131243" TargetMode="External" /><Relationship Id="rId164" Type="http://schemas.openxmlformats.org/officeDocument/2006/relationships/hyperlink" Target="https://podminky.urs.cz/item/CS_URS_2025_02/713141336" TargetMode="External" /><Relationship Id="rId165" Type="http://schemas.openxmlformats.org/officeDocument/2006/relationships/hyperlink" Target="https://podminky.urs.cz/item/CS_URS_2025_02/713151111" TargetMode="External" /><Relationship Id="rId166" Type="http://schemas.openxmlformats.org/officeDocument/2006/relationships/hyperlink" Target="https://podminky.urs.cz/item/CS_URS_2025_02/998713103" TargetMode="External" /><Relationship Id="rId167" Type="http://schemas.openxmlformats.org/officeDocument/2006/relationships/hyperlink" Target="https://podminky.urs.cz/item/CS_URS_2025_02/761111112" TargetMode="External" /><Relationship Id="rId168" Type="http://schemas.openxmlformats.org/officeDocument/2006/relationships/hyperlink" Target="https://podminky.urs.cz/item/CS_URS_2025_02/998761123" TargetMode="External" /><Relationship Id="rId169" Type="http://schemas.openxmlformats.org/officeDocument/2006/relationships/hyperlink" Target="https://podminky.urs.cz/item/CS_URS_2025_02/762331812" TargetMode="External" /><Relationship Id="rId170" Type="http://schemas.openxmlformats.org/officeDocument/2006/relationships/hyperlink" Target="https://podminky.urs.cz/item/CS_URS_2025_02/762331813" TargetMode="External" /><Relationship Id="rId171" Type="http://schemas.openxmlformats.org/officeDocument/2006/relationships/hyperlink" Target="https://podminky.urs.cz/item/CS_URS_2025_02/762331814" TargetMode="External" /><Relationship Id="rId172" Type="http://schemas.openxmlformats.org/officeDocument/2006/relationships/hyperlink" Target="https://podminky.urs.cz/item/CS_URS_2025_02/762332122" TargetMode="External" /><Relationship Id="rId173" Type="http://schemas.openxmlformats.org/officeDocument/2006/relationships/hyperlink" Target="https://podminky.urs.cz/item/CS_URS_2025_02/762332123" TargetMode="External" /><Relationship Id="rId174" Type="http://schemas.openxmlformats.org/officeDocument/2006/relationships/hyperlink" Target="https://podminky.urs.cz/item/CS_URS_2025_02/762332124" TargetMode="External" /><Relationship Id="rId175" Type="http://schemas.openxmlformats.org/officeDocument/2006/relationships/hyperlink" Target="https://podminky.urs.cz/item/CS_URS_2025_02/762341275" TargetMode="External" /><Relationship Id="rId176" Type="http://schemas.openxmlformats.org/officeDocument/2006/relationships/hyperlink" Target="https://podminky.urs.cz/item/CS_URS_2025_02/762341811" TargetMode="External" /><Relationship Id="rId177" Type="http://schemas.openxmlformats.org/officeDocument/2006/relationships/hyperlink" Target="https://podminky.urs.cz/item/CS_URS_2025_02/762361313" TargetMode="External" /><Relationship Id="rId178" Type="http://schemas.openxmlformats.org/officeDocument/2006/relationships/hyperlink" Target="https://podminky.urs.cz/item/CS_URS_2025_02/762395000" TargetMode="External" /><Relationship Id="rId179" Type="http://schemas.openxmlformats.org/officeDocument/2006/relationships/hyperlink" Target="https://podminky.urs.cz/item/CS_URS_2025_02/762511277" TargetMode="External" /><Relationship Id="rId180" Type="http://schemas.openxmlformats.org/officeDocument/2006/relationships/hyperlink" Target="https://podminky.urs.cz/item/CS_URS_2025_02/762512261" TargetMode="External" /><Relationship Id="rId181" Type="http://schemas.openxmlformats.org/officeDocument/2006/relationships/hyperlink" Target="https://podminky.urs.cz/item/CS_URS_2025_02/762595001" TargetMode="External" /><Relationship Id="rId182" Type="http://schemas.openxmlformats.org/officeDocument/2006/relationships/hyperlink" Target="https://podminky.urs.cz/item/CS_URS_2025_02/998762103" TargetMode="External" /><Relationship Id="rId183" Type="http://schemas.openxmlformats.org/officeDocument/2006/relationships/hyperlink" Target="https://podminky.urs.cz/item/CS_URS_2025_02/763111429" TargetMode="External" /><Relationship Id="rId184" Type="http://schemas.openxmlformats.org/officeDocument/2006/relationships/hyperlink" Target="https://podminky.urs.cz/item/CS_URS_2025_02/763111717" TargetMode="External" /><Relationship Id="rId185" Type="http://schemas.openxmlformats.org/officeDocument/2006/relationships/hyperlink" Target="https://podminky.urs.cz/item/CS_URS_2025_02/763131714" TargetMode="External" /><Relationship Id="rId186" Type="http://schemas.openxmlformats.org/officeDocument/2006/relationships/hyperlink" Target="https://podminky.urs.cz/item/CS_URS_2025_02/763131751" TargetMode="External" /><Relationship Id="rId187" Type="http://schemas.openxmlformats.org/officeDocument/2006/relationships/hyperlink" Target="https://podminky.urs.cz/item/CS_URS_2025_02/763131752" TargetMode="External" /><Relationship Id="rId188" Type="http://schemas.openxmlformats.org/officeDocument/2006/relationships/hyperlink" Target="https://podminky.urs.cz/item/CS_URS_2025_02/998763323" TargetMode="External" /><Relationship Id="rId189" Type="http://schemas.openxmlformats.org/officeDocument/2006/relationships/hyperlink" Target="https://podminky.urs.cz/item/CS_URS_2025_02/764002811" TargetMode="External" /><Relationship Id="rId190" Type="http://schemas.openxmlformats.org/officeDocument/2006/relationships/hyperlink" Target="https://podminky.urs.cz/item/CS_URS_2025_02/764002841" TargetMode="External" /><Relationship Id="rId191" Type="http://schemas.openxmlformats.org/officeDocument/2006/relationships/hyperlink" Target="https://podminky.urs.cz/item/CS_URS_2025_02/764002851" TargetMode="External" /><Relationship Id="rId192" Type="http://schemas.openxmlformats.org/officeDocument/2006/relationships/hyperlink" Target="https://podminky.urs.cz/item/CS_URS_2025_02/764002861" TargetMode="External" /><Relationship Id="rId193" Type="http://schemas.openxmlformats.org/officeDocument/2006/relationships/hyperlink" Target="https://podminky.urs.cz/item/CS_URS_2025_02/764004801" TargetMode="External" /><Relationship Id="rId194" Type="http://schemas.openxmlformats.org/officeDocument/2006/relationships/hyperlink" Target="https://podminky.urs.cz/item/CS_URS_2025_02/764004861" TargetMode="External" /><Relationship Id="rId195" Type="http://schemas.openxmlformats.org/officeDocument/2006/relationships/hyperlink" Target="https://podminky.urs.cz/item/CS_URS_2025_02/764224411" TargetMode="External" /><Relationship Id="rId196" Type="http://schemas.openxmlformats.org/officeDocument/2006/relationships/hyperlink" Target="https://podminky.urs.cz/item/CS_URS_2025_02/764226.04" TargetMode="External" /><Relationship Id="rId197" Type="http://schemas.openxmlformats.org/officeDocument/2006/relationships/hyperlink" Target="https://podminky.urs.cz/item/CS_URS_2025_02/764226404" TargetMode="External" /><Relationship Id="rId198" Type="http://schemas.openxmlformats.org/officeDocument/2006/relationships/hyperlink" Target="https://podminky.urs.cz/item/CS_URS_2025_02/764228405" TargetMode="External" /><Relationship Id="rId199" Type="http://schemas.openxmlformats.org/officeDocument/2006/relationships/hyperlink" Target="https://podminky.urs.cz/item/CS_URS_2025_02/764228406" TargetMode="External" /><Relationship Id="rId200" Type="http://schemas.openxmlformats.org/officeDocument/2006/relationships/hyperlink" Target="https://podminky.urs.cz/item/CS_URS_2025_02/764228425" TargetMode="External" /><Relationship Id="rId201" Type="http://schemas.openxmlformats.org/officeDocument/2006/relationships/hyperlink" Target="https://podminky.urs.cz/item/CS_URS_2025_02/764321404" TargetMode="External" /><Relationship Id="rId202" Type="http://schemas.openxmlformats.org/officeDocument/2006/relationships/hyperlink" Target="https://podminky.urs.cz/item/CS_URS_2025_02/764321407" TargetMode="External" /><Relationship Id="rId203" Type="http://schemas.openxmlformats.org/officeDocument/2006/relationships/hyperlink" Target="https://podminky.urs.cz/item/CS_URS_2025_02/764501108" TargetMode="External" /><Relationship Id="rId204" Type="http://schemas.openxmlformats.org/officeDocument/2006/relationships/hyperlink" Target="https://podminky.urs.cz/item/CS_URS_2025_02/764528422" TargetMode="External" /><Relationship Id="rId205" Type="http://schemas.openxmlformats.org/officeDocument/2006/relationships/hyperlink" Target="https://podminky.urs.cz/item/CS_URS_2025_02/998764103" TargetMode="External" /><Relationship Id="rId206" Type="http://schemas.openxmlformats.org/officeDocument/2006/relationships/hyperlink" Target="https://podminky.urs.cz/item/CS_URS_2025_02/765192001" TargetMode="External" /><Relationship Id="rId207" Type="http://schemas.openxmlformats.org/officeDocument/2006/relationships/hyperlink" Target="https://podminky.urs.cz/item/CS_URS_2025_02/766691811" TargetMode="External" /><Relationship Id="rId208" Type="http://schemas.openxmlformats.org/officeDocument/2006/relationships/hyperlink" Target="https://podminky.urs.cz/item/CS_URS_2025_02/766691914" TargetMode="External" /><Relationship Id="rId209" Type="http://schemas.openxmlformats.org/officeDocument/2006/relationships/hyperlink" Target="https://podminky.urs.cz/item/CS_URS_2025_02/766691915" TargetMode="External" /><Relationship Id="rId210" Type="http://schemas.openxmlformats.org/officeDocument/2006/relationships/hyperlink" Target="https://podminky.urs.cz/item/CS_URS_2025_02/766694116" TargetMode="External" /><Relationship Id="rId211" Type="http://schemas.openxmlformats.org/officeDocument/2006/relationships/hyperlink" Target="https://podminky.urs.cz/item/CS_URS_2025_02/767221801" TargetMode="External" /><Relationship Id="rId212" Type="http://schemas.openxmlformats.org/officeDocument/2006/relationships/hyperlink" Target="https://podminky.urs.cz/item/CS_URS_2025_02/767531121" TargetMode="External" /><Relationship Id="rId213" Type="http://schemas.openxmlformats.org/officeDocument/2006/relationships/hyperlink" Target="https://podminky.urs.cz/item/CS_URS_2025_02/767531215" TargetMode="External" /><Relationship Id="rId214" Type="http://schemas.openxmlformats.org/officeDocument/2006/relationships/hyperlink" Target="https://podminky.urs.cz/item/CS_URS_2025_02/767531811" TargetMode="External" /><Relationship Id="rId215" Type="http://schemas.openxmlformats.org/officeDocument/2006/relationships/hyperlink" Target="https://podminky.urs.cz/item/CS_URS_2025_02/767531831" TargetMode="External" /><Relationship Id="rId216" Type="http://schemas.openxmlformats.org/officeDocument/2006/relationships/hyperlink" Target="https://podminky.urs.cz/item/CS_URS_2025_02/767591801" TargetMode="External" /><Relationship Id="rId217" Type="http://schemas.openxmlformats.org/officeDocument/2006/relationships/hyperlink" Target="https://podminky.urs.cz/item/CS_URS_2025_02/767627306" TargetMode="External" /><Relationship Id="rId218" Type="http://schemas.openxmlformats.org/officeDocument/2006/relationships/hyperlink" Target="https://podminky.urs.cz/item/CS_URS_2025_02/767627307" TargetMode="External" /><Relationship Id="rId219" Type="http://schemas.openxmlformats.org/officeDocument/2006/relationships/hyperlink" Target="https://podminky.urs.cz/item/CS_URS_2025_02/767810113" TargetMode="External" /><Relationship Id="rId220" Type="http://schemas.openxmlformats.org/officeDocument/2006/relationships/hyperlink" Target="https://podminky.urs.cz/item/CS_URS_2025_02/767810811" TargetMode="External" /><Relationship Id="rId221" Type="http://schemas.openxmlformats.org/officeDocument/2006/relationships/hyperlink" Target="https://podminky.urs.cz/item/CS_URS_2025_02/783201401" TargetMode="External" /><Relationship Id="rId222" Type="http://schemas.openxmlformats.org/officeDocument/2006/relationships/hyperlink" Target="https://podminky.urs.cz/item/CS_URS_2025_02/783213021" TargetMode="External" /><Relationship Id="rId223" Type="http://schemas.openxmlformats.org/officeDocument/2006/relationships/hyperlink" Target="https://podminky.urs.cz/item/CS_URS_2025_02/783301311" TargetMode="External" /><Relationship Id="rId224" Type="http://schemas.openxmlformats.org/officeDocument/2006/relationships/hyperlink" Target="https://podminky.urs.cz/item/CS_URS_2025_02/783306809" TargetMode="External" /><Relationship Id="rId225" Type="http://schemas.openxmlformats.org/officeDocument/2006/relationships/hyperlink" Target="https://podminky.urs.cz/item/CS_URS_2025_02/783314201" TargetMode="External" /><Relationship Id="rId226" Type="http://schemas.openxmlformats.org/officeDocument/2006/relationships/hyperlink" Target="https://podminky.urs.cz/item/CS_URS_2025_02/783317101" TargetMode="External" /><Relationship Id="rId227" Type="http://schemas.openxmlformats.org/officeDocument/2006/relationships/hyperlink" Target="https://podminky.urs.cz/item/CS_URS_2025_02/783801401" TargetMode="External" /><Relationship Id="rId228" Type="http://schemas.openxmlformats.org/officeDocument/2006/relationships/hyperlink" Target="https://podminky.urs.cz/item/CS_URS_2025_02/783813131" TargetMode="External" /><Relationship Id="rId229" Type="http://schemas.openxmlformats.org/officeDocument/2006/relationships/hyperlink" Target="https://podminky.urs.cz/item/CS_URS_2025_02/783827125" TargetMode="External" /><Relationship Id="rId230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30170011" TargetMode="External" /><Relationship Id="rId2" Type="http://schemas.openxmlformats.org/officeDocument/2006/relationships/hyperlink" Target="https://podminky.urs.cz/item/CS_URS_2025_02/230170011" TargetMode="External" /><Relationship Id="rId3" Type="http://schemas.openxmlformats.org/officeDocument/2006/relationships/hyperlink" Target="https://podminky.urs.cz/item/CS_URS_2025_02/230170013" TargetMode="External" /><Relationship Id="rId4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21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22</v>
      </c>
      <c r="E8" s="25"/>
      <c r="F8" s="25"/>
      <c r="G8" s="25"/>
      <c r="H8" s="25"/>
      <c r="I8" s="25"/>
      <c r="J8" s="25"/>
      <c r="K8" s="30" t="s">
        <v>23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24</v>
      </c>
      <c r="AL8" s="25"/>
      <c r="AM8" s="25"/>
      <c r="AN8" s="36" t="s">
        <v>25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26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27</v>
      </c>
      <c r="AL10" s="25"/>
      <c r="AM10" s="25"/>
      <c r="AN10" s="30" t="s">
        <v>21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28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29</v>
      </c>
      <c r="AL11" s="25"/>
      <c r="AM11" s="25"/>
      <c r="AN11" s="30" t="s">
        <v>21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30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27</v>
      </c>
      <c r="AL13" s="25"/>
      <c r="AM13" s="25"/>
      <c r="AN13" s="37" t="s">
        <v>31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31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29</v>
      </c>
      <c r="AL14" s="25"/>
      <c r="AM14" s="25"/>
      <c r="AN14" s="37" t="s">
        <v>31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32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27</v>
      </c>
      <c r="AL16" s="25"/>
      <c r="AM16" s="25"/>
      <c r="AN16" s="30" t="s">
        <v>21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33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29</v>
      </c>
      <c r="AL17" s="25"/>
      <c r="AM17" s="25"/>
      <c r="AN17" s="30" t="s">
        <v>21</v>
      </c>
      <c r="AO17" s="25"/>
      <c r="AP17" s="25"/>
      <c r="AQ17" s="25"/>
      <c r="AR17" s="23"/>
      <c r="BE17" s="34"/>
      <c r="BS17" s="20" t="s">
        <v>34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35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27</v>
      </c>
      <c r="AL19" s="25"/>
      <c r="AM19" s="25"/>
      <c r="AN19" s="30" t="s">
        <v>21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36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29</v>
      </c>
      <c r="AL20" s="25"/>
      <c r="AM20" s="25"/>
      <c r="AN20" s="30" t="s">
        <v>21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37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38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39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40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41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42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43</v>
      </c>
      <c r="E29" s="50"/>
      <c r="F29" s="35" t="s">
        <v>44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45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46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47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48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49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50</v>
      </c>
      <c r="U35" s="57"/>
      <c r="V35" s="57"/>
      <c r="W35" s="57"/>
      <c r="X35" s="59" t="s">
        <v>51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52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24-12-4604R01r01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Udržovací práce pro snížení energetické náročnosti budovy, Jiráskova 519, Semily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22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Semily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24</v>
      </c>
      <c r="AJ47" s="43"/>
      <c r="AK47" s="43"/>
      <c r="AL47" s="43"/>
      <c r="AM47" s="75" t="str">
        <f>IF(AN8= "","",AN8)</f>
        <v>2. 3. 2026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25.65" customHeight="1">
      <c r="A49" s="41"/>
      <c r="B49" s="42"/>
      <c r="C49" s="35" t="s">
        <v>26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GI BUSINESS PARKS, a.s.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32</v>
      </c>
      <c r="AJ49" s="43"/>
      <c r="AK49" s="43"/>
      <c r="AL49" s="43"/>
      <c r="AM49" s="76" t="str">
        <f>IF(E17="","",E17)</f>
        <v>ARCHITEKTONICKÝ ATELIÉR HILPERT</v>
      </c>
      <c r="AN49" s="67"/>
      <c r="AO49" s="67"/>
      <c r="AP49" s="67"/>
      <c r="AQ49" s="43"/>
      <c r="AR49" s="47"/>
      <c r="AS49" s="77" t="s">
        <v>53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30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35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54</v>
      </c>
      <c r="D52" s="90"/>
      <c r="E52" s="90"/>
      <c r="F52" s="90"/>
      <c r="G52" s="90"/>
      <c r="H52" s="91"/>
      <c r="I52" s="92" t="s">
        <v>55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56</v>
      </c>
      <c r="AH52" s="90"/>
      <c r="AI52" s="90"/>
      <c r="AJ52" s="90"/>
      <c r="AK52" s="90"/>
      <c r="AL52" s="90"/>
      <c r="AM52" s="90"/>
      <c r="AN52" s="92" t="s">
        <v>57</v>
      </c>
      <c r="AO52" s="90"/>
      <c r="AP52" s="90"/>
      <c r="AQ52" s="94" t="s">
        <v>58</v>
      </c>
      <c r="AR52" s="47"/>
      <c r="AS52" s="95" t="s">
        <v>59</v>
      </c>
      <c r="AT52" s="96" t="s">
        <v>60</v>
      </c>
      <c r="AU52" s="96" t="s">
        <v>61</v>
      </c>
      <c r="AV52" s="96" t="s">
        <v>62</v>
      </c>
      <c r="AW52" s="96" t="s">
        <v>63</v>
      </c>
      <c r="AX52" s="96" t="s">
        <v>64</v>
      </c>
      <c r="AY52" s="96" t="s">
        <v>65</v>
      </c>
      <c r="AZ52" s="96" t="s">
        <v>66</v>
      </c>
      <c r="BA52" s="96" t="s">
        <v>67</v>
      </c>
      <c r="BB52" s="96" t="s">
        <v>68</v>
      </c>
      <c r="BC52" s="96" t="s">
        <v>69</v>
      </c>
      <c r="BD52" s="97" t="s">
        <v>70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71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ROUND(AG55+AG58,2)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21</v>
      </c>
      <c r="AR54" s="107"/>
      <c r="AS54" s="108">
        <f>ROUND(AS55+AS58,2)</f>
        <v>0</v>
      </c>
      <c r="AT54" s="109">
        <f>ROUND(SUM(AV54:AW54),2)</f>
        <v>0</v>
      </c>
      <c r="AU54" s="110">
        <f>ROUND(AU55+AU58,5)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ROUND(AZ55+AZ58,2)</f>
        <v>0</v>
      </c>
      <c r="BA54" s="109">
        <f>ROUND(BA55+BA58,2)</f>
        <v>0</v>
      </c>
      <c r="BB54" s="109">
        <f>ROUND(BB55+BB58,2)</f>
        <v>0</v>
      </c>
      <c r="BC54" s="109">
        <f>ROUND(BC55+BC58,2)</f>
        <v>0</v>
      </c>
      <c r="BD54" s="111">
        <f>ROUND(BD55+BD58,2)</f>
        <v>0</v>
      </c>
      <c r="BE54" s="6"/>
      <c r="BS54" s="112" t="s">
        <v>72</v>
      </c>
      <c r="BT54" s="112" t="s">
        <v>73</v>
      </c>
      <c r="BU54" s="113" t="s">
        <v>74</v>
      </c>
      <c r="BV54" s="112" t="s">
        <v>75</v>
      </c>
      <c r="BW54" s="112" t="s">
        <v>5</v>
      </c>
      <c r="BX54" s="112" t="s">
        <v>76</v>
      </c>
      <c r="CL54" s="112" t="s">
        <v>19</v>
      </c>
    </row>
    <row r="55" s="7" customFormat="1" ht="16.5" customHeight="1">
      <c r="A55" s="7"/>
      <c r="B55" s="114"/>
      <c r="C55" s="115"/>
      <c r="D55" s="116" t="s">
        <v>77</v>
      </c>
      <c r="E55" s="116"/>
      <c r="F55" s="116"/>
      <c r="G55" s="116"/>
      <c r="H55" s="116"/>
      <c r="I55" s="117"/>
      <c r="J55" s="116" t="s">
        <v>78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ROUND(SUM(AG56:AG57),2)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79</v>
      </c>
      <c r="AR55" s="121"/>
      <c r="AS55" s="122">
        <f>ROUND(SUM(AS56:AS57),2)</f>
        <v>0</v>
      </c>
      <c r="AT55" s="123">
        <f>ROUND(SUM(AV55:AW55),2)</f>
        <v>0</v>
      </c>
      <c r="AU55" s="124">
        <f>ROUND(SUM(AU56:AU57),5)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ROUND(SUM(AZ56:AZ57),2)</f>
        <v>0</v>
      </c>
      <c r="BA55" s="123">
        <f>ROUND(SUM(BA56:BA57),2)</f>
        <v>0</v>
      </c>
      <c r="BB55" s="123">
        <f>ROUND(SUM(BB56:BB57),2)</f>
        <v>0</v>
      </c>
      <c r="BC55" s="123">
        <f>ROUND(SUM(BC56:BC57),2)</f>
        <v>0</v>
      </c>
      <c r="BD55" s="125">
        <f>ROUND(SUM(BD56:BD57),2)</f>
        <v>0</v>
      </c>
      <c r="BE55" s="7"/>
      <c r="BS55" s="126" t="s">
        <v>72</v>
      </c>
      <c r="BT55" s="126" t="s">
        <v>77</v>
      </c>
      <c r="BU55" s="126" t="s">
        <v>74</v>
      </c>
      <c r="BV55" s="126" t="s">
        <v>75</v>
      </c>
      <c r="BW55" s="126" t="s">
        <v>80</v>
      </c>
      <c r="BX55" s="126" t="s">
        <v>5</v>
      </c>
      <c r="CL55" s="126" t="s">
        <v>19</v>
      </c>
      <c r="CM55" s="126" t="s">
        <v>81</v>
      </c>
    </row>
    <row r="56" s="4" customFormat="1" ht="16.5" customHeight="1">
      <c r="A56" s="127" t="s">
        <v>82</v>
      </c>
      <c r="B56" s="66"/>
      <c r="C56" s="128"/>
      <c r="D56" s="128"/>
      <c r="E56" s="129" t="s">
        <v>83</v>
      </c>
      <c r="F56" s="129"/>
      <c r="G56" s="129"/>
      <c r="H56" s="129"/>
      <c r="I56" s="129"/>
      <c r="J56" s="128"/>
      <c r="K56" s="129" t="s">
        <v>84</v>
      </c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30">
        <f>'01 - Hlavní stavební úpravy'!J32</f>
        <v>0</v>
      </c>
      <c r="AH56" s="128"/>
      <c r="AI56" s="128"/>
      <c r="AJ56" s="128"/>
      <c r="AK56" s="128"/>
      <c r="AL56" s="128"/>
      <c r="AM56" s="128"/>
      <c r="AN56" s="130">
        <f>SUM(AG56,AT56)</f>
        <v>0</v>
      </c>
      <c r="AO56" s="128"/>
      <c r="AP56" s="128"/>
      <c r="AQ56" s="131" t="s">
        <v>85</v>
      </c>
      <c r="AR56" s="68"/>
      <c r="AS56" s="132">
        <v>0</v>
      </c>
      <c r="AT56" s="133">
        <f>ROUND(SUM(AV56:AW56),2)</f>
        <v>0</v>
      </c>
      <c r="AU56" s="134">
        <f>'01 - Hlavní stavební úpravy'!P95</f>
        <v>0</v>
      </c>
      <c r="AV56" s="133">
        <f>'01 - Hlavní stavební úpravy'!J35</f>
        <v>0</v>
      </c>
      <c r="AW56" s="133">
        <f>'01 - Hlavní stavební úpravy'!J36</f>
        <v>0</v>
      </c>
      <c r="AX56" s="133">
        <f>'01 - Hlavní stavební úpravy'!J37</f>
        <v>0</v>
      </c>
      <c r="AY56" s="133">
        <f>'01 - Hlavní stavební úpravy'!J38</f>
        <v>0</v>
      </c>
      <c r="AZ56" s="133">
        <f>'01 - Hlavní stavební úpravy'!F35</f>
        <v>0</v>
      </c>
      <c r="BA56" s="133">
        <f>'01 - Hlavní stavební úpravy'!F36</f>
        <v>0</v>
      </c>
      <c r="BB56" s="133">
        <f>'01 - Hlavní stavební úpravy'!F37</f>
        <v>0</v>
      </c>
      <c r="BC56" s="133">
        <f>'01 - Hlavní stavební úpravy'!F38</f>
        <v>0</v>
      </c>
      <c r="BD56" s="135">
        <f>'01 - Hlavní stavební úpravy'!F39</f>
        <v>0</v>
      </c>
      <c r="BE56" s="4"/>
      <c r="BT56" s="136" t="s">
        <v>81</v>
      </c>
      <c r="BV56" s="136" t="s">
        <v>75</v>
      </c>
      <c r="BW56" s="136" t="s">
        <v>86</v>
      </c>
      <c r="BX56" s="136" t="s">
        <v>80</v>
      </c>
      <c r="CL56" s="136" t="s">
        <v>19</v>
      </c>
    </row>
    <row r="57" s="4" customFormat="1" ht="16.5" customHeight="1">
      <c r="A57" s="127" t="s">
        <v>82</v>
      </c>
      <c r="B57" s="66"/>
      <c r="C57" s="128"/>
      <c r="D57" s="128"/>
      <c r="E57" s="129" t="s">
        <v>87</v>
      </c>
      <c r="F57" s="129"/>
      <c r="G57" s="129"/>
      <c r="H57" s="129"/>
      <c r="I57" s="129"/>
      <c r="J57" s="128"/>
      <c r="K57" s="129" t="s">
        <v>88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'VRN - Vedlejší rozpočtové...'!J32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85</v>
      </c>
      <c r="AR57" s="68"/>
      <c r="AS57" s="132">
        <v>0</v>
      </c>
      <c r="AT57" s="133">
        <f>ROUND(SUM(AV57:AW57),2)</f>
        <v>0</v>
      </c>
      <c r="AU57" s="134">
        <f>'VRN - Vedlejší rozpočtové...'!P89</f>
        <v>0</v>
      </c>
      <c r="AV57" s="133">
        <f>'VRN - Vedlejší rozpočtové...'!J35</f>
        <v>0</v>
      </c>
      <c r="AW57" s="133">
        <f>'VRN - Vedlejší rozpočtové...'!J36</f>
        <v>0</v>
      </c>
      <c r="AX57" s="133">
        <f>'VRN - Vedlejší rozpočtové...'!J37</f>
        <v>0</v>
      </c>
      <c r="AY57" s="133">
        <f>'VRN - Vedlejší rozpočtové...'!J38</f>
        <v>0</v>
      </c>
      <c r="AZ57" s="133">
        <f>'VRN - Vedlejší rozpočtové...'!F35</f>
        <v>0</v>
      </c>
      <c r="BA57" s="133">
        <f>'VRN - Vedlejší rozpočtové...'!F36</f>
        <v>0</v>
      </c>
      <c r="BB57" s="133">
        <f>'VRN - Vedlejší rozpočtové...'!F37</f>
        <v>0</v>
      </c>
      <c r="BC57" s="133">
        <f>'VRN - Vedlejší rozpočtové...'!F38</f>
        <v>0</v>
      </c>
      <c r="BD57" s="135">
        <f>'VRN - Vedlejší rozpočtové...'!F39</f>
        <v>0</v>
      </c>
      <c r="BE57" s="4"/>
      <c r="BT57" s="136" t="s">
        <v>81</v>
      </c>
      <c r="BV57" s="136" t="s">
        <v>75</v>
      </c>
      <c r="BW57" s="136" t="s">
        <v>89</v>
      </c>
      <c r="BX57" s="136" t="s">
        <v>80</v>
      </c>
      <c r="CL57" s="136" t="s">
        <v>90</v>
      </c>
    </row>
    <row r="58" s="7" customFormat="1" ht="16.5" customHeight="1">
      <c r="A58" s="7"/>
      <c r="B58" s="114"/>
      <c r="C58" s="115"/>
      <c r="D58" s="116" t="s">
        <v>81</v>
      </c>
      <c r="E58" s="116"/>
      <c r="F58" s="116"/>
      <c r="G58" s="116"/>
      <c r="H58" s="116"/>
      <c r="I58" s="117"/>
      <c r="J58" s="116" t="s">
        <v>91</v>
      </c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8">
        <f>ROUND(SUM(AG59:AG61),2)</f>
        <v>0</v>
      </c>
      <c r="AH58" s="117"/>
      <c r="AI58" s="117"/>
      <c r="AJ58" s="117"/>
      <c r="AK58" s="117"/>
      <c r="AL58" s="117"/>
      <c r="AM58" s="117"/>
      <c r="AN58" s="119">
        <f>SUM(AG58,AT58)</f>
        <v>0</v>
      </c>
      <c r="AO58" s="117"/>
      <c r="AP58" s="117"/>
      <c r="AQ58" s="120" t="s">
        <v>79</v>
      </c>
      <c r="AR58" s="121"/>
      <c r="AS58" s="122">
        <f>ROUND(SUM(AS59:AS61),2)</f>
        <v>0</v>
      </c>
      <c r="AT58" s="123">
        <f>ROUND(SUM(AV58:AW58),2)</f>
        <v>0</v>
      </c>
      <c r="AU58" s="124">
        <f>ROUND(SUM(AU59:AU61),5)</f>
        <v>0</v>
      </c>
      <c r="AV58" s="123">
        <f>ROUND(AZ58*L29,2)</f>
        <v>0</v>
      </c>
      <c r="AW58" s="123">
        <f>ROUND(BA58*L30,2)</f>
        <v>0</v>
      </c>
      <c r="AX58" s="123">
        <f>ROUND(BB58*L29,2)</f>
        <v>0</v>
      </c>
      <c r="AY58" s="123">
        <f>ROUND(BC58*L30,2)</f>
        <v>0</v>
      </c>
      <c r="AZ58" s="123">
        <f>ROUND(SUM(AZ59:AZ61),2)</f>
        <v>0</v>
      </c>
      <c r="BA58" s="123">
        <f>ROUND(SUM(BA59:BA61),2)</f>
        <v>0</v>
      </c>
      <c r="BB58" s="123">
        <f>ROUND(SUM(BB59:BB61),2)</f>
        <v>0</v>
      </c>
      <c r="BC58" s="123">
        <f>ROUND(SUM(BC59:BC61),2)</f>
        <v>0</v>
      </c>
      <c r="BD58" s="125">
        <f>ROUND(SUM(BD59:BD61),2)</f>
        <v>0</v>
      </c>
      <c r="BE58" s="7"/>
      <c r="BS58" s="126" t="s">
        <v>72</v>
      </c>
      <c r="BT58" s="126" t="s">
        <v>77</v>
      </c>
      <c r="BU58" s="126" t="s">
        <v>74</v>
      </c>
      <c r="BV58" s="126" t="s">
        <v>75</v>
      </c>
      <c r="BW58" s="126" t="s">
        <v>92</v>
      </c>
      <c r="BX58" s="126" t="s">
        <v>5</v>
      </c>
      <c r="CL58" s="126" t="s">
        <v>19</v>
      </c>
      <c r="CM58" s="126" t="s">
        <v>81</v>
      </c>
    </row>
    <row r="59" s="4" customFormat="1" ht="16.5" customHeight="1">
      <c r="A59" s="127" t="s">
        <v>82</v>
      </c>
      <c r="B59" s="66"/>
      <c r="C59" s="128"/>
      <c r="D59" s="128"/>
      <c r="E59" s="129" t="s">
        <v>83</v>
      </c>
      <c r="F59" s="129"/>
      <c r="G59" s="129"/>
      <c r="H59" s="129"/>
      <c r="I59" s="129"/>
      <c r="J59" s="128"/>
      <c r="K59" s="129" t="s">
        <v>84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'01 - Hlavní stavební úpravy_01'!J32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85</v>
      </c>
      <c r="AR59" s="68"/>
      <c r="AS59" s="132">
        <v>0</v>
      </c>
      <c r="AT59" s="133">
        <f>ROUND(SUM(AV59:AW59),2)</f>
        <v>0</v>
      </c>
      <c r="AU59" s="134">
        <f>'01 - Hlavní stavební úpravy_01'!P107</f>
        <v>0</v>
      </c>
      <c r="AV59" s="133">
        <f>'01 - Hlavní stavební úpravy_01'!J35</f>
        <v>0</v>
      </c>
      <c r="AW59" s="133">
        <f>'01 - Hlavní stavební úpravy_01'!J36</f>
        <v>0</v>
      </c>
      <c r="AX59" s="133">
        <f>'01 - Hlavní stavební úpravy_01'!J37</f>
        <v>0</v>
      </c>
      <c r="AY59" s="133">
        <f>'01 - Hlavní stavební úpravy_01'!J38</f>
        <v>0</v>
      </c>
      <c r="AZ59" s="133">
        <f>'01 - Hlavní stavební úpravy_01'!F35</f>
        <v>0</v>
      </c>
      <c r="BA59" s="133">
        <f>'01 - Hlavní stavební úpravy_01'!F36</f>
        <v>0</v>
      </c>
      <c r="BB59" s="133">
        <f>'01 - Hlavní stavební úpravy_01'!F37</f>
        <v>0</v>
      </c>
      <c r="BC59" s="133">
        <f>'01 - Hlavní stavební úpravy_01'!F38</f>
        <v>0</v>
      </c>
      <c r="BD59" s="135">
        <f>'01 - Hlavní stavební úpravy_01'!F39</f>
        <v>0</v>
      </c>
      <c r="BE59" s="4"/>
      <c r="BT59" s="136" t="s">
        <v>81</v>
      </c>
      <c r="BV59" s="136" t="s">
        <v>75</v>
      </c>
      <c r="BW59" s="136" t="s">
        <v>93</v>
      </c>
      <c r="BX59" s="136" t="s">
        <v>92</v>
      </c>
      <c r="CL59" s="136" t="s">
        <v>19</v>
      </c>
    </row>
    <row r="60" s="4" customFormat="1" ht="16.5" customHeight="1">
      <c r="A60" s="127" t="s">
        <v>82</v>
      </c>
      <c r="B60" s="66"/>
      <c r="C60" s="128"/>
      <c r="D60" s="128"/>
      <c r="E60" s="129" t="s">
        <v>94</v>
      </c>
      <c r="F60" s="129"/>
      <c r="G60" s="129"/>
      <c r="H60" s="129"/>
      <c r="I60" s="129"/>
      <c r="J60" s="128"/>
      <c r="K60" s="129" t="s">
        <v>95</v>
      </c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30">
        <f>'02 - Elektroinstalace'!J32</f>
        <v>0</v>
      </c>
      <c r="AH60" s="128"/>
      <c r="AI60" s="128"/>
      <c r="AJ60" s="128"/>
      <c r="AK60" s="128"/>
      <c r="AL60" s="128"/>
      <c r="AM60" s="128"/>
      <c r="AN60" s="130">
        <f>SUM(AG60,AT60)</f>
        <v>0</v>
      </c>
      <c r="AO60" s="128"/>
      <c r="AP60" s="128"/>
      <c r="AQ60" s="131" t="s">
        <v>85</v>
      </c>
      <c r="AR60" s="68"/>
      <c r="AS60" s="132">
        <v>0</v>
      </c>
      <c r="AT60" s="133">
        <f>ROUND(SUM(AV60:AW60),2)</f>
        <v>0</v>
      </c>
      <c r="AU60" s="134">
        <f>'02 - Elektroinstalace'!P104</f>
        <v>0</v>
      </c>
      <c r="AV60" s="133">
        <f>'02 - Elektroinstalace'!J35</f>
        <v>0</v>
      </c>
      <c r="AW60" s="133">
        <f>'02 - Elektroinstalace'!J36</f>
        <v>0</v>
      </c>
      <c r="AX60" s="133">
        <f>'02 - Elektroinstalace'!J37</f>
        <v>0</v>
      </c>
      <c r="AY60" s="133">
        <f>'02 - Elektroinstalace'!J38</f>
        <v>0</v>
      </c>
      <c r="AZ60" s="133">
        <f>'02 - Elektroinstalace'!F35</f>
        <v>0</v>
      </c>
      <c r="BA60" s="133">
        <f>'02 - Elektroinstalace'!F36</f>
        <v>0</v>
      </c>
      <c r="BB60" s="133">
        <f>'02 - Elektroinstalace'!F37</f>
        <v>0</v>
      </c>
      <c r="BC60" s="133">
        <f>'02 - Elektroinstalace'!F38</f>
        <v>0</v>
      </c>
      <c r="BD60" s="135">
        <f>'02 - Elektroinstalace'!F39</f>
        <v>0</v>
      </c>
      <c r="BE60" s="4"/>
      <c r="BT60" s="136" t="s">
        <v>81</v>
      </c>
      <c r="BV60" s="136" t="s">
        <v>75</v>
      </c>
      <c r="BW60" s="136" t="s">
        <v>96</v>
      </c>
      <c r="BX60" s="136" t="s">
        <v>92</v>
      </c>
      <c r="CL60" s="136" t="s">
        <v>21</v>
      </c>
    </row>
    <row r="61" s="4" customFormat="1" ht="16.5" customHeight="1">
      <c r="A61" s="127" t="s">
        <v>82</v>
      </c>
      <c r="B61" s="66"/>
      <c r="C61" s="128"/>
      <c r="D61" s="128"/>
      <c r="E61" s="129" t="s">
        <v>97</v>
      </c>
      <c r="F61" s="129"/>
      <c r="G61" s="129"/>
      <c r="H61" s="129"/>
      <c r="I61" s="129"/>
      <c r="J61" s="128"/>
      <c r="K61" s="129" t="s">
        <v>98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'04 - Vytápění'!J32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85</v>
      </c>
      <c r="AR61" s="68"/>
      <c r="AS61" s="137">
        <v>0</v>
      </c>
      <c r="AT61" s="138">
        <f>ROUND(SUM(AV61:AW61),2)</f>
        <v>0</v>
      </c>
      <c r="AU61" s="139">
        <f>'04 - Vytápění'!P94</f>
        <v>0</v>
      </c>
      <c r="AV61" s="138">
        <f>'04 - Vytápění'!J35</f>
        <v>0</v>
      </c>
      <c r="AW61" s="138">
        <f>'04 - Vytápění'!J36</f>
        <v>0</v>
      </c>
      <c r="AX61" s="138">
        <f>'04 - Vytápění'!J37</f>
        <v>0</v>
      </c>
      <c r="AY61" s="138">
        <f>'04 - Vytápění'!J38</f>
        <v>0</v>
      </c>
      <c r="AZ61" s="138">
        <f>'04 - Vytápění'!F35</f>
        <v>0</v>
      </c>
      <c r="BA61" s="138">
        <f>'04 - Vytápění'!F36</f>
        <v>0</v>
      </c>
      <c r="BB61" s="138">
        <f>'04 - Vytápění'!F37</f>
        <v>0</v>
      </c>
      <c r="BC61" s="138">
        <f>'04 - Vytápění'!F38</f>
        <v>0</v>
      </c>
      <c r="BD61" s="140">
        <f>'04 - Vytápění'!F39</f>
        <v>0</v>
      </c>
      <c r="BE61" s="4"/>
      <c r="BT61" s="136" t="s">
        <v>81</v>
      </c>
      <c r="BV61" s="136" t="s">
        <v>75</v>
      </c>
      <c r="BW61" s="136" t="s">
        <v>99</v>
      </c>
      <c r="BX61" s="136" t="s">
        <v>92</v>
      </c>
      <c r="CL61" s="136" t="s">
        <v>21</v>
      </c>
    </row>
    <row r="62" s="2" customFormat="1" ht="30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7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47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</row>
  </sheetData>
  <sheetProtection sheet="1" formatColumns="0" formatRows="0" objects="1" scenarios="1" spinCount="100000" saltValue="sfn6ZxFfXm07kuAcpQX9kTYUG4CzDiUsJpqLw2r4nFBKA8m5jQ2wTvUoYryLRN8EavE7mdPx6P/0PZR8woTuPQ==" hashValue="VqU+Q0VGD+vOzu2nOM/Lp0mhG/6T/RxvgBrZotzfHXSDHto5H5qDfM78GjnhycBzxW4GG3/07g8xiFWIAQgmAw==" algorithmName="SHA-512" password="CC35"/>
  <mergeCells count="66">
    <mergeCell ref="L45:AO45"/>
    <mergeCell ref="AM47:AN47"/>
    <mergeCell ref="AS49:AT51"/>
    <mergeCell ref="AM49:AP49"/>
    <mergeCell ref="AM50:AP50"/>
    <mergeCell ref="C52:G52"/>
    <mergeCell ref="AG52:AM52"/>
    <mergeCell ref="AN52:AP52"/>
    <mergeCell ref="I52:AF52"/>
    <mergeCell ref="AG55:AM55"/>
    <mergeCell ref="AN55:AP55"/>
    <mergeCell ref="J55:AF55"/>
    <mergeCell ref="D55:H55"/>
    <mergeCell ref="AN56:AP56"/>
    <mergeCell ref="E56:I56"/>
    <mergeCell ref="K56:AF56"/>
    <mergeCell ref="AG56:AM56"/>
    <mergeCell ref="K57:AF57"/>
    <mergeCell ref="AN57:AP57"/>
    <mergeCell ref="E57:I57"/>
    <mergeCell ref="AG57:AM57"/>
    <mergeCell ref="AG58:AM58"/>
    <mergeCell ref="AN58:AP58"/>
    <mergeCell ref="D58:H58"/>
    <mergeCell ref="J58:AF58"/>
    <mergeCell ref="AN59:AP59"/>
    <mergeCell ref="AG59:AM59"/>
    <mergeCell ref="E59:I59"/>
    <mergeCell ref="K59:AF59"/>
    <mergeCell ref="AN60:AP60"/>
    <mergeCell ref="AG60:AM60"/>
    <mergeCell ref="E60:I60"/>
    <mergeCell ref="K60:AF60"/>
    <mergeCell ref="AN61:AP61"/>
    <mergeCell ref="AG61:AM61"/>
    <mergeCell ref="E61:I61"/>
    <mergeCell ref="K61:AF61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56" location="'01 - Hlavní stavební úpravy'!C2" display="/"/>
    <hyperlink ref="A57" location="'VRN - Vedlejší rozpočtové...'!C2" display="/"/>
    <hyperlink ref="A59" location="'01 - Hlavní stavební úpravy_01'!C2" display="/"/>
    <hyperlink ref="A60" location="'02 - Elektroinstalace'!C2" display="/"/>
    <hyperlink ref="A61" location="'04 - Vytápění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86</v>
      </c>
      <c r="AZ2" s="141" t="s">
        <v>100</v>
      </c>
      <c r="BA2" s="141" t="s">
        <v>21</v>
      </c>
      <c r="BB2" s="141" t="s">
        <v>21</v>
      </c>
      <c r="BC2" s="141" t="s">
        <v>101</v>
      </c>
      <c r="BD2" s="141" t="s">
        <v>81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81</v>
      </c>
      <c r="AZ3" s="141" t="s">
        <v>102</v>
      </c>
      <c r="BA3" s="141" t="s">
        <v>21</v>
      </c>
      <c r="BB3" s="141" t="s">
        <v>21</v>
      </c>
      <c r="BC3" s="141" t="s">
        <v>103</v>
      </c>
      <c r="BD3" s="141" t="s">
        <v>81</v>
      </c>
    </row>
    <row r="4" s="1" customFormat="1" ht="24.96" customHeight="1">
      <c r="B4" s="23"/>
      <c r="D4" s="144" t="s">
        <v>104</v>
      </c>
      <c r="L4" s="23"/>
      <c r="M4" s="145" t="s">
        <v>10</v>
      </c>
      <c r="AT4" s="20" t="s">
        <v>4</v>
      </c>
      <c r="AZ4" s="141" t="s">
        <v>105</v>
      </c>
      <c r="BA4" s="141" t="s">
        <v>21</v>
      </c>
      <c r="BB4" s="141" t="s">
        <v>21</v>
      </c>
      <c r="BC4" s="141" t="s">
        <v>106</v>
      </c>
      <c r="BD4" s="141" t="s">
        <v>81</v>
      </c>
    </row>
    <row r="5" s="1" customFormat="1" ht="6.96" customHeight="1">
      <c r="B5" s="23"/>
      <c r="L5" s="23"/>
      <c r="AZ5" s="141" t="s">
        <v>107</v>
      </c>
      <c r="BA5" s="141" t="s">
        <v>21</v>
      </c>
      <c r="BB5" s="141" t="s">
        <v>21</v>
      </c>
      <c r="BC5" s="141" t="s">
        <v>73</v>
      </c>
      <c r="BD5" s="141" t="s">
        <v>81</v>
      </c>
    </row>
    <row r="6" s="1" customFormat="1" ht="12" customHeight="1">
      <c r="B6" s="23"/>
      <c r="D6" s="146" t="s">
        <v>16</v>
      </c>
      <c r="L6" s="23"/>
      <c r="AZ6" s="141" t="s">
        <v>108</v>
      </c>
      <c r="BA6" s="141" t="s">
        <v>21</v>
      </c>
      <c r="BB6" s="141" t="s">
        <v>21</v>
      </c>
      <c r="BC6" s="141" t="s">
        <v>109</v>
      </c>
      <c r="BD6" s="141" t="s">
        <v>81</v>
      </c>
    </row>
    <row r="7" s="1" customFormat="1" ht="26.25" customHeight="1">
      <c r="B7" s="23"/>
      <c r="E7" s="147" t="str">
        <f>'Rekapitulace stavby'!K6</f>
        <v>Udržovací práce pro snížení energetické náročnosti budovy, Jiráskova 519, Semily</v>
      </c>
      <c r="F7" s="146"/>
      <c r="G7" s="146"/>
      <c r="H7" s="146"/>
      <c r="L7" s="23"/>
      <c r="AZ7" s="141" t="s">
        <v>110</v>
      </c>
      <c r="BA7" s="141" t="s">
        <v>21</v>
      </c>
      <c r="BB7" s="141" t="s">
        <v>21</v>
      </c>
      <c r="BC7" s="141" t="s">
        <v>111</v>
      </c>
      <c r="BD7" s="141" t="s">
        <v>81</v>
      </c>
    </row>
    <row r="8" s="1" customFormat="1" ht="12" customHeight="1">
      <c r="B8" s="23"/>
      <c r="D8" s="146" t="s">
        <v>112</v>
      </c>
      <c r="L8" s="23"/>
      <c r="AZ8" s="141" t="s">
        <v>113</v>
      </c>
      <c r="BA8" s="141" t="s">
        <v>21</v>
      </c>
      <c r="BB8" s="141" t="s">
        <v>21</v>
      </c>
      <c r="BC8" s="141" t="s">
        <v>114</v>
      </c>
      <c r="BD8" s="141" t="s">
        <v>81</v>
      </c>
    </row>
    <row r="9" s="2" customFormat="1" ht="16.5" customHeight="1">
      <c r="A9" s="41"/>
      <c r="B9" s="47"/>
      <c r="C9" s="41"/>
      <c r="D9" s="41"/>
      <c r="E9" s="147" t="s">
        <v>115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41" t="s">
        <v>116</v>
      </c>
      <c r="BA9" s="141" t="s">
        <v>21</v>
      </c>
      <c r="BB9" s="141" t="s">
        <v>21</v>
      </c>
      <c r="BC9" s="141" t="s">
        <v>109</v>
      </c>
      <c r="BD9" s="141" t="s">
        <v>81</v>
      </c>
    </row>
    <row r="10" s="2" customFormat="1" ht="12" customHeight="1">
      <c r="A10" s="41"/>
      <c r="B10" s="47"/>
      <c r="C10" s="41"/>
      <c r="D10" s="146" t="s">
        <v>117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41" t="s">
        <v>118</v>
      </c>
      <c r="BA10" s="141" t="s">
        <v>21</v>
      </c>
      <c r="BB10" s="141" t="s">
        <v>21</v>
      </c>
      <c r="BC10" s="141" t="s">
        <v>103</v>
      </c>
      <c r="BD10" s="141" t="s">
        <v>81</v>
      </c>
    </row>
    <row r="11" s="2" customFormat="1" ht="16.5" customHeight="1">
      <c r="A11" s="41"/>
      <c r="B11" s="47"/>
      <c r="C11" s="41"/>
      <c r="D11" s="41"/>
      <c r="E11" s="149" t="s">
        <v>119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21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22</v>
      </c>
      <c r="E14" s="41"/>
      <c r="F14" s="136" t="s">
        <v>23</v>
      </c>
      <c r="G14" s="41"/>
      <c r="H14" s="41"/>
      <c r="I14" s="146" t="s">
        <v>24</v>
      </c>
      <c r="J14" s="150" t="str">
        <f>'Rekapitulace stavby'!AN8</f>
        <v>2. 3. 2026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26</v>
      </c>
      <c r="E16" s="41"/>
      <c r="F16" s="41"/>
      <c r="G16" s="41"/>
      <c r="H16" s="41"/>
      <c r="I16" s="146" t="s">
        <v>27</v>
      </c>
      <c r="J16" s="136" t="s">
        <v>21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21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30</v>
      </c>
      <c r="E19" s="41"/>
      <c r="F19" s="41"/>
      <c r="G19" s="41"/>
      <c r="H19" s="41"/>
      <c r="I19" s="146" t="s">
        <v>27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32</v>
      </c>
      <c r="E22" s="41"/>
      <c r="F22" s="41"/>
      <c r="G22" s="41"/>
      <c r="H22" s="41"/>
      <c r="I22" s="146" t="s">
        <v>27</v>
      </c>
      <c r="J22" s="136" t="s">
        <v>21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6" t="s">
        <v>29</v>
      </c>
      <c r="J23" s="136" t="s">
        <v>21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35</v>
      </c>
      <c r="E25" s="41"/>
      <c r="F25" s="41"/>
      <c r="G25" s="41"/>
      <c r="H25" s="41"/>
      <c r="I25" s="146" t="s">
        <v>27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29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37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21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39</v>
      </c>
      <c r="E32" s="41"/>
      <c r="F32" s="41"/>
      <c r="G32" s="41"/>
      <c r="H32" s="41"/>
      <c r="I32" s="41"/>
      <c r="J32" s="157">
        <f>ROUND(J95,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41</v>
      </c>
      <c r="G34" s="41"/>
      <c r="H34" s="41"/>
      <c r="I34" s="158" t="s">
        <v>40</v>
      </c>
      <c r="J34" s="158" t="s">
        <v>42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43</v>
      </c>
      <c r="E35" s="146" t="s">
        <v>44</v>
      </c>
      <c r="F35" s="160">
        <f>ROUND((SUM(BE95:BE300)),  2)</f>
        <v>0</v>
      </c>
      <c r="G35" s="41"/>
      <c r="H35" s="41"/>
      <c r="I35" s="161">
        <v>0.20999999999999999</v>
      </c>
      <c r="J35" s="160">
        <f>ROUND(((SUM(BE95:BE300))*I35),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45</v>
      </c>
      <c r="F36" s="160">
        <f>ROUND((SUM(BF95:BF300)),  2)</f>
        <v>0</v>
      </c>
      <c r="G36" s="41"/>
      <c r="H36" s="41"/>
      <c r="I36" s="161">
        <v>0.12</v>
      </c>
      <c r="J36" s="160">
        <f>ROUND(((SUM(BF95:BF300))*I36),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46</v>
      </c>
      <c r="F37" s="160">
        <f>ROUND((SUM(BG95:BG300)),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47</v>
      </c>
      <c r="F38" s="160">
        <f>ROUND((SUM(BH95:BH300)),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48</v>
      </c>
      <c r="F39" s="160">
        <f>ROUND((SUM(BI95:BI300)),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49</v>
      </c>
      <c r="E41" s="164"/>
      <c r="F41" s="164"/>
      <c r="G41" s="165" t="s">
        <v>50</v>
      </c>
      <c r="H41" s="166" t="s">
        <v>51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120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Udržovací práce pro snížení energetické náročnosti budovy, Jiráskova 519, Semily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112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115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117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Hlavní stavební úpravy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22</v>
      </c>
      <c r="D56" s="43"/>
      <c r="E56" s="43"/>
      <c r="F56" s="30" t="str">
        <f>F14</f>
        <v>Semily</v>
      </c>
      <c r="G56" s="43"/>
      <c r="H56" s="43"/>
      <c r="I56" s="35" t="s">
        <v>24</v>
      </c>
      <c r="J56" s="75" t="str">
        <f>IF(J14="","",J14)</f>
        <v>2. 3. 2026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26</v>
      </c>
      <c r="D58" s="43"/>
      <c r="E58" s="43"/>
      <c r="F58" s="30" t="str">
        <f>E17</f>
        <v>GI BUSINESS PARKS, a.s.</v>
      </c>
      <c r="G58" s="43"/>
      <c r="H58" s="43"/>
      <c r="I58" s="35" t="s">
        <v>32</v>
      </c>
      <c r="J58" s="39" t="str">
        <f>E23</f>
        <v>ARCHITEKTONICKÝ ATELIÉR HILPERT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30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121</v>
      </c>
      <c r="D61" s="175"/>
      <c r="E61" s="175"/>
      <c r="F61" s="175"/>
      <c r="G61" s="175"/>
      <c r="H61" s="175"/>
      <c r="I61" s="175"/>
      <c r="J61" s="176" t="s">
        <v>122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71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123</v>
      </c>
    </row>
    <row r="64" s="9" customFormat="1" ht="24.96" customHeight="1">
      <c r="A64" s="9"/>
      <c r="B64" s="178"/>
      <c r="C64" s="179"/>
      <c r="D64" s="180" t="s">
        <v>124</v>
      </c>
      <c r="E64" s="181"/>
      <c r="F64" s="181"/>
      <c r="G64" s="181"/>
      <c r="H64" s="181"/>
      <c r="I64" s="181"/>
      <c r="J64" s="182">
        <f>J96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125</v>
      </c>
      <c r="E65" s="186"/>
      <c r="F65" s="186"/>
      <c r="G65" s="186"/>
      <c r="H65" s="186"/>
      <c r="I65" s="186"/>
      <c r="J65" s="187">
        <f>J97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126</v>
      </c>
      <c r="E66" s="186"/>
      <c r="F66" s="186"/>
      <c r="G66" s="186"/>
      <c r="H66" s="186"/>
      <c r="I66" s="186"/>
      <c r="J66" s="187">
        <f>J121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127</v>
      </c>
      <c r="E67" s="186"/>
      <c r="F67" s="186"/>
      <c r="G67" s="186"/>
      <c r="H67" s="186"/>
      <c r="I67" s="186"/>
      <c r="J67" s="187">
        <f>J238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128</v>
      </c>
      <c r="E68" s="186"/>
      <c r="F68" s="186"/>
      <c r="G68" s="186"/>
      <c r="H68" s="186"/>
      <c r="I68" s="186"/>
      <c r="J68" s="187">
        <f>J248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8"/>
      <c r="C69" s="179"/>
      <c r="D69" s="180" t="s">
        <v>129</v>
      </c>
      <c r="E69" s="181"/>
      <c r="F69" s="181"/>
      <c r="G69" s="181"/>
      <c r="H69" s="181"/>
      <c r="I69" s="181"/>
      <c r="J69" s="182">
        <f>J251</f>
        <v>0</v>
      </c>
      <c r="K69" s="179"/>
      <c r="L69" s="183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4"/>
      <c r="C70" s="128"/>
      <c r="D70" s="185" t="s">
        <v>130</v>
      </c>
      <c r="E70" s="186"/>
      <c r="F70" s="186"/>
      <c r="G70" s="186"/>
      <c r="H70" s="186"/>
      <c r="I70" s="186"/>
      <c r="J70" s="187">
        <f>J252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4"/>
      <c r="C71" s="128"/>
      <c r="D71" s="185" t="s">
        <v>131</v>
      </c>
      <c r="E71" s="186"/>
      <c r="F71" s="186"/>
      <c r="G71" s="186"/>
      <c r="H71" s="186"/>
      <c r="I71" s="186"/>
      <c r="J71" s="187">
        <f>J269</f>
        <v>0</v>
      </c>
      <c r="K71" s="128"/>
      <c r="L71" s="18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4"/>
      <c r="C72" s="128"/>
      <c r="D72" s="185" t="s">
        <v>132</v>
      </c>
      <c r="E72" s="186"/>
      <c r="F72" s="186"/>
      <c r="G72" s="186"/>
      <c r="H72" s="186"/>
      <c r="I72" s="186"/>
      <c r="J72" s="187">
        <f>J282</f>
        <v>0</v>
      </c>
      <c r="K72" s="128"/>
      <c r="L72" s="18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4"/>
      <c r="C73" s="128"/>
      <c r="D73" s="185" t="s">
        <v>133</v>
      </c>
      <c r="E73" s="186"/>
      <c r="F73" s="186"/>
      <c r="G73" s="186"/>
      <c r="H73" s="186"/>
      <c r="I73" s="186"/>
      <c r="J73" s="187">
        <f>J293</f>
        <v>0</v>
      </c>
      <c r="K73" s="128"/>
      <c r="L73" s="18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134</v>
      </c>
      <c r="D80" s="43"/>
      <c r="E80" s="43"/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6.25" customHeight="1">
      <c r="A83" s="41"/>
      <c r="B83" s="42"/>
      <c r="C83" s="43"/>
      <c r="D83" s="43"/>
      <c r="E83" s="173" t="str">
        <f>E7</f>
        <v>Udržovací práce pro snížení energetické náročnosti budovy, Jiráskova 519, Semily</v>
      </c>
      <c r="F83" s="35"/>
      <c r="G83" s="35"/>
      <c r="H83" s="35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112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3" t="s">
        <v>115</v>
      </c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117</v>
      </c>
      <c r="D86" s="43"/>
      <c r="E86" s="43"/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01 - Hlavní stavební úpravy</v>
      </c>
      <c r="F87" s="43"/>
      <c r="G87" s="43"/>
      <c r="H87" s="43"/>
      <c r="I87" s="43"/>
      <c r="J87" s="43"/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22</v>
      </c>
      <c r="D89" s="43"/>
      <c r="E89" s="43"/>
      <c r="F89" s="30" t="str">
        <f>F14</f>
        <v>Semily</v>
      </c>
      <c r="G89" s="43"/>
      <c r="H89" s="43"/>
      <c r="I89" s="35" t="s">
        <v>24</v>
      </c>
      <c r="J89" s="75" t="str">
        <f>IF(J14="","",J14)</f>
        <v>2. 3. 2026</v>
      </c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25.65" customHeight="1">
      <c r="A91" s="41"/>
      <c r="B91" s="42"/>
      <c r="C91" s="35" t="s">
        <v>26</v>
      </c>
      <c r="D91" s="43"/>
      <c r="E91" s="43"/>
      <c r="F91" s="30" t="str">
        <f>E17</f>
        <v>GI BUSINESS PARKS, a.s.</v>
      </c>
      <c r="G91" s="43"/>
      <c r="H91" s="43"/>
      <c r="I91" s="35" t="s">
        <v>32</v>
      </c>
      <c r="J91" s="39" t="str">
        <f>E23</f>
        <v>ARCHITEKTONICKÝ ATELIÉR HILPERT</v>
      </c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30</v>
      </c>
      <c r="D92" s="43"/>
      <c r="E92" s="43"/>
      <c r="F92" s="30" t="str">
        <f>IF(E20="","",E20)</f>
        <v>Vyplň údaj</v>
      </c>
      <c r="G92" s="43"/>
      <c r="H92" s="43"/>
      <c r="I92" s="35" t="s">
        <v>35</v>
      </c>
      <c r="J92" s="39" t="str">
        <f>E26</f>
        <v xml:space="preserve"> </v>
      </c>
      <c r="K92" s="43"/>
      <c r="L92" s="14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9"/>
      <c r="B94" s="190"/>
      <c r="C94" s="191" t="s">
        <v>135</v>
      </c>
      <c r="D94" s="192" t="s">
        <v>58</v>
      </c>
      <c r="E94" s="192" t="s">
        <v>54</v>
      </c>
      <c r="F94" s="192" t="s">
        <v>55</v>
      </c>
      <c r="G94" s="192" t="s">
        <v>136</v>
      </c>
      <c r="H94" s="192" t="s">
        <v>137</v>
      </c>
      <c r="I94" s="192" t="s">
        <v>138</v>
      </c>
      <c r="J94" s="192" t="s">
        <v>122</v>
      </c>
      <c r="K94" s="193" t="s">
        <v>139</v>
      </c>
      <c r="L94" s="194"/>
      <c r="M94" s="95" t="s">
        <v>21</v>
      </c>
      <c r="N94" s="96" t="s">
        <v>43</v>
      </c>
      <c r="O94" s="96" t="s">
        <v>140</v>
      </c>
      <c r="P94" s="96" t="s">
        <v>141</v>
      </c>
      <c r="Q94" s="96" t="s">
        <v>142</v>
      </c>
      <c r="R94" s="96" t="s">
        <v>143</v>
      </c>
      <c r="S94" s="96" t="s">
        <v>144</v>
      </c>
      <c r="T94" s="97" t="s">
        <v>145</v>
      </c>
      <c r="U94" s="189"/>
      <c r="V94" s="189"/>
      <c r="W94" s="189"/>
      <c r="X94" s="189"/>
      <c r="Y94" s="189"/>
      <c r="Z94" s="189"/>
      <c r="AA94" s="189"/>
      <c r="AB94" s="189"/>
      <c r="AC94" s="189"/>
      <c r="AD94" s="189"/>
      <c r="AE94" s="189"/>
    </row>
    <row r="95" s="2" customFormat="1" ht="22.8" customHeight="1">
      <c r="A95" s="41"/>
      <c r="B95" s="42"/>
      <c r="C95" s="102" t="s">
        <v>146</v>
      </c>
      <c r="D95" s="43"/>
      <c r="E95" s="43"/>
      <c r="F95" s="43"/>
      <c r="G95" s="43"/>
      <c r="H95" s="43"/>
      <c r="I95" s="43"/>
      <c r="J95" s="195">
        <f>BK95</f>
        <v>0</v>
      </c>
      <c r="K95" s="43"/>
      <c r="L95" s="47"/>
      <c r="M95" s="98"/>
      <c r="N95" s="196"/>
      <c r="O95" s="99"/>
      <c r="P95" s="197">
        <f>P96+P251</f>
        <v>0</v>
      </c>
      <c r="Q95" s="99"/>
      <c r="R95" s="197">
        <f>R96+R251</f>
        <v>1.6292684200000003</v>
      </c>
      <c r="S95" s="99"/>
      <c r="T95" s="198">
        <f>T96+T251</f>
        <v>0.0053760100000000005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72</v>
      </c>
      <c r="AU95" s="20" t="s">
        <v>123</v>
      </c>
      <c r="BK95" s="199">
        <f>BK96+BK251</f>
        <v>0</v>
      </c>
    </row>
    <row r="96" s="12" customFormat="1" ht="25.92" customHeight="1">
      <c r="A96" s="12"/>
      <c r="B96" s="200"/>
      <c r="C96" s="201"/>
      <c r="D96" s="202" t="s">
        <v>72</v>
      </c>
      <c r="E96" s="203" t="s">
        <v>147</v>
      </c>
      <c r="F96" s="203" t="s">
        <v>148</v>
      </c>
      <c r="G96" s="201"/>
      <c r="H96" s="201"/>
      <c r="I96" s="204"/>
      <c r="J96" s="205">
        <f>BK96</f>
        <v>0</v>
      </c>
      <c r="K96" s="201"/>
      <c r="L96" s="206"/>
      <c r="M96" s="207"/>
      <c r="N96" s="208"/>
      <c r="O96" s="208"/>
      <c r="P96" s="209">
        <f>P97+P121+P238+P248</f>
        <v>0</v>
      </c>
      <c r="Q96" s="208"/>
      <c r="R96" s="209">
        <f>R97+R121+R238+R248</f>
        <v>1.6059260600000003</v>
      </c>
      <c r="S96" s="208"/>
      <c r="T96" s="210">
        <f>T97+T121+T238+T248</f>
        <v>3.201E-05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1" t="s">
        <v>77</v>
      </c>
      <c r="AT96" s="212" t="s">
        <v>72</v>
      </c>
      <c r="AU96" s="212" t="s">
        <v>73</v>
      </c>
      <c r="AY96" s="211" t="s">
        <v>149</v>
      </c>
      <c r="BK96" s="213">
        <f>BK97+BK121+BK238+BK248</f>
        <v>0</v>
      </c>
    </row>
    <row r="97" s="12" customFormat="1" ht="22.8" customHeight="1">
      <c r="A97" s="12"/>
      <c r="B97" s="200"/>
      <c r="C97" s="201"/>
      <c r="D97" s="202" t="s">
        <v>72</v>
      </c>
      <c r="E97" s="214" t="s">
        <v>150</v>
      </c>
      <c r="F97" s="214" t="s">
        <v>151</v>
      </c>
      <c r="G97" s="201"/>
      <c r="H97" s="201"/>
      <c r="I97" s="204"/>
      <c r="J97" s="215">
        <f>BK97</f>
        <v>0</v>
      </c>
      <c r="K97" s="201"/>
      <c r="L97" s="206"/>
      <c r="M97" s="207"/>
      <c r="N97" s="208"/>
      <c r="O97" s="208"/>
      <c r="P97" s="209">
        <f>SUM(P98:P120)</f>
        <v>0</v>
      </c>
      <c r="Q97" s="208"/>
      <c r="R97" s="209">
        <f>SUM(R98:R120)</f>
        <v>0.92872440000000012</v>
      </c>
      <c r="S97" s="208"/>
      <c r="T97" s="210">
        <f>SUM(T98:T120)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1" t="s">
        <v>77</v>
      </c>
      <c r="AT97" s="212" t="s">
        <v>72</v>
      </c>
      <c r="AU97" s="212" t="s">
        <v>77</v>
      </c>
      <c r="AY97" s="211" t="s">
        <v>149</v>
      </c>
      <c r="BK97" s="213">
        <f>SUM(BK98:BK120)</f>
        <v>0</v>
      </c>
    </row>
    <row r="98" s="2" customFormat="1" ht="37.8" customHeight="1">
      <c r="A98" s="41"/>
      <c r="B98" s="42"/>
      <c r="C98" s="216" t="s">
        <v>77</v>
      </c>
      <c r="D98" s="216" t="s">
        <v>152</v>
      </c>
      <c r="E98" s="217" t="s">
        <v>153</v>
      </c>
      <c r="F98" s="218" t="s">
        <v>154</v>
      </c>
      <c r="G98" s="219" t="s">
        <v>155</v>
      </c>
      <c r="H98" s="220">
        <v>0.21199999999999999</v>
      </c>
      <c r="I98" s="221"/>
      <c r="J98" s="222">
        <f>ROUND(I98*H98,2)</f>
        <v>0</v>
      </c>
      <c r="K98" s="218" t="s">
        <v>156</v>
      </c>
      <c r="L98" s="47"/>
      <c r="M98" s="223" t="s">
        <v>21</v>
      </c>
      <c r="N98" s="224" t="s">
        <v>44</v>
      </c>
      <c r="O98" s="87"/>
      <c r="P98" s="225">
        <f>O98*H98</f>
        <v>0</v>
      </c>
      <c r="Q98" s="225">
        <v>0.35370000000000001</v>
      </c>
      <c r="R98" s="225">
        <f>Q98*H98</f>
        <v>0.074984400000000007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157</v>
      </c>
      <c r="AT98" s="227" t="s">
        <v>152</v>
      </c>
      <c r="AU98" s="227" t="s">
        <v>81</v>
      </c>
      <c r="AY98" s="20" t="s">
        <v>149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77</v>
      </c>
      <c r="BK98" s="228">
        <f>ROUND(I98*H98,2)</f>
        <v>0</v>
      </c>
      <c r="BL98" s="20" t="s">
        <v>157</v>
      </c>
      <c r="BM98" s="227" t="s">
        <v>158</v>
      </c>
    </row>
    <row r="99" s="2" customFormat="1">
      <c r="A99" s="41"/>
      <c r="B99" s="42"/>
      <c r="C99" s="43"/>
      <c r="D99" s="229" t="s">
        <v>159</v>
      </c>
      <c r="E99" s="43"/>
      <c r="F99" s="230" t="s">
        <v>160</v>
      </c>
      <c r="G99" s="43"/>
      <c r="H99" s="43"/>
      <c r="I99" s="231"/>
      <c r="J99" s="43"/>
      <c r="K99" s="43"/>
      <c r="L99" s="47"/>
      <c r="M99" s="232"/>
      <c r="N99" s="233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159</v>
      </c>
      <c r="AU99" s="20" t="s">
        <v>81</v>
      </c>
    </row>
    <row r="100" s="13" customFormat="1">
      <c r="A100" s="13"/>
      <c r="B100" s="234"/>
      <c r="C100" s="235"/>
      <c r="D100" s="236" t="s">
        <v>161</v>
      </c>
      <c r="E100" s="237" t="s">
        <v>21</v>
      </c>
      <c r="F100" s="238" t="s">
        <v>162</v>
      </c>
      <c r="G100" s="235"/>
      <c r="H100" s="237" t="s">
        <v>21</v>
      </c>
      <c r="I100" s="239"/>
      <c r="J100" s="235"/>
      <c r="K100" s="235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161</v>
      </c>
      <c r="AU100" s="244" t="s">
        <v>81</v>
      </c>
      <c r="AV100" s="13" t="s">
        <v>77</v>
      </c>
      <c r="AW100" s="13" t="s">
        <v>34</v>
      </c>
      <c r="AX100" s="13" t="s">
        <v>73</v>
      </c>
      <c r="AY100" s="244" t="s">
        <v>149</v>
      </c>
    </row>
    <row r="101" s="14" customFormat="1">
      <c r="A101" s="14"/>
      <c r="B101" s="245"/>
      <c r="C101" s="246"/>
      <c r="D101" s="236" t="s">
        <v>161</v>
      </c>
      <c r="E101" s="247" t="s">
        <v>21</v>
      </c>
      <c r="F101" s="248" t="s">
        <v>163</v>
      </c>
      <c r="G101" s="246"/>
      <c r="H101" s="249">
        <v>0.21199999999999999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161</v>
      </c>
      <c r="AU101" s="255" t="s">
        <v>81</v>
      </c>
      <c r="AV101" s="14" t="s">
        <v>81</v>
      </c>
      <c r="AW101" s="14" t="s">
        <v>34</v>
      </c>
      <c r="AX101" s="14" t="s">
        <v>73</v>
      </c>
      <c r="AY101" s="255" t="s">
        <v>149</v>
      </c>
    </row>
    <row r="102" s="15" customFormat="1">
      <c r="A102" s="15"/>
      <c r="B102" s="256"/>
      <c r="C102" s="257"/>
      <c r="D102" s="236" t="s">
        <v>161</v>
      </c>
      <c r="E102" s="258" t="s">
        <v>21</v>
      </c>
      <c r="F102" s="259" t="s">
        <v>164</v>
      </c>
      <c r="G102" s="257"/>
      <c r="H102" s="260">
        <v>0.21199999999999999</v>
      </c>
      <c r="I102" s="261"/>
      <c r="J102" s="257"/>
      <c r="K102" s="257"/>
      <c r="L102" s="262"/>
      <c r="M102" s="263"/>
      <c r="N102" s="264"/>
      <c r="O102" s="264"/>
      <c r="P102" s="264"/>
      <c r="Q102" s="264"/>
      <c r="R102" s="264"/>
      <c r="S102" s="264"/>
      <c r="T102" s="26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6" t="s">
        <v>161</v>
      </c>
      <c r="AU102" s="266" t="s">
        <v>81</v>
      </c>
      <c r="AV102" s="15" t="s">
        <v>157</v>
      </c>
      <c r="AW102" s="15" t="s">
        <v>34</v>
      </c>
      <c r="AX102" s="15" t="s">
        <v>77</v>
      </c>
      <c r="AY102" s="266" t="s">
        <v>149</v>
      </c>
    </row>
    <row r="103" s="2" customFormat="1" ht="33" customHeight="1">
      <c r="A103" s="41"/>
      <c r="B103" s="42"/>
      <c r="C103" s="216" t="s">
        <v>81</v>
      </c>
      <c r="D103" s="216" t="s">
        <v>152</v>
      </c>
      <c r="E103" s="217" t="s">
        <v>165</v>
      </c>
      <c r="F103" s="218" t="s">
        <v>166</v>
      </c>
      <c r="G103" s="219" t="s">
        <v>155</v>
      </c>
      <c r="H103" s="220">
        <v>5.4000000000000004</v>
      </c>
      <c r="I103" s="221"/>
      <c r="J103" s="222">
        <f>ROUND(I103*H103,2)</f>
        <v>0</v>
      </c>
      <c r="K103" s="218" t="s">
        <v>156</v>
      </c>
      <c r="L103" s="47"/>
      <c r="M103" s="223" t="s">
        <v>21</v>
      </c>
      <c r="N103" s="224" t="s">
        <v>44</v>
      </c>
      <c r="O103" s="87"/>
      <c r="P103" s="225">
        <f>O103*H103</f>
        <v>0</v>
      </c>
      <c r="Q103" s="225">
        <v>0.1573</v>
      </c>
      <c r="R103" s="225">
        <f>Q103*H103</f>
        <v>0.84942000000000006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157</v>
      </c>
      <c r="AT103" s="227" t="s">
        <v>152</v>
      </c>
      <c r="AU103" s="227" t="s">
        <v>81</v>
      </c>
      <c r="AY103" s="20" t="s">
        <v>149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77</v>
      </c>
      <c r="BK103" s="228">
        <f>ROUND(I103*H103,2)</f>
        <v>0</v>
      </c>
      <c r="BL103" s="20" t="s">
        <v>157</v>
      </c>
      <c r="BM103" s="227" t="s">
        <v>167</v>
      </c>
    </row>
    <row r="104" s="2" customFormat="1">
      <c r="A104" s="41"/>
      <c r="B104" s="42"/>
      <c r="C104" s="43"/>
      <c r="D104" s="229" t="s">
        <v>159</v>
      </c>
      <c r="E104" s="43"/>
      <c r="F104" s="230" t="s">
        <v>168</v>
      </c>
      <c r="G104" s="43"/>
      <c r="H104" s="43"/>
      <c r="I104" s="231"/>
      <c r="J104" s="43"/>
      <c r="K104" s="43"/>
      <c r="L104" s="47"/>
      <c r="M104" s="232"/>
      <c r="N104" s="233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159</v>
      </c>
      <c r="AU104" s="20" t="s">
        <v>81</v>
      </c>
    </row>
    <row r="105" s="13" customFormat="1">
      <c r="A105" s="13"/>
      <c r="B105" s="234"/>
      <c r="C105" s="235"/>
      <c r="D105" s="236" t="s">
        <v>161</v>
      </c>
      <c r="E105" s="237" t="s">
        <v>21</v>
      </c>
      <c r="F105" s="238" t="s">
        <v>169</v>
      </c>
      <c r="G105" s="235"/>
      <c r="H105" s="237" t="s">
        <v>21</v>
      </c>
      <c r="I105" s="239"/>
      <c r="J105" s="235"/>
      <c r="K105" s="235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161</v>
      </c>
      <c r="AU105" s="244" t="s">
        <v>81</v>
      </c>
      <c r="AV105" s="13" t="s">
        <v>77</v>
      </c>
      <c r="AW105" s="13" t="s">
        <v>34</v>
      </c>
      <c r="AX105" s="13" t="s">
        <v>73</v>
      </c>
      <c r="AY105" s="244" t="s">
        <v>149</v>
      </c>
    </row>
    <row r="106" s="14" customFormat="1">
      <c r="A106" s="14"/>
      <c r="B106" s="245"/>
      <c r="C106" s="246"/>
      <c r="D106" s="236" t="s">
        <v>161</v>
      </c>
      <c r="E106" s="247" t="s">
        <v>21</v>
      </c>
      <c r="F106" s="248" t="s">
        <v>170</v>
      </c>
      <c r="G106" s="246"/>
      <c r="H106" s="249">
        <v>0.59999999999999998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161</v>
      </c>
      <c r="AU106" s="255" t="s">
        <v>81</v>
      </c>
      <c r="AV106" s="14" t="s">
        <v>81</v>
      </c>
      <c r="AW106" s="14" t="s">
        <v>34</v>
      </c>
      <c r="AX106" s="14" t="s">
        <v>73</v>
      </c>
      <c r="AY106" s="255" t="s">
        <v>149</v>
      </c>
    </row>
    <row r="107" s="14" customFormat="1">
      <c r="A107" s="14"/>
      <c r="B107" s="245"/>
      <c r="C107" s="246"/>
      <c r="D107" s="236" t="s">
        <v>161</v>
      </c>
      <c r="E107" s="247" t="s">
        <v>21</v>
      </c>
      <c r="F107" s="248" t="s">
        <v>171</v>
      </c>
      <c r="G107" s="246"/>
      <c r="H107" s="249">
        <v>1.2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161</v>
      </c>
      <c r="AU107" s="255" t="s">
        <v>81</v>
      </c>
      <c r="AV107" s="14" t="s">
        <v>81</v>
      </c>
      <c r="AW107" s="14" t="s">
        <v>34</v>
      </c>
      <c r="AX107" s="14" t="s">
        <v>73</v>
      </c>
      <c r="AY107" s="255" t="s">
        <v>149</v>
      </c>
    </row>
    <row r="108" s="14" customFormat="1">
      <c r="A108" s="14"/>
      <c r="B108" s="245"/>
      <c r="C108" s="246"/>
      <c r="D108" s="236" t="s">
        <v>161</v>
      </c>
      <c r="E108" s="247" t="s">
        <v>21</v>
      </c>
      <c r="F108" s="248" t="s">
        <v>171</v>
      </c>
      <c r="G108" s="246"/>
      <c r="H108" s="249">
        <v>1.2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161</v>
      </c>
      <c r="AU108" s="255" t="s">
        <v>81</v>
      </c>
      <c r="AV108" s="14" t="s">
        <v>81</v>
      </c>
      <c r="AW108" s="14" t="s">
        <v>34</v>
      </c>
      <c r="AX108" s="14" t="s">
        <v>73</v>
      </c>
      <c r="AY108" s="255" t="s">
        <v>149</v>
      </c>
    </row>
    <row r="109" s="14" customFormat="1">
      <c r="A109" s="14"/>
      <c r="B109" s="245"/>
      <c r="C109" s="246"/>
      <c r="D109" s="236" t="s">
        <v>161</v>
      </c>
      <c r="E109" s="247" t="s">
        <v>21</v>
      </c>
      <c r="F109" s="248" t="s">
        <v>171</v>
      </c>
      <c r="G109" s="246"/>
      <c r="H109" s="249">
        <v>1.2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161</v>
      </c>
      <c r="AU109" s="255" t="s">
        <v>81</v>
      </c>
      <c r="AV109" s="14" t="s">
        <v>81</v>
      </c>
      <c r="AW109" s="14" t="s">
        <v>34</v>
      </c>
      <c r="AX109" s="14" t="s">
        <v>73</v>
      </c>
      <c r="AY109" s="255" t="s">
        <v>149</v>
      </c>
    </row>
    <row r="110" s="14" customFormat="1">
      <c r="A110" s="14"/>
      <c r="B110" s="245"/>
      <c r="C110" s="246"/>
      <c r="D110" s="236" t="s">
        <v>161</v>
      </c>
      <c r="E110" s="247" t="s">
        <v>21</v>
      </c>
      <c r="F110" s="248" t="s">
        <v>171</v>
      </c>
      <c r="G110" s="246"/>
      <c r="H110" s="249">
        <v>1.2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161</v>
      </c>
      <c r="AU110" s="255" t="s">
        <v>81</v>
      </c>
      <c r="AV110" s="14" t="s">
        <v>81</v>
      </c>
      <c r="AW110" s="14" t="s">
        <v>34</v>
      </c>
      <c r="AX110" s="14" t="s">
        <v>73</v>
      </c>
      <c r="AY110" s="255" t="s">
        <v>149</v>
      </c>
    </row>
    <row r="111" s="15" customFormat="1">
      <c r="A111" s="15"/>
      <c r="B111" s="256"/>
      <c r="C111" s="257"/>
      <c r="D111" s="236" t="s">
        <v>161</v>
      </c>
      <c r="E111" s="258" t="s">
        <v>21</v>
      </c>
      <c r="F111" s="259" t="s">
        <v>164</v>
      </c>
      <c r="G111" s="257"/>
      <c r="H111" s="260">
        <v>5.4000000000000004</v>
      </c>
      <c r="I111" s="261"/>
      <c r="J111" s="257"/>
      <c r="K111" s="257"/>
      <c r="L111" s="262"/>
      <c r="M111" s="263"/>
      <c r="N111" s="264"/>
      <c r="O111" s="264"/>
      <c r="P111" s="264"/>
      <c r="Q111" s="264"/>
      <c r="R111" s="264"/>
      <c r="S111" s="264"/>
      <c r="T111" s="26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6" t="s">
        <v>161</v>
      </c>
      <c r="AU111" s="266" t="s">
        <v>81</v>
      </c>
      <c r="AV111" s="15" t="s">
        <v>157</v>
      </c>
      <c r="AW111" s="15" t="s">
        <v>34</v>
      </c>
      <c r="AX111" s="15" t="s">
        <v>77</v>
      </c>
      <c r="AY111" s="266" t="s">
        <v>149</v>
      </c>
    </row>
    <row r="112" s="2" customFormat="1" ht="24.15" customHeight="1">
      <c r="A112" s="41"/>
      <c r="B112" s="42"/>
      <c r="C112" s="216" t="s">
        <v>150</v>
      </c>
      <c r="D112" s="216" t="s">
        <v>152</v>
      </c>
      <c r="E112" s="217" t="s">
        <v>172</v>
      </c>
      <c r="F112" s="218" t="s">
        <v>173</v>
      </c>
      <c r="G112" s="219" t="s">
        <v>174</v>
      </c>
      <c r="H112" s="220">
        <v>36</v>
      </c>
      <c r="I112" s="221"/>
      <c r="J112" s="222">
        <f>ROUND(I112*H112,2)</f>
        <v>0</v>
      </c>
      <c r="K112" s="218" t="s">
        <v>156</v>
      </c>
      <c r="L112" s="47"/>
      <c r="M112" s="223" t="s">
        <v>21</v>
      </c>
      <c r="N112" s="224" t="s">
        <v>44</v>
      </c>
      <c r="O112" s="87"/>
      <c r="P112" s="225">
        <f>O112*H112</f>
        <v>0</v>
      </c>
      <c r="Q112" s="225">
        <v>0.00012</v>
      </c>
      <c r="R112" s="225">
        <f>Q112*H112</f>
        <v>0.0043200000000000001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157</v>
      </c>
      <c r="AT112" s="227" t="s">
        <v>152</v>
      </c>
      <c r="AU112" s="227" t="s">
        <v>81</v>
      </c>
      <c r="AY112" s="20" t="s">
        <v>149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77</v>
      </c>
      <c r="BK112" s="228">
        <f>ROUND(I112*H112,2)</f>
        <v>0</v>
      </c>
      <c r="BL112" s="20" t="s">
        <v>157</v>
      </c>
      <c r="BM112" s="227" t="s">
        <v>175</v>
      </c>
    </row>
    <row r="113" s="2" customFormat="1">
      <c r="A113" s="41"/>
      <c r="B113" s="42"/>
      <c r="C113" s="43"/>
      <c r="D113" s="229" t="s">
        <v>159</v>
      </c>
      <c r="E113" s="43"/>
      <c r="F113" s="230" t="s">
        <v>176</v>
      </c>
      <c r="G113" s="43"/>
      <c r="H113" s="43"/>
      <c r="I113" s="231"/>
      <c r="J113" s="43"/>
      <c r="K113" s="43"/>
      <c r="L113" s="47"/>
      <c r="M113" s="232"/>
      <c r="N113" s="233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159</v>
      </c>
      <c r="AU113" s="20" t="s">
        <v>81</v>
      </c>
    </row>
    <row r="114" s="13" customFormat="1">
      <c r="A114" s="13"/>
      <c r="B114" s="234"/>
      <c r="C114" s="235"/>
      <c r="D114" s="236" t="s">
        <v>161</v>
      </c>
      <c r="E114" s="237" t="s">
        <v>21</v>
      </c>
      <c r="F114" s="238" t="s">
        <v>169</v>
      </c>
      <c r="G114" s="235"/>
      <c r="H114" s="237" t="s">
        <v>21</v>
      </c>
      <c r="I114" s="239"/>
      <c r="J114" s="235"/>
      <c r="K114" s="235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161</v>
      </c>
      <c r="AU114" s="244" t="s">
        <v>81</v>
      </c>
      <c r="AV114" s="13" t="s">
        <v>77</v>
      </c>
      <c r="AW114" s="13" t="s">
        <v>34</v>
      </c>
      <c r="AX114" s="13" t="s">
        <v>73</v>
      </c>
      <c r="AY114" s="244" t="s">
        <v>149</v>
      </c>
    </row>
    <row r="115" s="14" customFormat="1">
      <c r="A115" s="14"/>
      <c r="B115" s="245"/>
      <c r="C115" s="246"/>
      <c r="D115" s="236" t="s">
        <v>161</v>
      </c>
      <c r="E115" s="247" t="s">
        <v>21</v>
      </c>
      <c r="F115" s="248" t="s">
        <v>177</v>
      </c>
      <c r="G115" s="246"/>
      <c r="H115" s="249">
        <v>4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161</v>
      </c>
      <c r="AU115" s="255" t="s">
        <v>81</v>
      </c>
      <c r="AV115" s="14" t="s">
        <v>81</v>
      </c>
      <c r="AW115" s="14" t="s">
        <v>34</v>
      </c>
      <c r="AX115" s="14" t="s">
        <v>73</v>
      </c>
      <c r="AY115" s="255" t="s">
        <v>149</v>
      </c>
    </row>
    <row r="116" s="14" customFormat="1">
      <c r="A116" s="14"/>
      <c r="B116" s="245"/>
      <c r="C116" s="246"/>
      <c r="D116" s="236" t="s">
        <v>161</v>
      </c>
      <c r="E116" s="247" t="s">
        <v>21</v>
      </c>
      <c r="F116" s="248" t="s">
        <v>178</v>
      </c>
      <c r="G116" s="246"/>
      <c r="H116" s="249">
        <v>8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161</v>
      </c>
      <c r="AU116" s="255" t="s">
        <v>81</v>
      </c>
      <c r="AV116" s="14" t="s">
        <v>81</v>
      </c>
      <c r="AW116" s="14" t="s">
        <v>34</v>
      </c>
      <c r="AX116" s="14" t="s">
        <v>73</v>
      </c>
      <c r="AY116" s="255" t="s">
        <v>149</v>
      </c>
    </row>
    <row r="117" s="14" customFormat="1">
      <c r="A117" s="14"/>
      <c r="B117" s="245"/>
      <c r="C117" s="246"/>
      <c r="D117" s="236" t="s">
        <v>161</v>
      </c>
      <c r="E117" s="247" t="s">
        <v>21</v>
      </c>
      <c r="F117" s="248" t="s">
        <v>178</v>
      </c>
      <c r="G117" s="246"/>
      <c r="H117" s="249">
        <v>8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161</v>
      </c>
      <c r="AU117" s="255" t="s">
        <v>81</v>
      </c>
      <c r="AV117" s="14" t="s">
        <v>81</v>
      </c>
      <c r="AW117" s="14" t="s">
        <v>34</v>
      </c>
      <c r="AX117" s="14" t="s">
        <v>73</v>
      </c>
      <c r="AY117" s="255" t="s">
        <v>149</v>
      </c>
    </row>
    <row r="118" s="14" customFormat="1">
      <c r="A118" s="14"/>
      <c r="B118" s="245"/>
      <c r="C118" s="246"/>
      <c r="D118" s="236" t="s">
        <v>161</v>
      </c>
      <c r="E118" s="247" t="s">
        <v>21</v>
      </c>
      <c r="F118" s="248" t="s">
        <v>178</v>
      </c>
      <c r="G118" s="246"/>
      <c r="H118" s="249">
        <v>8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161</v>
      </c>
      <c r="AU118" s="255" t="s">
        <v>81</v>
      </c>
      <c r="AV118" s="14" t="s">
        <v>81</v>
      </c>
      <c r="AW118" s="14" t="s">
        <v>34</v>
      </c>
      <c r="AX118" s="14" t="s">
        <v>73</v>
      </c>
      <c r="AY118" s="255" t="s">
        <v>149</v>
      </c>
    </row>
    <row r="119" s="14" customFormat="1">
      <c r="A119" s="14"/>
      <c r="B119" s="245"/>
      <c r="C119" s="246"/>
      <c r="D119" s="236" t="s">
        <v>161</v>
      </c>
      <c r="E119" s="247" t="s">
        <v>21</v>
      </c>
      <c r="F119" s="248" t="s">
        <v>178</v>
      </c>
      <c r="G119" s="246"/>
      <c r="H119" s="249">
        <v>8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161</v>
      </c>
      <c r="AU119" s="255" t="s">
        <v>81</v>
      </c>
      <c r="AV119" s="14" t="s">
        <v>81</v>
      </c>
      <c r="AW119" s="14" t="s">
        <v>34</v>
      </c>
      <c r="AX119" s="14" t="s">
        <v>73</v>
      </c>
      <c r="AY119" s="255" t="s">
        <v>149</v>
      </c>
    </row>
    <row r="120" s="15" customFormat="1">
      <c r="A120" s="15"/>
      <c r="B120" s="256"/>
      <c r="C120" s="257"/>
      <c r="D120" s="236" t="s">
        <v>161</v>
      </c>
      <c r="E120" s="258" t="s">
        <v>21</v>
      </c>
      <c r="F120" s="259" t="s">
        <v>164</v>
      </c>
      <c r="G120" s="257"/>
      <c r="H120" s="260">
        <v>36</v>
      </c>
      <c r="I120" s="261"/>
      <c r="J120" s="257"/>
      <c r="K120" s="257"/>
      <c r="L120" s="262"/>
      <c r="M120" s="263"/>
      <c r="N120" s="264"/>
      <c r="O120" s="264"/>
      <c r="P120" s="264"/>
      <c r="Q120" s="264"/>
      <c r="R120" s="264"/>
      <c r="S120" s="264"/>
      <c r="T120" s="26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6" t="s">
        <v>161</v>
      </c>
      <c r="AU120" s="266" t="s">
        <v>81</v>
      </c>
      <c r="AV120" s="15" t="s">
        <v>157</v>
      </c>
      <c r="AW120" s="15" t="s">
        <v>34</v>
      </c>
      <c r="AX120" s="15" t="s">
        <v>77</v>
      </c>
      <c r="AY120" s="266" t="s">
        <v>149</v>
      </c>
    </row>
    <row r="121" s="12" customFormat="1" ht="22.8" customHeight="1">
      <c r="A121" s="12"/>
      <c r="B121" s="200"/>
      <c r="C121" s="201"/>
      <c r="D121" s="202" t="s">
        <v>72</v>
      </c>
      <c r="E121" s="214" t="s">
        <v>179</v>
      </c>
      <c r="F121" s="214" t="s">
        <v>180</v>
      </c>
      <c r="G121" s="201"/>
      <c r="H121" s="201"/>
      <c r="I121" s="204"/>
      <c r="J121" s="215">
        <f>BK121</f>
        <v>0</v>
      </c>
      <c r="K121" s="201"/>
      <c r="L121" s="206"/>
      <c r="M121" s="207"/>
      <c r="N121" s="208"/>
      <c r="O121" s="208"/>
      <c r="P121" s="209">
        <f>SUM(P122:P237)</f>
        <v>0</v>
      </c>
      <c r="Q121" s="208"/>
      <c r="R121" s="209">
        <f>SUM(R122:R237)</f>
        <v>0.67720166000000004</v>
      </c>
      <c r="S121" s="208"/>
      <c r="T121" s="210">
        <f>SUM(T122:T237)</f>
        <v>3.201E-05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1" t="s">
        <v>77</v>
      </c>
      <c r="AT121" s="212" t="s">
        <v>72</v>
      </c>
      <c r="AU121" s="212" t="s">
        <v>77</v>
      </c>
      <c r="AY121" s="211" t="s">
        <v>149</v>
      </c>
      <c r="BK121" s="213">
        <f>SUM(BK122:BK237)</f>
        <v>0</v>
      </c>
    </row>
    <row r="122" s="2" customFormat="1" ht="24.15" customHeight="1">
      <c r="A122" s="41"/>
      <c r="B122" s="42"/>
      <c r="C122" s="216" t="s">
        <v>157</v>
      </c>
      <c r="D122" s="216" t="s">
        <v>152</v>
      </c>
      <c r="E122" s="217" t="s">
        <v>181</v>
      </c>
      <c r="F122" s="218" t="s">
        <v>182</v>
      </c>
      <c r="G122" s="219" t="s">
        <v>155</v>
      </c>
      <c r="H122" s="220">
        <v>14.612</v>
      </c>
      <c r="I122" s="221"/>
      <c r="J122" s="222">
        <f>ROUND(I122*H122,2)</f>
        <v>0</v>
      </c>
      <c r="K122" s="218" t="s">
        <v>156</v>
      </c>
      <c r="L122" s="47"/>
      <c r="M122" s="223" t="s">
        <v>21</v>
      </c>
      <c r="N122" s="224" t="s">
        <v>44</v>
      </c>
      <c r="O122" s="87"/>
      <c r="P122" s="225">
        <f>O122*H122</f>
        <v>0</v>
      </c>
      <c r="Q122" s="225">
        <v>0.00025999999999999998</v>
      </c>
      <c r="R122" s="225">
        <f>Q122*H122</f>
        <v>0.0037991199999999996</v>
      </c>
      <c r="S122" s="225">
        <v>0</v>
      </c>
      <c r="T122" s="226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7" t="s">
        <v>157</v>
      </c>
      <c r="AT122" s="227" t="s">
        <v>152</v>
      </c>
      <c r="AU122" s="227" t="s">
        <v>81</v>
      </c>
      <c r="AY122" s="20" t="s">
        <v>149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0" t="s">
        <v>77</v>
      </c>
      <c r="BK122" s="228">
        <f>ROUND(I122*H122,2)</f>
        <v>0</v>
      </c>
      <c r="BL122" s="20" t="s">
        <v>157</v>
      </c>
      <c r="BM122" s="227" t="s">
        <v>183</v>
      </c>
    </row>
    <row r="123" s="2" customFormat="1">
      <c r="A123" s="41"/>
      <c r="B123" s="42"/>
      <c r="C123" s="43"/>
      <c r="D123" s="229" t="s">
        <v>159</v>
      </c>
      <c r="E123" s="43"/>
      <c r="F123" s="230" t="s">
        <v>184</v>
      </c>
      <c r="G123" s="43"/>
      <c r="H123" s="43"/>
      <c r="I123" s="231"/>
      <c r="J123" s="43"/>
      <c r="K123" s="43"/>
      <c r="L123" s="47"/>
      <c r="M123" s="232"/>
      <c r="N123" s="233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159</v>
      </c>
      <c r="AU123" s="20" t="s">
        <v>81</v>
      </c>
    </row>
    <row r="124" s="14" customFormat="1">
      <c r="A124" s="14"/>
      <c r="B124" s="245"/>
      <c r="C124" s="246"/>
      <c r="D124" s="236" t="s">
        <v>161</v>
      </c>
      <c r="E124" s="247" t="s">
        <v>21</v>
      </c>
      <c r="F124" s="248" t="s">
        <v>110</v>
      </c>
      <c r="G124" s="246"/>
      <c r="H124" s="249">
        <v>14.612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161</v>
      </c>
      <c r="AU124" s="255" t="s">
        <v>81</v>
      </c>
      <c r="AV124" s="14" t="s">
        <v>81</v>
      </c>
      <c r="AW124" s="14" t="s">
        <v>34</v>
      </c>
      <c r="AX124" s="14" t="s">
        <v>77</v>
      </c>
      <c r="AY124" s="255" t="s">
        <v>149</v>
      </c>
    </row>
    <row r="125" s="2" customFormat="1" ht="44.25" customHeight="1">
      <c r="A125" s="41"/>
      <c r="B125" s="42"/>
      <c r="C125" s="216" t="s">
        <v>185</v>
      </c>
      <c r="D125" s="216" t="s">
        <v>152</v>
      </c>
      <c r="E125" s="217" t="s">
        <v>186</v>
      </c>
      <c r="F125" s="218" t="s">
        <v>187</v>
      </c>
      <c r="G125" s="219" t="s">
        <v>155</v>
      </c>
      <c r="H125" s="220">
        <v>14.612</v>
      </c>
      <c r="I125" s="221"/>
      <c r="J125" s="222">
        <f>ROUND(I125*H125,2)</f>
        <v>0</v>
      </c>
      <c r="K125" s="218" t="s">
        <v>156</v>
      </c>
      <c r="L125" s="47"/>
      <c r="M125" s="223" t="s">
        <v>21</v>
      </c>
      <c r="N125" s="224" t="s">
        <v>44</v>
      </c>
      <c r="O125" s="87"/>
      <c r="P125" s="225">
        <f>O125*H125</f>
        <v>0</v>
      </c>
      <c r="Q125" s="225">
        <v>0.017330000000000002</v>
      </c>
      <c r="R125" s="225">
        <f>Q125*H125</f>
        <v>0.25322596000000003</v>
      </c>
      <c r="S125" s="225">
        <v>0</v>
      </c>
      <c r="T125" s="226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7" t="s">
        <v>157</v>
      </c>
      <c r="AT125" s="227" t="s">
        <v>152</v>
      </c>
      <c r="AU125" s="227" t="s">
        <v>81</v>
      </c>
      <c r="AY125" s="20" t="s">
        <v>149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0" t="s">
        <v>77</v>
      </c>
      <c r="BK125" s="228">
        <f>ROUND(I125*H125,2)</f>
        <v>0</v>
      </c>
      <c r="BL125" s="20" t="s">
        <v>157</v>
      </c>
      <c r="BM125" s="227" t="s">
        <v>188</v>
      </c>
    </row>
    <row r="126" s="2" customFormat="1">
      <c r="A126" s="41"/>
      <c r="B126" s="42"/>
      <c r="C126" s="43"/>
      <c r="D126" s="229" t="s">
        <v>159</v>
      </c>
      <c r="E126" s="43"/>
      <c r="F126" s="230" t="s">
        <v>189</v>
      </c>
      <c r="G126" s="43"/>
      <c r="H126" s="43"/>
      <c r="I126" s="231"/>
      <c r="J126" s="43"/>
      <c r="K126" s="43"/>
      <c r="L126" s="47"/>
      <c r="M126" s="232"/>
      <c r="N126" s="233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159</v>
      </c>
      <c r="AU126" s="20" t="s">
        <v>81</v>
      </c>
    </row>
    <row r="127" s="13" customFormat="1">
      <c r="A127" s="13"/>
      <c r="B127" s="234"/>
      <c r="C127" s="235"/>
      <c r="D127" s="236" t="s">
        <v>161</v>
      </c>
      <c r="E127" s="237" t="s">
        <v>21</v>
      </c>
      <c r="F127" s="238" t="s">
        <v>169</v>
      </c>
      <c r="G127" s="235"/>
      <c r="H127" s="237" t="s">
        <v>21</v>
      </c>
      <c r="I127" s="239"/>
      <c r="J127" s="235"/>
      <c r="K127" s="235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161</v>
      </c>
      <c r="AU127" s="244" t="s">
        <v>81</v>
      </c>
      <c r="AV127" s="13" t="s">
        <v>77</v>
      </c>
      <c r="AW127" s="13" t="s">
        <v>34</v>
      </c>
      <c r="AX127" s="13" t="s">
        <v>73</v>
      </c>
      <c r="AY127" s="244" t="s">
        <v>149</v>
      </c>
    </row>
    <row r="128" s="14" customFormat="1">
      <c r="A128" s="14"/>
      <c r="B128" s="245"/>
      <c r="C128" s="246"/>
      <c r="D128" s="236" t="s">
        <v>161</v>
      </c>
      <c r="E128" s="247" t="s">
        <v>21</v>
      </c>
      <c r="F128" s="248" t="s">
        <v>190</v>
      </c>
      <c r="G128" s="246"/>
      <c r="H128" s="249">
        <v>1.6000000000000001</v>
      </c>
      <c r="I128" s="250"/>
      <c r="J128" s="246"/>
      <c r="K128" s="246"/>
      <c r="L128" s="251"/>
      <c r="M128" s="252"/>
      <c r="N128" s="253"/>
      <c r="O128" s="253"/>
      <c r="P128" s="253"/>
      <c r="Q128" s="253"/>
      <c r="R128" s="253"/>
      <c r="S128" s="253"/>
      <c r="T128" s="25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5" t="s">
        <v>161</v>
      </c>
      <c r="AU128" s="255" t="s">
        <v>81</v>
      </c>
      <c r="AV128" s="14" t="s">
        <v>81</v>
      </c>
      <c r="AW128" s="14" t="s">
        <v>34</v>
      </c>
      <c r="AX128" s="14" t="s">
        <v>73</v>
      </c>
      <c r="AY128" s="255" t="s">
        <v>149</v>
      </c>
    </row>
    <row r="129" s="14" customFormat="1">
      <c r="A129" s="14"/>
      <c r="B129" s="245"/>
      <c r="C129" s="246"/>
      <c r="D129" s="236" t="s">
        <v>161</v>
      </c>
      <c r="E129" s="247" t="s">
        <v>21</v>
      </c>
      <c r="F129" s="248" t="s">
        <v>191</v>
      </c>
      <c r="G129" s="246"/>
      <c r="H129" s="249">
        <v>3.2000000000000002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161</v>
      </c>
      <c r="AU129" s="255" t="s">
        <v>81</v>
      </c>
      <c r="AV129" s="14" t="s">
        <v>81</v>
      </c>
      <c r="AW129" s="14" t="s">
        <v>34</v>
      </c>
      <c r="AX129" s="14" t="s">
        <v>73</v>
      </c>
      <c r="AY129" s="255" t="s">
        <v>149</v>
      </c>
    </row>
    <row r="130" s="14" customFormat="1">
      <c r="A130" s="14"/>
      <c r="B130" s="245"/>
      <c r="C130" s="246"/>
      <c r="D130" s="236" t="s">
        <v>161</v>
      </c>
      <c r="E130" s="247" t="s">
        <v>21</v>
      </c>
      <c r="F130" s="248" t="s">
        <v>191</v>
      </c>
      <c r="G130" s="246"/>
      <c r="H130" s="249">
        <v>3.2000000000000002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161</v>
      </c>
      <c r="AU130" s="255" t="s">
        <v>81</v>
      </c>
      <c r="AV130" s="14" t="s">
        <v>81</v>
      </c>
      <c r="AW130" s="14" t="s">
        <v>34</v>
      </c>
      <c r="AX130" s="14" t="s">
        <v>73</v>
      </c>
      <c r="AY130" s="255" t="s">
        <v>149</v>
      </c>
    </row>
    <row r="131" s="14" customFormat="1">
      <c r="A131" s="14"/>
      <c r="B131" s="245"/>
      <c r="C131" s="246"/>
      <c r="D131" s="236" t="s">
        <v>161</v>
      </c>
      <c r="E131" s="247" t="s">
        <v>21</v>
      </c>
      <c r="F131" s="248" t="s">
        <v>191</v>
      </c>
      <c r="G131" s="246"/>
      <c r="H131" s="249">
        <v>3.2000000000000002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161</v>
      </c>
      <c r="AU131" s="255" t="s">
        <v>81</v>
      </c>
      <c r="AV131" s="14" t="s">
        <v>81</v>
      </c>
      <c r="AW131" s="14" t="s">
        <v>34</v>
      </c>
      <c r="AX131" s="14" t="s">
        <v>73</v>
      </c>
      <c r="AY131" s="255" t="s">
        <v>149</v>
      </c>
    </row>
    <row r="132" s="14" customFormat="1">
      <c r="A132" s="14"/>
      <c r="B132" s="245"/>
      <c r="C132" s="246"/>
      <c r="D132" s="236" t="s">
        <v>161</v>
      </c>
      <c r="E132" s="247" t="s">
        <v>21</v>
      </c>
      <c r="F132" s="248" t="s">
        <v>191</v>
      </c>
      <c r="G132" s="246"/>
      <c r="H132" s="249">
        <v>3.2000000000000002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161</v>
      </c>
      <c r="AU132" s="255" t="s">
        <v>81</v>
      </c>
      <c r="AV132" s="14" t="s">
        <v>81</v>
      </c>
      <c r="AW132" s="14" t="s">
        <v>34</v>
      </c>
      <c r="AX132" s="14" t="s">
        <v>73</v>
      </c>
      <c r="AY132" s="255" t="s">
        <v>149</v>
      </c>
    </row>
    <row r="133" s="13" customFormat="1">
      <c r="A133" s="13"/>
      <c r="B133" s="234"/>
      <c r="C133" s="235"/>
      <c r="D133" s="236" t="s">
        <v>161</v>
      </c>
      <c r="E133" s="237" t="s">
        <v>21</v>
      </c>
      <c r="F133" s="238" t="s">
        <v>162</v>
      </c>
      <c r="G133" s="235"/>
      <c r="H133" s="237" t="s">
        <v>21</v>
      </c>
      <c r="I133" s="239"/>
      <c r="J133" s="235"/>
      <c r="K133" s="235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161</v>
      </c>
      <c r="AU133" s="244" t="s">
        <v>81</v>
      </c>
      <c r="AV133" s="13" t="s">
        <v>77</v>
      </c>
      <c r="AW133" s="13" t="s">
        <v>34</v>
      </c>
      <c r="AX133" s="13" t="s">
        <v>73</v>
      </c>
      <c r="AY133" s="244" t="s">
        <v>149</v>
      </c>
    </row>
    <row r="134" s="14" customFormat="1">
      <c r="A134" s="14"/>
      <c r="B134" s="245"/>
      <c r="C134" s="246"/>
      <c r="D134" s="236" t="s">
        <v>161</v>
      </c>
      <c r="E134" s="247" t="s">
        <v>21</v>
      </c>
      <c r="F134" s="248" t="s">
        <v>163</v>
      </c>
      <c r="G134" s="246"/>
      <c r="H134" s="249">
        <v>0.21199999999999999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161</v>
      </c>
      <c r="AU134" s="255" t="s">
        <v>81</v>
      </c>
      <c r="AV134" s="14" t="s">
        <v>81</v>
      </c>
      <c r="AW134" s="14" t="s">
        <v>34</v>
      </c>
      <c r="AX134" s="14" t="s">
        <v>73</v>
      </c>
      <c r="AY134" s="255" t="s">
        <v>149</v>
      </c>
    </row>
    <row r="135" s="16" customFormat="1">
      <c r="A135" s="16"/>
      <c r="B135" s="267"/>
      <c r="C135" s="268"/>
      <c r="D135" s="236" t="s">
        <v>161</v>
      </c>
      <c r="E135" s="269" t="s">
        <v>110</v>
      </c>
      <c r="F135" s="270" t="s">
        <v>192</v>
      </c>
      <c r="G135" s="268"/>
      <c r="H135" s="271">
        <v>14.612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T135" s="277" t="s">
        <v>161</v>
      </c>
      <c r="AU135" s="277" t="s">
        <v>81</v>
      </c>
      <c r="AV135" s="16" t="s">
        <v>150</v>
      </c>
      <c r="AW135" s="16" t="s">
        <v>34</v>
      </c>
      <c r="AX135" s="16" t="s">
        <v>73</v>
      </c>
      <c r="AY135" s="277" t="s">
        <v>149</v>
      </c>
    </row>
    <row r="136" s="15" customFormat="1">
      <c r="A136" s="15"/>
      <c r="B136" s="256"/>
      <c r="C136" s="257"/>
      <c r="D136" s="236" t="s">
        <v>161</v>
      </c>
      <c r="E136" s="258" t="s">
        <v>21</v>
      </c>
      <c r="F136" s="259" t="s">
        <v>164</v>
      </c>
      <c r="G136" s="257"/>
      <c r="H136" s="260">
        <v>14.612</v>
      </c>
      <c r="I136" s="261"/>
      <c r="J136" s="257"/>
      <c r="K136" s="257"/>
      <c r="L136" s="262"/>
      <c r="M136" s="263"/>
      <c r="N136" s="264"/>
      <c r="O136" s="264"/>
      <c r="P136" s="264"/>
      <c r="Q136" s="264"/>
      <c r="R136" s="264"/>
      <c r="S136" s="264"/>
      <c r="T136" s="26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6" t="s">
        <v>161</v>
      </c>
      <c r="AU136" s="266" t="s">
        <v>81</v>
      </c>
      <c r="AV136" s="15" t="s">
        <v>157</v>
      </c>
      <c r="AW136" s="15" t="s">
        <v>34</v>
      </c>
      <c r="AX136" s="15" t="s">
        <v>77</v>
      </c>
      <c r="AY136" s="266" t="s">
        <v>149</v>
      </c>
    </row>
    <row r="137" s="2" customFormat="1" ht="24.15" customHeight="1">
      <c r="A137" s="41"/>
      <c r="B137" s="42"/>
      <c r="C137" s="216" t="s">
        <v>179</v>
      </c>
      <c r="D137" s="216" t="s">
        <v>152</v>
      </c>
      <c r="E137" s="217" t="s">
        <v>193</v>
      </c>
      <c r="F137" s="218" t="s">
        <v>194</v>
      </c>
      <c r="G137" s="219" t="s">
        <v>155</v>
      </c>
      <c r="H137" s="220">
        <v>18.120999999999999</v>
      </c>
      <c r="I137" s="221"/>
      <c r="J137" s="222">
        <f>ROUND(I137*H137,2)</f>
        <v>0</v>
      </c>
      <c r="K137" s="218" t="s">
        <v>156</v>
      </c>
      <c r="L137" s="47"/>
      <c r="M137" s="223" t="s">
        <v>21</v>
      </c>
      <c r="N137" s="224" t="s">
        <v>44</v>
      </c>
      <c r="O137" s="87"/>
      <c r="P137" s="225">
        <f>O137*H137</f>
        <v>0</v>
      </c>
      <c r="Q137" s="225">
        <v>0.00025999999999999998</v>
      </c>
      <c r="R137" s="225">
        <f>Q137*H137</f>
        <v>0.0047114599999999989</v>
      </c>
      <c r="S137" s="225">
        <v>0</v>
      </c>
      <c r="T137" s="226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7" t="s">
        <v>157</v>
      </c>
      <c r="AT137" s="227" t="s">
        <v>152</v>
      </c>
      <c r="AU137" s="227" t="s">
        <v>81</v>
      </c>
      <c r="AY137" s="20" t="s">
        <v>149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20" t="s">
        <v>77</v>
      </c>
      <c r="BK137" s="228">
        <f>ROUND(I137*H137,2)</f>
        <v>0</v>
      </c>
      <c r="BL137" s="20" t="s">
        <v>157</v>
      </c>
      <c r="BM137" s="227" t="s">
        <v>195</v>
      </c>
    </row>
    <row r="138" s="2" customFormat="1">
      <c r="A138" s="41"/>
      <c r="B138" s="42"/>
      <c r="C138" s="43"/>
      <c r="D138" s="229" t="s">
        <v>159</v>
      </c>
      <c r="E138" s="43"/>
      <c r="F138" s="230" t="s">
        <v>196</v>
      </c>
      <c r="G138" s="43"/>
      <c r="H138" s="43"/>
      <c r="I138" s="231"/>
      <c r="J138" s="43"/>
      <c r="K138" s="43"/>
      <c r="L138" s="47"/>
      <c r="M138" s="232"/>
      <c r="N138" s="233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159</v>
      </c>
      <c r="AU138" s="20" t="s">
        <v>81</v>
      </c>
    </row>
    <row r="139" s="13" customFormat="1">
      <c r="A139" s="13"/>
      <c r="B139" s="234"/>
      <c r="C139" s="235"/>
      <c r="D139" s="236" t="s">
        <v>161</v>
      </c>
      <c r="E139" s="237" t="s">
        <v>21</v>
      </c>
      <c r="F139" s="238" t="s">
        <v>197</v>
      </c>
      <c r="G139" s="235"/>
      <c r="H139" s="237" t="s">
        <v>21</v>
      </c>
      <c r="I139" s="239"/>
      <c r="J139" s="235"/>
      <c r="K139" s="235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161</v>
      </c>
      <c r="AU139" s="244" t="s">
        <v>81</v>
      </c>
      <c r="AV139" s="13" t="s">
        <v>77</v>
      </c>
      <c r="AW139" s="13" t="s">
        <v>34</v>
      </c>
      <c r="AX139" s="13" t="s">
        <v>73</v>
      </c>
      <c r="AY139" s="244" t="s">
        <v>149</v>
      </c>
    </row>
    <row r="140" s="14" customFormat="1">
      <c r="A140" s="14"/>
      <c r="B140" s="245"/>
      <c r="C140" s="246"/>
      <c r="D140" s="236" t="s">
        <v>161</v>
      </c>
      <c r="E140" s="247" t="s">
        <v>21</v>
      </c>
      <c r="F140" s="248" t="s">
        <v>118</v>
      </c>
      <c r="G140" s="246"/>
      <c r="H140" s="249">
        <v>6.5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161</v>
      </c>
      <c r="AU140" s="255" t="s">
        <v>81</v>
      </c>
      <c r="AV140" s="14" t="s">
        <v>81</v>
      </c>
      <c r="AW140" s="14" t="s">
        <v>34</v>
      </c>
      <c r="AX140" s="14" t="s">
        <v>73</v>
      </c>
      <c r="AY140" s="255" t="s">
        <v>149</v>
      </c>
    </row>
    <row r="141" s="14" customFormat="1">
      <c r="A141" s="14"/>
      <c r="B141" s="245"/>
      <c r="C141" s="246"/>
      <c r="D141" s="236" t="s">
        <v>161</v>
      </c>
      <c r="E141" s="247" t="s">
        <v>21</v>
      </c>
      <c r="F141" s="248" t="s">
        <v>198</v>
      </c>
      <c r="G141" s="246"/>
      <c r="H141" s="249">
        <v>2.0819999999999999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161</v>
      </c>
      <c r="AU141" s="255" t="s">
        <v>81</v>
      </c>
      <c r="AV141" s="14" t="s">
        <v>81</v>
      </c>
      <c r="AW141" s="14" t="s">
        <v>34</v>
      </c>
      <c r="AX141" s="14" t="s">
        <v>73</v>
      </c>
      <c r="AY141" s="255" t="s">
        <v>149</v>
      </c>
    </row>
    <row r="142" s="13" customFormat="1">
      <c r="A142" s="13"/>
      <c r="B142" s="234"/>
      <c r="C142" s="235"/>
      <c r="D142" s="236" t="s">
        <v>161</v>
      </c>
      <c r="E142" s="237" t="s">
        <v>21</v>
      </c>
      <c r="F142" s="238" t="s">
        <v>199</v>
      </c>
      <c r="G142" s="235"/>
      <c r="H142" s="237" t="s">
        <v>21</v>
      </c>
      <c r="I142" s="239"/>
      <c r="J142" s="235"/>
      <c r="K142" s="235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161</v>
      </c>
      <c r="AU142" s="244" t="s">
        <v>81</v>
      </c>
      <c r="AV142" s="13" t="s">
        <v>77</v>
      </c>
      <c r="AW142" s="13" t="s">
        <v>34</v>
      </c>
      <c r="AX142" s="13" t="s">
        <v>73</v>
      </c>
      <c r="AY142" s="244" t="s">
        <v>149</v>
      </c>
    </row>
    <row r="143" s="14" customFormat="1">
      <c r="A143" s="14"/>
      <c r="B143" s="245"/>
      <c r="C143" s="246"/>
      <c r="D143" s="236" t="s">
        <v>161</v>
      </c>
      <c r="E143" s="247" t="s">
        <v>21</v>
      </c>
      <c r="F143" s="248" t="s">
        <v>113</v>
      </c>
      <c r="G143" s="246"/>
      <c r="H143" s="249">
        <v>0.95699999999999996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161</v>
      </c>
      <c r="AU143" s="255" t="s">
        <v>81</v>
      </c>
      <c r="AV143" s="14" t="s">
        <v>81</v>
      </c>
      <c r="AW143" s="14" t="s">
        <v>34</v>
      </c>
      <c r="AX143" s="14" t="s">
        <v>73</v>
      </c>
      <c r="AY143" s="255" t="s">
        <v>149</v>
      </c>
    </row>
    <row r="144" s="14" customFormat="1">
      <c r="A144" s="14"/>
      <c r="B144" s="245"/>
      <c r="C144" s="246"/>
      <c r="D144" s="236" t="s">
        <v>161</v>
      </c>
      <c r="E144" s="247" t="s">
        <v>21</v>
      </c>
      <c r="F144" s="248" t="s">
        <v>118</v>
      </c>
      <c r="G144" s="246"/>
      <c r="H144" s="249">
        <v>6.5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161</v>
      </c>
      <c r="AU144" s="255" t="s">
        <v>81</v>
      </c>
      <c r="AV144" s="14" t="s">
        <v>81</v>
      </c>
      <c r="AW144" s="14" t="s">
        <v>34</v>
      </c>
      <c r="AX144" s="14" t="s">
        <v>73</v>
      </c>
      <c r="AY144" s="255" t="s">
        <v>149</v>
      </c>
    </row>
    <row r="145" s="14" customFormat="1">
      <c r="A145" s="14"/>
      <c r="B145" s="245"/>
      <c r="C145" s="246"/>
      <c r="D145" s="236" t="s">
        <v>161</v>
      </c>
      <c r="E145" s="247" t="s">
        <v>21</v>
      </c>
      <c r="F145" s="248" t="s">
        <v>198</v>
      </c>
      <c r="G145" s="246"/>
      <c r="H145" s="249">
        <v>2.0819999999999999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161</v>
      </c>
      <c r="AU145" s="255" t="s">
        <v>81</v>
      </c>
      <c r="AV145" s="14" t="s">
        <v>81</v>
      </c>
      <c r="AW145" s="14" t="s">
        <v>34</v>
      </c>
      <c r="AX145" s="14" t="s">
        <v>73</v>
      </c>
      <c r="AY145" s="255" t="s">
        <v>149</v>
      </c>
    </row>
    <row r="146" s="15" customFormat="1">
      <c r="A146" s="15"/>
      <c r="B146" s="256"/>
      <c r="C146" s="257"/>
      <c r="D146" s="236" t="s">
        <v>161</v>
      </c>
      <c r="E146" s="258" t="s">
        <v>21</v>
      </c>
      <c r="F146" s="259" t="s">
        <v>164</v>
      </c>
      <c r="G146" s="257"/>
      <c r="H146" s="260">
        <v>18.120999999999999</v>
      </c>
      <c r="I146" s="261"/>
      <c r="J146" s="257"/>
      <c r="K146" s="257"/>
      <c r="L146" s="262"/>
      <c r="M146" s="263"/>
      <c r="N146" s="264"/>
      <c r="O146" s="264"/>
      <c r="P146" s="264"/>
      <c r="Q146" s="264"/>
      <c r="R146" s="264"/>
      <c r="S146" s="264"/>
      <c r="T146" s="26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6" t="s">
        <v>161</v>
      </c>
      <c r="AU146" s="266" t="s">
        <v>81</v>
      </c>
      <c r="AV146" s="15" t="s">
        <v>157</v>
      </c>
      <c r="AW146" s="15" t="s">
        <v>34</v>
      </c>
      <c r="AX146" s="15" t="s">
        <v>77</v>
      </c>
      <c r="AY146" s="266" t="s">
        <v>149</v>
      </c>
    </row>
    <row r="147" s="2" customFormat="1" ht="33" customHeight="1">
      <c r="A147" s="41"/>
      <c r="B147" s="42"/>
      <c r="C147" s="216" t="s">
        <v>200</v>
      </c>
      <c r="D147" s="216" t="s">
        <v>152</v>
      </c>
      <c r="E147" s="217" t="s">
        <v>201</v>
      </c>
      <c r="F147" s="218" t="s">
        <v>202</v>
      </c>
      <c r="G147" s="219" t="s">
        <v>155</v>
      </c>
      <c r="H147" s="220">
        <v>3.25</v>
      </c>
      <c r="I147" s="221"/>
      <c r="J147" s="222">
        <f>ROUND(I147*H147,2)</f>
        <v>0</v>
      </c>
      <c r="K147" s="218" t="s">
        <v>156</v>
      </c>
      <c r="L147" s="47"/>
      <c r="M147" s="223" t="s">
        <v>21</v>
      </c>
      <c r="N147" s="224" t="s">
        <v>44</v>
      </c>
      <c r="O147" s="87"/>
      <c r="P147" s="225">
        <f>O147*H147</f>
        <v>0</v>
      </c>
      <c r="Q147" s="225">
        <v>0.020480000000000002</v>
      </c>
      <c r="R147" s="225">
        <f>Q147*H147</f>
        <v>0.066560000000000008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157</v>
      </c>
      <c r="AT147" s="227" t="s">
        <v>152</v>
      </c>
      <c r="AU147" s="227" t="s">
        <v>81</v>
      </c>
      <c r="AY147" s="20" t="s">
        <v>149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77</v>
      </c>
      <c r="BK147" s="228">
        <f>ROUND(I147*H147,2)</f>
        <v>0</v>
      </c>
      <c r="BL147" s="20" t="s">
        <v>157</v>
      </c>
      <c r="BM147" s="227" t="s">
        <v>203</v>
      </c>
    </row>
    <row r="148" s="2" customFormat="1">
      <c r="A148" s="41"/>
      <c r="B148" s="42"/>
      <c r="C148" s="43"/>
      <c r="D148" s="229" t="s">
        <v>159</v>
      </c>
      <c r="E148" s="43"/>
      <c r="F148" s="230" t="s">
        <v>204</v>
      </c>
      <c r="G148" s="43"/>
      <c r="H148" s="43"/>
      <c r="I148" s="231"/>
      <c r="J148" s="43"/>
      <c r="K148" s="43"/>
      <c r="L148" s="47"/>
      <c r="M148" s="232"/>
      <c r="N148" s="233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159</v>
      </c>
      <c r="AU148" s="20" t="s">
        <v>81</v>
      </c>
    </row>
    <row r="149" s="13" customFormat="1">
      <c r="A149" s="13"/>
      <c r="B149" s="234"/>
      <c r="C149" s="235"/>
      <c r="D149" s="236" t="s">
        <v>161</v>
      </c>
      <c r="E149" s="237" t="s">
        <v>21</v>
      </c>
      <c r="F149" s="238" t="s">
        <v>205</v>
      </c>
      <c r="G149" s="235"/>
      <c r="H149" s="237" t="s">
        <v>21</v>
      </c>
      <c r="I149" s="239"/>
      <c r="J149" s="235"/>
      <c r="K149" s="235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161</v>
      </c>
      <c r="AU149" s="244" t="s">
        <v>81</v>
      </c>
      <c r="AV149" s="13" t="s">
        <v>77</v>
      </c>
      <c r="AW149" s="13" t="s">
        <v>34</v>
      </c>
      <c r="AX149" s="13" t="s">
        <v>73</v>
      </c>
      <c r="AY149" s="244" t="s">
        <v>149</v>
      </c>
    </row>
    <row r="150" s="13" customFormat="1">
      <c r="A150" s="13"/>
      <c r="B150" s="234"/>
      <c r="C150" s="235"/>
      <c r="D150" s="236" t="s">
        <v>161</v>
      </c>
      <c r="E150" s="237" t="s">
        <v>21</v>
      </c>
      <c r="F150" s="238" t="s">
        <v>206</v>
      </c>
      <c r="G150" s="235"/>
      <c r="H150" s="237" t="s">
        <v>21</v>
      </c>
      <c r="I150" s="239"/>
      <c r="J150" s="235"/>
      <c r="K150" s="235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161</v>
      </c>
      <c r="AU150" s="244" t="s">
        <v>81</v>
      </c>
      <c r="AV150" s="13" t="s">
        <v>77</v>
      </c>
      <c r="AW150" s="13" t="s">
        <v>34</v>
      </c>
      <c r="AX150" s="13" t="s">
        <v>73</v>
      </c>
      <c r="AY150" s="244" t="s">
        <v>149</v>
      </c>
    </row>
    <row r="151" s="14" customFormat="1">
      <c r="A151" s="14"/>
      <c r="B151" s="245"/>
      <c r="C151" s="246"/>
      <c r="D151" s="236" t="s">
        <v>161</v>
      </c>
      <c r="E151" s="247" t="s">
        <v>21</v>
      </c>
      <c r="F151" s="248" t="s">
        <v>207</v>
      </c>
      <c r="G151" s="246"/>
      <c r="H151" s="249">
        <v>3.25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161</v>
      </c>
      <c r="AU151" s="255" t="s">
        <v>81</v>
      </c>
      <c r="AV151" s="14" t="s">
        <v>81</v>
      </c>
      <c r="AW151" s="14" t="s">
        <v>34</v>
      </c>
      <c r="AX151" s="14" t="s">
        <v>73</v>
      </c>
      <c r="AY151" s="255" t="s">
        <v>149</v>
      </c>
    </row>
    <row r="152" s="15" customFormat="1">
      <c r="A152" s="15"/>
      <c r="B152" s="256"/>
      <c r="C152" s="257"/>
      <c r="D152" s="236" t="s">
        <v>161</v>
      </c>
      <c r="E152" s="258" t="s">
        <v>21</v>
      </c>
      <c r="F152" s="259" t="s">
        <v>164</v>
      </c>
      <c r="G152" s="257"/>
      <c r="H152" s="260">
        <v>3.25</v>
      </c>
      <c r="I152" s="261"/>
      <c r="J152" s="257"/>
      <c r="K152" s="257"/>
      <c r="L152" s="262"/>
      <c r="M152" s="263"/>
      <c r="N152" s="264"/>
      <c r="O152" s="264"/>
      <c r="P152" s="264"/>
      <c r="Q152" s="264"/>
      <c r="R152" s="264"/>
      <c r="S152" s="264"/>
      <c r="T152" s="26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66" t="s">
        <v>161</v>
      </c>
      <c r="AU152" s="266" t="s">
        <v>81</v>
      </c>
      <c r="AV152" s="15" t="s">
        <v>157</v>
      </c>
      <c r="AW152" s="15" t="s">
        <v>34</v>
      </c>
      <c r="AX152" s="15" t="s">
        <v>77</v>
      </c>
      <c r="AY152" s="266" t="s">
        <v>149</v>
      </c>
    </row>
    <row r="153" s="2" customFormat="1" ht="55.5" customHeight="1">
      <c r="A153" s="41"/>
      <c r="B153" s="42"/>
      <c r="C153" s="216" t="s">
        <v>208</v>
      </c>
      <c r="D153" s="216" t="s">
        <v>152</v>
      </c>
      <c r="E153" s="217" t="s">
        <v>209</v>
      </c>
      <c r="F153" s="218" t="s">
        <v>210</v>
      </c>
      <c r="G153" s="219" t="s">
        <v>155</v>
      </c>
      <c r="H153" s="220">
        <v>3.25</v>
      </c>
      <c r="I153" s="221"/>
      <c r="J153" s="222">
        <f>ROUND(I153*H153,2)</f>
        <v>0</v>
      </c>
      <c r="K153" s="218" t="s">
        <v>156</v>
      </c>
      <c r="L153" s="47"/>
      <c r="M153" s="223" t="s">
        <v>21</v>
      </c>
      <c r="N153" s="224" t="s">
        <v>44</v>
      </c>
      <c r="O153" s="87"/>
      <c r="P153" s="225">
        <f>O153*H153</f>
        <v>0</v>
      </c>
      <c r="Q153" s="225">
        <v>0.0079000000000000008</v>
      </c>
      <c r="R153" s="225">
        <f>Q153*H153</f>
        <v>0.025675000000000003</v>
      </c>
      <c r="S153" s="225">
        <v>0</v>
      </c>
      <c r="T153" s="226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7" t="s">
        <v>157</v>
      </c>
      <c r="AT153" s="227" t="s">
        <v>152</v>
      </c>
      <c r="AU153" s="227" t="s">
        <v>81</v>
      </c>
      <c r="AY153" s="20" t="s">
        <v>149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0" t="s">
        <v>77</v>
      </c>
      <c r="BK153" s="228">
        <f>ROUND(I153*H153,2)</f>
        <v>0</v>
      </c>
      <c r="BL153" s="20" t="s">
        <v>157</v>
      </c>
      <c r="BM153" s="227" t="s">
        <v>211</v>
      </c>
    </row>
    <row r="154" s="2" customFormat="1">
      <c r="A154" s="41"/>
      <c r="B154" s="42"/>
      <c r="C154" s="43"/>
      <c r="D154" s="229" t="s">
        <v>159</v>
      </c>
      <c r="E154" s="43"/>
      <c r="F154" s="230" t="s">
        <v>212</v>
      </c>
      <c r="G154" s="43"/>
      <c r="H154" s="43"/>
      <c r="I154" s="231"/>
      <c r="J154" s="43"/>
      <c r="K154" s="43"/>
      <c r="L154" s="47"/>
      <c r="M154" s="232"/>
      <c r="N154" s="233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159</v>
      </c>
      <c r="AU154" s="20" t="s">
        <v>81</v>
      </c>
    </row>
    <row r="155" s="13" customFormat="1">
      <c r="A155" s="13"/>
      <c r="B155" s="234"/>
      <c r="C155" s="235"/>
      <c r="D155" s="236" t="s">
        <v>161</v>
      </c>
      <c r="E155" s="237" t="s">
        <v>21</v>
      </c>
      <c r="F155" s="238" t="s">
        <v>213</v>
      </c>
      <c r="G155" s="235"/>
      <c r="H155" s="237" t="s">
        <v>21</v>
      </c>
      <c r="I155" s="239"/>
      <c r="J155" s="235"/>
      <c r="K155" s="235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161</v>
      </c>
      <c r="AU155" s="244" t="s">
        <v>81</v>
      </c>
      <c r="AV155" s="13" t="s">
        <v>77</v>
      </c>
      <c r="AW155" s="13" t="s">
        <v>34</v>
      </c>
      <c r="AX155" s="13" t="s">
        <v>73</v>
      </c>
      <c r="AY155" s="244" t="s">
        <v>149</v>
      </c>
    </row>
    <row r="156" s="13" customFormat="1">
      <c r="A156" s="13"/>
      <c r="B156" s="234"/>
      <c r="C156" s="235"/>
      <c r="D156" s="236" t="s">
        <v>161</v>
      </c>
      <c r="E156" s="237" t="s">
        <v>21</v>
      </c>
      <c r="F156" s="238" t="s">
        <v>206</v>
      </c>
      <c r="G156" s="235"/>
      <c r="H156" s="237" t="s">
        <v>21</v>
      </c>
      <c r="I156" s="239"/>
      <c r="J156" s="235"/>
      <c r="K156" s="235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161</v>
      </c>
      <c r="AU156" s="244" t="s">
        <v>81</v>
      </c>
      <c r="AV156" s="13" t="s">
        <v>77</v>
      </c>
      <c r="AW156" s="13" t="s">
        <v>34</v>
      </c>
      <c r="AX156" s="13" t="s">
        <v>73</v>
      </c>
      <c r="AY156" s="244" t="s">
        <v>149</v>
      </c>
    </row>
    <row r="157" s="14" customFormat="1">
      <c r="A157" s="14"/>
      <c r="B157" s="245"/>
      <c r="C157" s="246"/>
      <c r="D157" s="236" t="s">
        <v>161</v>
      </c>
      <c r="E157" s="247" t="s">
        <v>21</v>
      </c>
      <c r="F157" s="248" t="s">
        <v>207</v>
      </c>
      <c r="G157" s="246"/>
      <c r="H157" s="249">
        <v>3.25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161</v>
      </c>
      <c r="AU157" s="255" t="s">
        <v>81</v>
      </c>
      <c r="AV157" s="14" t="s">
        <v>81</v>
      </c>
      <c r="AW157" s="14" t="s">
        <v>34</v>
      </c>
      <c r="AX157" s="14" t="s">
        <v>73</v>
      </c>
      <c r="AY157" s="255" t="s">
        <v>149</v>
      </c>
    </row>
    <row r="158" s="15" customFormat="1">
      <c r="A158" s="15"/>
      <c r="B158" s="256"/>
      <c r="C158" s="257"/>
      <c r="D158" s="236" t="s">
        <v>161</v>
      </c>
      <c r="E158" s="258" t="s">
        <v>21</v>
      </c>
      <c r="F158" s="259" t="s">
        <v>164</v>
      </c>
      <c r="G158" s="257"/>
      <c r="H158" s="260">
        <v>3.25</v>
      </c>
      <c r="I158" s="261"/>
      <c r="J158" s="257"/>
      <c r="K158" s="257"/>
      <c r="L158" s="262"/>
      <c r="M158" s="263"/>
      <c r="N158" s="264"/>
      <c r="O158" s="264"/>
      <c r="P158" s="264"/>
      <c r="Q158" s="264"/>
      <c r="R158" s="264"/>
      <c r="S158" s="264"/>
      <c r="T158" s="26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66" t="s">
        <v>161</v>
      </c>
      <c r="AU158" s="266" t="s">
        <v>81</v>
      </c>
      <c r="AV158" s="15" t="s">
        <v>157</v>
      </c>
      <c r="AW158" s="15" t="s">
        <v>34</v>
      </c>
      <c r="AX158" s="15" t="s">
        <v>77</v>
      </c>
      <c r="AY158" s="266" t="s">
        <v>149</v>
      </c>
    </row>
    <row r="159" s="2" customFormat="1" ht="33" customHeight="1">
      <c r="A159" s="41"/>
      <c r="B159" s="42"/>
      <c r="C159" s="216" t="s">
        <v>214</v>
      </c>
      <c r="D159" s="216" t="s">
        <v>152</v>
      </c>
      <c r="E159" s="217" t="s">
        <v>215</v>
      </c>
      <c r="F159" s="218" t="s">
        <v>216</v>
      </c>
      <c r="G159" s="219" t="s">
        <v>155</v>
      </c>
      <c r="H159" s="220">
        <v>0.95699999999999996</v>
      </c>
      <c r="I159" s="221"/>
      <c r="J159" s="222">
        <f>ROUND(I159*H159,2)</f>
        <v>0</v>
      </c>
      <c r="K159" s="218" t="s">
        <v>156</v>
      </c>
      <c r="L159" s="47"/>
      <c r="M159" s="223" t="s">
        <v>21</v>
      </c>
      <c r="N159" s="224" t="s">
        <v>44</v>
      </c>
      <c r="O159" s="87"/>
      <c r="P159" s="225">
        <f>O159*H159</f>
        <v>0</v>
      </c>
      <c r="Q159" s="225">
        <v>0.0043800000000000002</v>
      </c>
      <c r="R159" s="225">
        <f>Q159*H159</f>
        <v>0.0041916599999999998</v>
      </c>
      <c r="S159" s="225">
        <v>0</v>
      </c>
      <c r="T159" s="226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7" t="s">
        <v>157</v>
      </c>
      <c r="AT159" s="227" t="s">
        <v>152</v>
      </c>
      <c r="AU159" s="227" t="s">
        <v>81</v>
      </c>
      <c r="AY159" s="20" t="s">
        <v>149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0" t="s">
        <v>77</v>
      </c>
      <c r="BK159" s="228">
        <f>ROUND(I159*H159,2)</f>
        <v>0</v>
      </c>
      <c r="BL159" s="20" t="s">
        <v>157</v>
      </c>
      <c r="BM159" s="227" t="s">
        <v>217</v>
      </c>
    </row>
    <row r="160" s="2" customFormat="1">
      <c r="A160" s="41"/>
      <c r="B160" s="42"/>
      <c r="C160" s="43"/>
      <c r="D160" s="229" t="s">
        <v>159</v>
      </c>
      <c r="E160" s="43"/>
      <c r="F160" s="230" t="s">
        <v>218</v>
      </c>
      <c r="G160" s="43"/>
      <c r="H160" s="43"/>
      <c r="I160" s="231"/>
      <c r="J160" s="43"/>
      <c r="K160" s="43"/>
      <c r="L160" s="47"/>
      <c r="M160" s="232"/>
      <c r="N160" s="233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159</v>
      </c>
      <c r="AU160" s="20" t="s">
        <v>81</v>
      </c>
    </row>
    <row r="161" s="13" customFormat="1">
      <c r="A161" s="13"/>
      <c r="B161" s="234"/>
      <c r="C161" s="235"/>
      <c r="D161" s="236" t="s">
        <v>161</v>
      </c>
      <c r="E161" s="237" t="s">
        <v>21</v>
      </c>
      <c r="F161" s="238" t="s">
        <v>219</v>
      </c>
      <c r="G161" s="235"/>
      <c r="H161" s="237" t="s">
        <v>21</v>
      </c>
      <c r="I161" s="239"/>
      <c r="J161" s="235"/>
      <c r="K161" s="235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161</v>
      </c>
      <c r="AU161" s="244" t="s">
        <v>81</v>
      </c>
      <c r="AV161" s="13" t="s">
        <v>77</v>
      </c>
      <c r="AW161" s="13" t="s">
        <v>34</v>
      </c>
      <c r="AX161" s="13" t="s">
        <v>73</v>
      </c>
      <c r="AY161" s="244" t="s">
        <v>149</v>
      </c>
    </row>
    <row r="162" s="14" customFormat="1">
      <c r="A162" s="14"/>
      <c r="B162" s="245"/>
      <c r="C162" s="246"/>
      <c r="D162" s="236" t="s">
        <v>161</v>
      </c>
      <c r="E162" s="247" t="s">
        <v>21</v>
      </c>
      <c r="F162" s="248" t="s">
        <v>113</v>
      </c>
      <c r="G162" s="246"/>
      <c r="H162" s="249">
        <v>0.95699999999999996</v>
      </c>
      <c r="I162" s="250"/>
      <c r="J162" s="246"/>
      <c r="K162" s="246"/>
      <c r="L162" s="251"/>
      <c r="M162" s="252"/>
      <c r="N162" s="253"/>
      <c r="O162" s="253"/>
      <c r="P162" s="253"/>
      <c r="Q162" s="253"/>
      <c r="R162" s="253"/>
      <c r="S162" s="253"/>
      <c r="T162" s="25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5" t="s">
        <v>161</v>
      </c>
      <c r="AU162" s="255" t="s">
        <v>81</v>
      </c>
      <c r="AV162" s="14" t="s">
        <v>81</v>
      </c>
      <c r="AW162" s="14" t="s">
        <v>34</v>
      </c>
      <c r="AX162" s="14" t="s">
        <v>73</v>
      </c>
      <c r="AY162" s="255" t="s">
        <v>149</v>
      </c>
    </row>
    <row r="163" s="15" customFormat="1">
      <c r="A163" s="15"/>
      <c r="B163" s="256"/>
      <c r="C163" s="257"/>
      <c r="D163" s="236" t="s">
        <v>161</v>
      </c>
      <c r="E163" s="258" t="s">
        <v>21</v>
      </c>
      <c r="F163" s="259" t="s">
        <v>164</v>
      </c>
      <c r="G163" s="257"/>
      <c r="H163" s="260">
        <v>0.95699999999999996</v>
      </c>
      <c r="I163" s="261"/>
      <c r="J163" s="257"/>
      <c r="K163" s="257"/>
      <c r="L163" s="262"/>
      <c r="M163" s="263"/>
      <c r="N163" s="264"/>
      <c r="O163" s="264"/>
      <c r="P163" s="264"/>
      <c r="Q163" s="264"/>
      <c r="R163" s="264"/>
      <c r="S163" s="264"/>
      <c r="T163" s="26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6" t="s">
        <v>161</v>
      </c>
      <c r="AU163" s="266" t="s">
        <v>81</v>
      </c>
      <c r="AV163" s="15" t="s">
        <v>157</v>
      </c>
      <c r="AW163" s="15" t="s">
        <v>34</v>
      </c>
      <c r="AX163" s="15" t="s">
        <v>77</v>
      </c>
      <c r="AY163" s="266" t="s">
        <v>149</v>
      </c>
    </row>
    <row r="164" s="2" customFormat="1" ht="78" customHeight="1">
      <c r="A164" s="41"/>
      <c r="B164" s="42"/>
      <c r="C164" s="216" t="s">
        <v>220</v>
      </c>
      <c r="D164" s="216" t="s">
        <v>152</v>
      </c>
      <c r="E164" s="217" t="s">
        <v>221</v>
      </c>
      <c r="F164" s="218" t="s">
        <v>222</v>
      </c>
      <c r="G164" s="219" t="s">
        <v>155</v>
      </c>
      <c r="H164" s="220">
        <v>6.5</v>
      </c>
      <c r="I164" s="221"/>
      <c r="J164" s="222">
        <f>ROUND(I164*H164,2)</f>
        <v>0</v>
      </c>
      <c r="K164" s="218" t="s">
        <v>156</v>
      </c>
      <c r="L164" s="47"/>
      <c r="M164" s="223" t="s">
        <v>21</v>
      </c>
      <c r="N164" s="224" t="s">
        <v>44</v>
      </c>
      <c r="O164" s="87"/>
      <c r="P164" s="225">
        <f>O164*H164</f>
        <v>0</v>
      </c>
      <c r="Q164" s="225">
        <v>0.011599999999999999</v>
      </c>
      <c r="R164" s="225">
        <f>Q164*H164</f>
        <v>0.075399999999999995</v>
      </c>
      <c r="S164" s="225">
        <v>0</v>
      </c>
      <c r="T164" s="226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7" t="s">
        <v>157</v>
      </c>
      <c r="AT164" s="227" t="s">
        <v>152</v>
      </c>
      <c r="AU164" s="227" t="s">
        <v>81</v>
      </c>
      <c r="AY164" s="20" t="s">
        <v>149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0" t="s">
        <v>77</v>
      </c>
      <c r="BK164" s="228">
        <f>ROUND(I164*H164,2)</f>
        <v>0</v>
      </c>
      <c r="BL164" s="20" t="s">
        <v>157</v>
      </c>
      <c r="BM164" s="227" t="s">
        <v>223</v>
      </c>
    </row>
    <row r="165" s="2" customFormat="1">
      <c r="A165" s="41"/>
      <c r="B165" s="42"/>
      <c r="C165" s="43"/>
      <c r="D165" s="229" t="s">
        <v>159</v>
      </c>
      <c r="E165" s="43"/>
      <c r="F165" s="230" t="s">
        <v>224</v>
      </c>
      <c r="G165" s="43"/>
      <c r="H165" s="43"/>
      <c r="I165" s="231"/>
      <c r="J165" s="43"/>
      <c r="K165" s="43"/>
      <c r="L165" s="47"/>
      <c r="M165" s="232"/>
      <c r="N165" s="233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159</v>
      </c>
      <c r="AU165" s="20" t="s">
        <v>81</v>
      </c>
    </row>
    <row r="166" s="13" customFormat="1">
      <c r="A166" s="13"/>
      <c r="B166" s="234"/>
      <c r="C166" s="235"/>
      <c r="D166" s="236" t="s">
        <v>161</v>
      </c>
      <c r="E166" s="237" t="s">
        <v>21</v>
      </c>
      <c r="F166" s="238" t="s">
        <v>225</v>
      </c>
      <c r="G166" s="235"/>
      <c r="H166" s="237" t="s">
        <v>21</v>
      </c>
      <c r="I166" s="239"/>
      <c r="J166" s="235"/>
      <c r="K166" s="235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161</v>
      </c>
      <c r="AU166" s="244" t="s">
        <v>81</v>
      </c>
      <c r="AV166" s="13" t="s">
        <v>77</v>
      </c>
      <c r="AW166" s="13" t="s">
        <v>34</v>
      </c>
      <c r="AX166" s="13" t="s">
        <v>73</v>
      </c>
      <c r="AY166" s="244" t="s">
        <v>149</v>
      </c>
    </row>
    <row r="167" s="13" customFormat="1">
      <c r="A167" s="13"/>
      <c r="B167" s="234"/>
      <c r="C167" s="235"/>
      <c r="D167" s="236" t="s">
        <v>161</v>
      </c>
      <c r="E167" s="237" t="s">
        <v>21</v>
      </c>
      <c r="F167" s="238" t="s">
        <v>226</v>
      </c>
      <c r="G167" s="235"/>
      <c r="H167" s="237" t="s">
        <v>21</v>
      </c>
      <c r="I167" s="239"/>
      <c r="J167" s="235"/>
      <c r="K167" s="235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161</v>
      </c>
      <c r="AU167" s="244" t="s">
        <v>81</v>
      </c>
      <c r="AV167" s="13" t="s">
        <v>77</v>
      </c>
      <c r="AW167" s="13" t="s">
        <v>34</v>
      </c>
      <c r="AX167" s="13" t="s">
        <v>73</v>
      </c>
      <c r="AY167" s="244" t="s">
        <v>149</v>
      </c>
    </row>
    <row r="168" s="13" customFormat="1">
      <c r="A168" s="13"/>
      <c r="B168" s="234"/>
      <c r="C168" s="235"/>
      <c r="D168" s="236" t="s">
        <v>161</v>
      </c>
      <c r="E168" s="237" t="s">
        <v>21</v>
      </c>
      <c r="F168" s="238" t="s">
        <v>227</v>
      </c>
      <c r="G168" s="235"/>
      <c r="H168" s="237" t="s">
        <v>21</v>
      </c>
      <c r="I168" s="239"/>
      <c r="J168" s="235"/>
      <c r="K168" s="235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161</v>
      </c>
      <c r="AU168" s="244" t="s">
        <v>81</v>
      </c>
      <c r="AV168" s="13" t="s">
        <v>77</v>
      </c>
      <c r="AW168" s="13" t="s">
        <v>34</v>
      </c>
      <c r="AX168" s="13" t="s">
        <v>73</v>
      </c>
      <c r="AY168" s="244" t="s">
        <v>149</v>
      </c>
    </row>
    <row r="169" s="14" customFormat="1">
      <c r="A169" s="14"/>
      <c r="B169" s="245"/>
      <c r="C169" s="246"/>
      <c r="D169" s="236" t="s">
        <v>161</v>
      </c>
      <c r="E169" s="247" t="s">
        <v>21</v>
      </c>
      <c r="F169" s="248" t="s">
        <v>103</v>
      </c>
      <c r="G169" s="246"/>
      <c r="H169" s="249">
        <v>6.5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161</v>
      </c>
      <c r="AU169" s="255" t="s">
        <v>81</v>
      </c>
      <c r="AV169" s="14" t="s">
        <v>81</v>
      </c>
      <c r="AW169" s="14" t="s">
        <v>34</v>
      </c>
      <c r="AX169" s="14" t="s">
        <v>73</v>
      </c>
      <c r="AY169" s="255" t="s">
        <v>149</v>
      </c>
    </row>
    <row r="170" s="16" customFormat="1">
      <c r="A170" s="16"/>
      <c r="B170" s="267"/>
      <c r="C170" s="268"/>
      <c r="D170" s="236" t="s">
        <v>161</v>
      </c>
      <c r="E170" s="269" t="s">
        <v>118</v>
      </c>
      <c r="F170" s="270" t="s">
        <v>192</v>
      </c>
      <c r="G170" s="268"/>
      <c r="H170" s="271">
        <v>6.5</v>
      </c>
      <c r="I170" s="272"/>
      <c r="J170" s="268"/>
      <c r="K170" s="268"/>
      <c r="L170" s="273"/>
      <c r="M170" s="274"/>
      <c r="N170" s="275"/>
      <c r="O170" s="275"/>
      <c r="P170" s="275"/>
      <c r="Q170" s="275"/>
      <c r="R170" s="275"/>
      <c r="S170" s="275"/>
      <c r="T170" s="27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T170" s="277" t="s">
        <v>161</v>
      </c>
      <c r="AU170" s="277" t="s">
        <v>81</v>
      </c>
      <c r="AV170" s="16" t="s">
        <v>150</v>
      </c>
      <c r="AW170" s="16" t="s">
        <v>34</v>
      </c>
      <c r="AX170" s="16" t="s">
        <v>73</v>
      </c>
      <c r="AY170" s="277" t="s">
        <v>149</v>
      </c>
    </row>
    <row r="171" s="15" customFormat="1">
      <c r="A171" s="15"/>
      <c r="B171" s="256"/>
      <c r="C171" s="257"/>
      <c r="D171" s="236" t="s">
        <v>161</v>
      </c>
      <c r="E171" s="258" t="s">
        <v>21</v>
      </c>
      <c r="F171" s="259" t="s">
        <v>164</v>
      </c>
      <c r="G171" s="257"/>
      <c r="H171" s="260">
        <v>6.5</v>
      </c>
      <c r="I171" s="261"/>
      <c r="J171" s="257"/>
      <c r="K171" s="257"/>
      <c r="L171" s="262"/>
      <c r="M171" s="263"/>
      <c r="N171" s="264"/>
      <c r="O171" s="264"/>
      <c r="P171" s="264"/>
      <c r="Q171" s="264"/>
      <c r="R171" s="264"/>
      <c r="S171" s="264"/>
      <c r="T171" s="26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6" t="s">
        <v>161</v>
      </c>
      <c r="AU171" s="266" t="s">
        <v>81</v>
      </c>
      <c r="AV171" s="15" t="s">
        <v>157</v>
      </c>
      <c r="AW171" s="15" t="s">
        <v>34</v>
      </c>
      <c r="AX171" s="15" t="s">
        <v>77</v>
      </c>
      <c r="AY171" s="266" t="s">
        <v>149</v>
      </c>
    </row>
    <row r="172" s="2" customFormat="1" ht="24.15" customHeight="1">
      <c r="A172" s="41"/>
      <c r="B172" s="42"/>
      <c r="C172" s="278" t="s">
        <v>228</v>
      </c>
      <c r="D172" s="278" t="s">
        <v>229</v>
      </c>
      <c r="E172" s="279" t="s">
        <v>230</v>
      </c>
      <c r="F172" s="280" t="s">
        <v>231</v>
      </c>
      <c r="G172" s="281" t="s">
        <v>155</v>
      </c>
      <c r="H172" s="282">
        <v>6.8250000000000002</v>
      </c>
      <c r="I172" s="283"/>
      <c r="J172" s="284">
        <f>ROUND(I172*H172,2)</f>
        <v>0</v>
      </c>
      <c r="K172" s="280" t="s">
        <v>156</v>
      </c>
      <c r="L172" s="285"/>
      <c r="M172" s="286" t="s">
        <v>21</v>
      </c>
      <c r="N172" s="287" t="s">
        <v>44</v>
      </c>
      <c r="O172" s="87"/>
      <c r="P172" s="225">
        <f>O172*H172</f>
        <v>0</v>
      </c>
      <c r="Q172" s="225">
        <v>0.021999999999999999</v>
      </c>
      <c r="R172" s="225">
        <f>Q172*H172</f>
        <v>0.15015000000000001</v>
      </c>
      <c r="S172" s="225">
        <v>0</v>
      </c>
      <c r="T172" s="226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7" t="s">
        <v>208</v>
      </c>
      <c r="AT172" s="227" t="s">
        <v>229</v>
      </c>
      <c r="AU172" s="227" t="s">
        <v>81</v>
      </c>
      <c r="AY172" s="20" t="s">
        <v>149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20" t="s">
        <v>77</v>
      </c>
      <c r="BK172" s="228">
        <f>ROUND(I172*H172,2)</f>
        <v>0</v>
      </c>
      <c r="BL172" s="20" t="s">
        <v>157</v>
      </c>
      <c r="BM172" s="227" t="s">
        <v>232</v>
      </c>
    </row>
    <row r="173" s="13" customFormat="1">
      <c r="A173" s="13"/>
      <c r="B173" s="234"/>
      <c r="C173" s="235"/>
      <c r="D173" s="236" t="s">
        <v>161</v>
      </c>
      <c r="E173" s="237" t="s">
        <v>21</v>
      </c>
      <c r="F173" s="238" t="s">
        <v>225</v>
      </c>
      <c r="G173" s="235"/>
      <c r="H173" s="237" t="s">
        <v>21</v>
      </c>
      <c r="I173" s="239"/>
      <c r="J173" s="235"/>
      <c r="K173" s="235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161</v>
      </c>
      <c r="AU173" s="244" t="s">
        <v>81</v>
      </c>
      <c r="AV173" s="13" t="s">
        <v>77</v>
      </c>
      <c r="AW173" s="13" t="s">
        <v>34</v>
      </c>
      <c r="AX173" s="13" t="s">
        <v>73</v>
      </c>
      <c r="AY173" s="244" t="s">
        <v>149</v>
      </c>
    </row>
    <row r="174" s="14" customFormat="1">
      <c r="A174" s="14"/>
      <c r="B174" s="245"/>
      <c r="C174" s="246"/>
      <c r="D174" s="236" t="s">
        <v>161</v>
      </c>
      <c r="E174" s="247" t="s">
        <v>21</v>
      </c>
      <c r="F174" s="248" t="s">
        <v>233</v>
      </c>
      <c r="G174" s="246"/>
      <c r="H174" s="249">
        <v>6.8250000000000002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161</v>
      </c>
      <c r="AU174" s="255" t="s">
        <v>81</v>
      </c>
      <c r="AV174" s="14" t="s">
        <v>81</v>
      </c>
      <c r="AW174" s="14" t="s">
        <v>34</v>
      </c>
      <c r="AX174" s="14" t="s">
        <v>73</v>
      </c>
      <c r="AY174" s="255" t="s">
        <v>149</v>
      </c>
    </row>
    <row r="175" s="15" customFormat="1">
      <c r="A175" s="15"/>
      <c r="B175" s="256"/>
      <c r="C175" s="257"/>
      <c r="D175" s="236" t="s">
        <v>161</v>
      </c>
      <c r="E175" s="258" t="s">
        <v>21</v>
      </c>
      <c r="F175" s="259" t="s">
        <v>164</v>
      </c>
      <c r="G175" s="257"/>
      <c r="H175" s="260">
        <v>6.8250000000000002</v>
      </c>
      <c r="I175" s="261"/>
      <c r="J175" s="257"/>
      <c r="K175" s="257"/>
      <c r="L175" s="262"/>
      <c r="M175" s="263"/>
      <c r="N175" s="264"/>
      <c r="O175" s="264"/>
      <c r="P175" s="264"/>
      <c r="Q175" s="264"/>
      <c r="R175" s="264"/>
      <c r="S175" s="264"/>
      <c r="T175" s="26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6" t="s">
        <v>161</v>
      </c>
      <c r="AU175" s="266" t="s">
        <v>81</v>
      </c>
      <c r="AV175" s="15" t="s">
        <v>157</v>
      </c>
      <c r="AW175" s="15" t="s">
        <v>34</v>
      </c>
      <c r="AX175" s="15" t="s">
        <v>77</v>
      </c>
      <c r="AY175" s="266" t="s">
        <v>149</v>
      </c>
    </row>
    <row r="176" s="2" customFormat="1" ht="66.75" customHeight="1">
      <c r="A176" s="41"/>
      <c r="B176" s="42"/>
      <c r="C176" s="216" t="s">
        <v>8</v>
      </c>
      <c r="D176" s="216" t="s">
        <v>152</v>
      </c>
      <c r="E176" s="217" t="s">
        <v>234</v>
      </c>
      <c r="F176" s="218" t="s">
        <v>235</v>
      </c>
      <c r="G176" s="219" t="s">
        <v>174</v>
      </c>
      <c r="H176" s="220">
        <v>7.1799999999999997</v>
      </c>
      <c r="I176" s="221"/>
      <c r="J176" s="222">
        <f>ROUND(I176*H176,2)</f>
        <v>0</v>
      </c>
      <c r="K176" s="218" t="s">
        <v>156</v>
      </c>
      <c r="L176" s="47"/>
      <c r="M176" s="223" t="s">
        <v>21</v>
      </c>
      <c r="N176" s="224" t="s">
        <v>44</v>
      </c>
      <c r="O176" s="87"/>
      <c r="P176" s="225">
        <f>O176*H176</f>
        <v>0</v>
      </c>
      <c r="Q176" s="225">
        <v>0.0033899999999999998</v>
      </c>
      <c r="R176" s="225">
        <f>Q176*H176</f>
        <v>0.024340199999999996</v>
      </c>
      <c r="S176" s="225">
        <v>0</v>
      </c>
      <c r="T176" s="226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7" t="s">
        <v>157</v>
      </c>
      <c r="AT176" s="227" t="s">
        <v>152</v>
      </c>
      <c r="AU176" s="227" t="s">
        <v>81</v>
      </c>
      <c r="AY176" s="20" t="s">
        <v>149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0" t="s">
        <v>77</v>
      </c>
      <c r="BK176" s="228">
        <f>ROUND(I176*H176,2)</f>
        <v>0</v>
      </c>
      <c r="BL176" s="20" t="s">
        <v>157</v>
      </c>
      <c r="BM176" s="227" t="s">
        <v>236</v>
      </c>
    </row>
    <row r="177" s="2" customFormat="1">
      <c r="A177" s="41"/>
      <c r="B177" s="42"/>
      <c r="C177" s="43"/>
      <c r="D177" s="229" t="s">
        <v>159</v>
      </c>
      <c r="E177" s="43"/>
      <c r="F177" s="230" t="s">
        <v>237</v>
      </c>
      <c r="G177" s="43"/>
      <c r="H177" s="43"/>
      <c r="I177" s="231"/>
      <c r="J177" s="43"/>
      <c r="K177" s="43"/>
      <c r="L177" s="47"/>
      <c r="M177" s="232"/>
      <c r="N177" s="233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159</v>
      </c>
      <c r="AU177" s="20" t="s">
        <v>81</v>
      </c>
    </row>
    <row r="178" s="13" customFormat="1">
      <c r="A178" s="13"/>
      <c r="B178" s="234"/>
      <c r="C178" s="235"/>
      <c r="D178" s="236" t="s">
        <v>161</v>
      </c>
      <c r="E178" s="237" t="s">
        <v>21</v>
      </c>
      <c r="F178" s="238" t="s">
        <v>238</v>
      </c>
      <c r="G178" s="235"/>
      <c r="H178" s="237" t="s">
        <v>21</v>
      </c>
      <c r="I178" s="239"/>
      <c r="J178" s="235"/>
      <c r="K178" s="235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161</v>
      </c>
      <c r="AU178" s="244" t="s">
        <v>81</v>
      </c>
      <c r="AV178" s="13" t="s">
        <v>77</v>
      </c>
      <c r="AW178" s="13" t="s">
        <v>34</v>
      </c>
      <c r="AX178" s="13" t="s">
        <v>73</v>
      </c>
      <c r="AY178" s="244" t="s">
        <v>149</v>
      </c>
    </row>
    <row r="179" s="13" customFormat="1">
      <c r="A179" s="13"/>
      <c r="B179" s="234"/>
      <c r="C179" s="235"/>
      <c r="D179" s="236" t="s">
        <v>161</v>
      </c>
      <c r="E179" s="237" t="s">
        <v>21</v>
      </c>
      <c r="F179" s="238" t="s">
        <v>225</v>
      </c>
      <c r="G179" s="235"/>
      <c r="H179" s="237" t="s">
        <v>21</v>
      </c>
      <c r="I179" s="239"/>
      <c r="J179" s="235"/>
      <c r="K179" s="235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161</v>
      </c>
      <c r="AU179" s="244" t="s">
        <v>81</v>
      </c>
      <c r="AV179" s="13" t="s">
        <v>77</v>
      </c>
      <c r="AW179" s="13" t="s">
        <v>34</v>
      </c>
      <c r="AX179" s="13" t="s">
        <v>73</v>
      </c>
      <c r="AY179" s="244" t="s">
        <v>149</v>
      </c>
    </row>
    <row r="180" s="13" customFormat="1">
      <c r="A180" s="13"/>
      <c r="B180" s="234"/>
      <c r="C180" s="235"/>
      <c r="D180" s="236" t="s">
        <v>161</v>
      </c>
      <c r="E180" s="237" t="s">
        <v>21</v>
      </c>
      <c r="F180" s="238" t="s">
        <v>226</v>
      </c>
      <c r="G180" s="235"/>
      <c r="H180" s="237" t="s">
        <v>21</v>
      </c>
      <c r="I180" s="239"/>
      <c r="J180" s="235"/>
      <c r="K180" s="235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161</v>
      </c>
      <c r="AU180" s="244" t="s">
        <v>81</v>
      </c>
      <c r="AV180" s="13" t="s">
        <v>77</v>
      </c>
      <c r="AW180" s="13" t="s">
        <v>34</v>
      </c>
      <c r="AX180" s="13" t="s">
        <v>73</v>
      </c>
      <c r="AY180" s="244" t="s">
        <v>149</v>
      </c>
    </row>
    <row r="181" s="13" customFormat="1">
      <c r="A181" s="13"/>
      <c r="B181" s="234"/>
      <c r="C181" s="235"/>
      <c r="D181" s="236" t="s">
        <v>161</v>
      </c>
      <c r="E181" s="237" t="s">
        <v>21</v>
      </c>
      <c r="F181" s="238" t="s">
        <v>227</v>
      </c>
      <c r="G181" s="235"/>
      <c r="H181" s="237" t="s">
        <v>21</v>
      </c>
      <c r="I181" s="239"/>
      <c r="J181" s="235"/>
      <c r="K181" s="235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161</v>
      </c>
      <c r="AU181" s="244" t="s">
        <v>81</v>
      </c>
      <c r="AV181" s="13" t="s">
        <v>77</v>
      </c>
      <c r="AW181" s="13" t="s">
        <v>34</v>
      </c>
      <c r="AX181" s="13" t="s">
        <v>73</v>
      </c>
      <c r="AY181" s="244" t="s">
        <v>149</v>
      </c>
    </row>
    <row r="182" s="14" customFormat="1">
      <c r="A182" s="14"/>
      <c r="B182" s="245"/>
      <c r="C182" s="246"/>
      <c r="D182" s="236" t="s">
        <v>161</v>
      </c>
      <c r="E182" s="247" t="s">
        <v>21</v>
      </c>
      <c r="F182" s="248" t="s">
        <v>239</v>
      </c>
      <c r="G182" s="246"/>
      <c r="H182" s="249">
        <v>7.1799999999999997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161</v>
      </c>
      <c r="AU182" s="255" t="s">
        <v>81</v>
      </c>
      <c r="AV182" s="14" t="s">
        <v>81</v>
      </c>
      <c r="AW182" s="14" t="s">
        <v>34</v>
      </c>
      <c r="AX182" s="14" t="s">
        <v>73</v>
      </c>
      <c r="AY182" s="255" t="s">
        <v>149</v>
      </c>
    </row>
    <row r="183" s="16" customFormat="1">
      <c r="A183" s="16"/>
      <c r="B183" s="267"/>
      <c r="C183" s="268"/>
      <c r="D183" s="236" t="s">
        <v>161</v>
      </c>
      <c r="E183" s="269" t="s">
        <v>105</v>
      </c>
      <c r="F183" s="270" t="s">
        <v>192</v>
      </c>
      <c r="G183" s="268"/>
      <c r="H183" s="271">
        <v>7.1799999999999997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T183" s="277" t="s">
        <v>161</v>
      </c>
      <c r="AU183" s="277" t="s">
        <v>81</v>
      </c>
      <c r="AV183" s="16" t="s">
        <v>150</v>
      </c>
      <c r="AW183" s="16" t="s">
        <v>34</v>
      </c>
      <c r="AX183" s="16" t="s">
        <v>73</v>
      </c>
      <c r="AY183" s="277" t="s">
        <v>149</v>
      </c>
    </row>
    <row r="184" s="15" customFormat="1">
      <c r="A184" s="15"/>
      <c r="B184" s="256"/>
      <c r="C184" s="257"/>
      <c r="D184" s="236" t="s">
        <v>161</v>
      </c>
      <c r="E184" s="258" t="s">
        <v>21</v>
      </c>
      <c r="F184" s="259" t="s">
        <v>164</v>
      </c>
      <c r="G184" s="257"/>
      <c r="H184" s="260">
        <v>7.1799999999999997</v>
      </c>
      <c r="I184" s="261"/>
      <c r="J184" s="257"/>
      <c r="K184" s="257"/>
      <c r="L184" s="262"/>
      <c r="M184" s="263"/>
      <c r="N184" s="264"/>
      <c r="O184" s="264"/>
      <c r="P184" s="264"/>
      <c r="Q184" s="264"/>
      <c r="R184" s="264"/>
      <c r="S184" s="264"/>
      <c r="T184" s="26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6" t="s">
        <v>161</v>
      </c>
      <c r="AU184" s="266" t="s">
        <v>81</v>
      </c>
      <c r="AV184" s="15" t="s">
        <v>157</v>
      </c>
      <c r="AW184" s="15" t="s">
        <v>34</v>
      </c>
      <c r="AX184" s="15" t="s">
        <v>77</v>
      </c>
      <c r="AY184" s="266" t="s">
        <v>149</v>
      </c>
    </row>
    <row r="185" s="2" customFormat="1" ht="24.15" customHeight="1">
      <c r="A185" s="41"/>
      <c r="B185" s="42"/>
      <c r="C185" s="278" t="s">
        <v>240</v>
      </c>
      <c r="D185" s="278" t="s">
        <v>229</v>
      </c>
      <c r="E185" s="279" t="s">
        <v>241</v>
      </c>
      <c r="F185" s="280" t="s">
        <v>242</v>
      </c>
      <c r="G185" s="281" t="s">
        <v>155</v>
      </c>
      <c r="H185" s="282">
        <v>2.1859999999999999</v>
      </c>
      <c r="I185" s="283"/>
      <c r="J185" s="284">
        <f>ROUND(I185*H185,2)</f>
        <v>0</v>
      </c>
      <c r="K185" s="280" t="s">
        <v>21</v>
      </c>
      <c r="L185" s="285"/>
      <c r="M185" s="286" t="s">
        <v>21</v>
      </c>
      <c r="N185" s="287" t="s">
        <v>44</v>
      </c>
      <c r="O185" s="87"/>
      <c r="P185" s="225">
        <f>O185*H185</f>
        <v>0</v>
      </c>
      <c r="Q185" s="225">
        <v>0.0060000000000000001</v>
      </c>
      <c r="R185" s="225">
        <f>Q185*H185</f>
        <v>0.013115999999999999</v>
      </c>
      <c r="S185" s="225">
        <v>0</v>
      </c>
      <c r="T185" s="226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7" t="s">
        <v>208</v>
      </c>
      <c r="AT185" s="227" t="s">
        <v>229</v>
      </c>
      <c r="AU185" s="227" t="s">
        <v>81</v>
      </c>
      <c r="AY185" s="20" t="s">
        <v>149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0" t="s">
        <v>77</v>
      </c>
      <c r="BK185" s="228">
        <f>ROUND(I185*H185,2)</f>
        <v>0</v>
      </c>
      <c r="BL185" s="20" t="s">
        <v>157</v>
      </c>
      <c r="BM185" s="227" t="s">
        <v>243</v>
      </c>
    </row>
    <row r="186" s="14" customFormat="1">
      <c r="A186" s="14"/>
      <c r="B186" s="245"/>
      <c r="C186" s="246"/>
      <c r="D186" s="236" t="s">
        <v>161</v>
      </c>
      <c r="E186" s="247" t="s">
        <v>21</v>
      </c>
      <c r="F186" s="248" t="s">
        <v>244</v>
      </c>
      <c r="G186" s="246"/>
      <c r="H186" s="249">
        <v>2.1859999999999999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161</v>
      </c>
      <c r="AU186" s="255" t="s">
        <v>81</v>
      </c>
      <c r="AV186" s="14" t="s">
        <v>81</v>
      </c>
      <c r="AW186" s="14" t="s">
        <v>34</v>
      </c>
      <c r="AX186" s="14" t="s">
        <v>73</v>
      </c>
      <c r="AY186" s="255" t="s">
        <v>149</v>
      </c>
    </row>
    <row r="187" s="14" customFormat="1">
      <c r="A187" s="14"/>
      <c r="B187" s="245"/>
      <c r="C187" s="246"/>
      <c r="D187" s="236" t="s">
        <v>161</v>
      </c>
      <c r="E187" s="247" t="s">
        <v>21</v>
      </c>
      <c r="F187" s="248" t="s">
        <v>245</v>
      </c>
      <c r="G187" s="246"/>
      <c r="H187" s="249">
        <v>0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161</v>
      </c>
      <c r="AU187" s="255" t="s">
        <v>81</v>
      </c>
      <c r="AV187" s="14" t="s">
        <v>81</v>
      </c>
      <c r="AW187" s="14" t="s">
        <v>34</v>
      </c>
      <c r="AX187" s="14" t="s">
        <v>73</v>
      </c>
      <c r="AY187" s="255" t="s">
        <v>149</v>
      </c>
    </row>
    <row r="188" s="15" customFormat="1">
      <c r="A188" s="15"/>
      <c r="B188" s="256"/>
      <c r="C188" s="257"/>
      <c r="D188" s="236" t="s">
        <v>161</v>
      </c>
      <c r="E188" s="258" t="s">
        <v>21</v>
      </c>
      <c r="F188" s="259" t="s">
        <v>164</v>
      </c>
      <c r="G188" s="257"/>
      <c r="H188" s="260">
        <v>2.1859999999999999</v>
      </c>
      <c r="I188" s="261"/>
      <c r="J188" s="257"/>
      <c r="K188" s="257"/>
      <c r="L188" s="262"/>
      <c r="M188" s="263"/>
      <c r="N188" s="264"/>
      <c r="O188" s="264"/>
      <c r="P188" s="264"/>
      <c r="Q188" s="264"/>
      <c r="R188" s="264"/>
      <c r="S188" s="264"/>
      <c r="T188" s="26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6" t="s">
        <v>161</v>
      </c>
      <c r="AU188" s="266" t="s">
        <v>81</v>
      </c>
      <c r="AV188" s="15" t="s">
        <v>157</v>
      </c>
      <c r="AW188" s="15" t="s">
        <v>34</v>
      </c>
      <c r="AX188" s="15" t="s">
        <v>77</v>
      </c>
      <c r="AY188" s="266" t="s">
        <v>149</v>
      </c>
    </row>
    <row r="189" s="2" customFormat="1" ht="24.15" customHeight="1">
      <c r="A189" s="41"/>
      <c r="B189" s="42"/>
      <c r="C189" s="216" t="s">
        <v>246</v>
      </c>
      <c r="D189" s="216" t="s">
        <v>152</v>
      </c>
      <c r="E189" s="217" t="s">
        <v>247</v>
      </c>
      <c r="F189" s="218" t="s">
        <v>248</v>
      </c>
      <c r="G189" s="219" t="s">
        <v>174</v>
      </c>
      <c r="H189" s="220">
        <v>6.2999999999999998</v>
      </c>
      <c r="I189" s="221"/>
      <c r="J189" s="222">
        <f>ROUND(I189*H189,2)</f>
        <v>0</v>
      </c>
      <c r="K189" s="218" t="s">
        <v>156</v>
      </c>
      <c r="L189" s="47"/>
      <c r="M189" s="223" t="s">
        <v>21</v>
      </c>
      <c r="N189" s="224" t="s">
        <v>44</v>
      </c>
      <c r="O189" s="87"/>
      <c r="P189" s="225">
        <f>O189*H189</f>
        <v>0</v>
      </c>
      <c r="Q189" s="225">
        <v>0.00010000000000000001</v>
      </c>
      <c r="R189" s="225">
        <f>Q189*H189</f>
        <v>0.00063000000000000003</v>
      </c>
      <c r="S189" s="225">
        <v>0</v>
      </c>
      <c r="T189" s="226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7" t="s">
        <v>157</v>
      </c>
      <c r="AT189" s="227" t="s">
        <v>152</v>
      </c>
      <c r="AU189" s="227" t="s">
        <v>81</v>
      </c>
      <c r="AY189" s="20" t="s">
        <v>149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20" t="s">
        <v>77</v>
      </c>
      <c r="BK189" s="228">
        <f>ROUND(I189*H189,2)</f>
        <v>0</v>
      </c>
      <c r="BL189" s="20" t="s">
        <v>157</v>
      </c>
      <c r="BM189" s="227" t="s">
        <v>249</v>
      </c>
    </row>
    <row r="190" s="2" customFormat="1">
      <c r="A190" s="41"/>
      <c r="B190" s="42"/>
      <c r="C190" s="43"/>
      <c r="D190" s="229" t="s">
        <v>159</v>
      </c>
      <c r="E190" s="43"/>
      <c r="F190" s="230" t="s">
        <v>250</v>
      </c>
      <c r="G190" s="43"/>
      <c r="H190" s="43"/>
      <c r="I190" s="231"/>
      <c r="J190" s="43"/>
      <c r="K190" s="43"/>
      <c r="L190" s="47"/>
      <c r="M190" s="232"/>
      <c r="N190" s="233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159</v>
      </c>
      <c r="AU190" s="20" t="s">
        <v>81</v>
      </c>
    </row>
    <row r="191" s="13" customFormat="1">
      <c r="A191" s="13"/>
      <c r="B191" s="234"/>
      <c r="C191" s="235"/>
      <c r="D191" s="236" t="s">
        <v>161</v>
      </c>
      <c r="E191" s="237" t="s">
        <v>21</v>
      </c>
      <c r="F191" s="238" t="s">
        <v>225</v>
      </c>
      <c r="G191" s="235"/>
      <c r="H191" s="237" t="s">
        <v>21</v>
      </c>
      <c r="I191" s="239"/>
      <c r="J191" s="235"/>
      <c r="K191" s="235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161</v>
      </c>
      <c r="AU191" s="244" t="s">
        <v>81</v>
      </c>
      <c r="AV191" s="13" t="s">
        <v>77</v>
      </c>
      <c r="AW191" s="13" t="s">
        <v>34</v>
      </c>
      <c r="AX191" s="13" t="s">
        <v>73</v>
      </c>
      <c r="AY191" s="244" t="s">
        <v>149</v>
      </c>
    </row>
    <row r="192" s="13" customFormat="1">
      <c r="A192" s="13"/>
      <c r="B192" s="234"/>
      <c r="C192" s="235"/>
      <c r="D192" s="236" t="s">
        <v>161</v>
      </c>
      <c r="E192" s="237" t="s">
        <v>21</v>
      </c>
      <c r="F192" s="238" t="s">
        <v>226</v>
      </c>
      <c r="G192" s="235"/>
      <c r="H192" s="237" t="s">
        <v>21</v>
      </c>
      <c r="I192" s="239"/>
      <c r="J192" s="235"/>
      <c r="K192" s="235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161</v>
      </c>
      <c r="AU192" s="244" t="s">
        <v>81</v>
      </c>
      <c r="AV192" s="13" t="s">
        <v>77</v>
      </c>
      <c r="AW192" s="13" t="s">
        <v>34</v>
      </c>
      <c r="AX192" s="13" t="s">
        <v>73</v>
      </c>
      <c r="AY192" s="244" t="s">
        <v>149</v>
      </c>
    </row>
    <row r="193" s="13" customFormat="1">
      <c r="A193" s="13"/>
      <c r="B193" s="234"/>
      <c r="C193" s="235"/>
      <c r="D193" s="236" t="s">
        <v>161</v>
      </c>
      <c r="E193" s="237" t="s">
        <v>21</v>
      </c>
      <c r="F193" s="238" t="s">
        <v>227</v>
      </c>
      <c r="G193" s="235"/>
      <c r="H193" s="237" t="s">
        <v>21</v>
      </c>
      <c r="I193" s="239"/>
      <c r="J193" s="235"/>
      <c r="K193" s="235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161</v>
      </c>
      <c r="AU193" s="244" t="s">
        <v>81</v>
      </c>
      <c r="AV193" s="13" t="s">
        <v>77</v>
      </c>
      <c r="AW193" s="13" t="s">
        <v>34</v>
      </c>
      <c r="AX193" s="13" t="s">
        <v>73</v>
      </c>
      <c r="AY193" s="244" t="s">
        <v>149</v>
      </c>
    </row>
    <row r="194" s="14" customFormat="1">
      <c r="A194" s="14"/>
      <c r="B194" s="245"/>
      <c r="C194" s="246"/>
      <c r="D194" s="236" t="s">
        <v>161</v>
      </c>
      <c r="E194" s="247" t="s">
        <v>21</v>
      </c>
      <c r="F194" s="248" t="s">
        <v>101</v>
      </c>
      <c r="G194" s="246"/>
      <c r="H194" s="249">
        <v>6.2999999999999998</v>
      </c>
      <c r="I194" s="250"/>
      <c r="J194" s="246"/>
      <c r="K194" s="246"/>
      <c r="L194" s="251"/>
      <c r="M194" s="252"/>
      <c r="N194" s="253"/>
      <c r="O194" s="253"/>
      <c r="P194" s="253"/>
      <c r="Q194" s="253"/>
      <c r="R194" s="253"/>
      <c r="S194" s="253"/>
      <c r="T194" s="25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5" t="s">
        <v>161</v>
      </c>
      <c r="AU194" s="255" t="s">
        <v>81</v>
      </c>
      <c r="AV194" s="14" t="s">
        <v>81</v>
      </c>
      <c r="AW194" s="14" t="s">
        <v>34</v>
      </c>
      <c r="AX194" s="14" t="s">
        <v>73</v>
      </c>
      <c r="AY194" s="255" t="s">
        <v>149</v>
      </c>
    </row>
    <row r="195" s="16" customFormat="1">
      <c r="A195" s="16"/>
      <c r="B195" s="267"/>
      <c r="C195" s="268"/>
      <c r="D195" s="236" t="s">
        <v>161</v>
      </c>
      <c r="E195" s="269" t="s">
        <v>100</v>
      </c>
      <c r="F195" s="270" t="s">
        <v>192</v>
      </c>
      <c r="G195" s="268"/>
      <c r="H195" s="271">
        <v>6.2999999999999998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T195" s="277" t="s">
        <v>161</v>
      </c>
      <c r="AU195" s="277" t="s">
        <v>81</v>
      </c>
      <c r="AV195" s="16" t="s">
        <v>150</v>
      </c>
      <c r="AW195" s="16" t="s">
        <v>34</v>
      </c>
      <c r="AX195" s="16" t="s">
        <v>73</v>
      </c>
      <c r="AY195" s="277" t="s">
        <v>149</v>
      </c>
    </row>
    <row r="196" s="15" customFormat="1">
      <c r="A196" s="15"/>
      <c r="B196" s="256"/>
      <c r="C196" s="257"/>
      <c r="D196" s="236" t="s">
        <v>161</v>
      </c>
      <c r="E196" s="258" t="s">
        <v>21</v>
      </c>
      <c r="F196" s="259" t="s">
        <v>164</v>
      </c>
      <c r="G196" s="257"/>
      <c r="H196" s="260">
        <v>6.2999999999999998</v>
      </c>
      <c r="I196" s="261"/>
      <c r="J196" s="257"/>
      <c r="K196" s="257"/>
      <c r="L196" s="262"/>
      <c r="M196" s="263"/>
      <c r="N196" s="264"/>
      <c r="O196" s="264"/>
      <c r="P196" s="264"/>
      <c r="Q196" s="264"/>
      <c r="R196" s="264"/>
      <c r="S196" s="264"/>
      <c r="T196" s="26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66" t="s">
        <v>161</v>
      </c>
      <c r="AU196" s="266" t="s">
        <v>81</v>
      </c>
      <c r="AV196" s="15" t="s">
        <v>157</v>
      </c>
      <c r="AW196" s="15" t="s">
        <v>34</v>
      </c>
      <c r="AX196" s="15" t="s">
        <v>77</v>
      </c>
      <c r="AY196" s="266" t="s">
        <v>149</v>
      </c>
    </row>
    <row r="197" s="2" customFormat="1" ht="24.15" customHeight="1">
      <c r="A197" s="41"/>
      <c r="B197" s="42"/>
      <c r="C197" s="278" t="s">
        <v>251</v>
      </c>
      <c r="D197" s="278" t="s">
        <v>229</v>
      </c>
      <c r="E197" s="279" t="s">
        <v>252</v>
      </c>
      <c r="F197" s="280" t="s">
        <v>253</v>
      </c>
      <c r="G197" s="281" t="s">
        <v>174</v>
      </c>
      <c r="H197" s="282">
        <v>6.6150000000000002</v>
      </c>
      <c r="I197" s="283"/>
      <c r="J197" s="284">
        <f>ROUND(I197*H197,2)</f>
        <v>0</v>
      </c>
      <c r="K197" s="280" t="s">
        <v>156</v>
      </c>
      <c r="L197" s="285"/>
      <c r="M197" s="286" t="s">
        <v>21</v>
      </c>
      <c r="N197" s="287" t="s">
        <v>44</v>
      </c>
      <c r="O197" s="87"/>
      <c r="P197" s="225">
        <f>O197*H197</f>
        <v>0</v>
      </c>
      <c r="Q197" s="225">
        <v>0.00050000000000000001</v>
      </c>
      <c r="R197" s="225">
        <f>Q197*H197</f>
        <v>0.0033075000000000001</v>
      </c>
      <c r="S197" s="225">
        <v>0</v>
      </c>
      <c r="T197" s="226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7" t="s">
        <v>208</v>
      </c>
      <c r="AT197" s="227" t="s">
        <v>229</v>
      </c>
      <c r="AU197" s="227" t="s">
        <v>81</v>
      </c>
      <c r="AY197" s="20" t="s">
        <v>149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0" t="s">
        <v>77</v>
      </c>
      <c r="BK197" s="228">
        <f>ROUND(I197*H197,2)</f>
        <v>0</v>
      </c>
      <c r="BL197" s="20" t="s">
        <v>157</v>
      </c>
      <c r="BM197" s="227" t="s">
        <v>254</v>
      </c>
    </row>
    <row r="198" s="14" customFormat="1">
      <c r="A198" s="14"/>
      <c r="B198" s="245"/>
      <c r="C198" s="246"/>
      <c r="D198" s="236" t="s">
        <v>161</v>
      </c>
      <c r="E198" s="247" t="s">
        <v>21</v>
      </c>
      <c r="F198" s="248" t="s">
        <v>255</v>
      </c>
      <c r="G198" s="246"/>
      <c r="H198" s="249">
        <v>6.6150000000000002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161</v>
      </c>
      <c r="AU198" s="255" t="s">
        <v>81</v>
      </c>
      <c r="AV198" s="14" t="s">
        <v>81</v>
      </c>
      <c r="AW198" s="14" t="s">
        <v>34</v>
      </c>
      <c r="AX198" s="14" t="s">
        <v>73</v>
      </c>
      <c r="AY198" s="255" t="s">
        <v>149</v>
      </c>
    </row>
    <row r="199" s="15" customFormat="1">
      <c r="A199" s="15"/>
      <c r="B199" s="256"/>
      <c r="C199" s="257"/>
      <c r="D199" s="236" t="s">
        <v>161</v>
      </c>
      <c r="E199" s="258" t="s">
        <v>21</v>
      </c>
      <c r="F199" s="259" t="s">
        <v>164</v>
      </c>
      <c r="G199" s="257"/>
      <c r="H199" s="260">
        <v>6.6150000000000002</v>
      </c>
      <c r="I199" s="261"/>
      <c r="J199" s="257"/>
      <c r="K199" s="257"/>
      <c r="L199" s="262"/>
      <c r="M199" s="263"/>
      <c r="N199" s="264"/>
      <c r="O199" s="264"/>
      <c r="P199" s="264"/>
      <c r="Q199" s="264"/>
      <c r="R199" s="264"/>
      <c r="S199" s="264"/>
      <c r="T199" s="26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66" t="s">
        <v>161</v>
      </c>
      <c r="AU199" s="266" t="s">
        <v>81</v>
      </c>
      <c r="AV199" s="15" t="s">
        <v>157</v>
      </c>
      <c r="AW199" s="15" t="s">
        <v>34</v>
      </c>
      <c r="AX199" s="15" t="s">
        <v>77</v>
      </c>
      <c r="AY199" s="266" t="s">
        <v>149</v>
      </c>
    </row>
    <row r="200" s="2" customFormat="1" ht="24.15" customHeight="1">
      <c r="A200" s="41"/>
      <c r="B200" s="42"/>
      <c r="C200" s="216" t="s">
        <v>256</v>
      </c>
      <c r="D200" s="216" t="s">
        <v>152</v>
      </c>
      <c r="E200" s="217" t="s">
        <v>257</v>
      </c>
      <c r="F200" s="218" t="s">
        <v>258</v>
      </c>
      <c r="G200" s="219" t="s">
        <v>174</v>
      </c>
      <c r="H200" s="220">
        <v>20.960000000000001</v>
      </c>
      <c r="I200" s="221"/>
      <c r="J200" s="222">
        <f>ROUND(I200*H200,2)</f>
        <v>0</v>
      </c>
      <c r="K200" s="218" t="s">
        <v>156</v>
      </c>
      <c r="L200" s="47"/>
      <c r="M200" s="223" t="s">
        <v>21</v>
      </c>
      <c r="N200" s="224" t="s">
        <v>44</v>
      </c>
      <c r="O200" s="87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7" t="s">
        <v>157</v>
      </c>
      <c r="AT200" s="227" t="s">
        <v>152</v>
      </c>
      <c r="AU200" s="227" t="s">
        <v>81</v>
      </c>
      <c r="AY200" s="20" t="s">
        <v>149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0" t="s">
        <v>77</v>
      </c>
      <c r="BK200" s="228">
        <f>ROUND(I200*H200,2)</f>
        <v>0</v>
      </c>
      <c r="BL200" s="20" t="s">
        <v>157</v>
      </c>
      <c r="BM200" s="227" t="s">
        <v>259</v>
      </c>
    </row>
    <row r="201" s="2" customFormat="1">
      <c r="A201" s="41"/>
      <c r="B201" s="42"/>
      <c r="C201" s="43"/>
      <c r="D201" s="229" t="s">
        <v>159</v>
      </c>
      <c r="E201" s="43"/>
      <c r="F201" s="230" t="s">
        <v>260</v>
      </c>
      <c r="G201" s="43"/>
      <c r="H201" s="43"/>
      <c r="I201" s="231"/>
      <c r="J201" s="43"/>
      <c r="K201" s="43"/>
      <c r="L201" s="47"/>
      <c r="M201" s="232"/>
      <c r="N201" s="233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159</v>
      </c>
      <c r="AU201" s="20" t="s">
        <v>81</v>
      </c>
    </row>
    <row r="202" s="13" customFormat="1">
      <c r="A202" s="13"/>
      <c r="B202" s="234"/>
      <c r="C202" s="235"/>
      <c r="D202" s="236" t="s">
        <v>161</v>
      </c>
      <c r="E202" s="237" t="s">
        <v>21</v>
      </c>
      <c r="F202" s="238" t="s">
        <v>261</v>
      </c>
      <c r="G202" s="235"/>
      <c r="H202" s="237" t="s">
        <v>21</v>
      </c>
      <c r="I202" s="239"/>
      <c r="J202" s="235"/>
      <c r="K202" s="235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161</v>
      </c>
      <c r="AU202" s="244" t="s">
        <v>81</v>
      </c>
      <c r="AV202" s="13" t="s">
        <v>77</v>
      </c>
      <c r="AW202" s="13" t="s">
        <v>34</v>
      </c>
      <c r="AX202" s="13" t="s">
        <v>73</v>
      </c>
      <c r="AY202" s="244" t="s">
        <v>149</v>
      </c>
    </row>
    <row r="203" s="14" customFormat="1">
      <c r="A203" s="14"/>
      <c r="B203" s="245"/>
      <c r="C203" s="246"/>
      <c r="D203" s="236" t="s">
        <v>161</v>
      </c>
      <c r="E203" s="247" t="s">
        <v>21</v>
      </c>
      <c r="F203" s="248" t="s">
        <v>262</v>
      </c>
      <c r="G203" s="246"/>
      <c r="H203" s="249">
        <v>10.48</v>
      </c>
      <c r="I203" s="250"/>
      <c r="J203" s="246"/>
      <c r="K203" s="246"/>
      <c r="L203" s="251"/>
      <c r="M203" s="252"/>
      <c r="N203" s="253"/>
      <c r="O203" s="253"/>
      <c r="P203" s="253"/>
      <c r="Q203" s="253"/>
      <c r="R203" s="253"/>
      <c r="S203" s="253"/>
      <c r="T203" s="25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5" t="s">
        <v>161</v>
      </c>
      <c r="AU203" s="255" t="s">
        <v>81</v>
      </c>
      <c r="AV203" s="14" t="s">
        <v>81</v>
      </c>
      <c r="AW203" s="14" t="s">
        <v>34</v>
      </c>
      <c r="AX203" s="14" t="s">
        <v>73</v>
      </c>
      <c r="AY203" s="255" t="s">
        <v>149</v>
      </c>
    </row>
    <row r="204" s="16" customFormat="1">
      <c r="A204" s="16"/>
      <c r="B204" s="267"/>
      <c r="C204" s="268"/>
      <c r="D204" s="236" t="s">
        <v>161</v>
      </c>
      <c r="E204" s="269" t="s">
        <v>116</v>
      </c>
      <c r="F204" s="270" t="s">
        <v>192</v>
      </c>
      <c r="G204" s="268"/>
      <c r="H204" s="271">
        <v>10.48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T204" s="277" t="s">
        <v>161</v>
      </c>
      <c r="AU204" s="277" t="s">
        <v>81</v>
      </c>
      <c r="AV204" s="16" t="s">
        <v>150</v>
      </c>
      <c r="AW204" s="16" t="s">
        <v>34</v>
      </c>
      <c r="AX204" s="16" t="s">
        <v>73</v>
      </c>
      <c r="AY204" s="277" t="s">
        <v>149</v>
      </c>
    </row>
    <row r="205" s="13" customFormat="1">
      <c r="A205" s="13"/>
      <c r="B205" s="234"/>
      <c r="C205" s="235"/>
      <c r="D205" s="236" t="s">
        <v>161</v>
      </c>
      <c r="E205" s="237" t="s">
        <v>21</v>
      </c>
      <c r="F205" s="238" t="s">
        <v>263</v>
      </c>
      <c r="G205" s="235"/>
      <c r="H205" s="237" t="s">
        <v>21</v>
      </c>
      <c r="I205" s="239"/>
      <c r="J205" s="235"/>
      <c r="K205" s="235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161</v>
      </c>
      <c r="AU205" s="244" t="s">
        <v>81</v>
      </c>
      <c r="AV205" s="13" t="s">
        <v>77</v>
      </c>
      <c r="AW205" s="13" t="s">
        <v>34</v>
      </c>
      <c r="AX205" s="13" t="s">
        <v>73</v>
      </c>
      <c r="AY205" s="244" t="s">
        <v>149</v>
      </c>
    </row>
    <row r="206" s="14" customFormat="1">
      <c r="A206" s="14"/>
      <c r="B206" s="245"/>
      <c r="C206" s="246"/>
      <c r="D206" s="236" t="s">
        <v>161</v>
      </c>
      <c r="E206" s="247" t="s">
        <v>21</v>
      </c>
      <c r="F206" s="248" t="s">
        <v>262</v>
      </c>
      <c r="G206" s="246"/>
      <c r="H206" s="249">
        <v>10.48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161</v>
      </c>
      <c r="AU206" s="255" t="s">
        <v>81</v>
      </c>
      <c r="AV206" s="14" t="s">
        <v>81</v>
      </c>
      <c r="AW206" s="14" t="s">
        <v>34</v>
      </c>
      <c r="AX206" s="14" t="s">
        <v>73</v>
      </c>
      <c r="AY206" s="255" t="s">
        <v>149</v>
      </c>
    </row>
    <row r="207" s="16" customFormat="1">
      <c r="A207" s="16"/>
      <c r="B207" s="267"/>
      <c r="C207" s="268"/>
      <c r="D207" s="236" t="s">
        <v>161</v>
      </c>
      <c r="E207" s="269" t="s">
        <v>108</v>
      </c>
      <c r="F207" s="270" t="s">
        <v>192</v>
      </c>
      <c r="G207" s="268"/>
      <c r="H207" s="271">
        <v>10.48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T207" s="277" t="s">
        <v>161</v>
      </c>
      <c r="AU207" s="277" t="s">
        <v>81</v>
      </c>
      <c r="AV207" s="16" t="s">
        <v>150</v>
      </c>
      <c r="AW207" s="16" t="s">
        <v>34</v>
      </c>
      <c r="AX207" s="16" t="s">
        <v>73</v>
      </c>
      <c r="AY207" s="277" t="s">
        <v>149</v>
      </c>
    </row>
    <row r="208" s="15" customFormat="1">
      <c r="A208" s="15"/>
      <c r="B208" s="256"/>
      <c r="C208" s="257"/>
      <c r="D208" s="236" t="s">
        <v>161</v>
      </c>
      <c r="E208" s="258" t="s">
        <v>21</v>
      </c>
      <c r="F208" s="259" t="s">
        <v>164</v>
      </c>
      <c r="G208" s="257"/>
      <c r="H208" s="260">
        <v>20.960000000000001</v>
      </c>
      <c r="I208" s="261"/>
      <c r="J208" s="257"/>
      <c r="K208" s="257"/>
      <c r="L208" s="262"/>
      <c r="M208" s="263"/>
      <c r="N208" s="264"/>
      <c r="O208" s="264"/>
      <c r="P208" s="264"/>
      <c r="Q208" s="264"/>
      <c r="R208" s="264"/>
      <c r="S208" s="264"/>
      <c r="T208" s="26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66" t="s">
        <v>161</v>
      </c>
      <c r="AU208" s="266" t="s">
        <v>81</v>
      </c>
      <c r="AV208" s="15" t="s">
        <v>157</v>
      </c>
      <c r="AW208" s="15" t="s">
        <v>34</v>
      </c>
      <c r="AX208" s="15" t="s">
        <v>77</v>
      </c>
      <c r="AY208" s="266" t="s">
        <v>149</v>
      </c>
    </row>
    <row r="209" s="2" customFormat="1" ht="21.75" customHeight="1">
      <c r="A209" s="41"/>
      <c r="B209" s="42"/>
      <c r="C209" s="278" t="s">
        <v>264</v>
      </c>
      <c r="D209" s="278" t="s">
        <v>229</v>
      </c>
      <c r="E209" s="279" t="s">
        <v>265</v>
      </c>
      <c r="F209" s="280" t="s">
        <v>266</v>
      </c>
      <c r="G209" s="281" t="s">
        <v>174</v>
      </c>
      <c r="H209" s="282">
        <v>11.004</v>
      </c>
      <c r="I209" s="283"/>
      <c r="J209" s="284">
        <f>ROUND(I209*H209,2)</f>
        <v>0</v>
      </c>
      <c r="K209" s="280" t="s">
        <v>156</v>
      </c>
      <c r="L209" s="285"/>
      <c r="M209" s="286" t="s">
        <v>21</v>
      </c>
      <c r="N209" s="287" t="s">
        <v>44</v>
      </c>
      <c r="O209" s="87"/>
      <c r="P209" s="225">
        <f>O209*H209</f>
        <v>0</v>
      </c>
      <c r="Q209" s="225">
        <v>0.00010000000000000001</v>
      </c>
      <c r="R209" s="225">
        <f>Q209*H209</f>
        <v>0.0011004000000000001</v>
      </c>
      <c r="S209" s="225">
        <v>0</v>
      </c>
      <c r="T209" s="226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7" t="s">
        <v>208</v>
      </c>
      <c r="AT209" s="227" t="s">
        <v>229</v>
      </c>
      <c r="AU209" s="227" t="s">
        <v>81</v>
      </c>
      <c r="AY209" s="20" t="s">
        <v>149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0" t="s">
        <v>77</v>
      </c>
      <c r="BK209" s="228">
        <f>ROUND(I209*H209,2)</f>
        <v>0</v>
      </c>
      <c r="BL209" s="20" t="s">
        <v>157</v>
      </c>
      <c r="BM209" s="227" t="s">
        <v>267</v>
      </c>
    </row>
    <row r="210" s="14" customFormat="1">
      <c r="A210" s="14"/>
      <c r="B210" s="245"/>
      <c r="C210" s="246"/>
      <c r="D210" s="236" t="s">
        <v>161</v>
      </c>
      <c r="E210" s="247" t="s">
        <v>21</v>
      </c>
      <c r="F210" s="248" t="s">
        <v>268</v>
      </c>
      <c r="G210" s="246"/>
      <c r="H210" s="249">
        <v>11.004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161</v>
      </c>
      <c r="AU210" s="255" t="s">
        <v>81</v>
      </c>
      <c r="AV210" s="14" t="s">
        <v>81</v>
      </c>
      <c r="AW210" s="14" t="s">
        <v>34</v>
      </c>
      <c r="AX210" s="14" t="s">
        <v>73</v>
      </c>
      <c r="AY210" s="255" t="s">
        <v>149</v>
      </c>
    </row>
    <row r="211" s="15" customFormat="1">
      <c r="A211" s="15"/>
      <c r="B211" s="256"/>
      <c r="C211" s="257"/>
      <c r="D211" s="236" t="s">
        <v>161</v>
      </c>
      <c r="E211" s="258" t="s">
        <v>21</v>
      </c>
      <c r="F211" s="259" t="s">
        <v>164</v>
      </c>
      <c r="G211" s="257"/>
      <c r="H211" s="260">
        <v>11.004</v>
      </c>
      <c r="I211" s="261"/>
      <c r="J211" s="257"/>
      <c r="K211" s="257"/>
      <c r="L211" s="262"/>
      <c r="M211" s="263"/>
      <c r="N211" s="264"/>
      <c r="O211" s="264"/>
      <c r="P211" s="264"/>
      <c r="Q211" s="264"/>
      <c r="R211" s="264"/>
      <c r="S211" s="264"/>
      <c r="T211" s="26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66" t="s">
        <v>161</v>
      </c>
      <c r="AU211" s="266" t="s">
        <v>81</v>
      </c>
      <c r="AV211" s="15" t="s">
        <v>157</v>
      </c>
      <c r="AW211" s="15" t="s">
        <v>34</v>
      </c>
      <c r="AX211" s="15" t="s">
        <v>77</v>
      </c>
      <c r="AY211" s="266" t="s">
        <v>149</v>
      </c>
    </row>
    <row r="212" s="2" customFormat="1" ht="24.15" customHeight="1">
      <c r="A212" s="41"/>
      <c r="B212" s="42"/>
      <c r="C212" s="278" t="s">
        <v>269</v>
      </c>
      <c r="D212" s="278" t="s">
        <v>229</v>
      </c>
      <c r="E212" s="279" t="s">
        <v>270</v>
      </c>
      <c r="F212" s="280" t="s">
        <v>271</v>
      </c>
      <c r="G212" s="281" t="s">
        <v>174</v>
      </c>
      <c r="H212" s="282">
        <v>11.004</v>
      </c>
      <c r="I212" s="283"/>
      <c r="J212" s="284">
        <f>ROUND(I212*H212,2)</f>
        <v>0</v>
      </c>
      <c r="K212" s="280" t="s">
        <v>156</v>
      </c>
      <c r="L212" s="285"/>
      <c r="M212" s="286" t="s">
        <v>21</v>
      </c>
      <c r="N212" s="287" t="s">
        <v>44</v>
      </c>
      <c r="O212" s="87"/>
      <c r="P212" s="225">
        <f>O212*H212</f>
        <v>0</v>
      </c>
      <c r="Q212" s="225">
        <v>4.0000000000000003E-05</v>
      </c>
      <c r="R212" s="225">
        <f>Q212*H212</f>
        <v>0.00044016000000000004</v>
      </c>
      <c r="S212" s="225">
        <v>0</v>
      </c>
      <c r="T212" s="226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7" t="s">
        <v>208</v>
      </c>
      <c r="AT212" s="227" t="s">
        <v>229</v>
      </c>
      <c r="AU212" s="227" t="s">
        <v>81</v>
      </c>
      <c r="AY212" s="20" t="s">
        <v>149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20" t="s">
        <v>77</v>
      </c>
      <c r="BK212" s="228">
        <f>ROUND(I212*H212,2)</f>
        <v>0</v>
      </c>
      <c r="BL212" s="20" t="s">
        <v>157</v>
      </c>
      <c r="BM212" s="227" t="s">
        <v>272</v>
      </c>
    </row>
    <row r="213" s="14" customFormat="1">
      <c r="A213" s="14"/>
      <c r="B213" s="245"/>
      <c r="C213" s="246"/>
      <c r="D213" s="236" t="s">
        <v>161</v>
      </c>
      <c r="E213" s="247" t="s">
        <v>21</v>
      </c>
      <c r="F213" s="248" t="s">
        <v>273</v>
      </c>
      <c r="G213" s="246"/>
      <c r="H213" s="249">
        <v>11.004</v>
      </c>
      <c r="I213" s="250"/>
      <c r="J213" s="246"/>
      <c r="K213" s="246"/>
      <c r="L213" s="251"/>
      <c r="M213" s="252"/>
      <c r="N213" s="253"/>
      <c r="O213" s="253"/>
      <c r="P213" s="253"/>
      <c r="Q213" s="253"/>
      <c r="R213" s="253"/>
      <c r="S213" s="253"/>
      <c r="T213" s="25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5" t="s">
        <v>161</v>
      </c>
      <c r="AU213" s="255" t="s">
        <v>81</v>
      </c>
      <c r="AV213" s="14" t="s">
        <v>81</v>
      </c>
      <c r="AW213" s="14" t="s">
        <v>34</v>
      </c>
      <c r="AX213" s="14" t="s">
        <v>73</v>
      </c>
      <c r="AY213" s="255" t="s">
        <v>149</v>
      </c>
    </row>
    <row r="214" s="15" customFormat="1">
      <c r="A214" s="15"/>
      <c r="B214" s="256"/>
      <c r="C214" s="257"/>
      <c r="D214" s="236" t="s">
        <v>161</v>
      </c>
      <c r="E214" s="258" t="s">
        <v>21</v>
      </c>
      <c r="F214" s="259" t="s">
        <v>164</v>
      </c>
      <c r="G214" s="257"/>
      <c r="H214" s="260">
        <v>11.004</v>
      </c>
      <c r="I214" s="261"/>
      <c r="J214" s="257"/>
      <c r="K214" s="257"/>
      <c r="L214" s="262"/>
      <c r="M214" s="263"/>
      <c r="N214" s="264"/>
      <c r="O214" s="264"/>
      <c r="P214" s="264"/>
      <c r="Q214" s="264"/>
      <c r="R214" s="264"/>
      <c r="S214" s="264"/>
      <c r="T214" s="26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66" t="s">
        <v>161</v>
      </c>
      <c r="AU214" s="266" t="s">
        <v>81</v>
      </c>
      <c r="AV214" s="15" t="s">
        <v>157</v>
      </c>
      <c r="AW214" s="15" t="s">
        <v>34</v>
      </c>
      <c r="AX214" s="15" t="s">
        <v>77</v>
      </c>
      <c r="AY214" s="266" t="s">
        <v>149</v>
      </c>
    </row>
    <row r="215" s="2" customFormat="1" ht="37.8" customHeight="1">
      <c r="A215" s="41"/>
      <c r="B215" s="42"/>
      <c r="C215" s="216" t="s">
        <v>274</v>
      </c>
      <c r="D215" s="216" t="s">
        <v>152</v>
      </c>
      <c r="E215" s="217" t="s">
        <v>275</v>
      </c>
      <c r="F215" s="218" t="s">
        <v>276</v>
      </c>
      <c r="G215" s="219" t="s">
        <v>155</v>
      </c>
      <c r="H215" s="220">
        <v>6.5</v>
      </c>
      <c r="I215" s="221"/>
      <c r="J215" s="222">
        <f>ROUND(I215*H215,2)</f>
        <v>0</v>
      </c>
      <c r="K215" s="218" t="s">
        <v>156</v>
      </c>
      <c r="L215" s="47"/>
      <c r="M215" s="223" t="s">
        <v>21</v>
      </c>
      <c r="N215" s="224" t="s">
        <v>44</v>
      </c>
      <c r="O215" s="87"/>
      <c r="P215" s="225">
        <f>O215*H215</f>
        <v>0</v>
      </c>
      <c r="Q215" s="225">
        <v>0.00382</v>
      </c>
      <c r="R215" s="225">
        <f>Q215*H215</f>
        <v>0.024830000000000001</v>
      </c>
      <c r="S215" s="225">
        <v>0</v>
      </c>
      <c r="T215" s="226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7" t="s">
        <v>157</v>
      </c>
      <c r="AT215" s="227" t="s">
        <v>152</v>
      </c>
      <c r="AU215" s="227" t="s">
        <v>81</v>
      </c>
      <c r="AY215" s="20" t="s">
        <v>149</v>
      </c>
      <c r="BE215" s="228">
        <f>IF(N215="základní",J215,0)</f>
        <v>0</v>
      </c>
      <c r="BF215" s="228">
        <f>IF(N215="snížená",J215,0)</f>
        <v>0</v>
      </c>
      <c r="BG215" s="228">
        <f>IF(N215="zákl. přenesená",J215,0)</f>
        <v>0</v>
      </c>
      <c r="BH215" s="228">
        <f>IF(N215="sníž. přenesená",J215,0)</f>
        <v>0</v>
      </c>
      <c r="BI215" s="228">
        <f>IF(N215="nulová",J215,0)</f>
        <v>0</v>
      </c>
      <c r="BJ215" s="20" t="s">
        <v>77</v>
      </c>
      <c r="BK215" s="228">
        <f>ROUND(I215*H215,2)</f>
        <v>0</v>
      </c>
      <c r="BL215" s="20" t="s">
        <v>157</v>
      </c>
      <c r="BM215" s="227" t="s">
        <v>277</v>
      </c>
    </row>
    <row r="216" s="2" customFormat="1">
      <c r="A216" s="41"/>
      <c r="B216" s="42"/>
      <c r="C216" s="43"/>
      <c r="D216" s="229" t="s">
        <v>159</v>
      </c>
      <c r="E216" s="43"/>
      <c r="F216" s="230" t="s">
        <v>278</v>
      </c>
      <c r="G216" s="43"/>
      <c r="H216" s="43"/>
      <c r="I216" s="231"/>
      <c r="J216" s="43"/>
      <c r="K216" s="43"/>
      <c r="L216" s="47"/>
      <c r="M216" s="232"/>
      <c r="N216" s="233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159</v>
      </c>
      <c r="AU216" s="20" t="s">
        <v>81</v>
      </c>
    </row>
    <row r="217" s="2" customFormat="1">
      <c r="A217" s="41"/>
      <c r="B217" s="42"/>
      <c r="C217" s="43"/>
      <c r="D217" s="236" t="s">
        <v>279</v>
      </c>
      <c r="E217" s="43"/>
      <c r="F217" s="288" t="s">
        <v>280</v>
      </c>
      <c r="G217" s="43"/>
      <c r="H217" s="43"/>
      <c r="I217" s="231"/>
      <c r="J217" s="43"/>
      <c r="K217" s="43"/>
      <c r="L217" s="47"/>
      <c r="M217" s="232"/>
      <c r="N217" s="233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279</v>
      </c>
      <c r="AU217" s="20" t="s">
        <v>81</v>
      </c>
    </row>
    <row r="218" s="13" customFormat="1">
      <c r="A218" s="13"/>
      <c r="B218" s="234"/>
      <c r="C218" s="235"/>
      <c r="D218" s="236" t="s">
        <v>161</v>
      </c>
      <c r="E218" s="237" t="s">
        <v>21</v>
      </c>
      <c r="F218" s="238" t="s">
        <v>206</v>
      </c>
      <c r="G218" s="235"/>
      <c r="H218" s="237" t="s">
        <v>21</v>
      </c>
      <c r="I218" s="239"/>
      <c r="J218" s="235"/>
      <c r="K218" s="235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161</v>
      </c>
      <c r="AU218" s="244" t="s">
        <v>81</v>
      </c>
      <c r="AV218" s="13" t="s">
        <v>77</v>
      </c>
      <c r="AW218" s="13" t="s">
        <v>34</v>
      </c>
      <c r="AX218" s="13" t="s">
        <v>73</v>
      </c>
      <c r="AY218" s="244" t="s">
        <v>149</v>
      </c>
    </row>
    <row r="219" s="14" customFormat="1">
      <c r="A219" s="14"/>
      <c r="B219" s="245"/>
      <c r="C219" s="246"/>
      <c r="D219" s="236" t="s">
        <v>161</v>
      </c>
      <c r="E219" s="247" t="s">
        <v>21</v>
      </c>
      <c r="F219" s="248" t="s">
        <v>102</v>
      </c>
      <c r="G219" s="246"/>
      <c r="H219" s="249">
        <v>6.5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161</v>
      </c>
      <c r="AU219" s="255" t="s">
        <v>81</v>
      </c>
      <c r="AV219" s="14" t="s">
        <v>81</v>
      </c>
      <c r="AW219" s="14" t="s">
        <v>34</v>
      </c>
      <c r="AX219" s="14" t="s">
        <v>73</v>
      </c>
      <c r="AY219" s="255" t="s">
        <v>149</v>
      </c>
    </row>
    <row r="220" s="15" customFormat="1">
      <c r="A220" s="15"/>
      <c r="B220" s="256"/>
      <c r="C220" s="257"/>
      <c r="D220" s="236" t="s">
        <v>161</v>
      </c>
      <c r="E220" s="258" t="s">
        <v>21</v>
      </c>
      <c r="F220" s="259" t="s">
        <v>164</v>
      </c>
      <c r="G220" s="257"/>
      <c r="H220" s="260">
        <v>6.5</v>
      </c>
      <c r="I220" s="261"/>
      <c r="J220" s="257"/>
      <c r="K220" s="257"/>
      <c r="L220" s="262"/>
      <c r="M220" s="263"/>
      <c r="N220" s="264"/>
      <c r="O220" s="264"/>
      <c r="P220" s="264"/>
      <c r="Q220" s="264"/>
      <c r="R220" s="264"/>
      <c r="S220" s="264"/>
      <c r="T220" s="26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6" t="s">
        <v>161</v>
      </c>
      <c r="AU220" s="266" t="s">
        <v>81</v>
      </c>
      <c r="AV220" s="15" t="s">
        <v>157</v>
      </c>
      <c r="AW220" s="15" t="s">
        <v>34</v>
      </c>
      <c r="AX220" s="15" t="s">
        <v>77</v>
      </c>
      <c r="AY220" s="266" t="s">
        <v>149</v>
      </c>
    </row>
    <row r="221" s="2" customFormat="1" ht="24.15" customHeight="1">
      <c r="A221" s="41"/>
      <c r="B221" s="42"/>
      <c r="C221" s="216" t="s">
        <v>281</v>
      </c>
      <c r="D221" s="216" t="s">
        <v>152</v>
      </c>
      <c r="E221" s="217" t="s">
        <v>282</v>
      </c>
      <c r="F221" s="218" t="s">
        <v>283</v>
      </c>
      <c r="G221" s="219" t="s">
        <v>155</v>
      </c>
      <c r="H221" s="220">
        <v>8.5820000000000007</v>
      </c>
      <c r="I221" s="221"/>
      <c r="J221" s="222">
        <f>ROUND(I221*H221,2)</f>
        <v>0</v>
      </c>
      <c r="K221" s="218" t="s">
        <v>21</v>
      </c>
      <c r="L221" s="47"/>
      <c r="M221" s="223" t="s">
        <v>21</v>
      </c>
      <c r="N221" s="224" t="s">
        <v>44</v>
      </c>
      <c r="O221" s="87"/>
      <c r="P221" s="225">
        <f>O221*H221</f>
        <v>0</v>
      </c>
      <c r="Q221" s="225">
        <v>0.00299</v>
      </c>
      <c r="R221" s="225">
        <f>Q221*H221</f>
        <v>0.025660180000000001</v>
      </c>
      <c r="S221" s="225">
        <v>0</v>
      </c>
      <c r="T221" s="226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7" t="s">
        <v>157</v>
      </c>
      <c r="AT221" s="227" t="s">
        <v>152</v>
      </c>
      <c r="AU221" s="227" t="s">
        <v>81</v>
      </c>
      <c r="AY221" s="20" t="s">
        <v>149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20" t="s">
        <v>77</v>
      </c>
      <c r="BK221" s="228">
        <f>ROUND(I221*H221,2)</f>
        <v>0</v>
      </c>
      <c r="BL221" s="20" t="s">
        <v>157</v>
      </c>
      <c r="BM221" s="227" t="s">
        <v>284</v>
      </c>
    </row>
    <row r="222" s="13" customFormat="1">
      <c r="A222" s="13"/>
      <c r="B222" s="234"/>
      <c r="C222" s="235"/>
      <c r="D222" s="236" t="s">
        <v>161</v>
      </c>
      <c r="E222" s="237" t="s">
        <v>21</v>
      </c>
      <c r="F222" s="238" t="s">
        <v>225</v>
      </c>
      <c r="G222" s="235"/>
      <c r="H222" s="237" t="s">
        <v>21</v>
      </c>
      <c r="I222" s="239"/>
      <c r="J222" s="235"/>
      <c r="K222" s="235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161</v>
      </c>
      <c r="AU222" s="244" t="s">
        <v>81</v>
      </c>
      <c r="AV222" s="13" t="s">
        <v>77</v>
      </c>
      <c r="AW222" s="13" t="s">
        <v>34</v>
      </c>
      <c r="AX222" s="13" t="s">
        <v>73</v>
      </c>
      <c r="AY222" s="244" t="s">
        <v>149</v>
      </c>
    </row>
    <row r="223" s="14" customFormat="1">
      <c r="A223" s="14"/>
      <c r="B223" s="245"/>
      <c r="C223" s="246"/>
      <c r="D223" s="236" t="s">
        <v>161</v>
      </c>
      <c r="E223" s="247" t="s">
        <v>21</v>
      </c>
      <c r="F223" s="248" t="s">
        <v>118</v>
      </c>
      <c r="G223" s="246"/>
      <c r="H223" s="249">
        <v>6.5</v>
      </c>
      <c r="I223" s="250"/>
      <c r="J223" s="246"/>
      <c r="K223" s="246"/>
      <c r="L223" s="251"/>
      <c r="M223" s="252"/>
      <c r="N223" s="253"/>
      <c r="O223" s="253"/>
      <c r="P223" s="253"/>
      <c r="Q223" s="253"/>
      <c r="R223" s="253"/>
      <c r="S223" s="253"/>
      <c r="T223" s="25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5" t="s">
        <v>161</v>
      </c>
      <c r="AU223" s="255" t="s">
        <v>81</v>
      </c>
      <c r="AV223" s="14" t="s">
        <v>81</v>
      </c>
      <c r="AW223" s="14" t="s">
        <v>34</v>
      </c>
      <c r="AX223" s="14" t="s">
        <v>73</v>
      </c>
      <c r="AY223" s="255" t="s">
        <v>149</v>
      </c>
    </row>
    <row r="224" s="13" customFormat="1">
      <c r="A224" s="13"/>
      <c r="B224" s="234"/>
      <c r="C224" s="235"/>
      <c r="D224" s="236" t="s">
        <v>161</v>
      </c>
      <c r="E224" s="237" t="s">
        <v>21</v>
      </c>
      <c r="F224" s="238" t="s">
        <v>285</v>
      </c>
      <c r="G224" s="235"/>
      <c r="H224" s="237" t="s">
        <v>21</v>
      </c>
      <c r="I224" s="239"/>
      <c r="J224" s="235"/>
      <c r="K224" s="235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161</v>
      </c>
      <c r="AU224" s="244" t="s">
        <v>81</v>
      </c>
      <c r="AV224" s="13" t="s">
        <v>77</v>
      </c>
      <c r="AW224" s="13" t="s">
        <v>34</v>
      </c>
      <c r="AX224" s="13" t="s">
        <v>73</v>
      </c>
      <c r="AY224" s="244" t="s">
        <v>149</v>
      </c>
    </row>
    <row r="225" s="14" customFormat="1">
      <c r="A225" s="14"/>
      <c r="B225" s="245"/>
      <c r="C225" s="246"/>
      <c r="D225" s="236" t="s">
        <v>161</v>
      </c>
      <c r="E225" s="247" t="s">
        <v>21</v>
      </c>
      <c r="F225" s="248" t="s">
        <v>198</v>
      </c>
      <c r="G225" s="246"/>
      <c r="H225" s="249">
        <v>2.0819999999999999</v>
      </c>
      <c r="I225" s="250"/>
      <c r="J225" s="246"/>
      <c r="K225" s="246"/>
      <c r="L225" s="251"/>
      <c r="M225" s="252"/>
      <c r="N225" s="253"/>
      <c r="O225" s="253"/>
      <c r="P225" s="253"/>
      <c r="Q225" s="253"/>
      <c r="R225" s="253"/>
      <c r="S225" s="253"/>
      <c r="T225" s="25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5" t="s">
        <v>161</v>
      </c>
      <c r="AU225" s="255" t="s">
        <v>81</v>
      </c>
      <c r="AV225" s="14" t="s">
        <v>81</v>
      </c>
      <c r="AW225" s="14" t="s">
        <v>34</v>
      </c>
      <c r="AX225" s="14" t="s">
        <v>73</v>
      </c>
      <c r="AY225" s="255" t="s">
        <v>149</v>
      </c>
    </row>
    <row r="226" s="15" customFormat="1">
      <c r="A226" s="15"/>
      <c r="B226" s="256"/>
      <c r="C226" s="257"/>
      <c r="D226" s="236" t="s">
        <v>161</v>
      </c>
      <c r="E226" s="258" t="s">
        <v>21</v>
      </c>
      <c r="F226" s="259" t="s">
        <v>164</v>
      </c>
      <c r="G226" s="257"/>
      <c r="H226" s="260">
        <v>8.5820000000000007</v>
      </c>
      <c r="I226" s="261"/>
      <c r="J226" s="257"/>
      <c r="K226" s="257"/>
      <c r="L226" s="262"/>
      <c r="M226" s="263"/>
      <c r="N226" s="264"/>
      <c r="O226" s="264"/>
      <c r="P226" s="264"/>
      <c r="Q226" s="264"/>
      <c r="R226" s="264"/>
      <c r="S226" s="264"/>
      <c r="T226" s="26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6" t="s">
        <v>161</v>
      </c>
      <c r="AU226" s="266" t="s">
        <v>81</v>
      </c>
      <c r="AV226" s="15" t="s">
        <v>157</v>
      </c>
      <c r="AW226" s="15" t="s">
        <v>34</v>
      </c>
      <c r="AX226" s="15" t="s">
        <v>77</v>
      </c>
      <c r="AY226" s="266" t="s">
        <v>149</v>
      </c>
    </row>
    <row r="227" s="2" customFormat="1" ht="37.8" customHeight="1">
      <c r="A227" s="41"/>
      <c r="B227" s="42"/>
      <c r="C227" s="216" t="s">
        <v>7</v>
      </c>
      <c r="D227" s="216" t="s">
        <v>152</v>
      </c>
      <c r="E227" s="217" t="s">
        <v>286</v>
      </c>
      <c r="F227" s="218" t="s">
        <v>287</v>
      </c>
      <c r="G227" s="219" t="s">
        <v>155</v>
      </c>
      <c r="H227" s="220">
        <v>3.2010000000000001</v>
      </c>
      <c r="I227" s="221"/>
      <c r="J227" s="222">
        <f>ROUND(I227*H227,2)</f>
        <v>0</v>
      </c>
      <c r="K227" s="218" t="s">
        <v>156</v>
      </c>
      <c r="L227" s="47"/>
      <c r="M227" s="223" t="s">
        <v>21</v>
      </c>
      <c r="N227" s="224" t="s">
        <v>44</v>
      </c>
      <c r="O227" s="87"/>
      <c r="P227" s="225">
        <f>O227*H227</f>
        <v>0</v>
      </c>
      <c r="Q227" s="225">
        <v>2.0000000000000002E-05</v>
      </c>
      <c r="R227" s="225">
        <f>Q227*H227</f>
        <v>6.402E-05</v>
      </c>
      <c r="S227" s="225">
        <v>1.0000000000000001E-05</v>
      </c>
      <c r="T227" s="226">
        <f>S227*H227</f>
        <v>3.201E-05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7" t="s">
        <v>157</v>
      </c>
      <c r="AT227" s="227" t="s">
        <v>152</v>
      </c>
      <c r="AU227" s="227" t="s">
        <v>81</v>
      </c>
      <c r="AY227" s="20" t="s">
        <v>149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0" t="s">
        <v>77</v>
      </c>
      <c r="BK227" s="228">
        <f>ROUND(I227*H227,2)</f>
        <v>0</v>
      </c>
      <c r="BL227" s="20" t="s">
        <v>157</v>
      </c>
      <c r="BM227" s="227" t="s">
        <v>288</v>
      </c>
    </row>
    <row r="228" s="2" customFormat="1">
      <c r="A228" s="41"/>
      <c r="B228" s="42"/>
      <c r="C228" s="43"/>
      <c r="D228" s="229" t="s">
        <v>159</v>
      </c>
      <c r="E228" s="43"/>
      <c r="F228" s="230" t="s">
        <v>289</v>
      </c>
      <c r="G228" s="43"/>
      <c r="H228" s="43"/>
      <c r="I228" s="231"/>
      <c r="J228" s="43"/>
      <c r="K228" s="43"/>
      <c r="L228" s="47"/>
      <c r="M228" s="232"/>
      <c r="N228" s="233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159</v>
      </c>
      <c r="AU228" s="20" t="s">
        <v>81</v>
      </c>
    </row>
    <row r="229" s="14" customFormat="1">
      <c r="A229" s="14"/>
      <c r="B229" s="245"/>
      <c r="C229" s="246"/>
      <c r="D229" s="236" t="s">
        <v>161</v>
      </c>
      <c r="E229" s="247" t="s">
        <v>21</v>
      </c>
      <c r="F229" s="248" t="s">
        <v>290</v>
      </c>
      <c r="G229" s="246"/>
      <c r="H229" s="249">
        <v>3.2010000000000001</v>
      </c>
      <c r="I229" s="250"/>
      <c r="J229" s="246"/>
      <c r="K229" s="246"/>
      <c r="L229" s="251"/>
      <c r="M229" s="252"/>
      <c r="N229" s="253"/>
      <c r="O229" s="253"/>
      <c r="P229" s="253"/>
      <c r="Q229" s="253"/>
      <c r="R229" s="253"/>
      <c r="S229" s="253"/>
      <c r="T229" s="25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5" t="s">
        <v>161</v>
      </c>
      <c r="AU229" s="255" t="s">
        <v>81</v>
      </c>
      <c r="AV229" s="14" t="s">
        <v>81</v>
      </c>
      <c r="AW229" s="14" t="s">
        <v>34</v>
      </c>
      <c r="AX229" s="14" t="s">
        <v>73</v>
      </c>
      <c r="AY229" s="255" t="s">
        <v>149</v>
      </c>
    </row>
    <row r="230" s="15" customFormat="1">
      <c r="A230" s="15"/>
      <c r="B230" s="256"/>
      <c r="C230" s="257"/>
      <c r="D230" s="236" t="s">
        <v>161</v>
      </c>
      <c r="E230" s="258" t="s">
        <v>21</v>
      </c>
      <c r="F230" s="259" t="s">
        <v>164</v>
      </c>
      <c r="G230" s="257"/>
      <c r="H230" s="260">
        <v>3.2010000000000001</v>
      </c>
      <c r="I230" s="261"/>
      <c r="J230" s="257"/>
      <c r="K230" s="257"/>
      <c r="L230" s="262"/>
      <c r="M230" s="263"/>
      <c r="N230" s="264"/>
      <c r="O230" s="264"/>
      <c r="P230" s="264"/>
      <c r="Q230" s="264"/>
      <c r="R230" s="264"/>
      <c r="S230" s="264"/>
      <c r="T230" s="26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6" t="s">
        <v>161</v>
      </c>
      <c r="AU230" s="266" t="s">
        <v>81</v>
      </c>
      <c r="AV230" s="15" t="s">
        <v>157</v>
      </c>
      <c r="AW230" s="15" t="s">
        <v>34</v>
      </c>
      <c r="AX230" s="15" t="s">
        <v>77</v>
      </c>
      <c r="AY230" s="266" t="s">
        <v>149</v>
      </c>
    </row>
    <row r="231" s="2" customFormat="1" ht="24.15" customHeight="1">
      <c r="A231" s="41"/>
      <c r="B231" s="42"/>
      <c r="C231" s="216" t="s">
        <v>291</v>
      </c>
      <c r="D231" s="216" t="s">
        <v>152</v>
      </c>
      <c r="E231" s="217" t="s">
        <v>292</v>
      </c>
      <c r="F231" s="218" t="s">
        <v>293</v>
      </c>
      <c r="G231" s="219" t="s">
        <v>155</v>
      </c>
      <c r="H231" s="220">
        <v>6.5</v>
      </c>
      <c r="I231" s="221"/>
      <c r="J231" s="222">
        <f>ROUND(I231*H231,2)</f>
        <v>0</v>
      </c>
      <c r="K231" s="218" t="s">
        <v>156</v>
      </c>
      <c r="L231" s="47"/>
      <c r="M231" s="223" t="s">
        <v>21</v>
      </c>
      <c r="N231" s="224" t="s">
        <v>44</v>
      </c>
      <c r="O231" s="87"/>
      <c r="P231" s="225">
        <f>O231*H231</f>
        <v>0</v>
      </c>
      <c r="Q231" s="225">
        <v>0</v>
      </c>
      <c r="R231" s="225">
        <f>Q231*H231</f>
        <v>0</v>
      </c>
      <c r="S231" s="225">
        <v>0</v>
      </c>
      <c r="T231" s="226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7" t="s">
        <v>157</v>
      </c>
      <c r="AT231" s="227" t="s">
        <v>152</v>
      </c>
      <c r="AU231" s="227" t="s">
        <v>81</v>
      </c>
      <c r="AY231" s="20" t="s">
        <v>149</v>
      </c>
      <c r="BE231" s="228">
        <f>IF(N231="základní",J231,0)</f>
        <v>0</v>
      </c>
      <c r="BF231" s="228">
        <f>IF(N231="snížená",J231,0)</f>
        <v>0</v>
      </c>
      <c r="BG231" s="228">
        <f>IF(N231="zákl. přenesená",J231,0)</f>
        <v>0</v>
      </c>
      <c r="BH231" s="228">
        <f>IF(N231="sníž. přenesená",J231,0)</f>
        <v>0</v>
      </c>
      <c r="BI231" s="228">
        <f>IF(N231="nulová",J231,0)</f>
        <v>0</v>
      </c>
      <c r="BJ231" s="20" t="s">
        <v>77</v>
      </c>
      <c r="BK231" s="228">
        <f>ROUND(I231*H231,2)</f>
        <v>0</v>
      </c>
      <c r="BL231" s="20" t="s">
        <v>157</v>
      </c>
      <c r="BM231" s="227" t="s">
        <v>294</v>
      </c>
    </row>
    <row r="232" s="2" customFormat="1">
      <c r="A232" s="41"/>
      <c r="B232" s="42"/>
      <c r="C232" s="43"/>
      <c r="D232" s="229" t="s">
        <v>159</v>
      </c>
      <c r="E232" s="43"/>
      <c r="F232" s="230" t="s">
        <v>295</v>
      </c>
      <c r="G232" s="43"/>
      <c r="H232" s="43"/>
      <c r="I232" s="231"/>
      <c r="J232" s="43"/>
      <c r="K232" s="43"/>
      <c r="L232" s="47"/>
      <c r="M232" s="232"/>
      <c r="N232" s="233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159</v>
      </c>
      <c r="AU232" s="20" t="s">
        <v>81</v>
      </c>
    </row>
    <row r="233" s="2" customFormat="1">
      <c r="A233" s="41"/>
      <c r="B233" s="42"/>
      <c r="C233" s="43"/>
      <c r="D233" s="236" t="s">
        <v>279</v>
      </c>
      <c r="E233" s="43"/>
      <c r="F233" s="288" t="s">
        <v>296</v>
      </c>
      <c r="G233" s="43"/>
      <c r="H233" s="43"/>
      <c r="I233" s="231"/>
      <c r="J233" s="43"/>
      <c r="K233" s="43"/>
      <c r="L233" s="47"/>
      <c r="M233" s="232"/>
      <c r="N233" s="233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279</v>
      </c>
      <c r="AU233" s="20" t="s">
        <v>81</v>
      </c>
    </row>
    <row r="234" s="13" customFormat="1">
      <c r="A234" s="13"/>
      <c r="B234" s="234"/>
      <c r="C234" s="235"/>
      <c r="D234" s="236" t="s">
        <v>161</v>
      </c>
      <c r="E234" s="237" t="s">
        <v>21</v>
      </c>
      <c r="F234" s="238" t="s">
        <v>227</v>
      </c>
      <c r="G234" s="235"/>
      <c r="H234" s="237" t="s">
        <v>21</v>
      </c>
      <c r="I234" s="239"/>
      <c r="J234" s="235"/>
      <c r="K234" s="235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161</v>
      </c>
      <c r="AU234" s="244" t="s">
        <v>81</v>
      </c>
      <c r="AV234" s="13" t="s">
        <v>77</v>
      </c>
      <c r="AW234" s="13" t="s">
        <v>34</v>
      </c>
      <c r="AX234" s="13" t="s">
        <v>73</v>
      </c>
      <c r="AY234" s="244" t="s">
        <v>149</v>
      </c>
    </row>
    <row r="235" s="14" customFormat="1">
      <c r="A235" s="14"/>
      <c r="B235" s="245"/>
      <c r="C235" s="246"/>
      <c r="D235" s="236" t="s">
        <v>161</v>
      </c>
      <c r="E235" s="247" t="s">
        <v>21</v>
      </c>
      <c r="F235" s="248" t="s">
        <v>103</v>
      </c>
      <c r="G235" s="246"/>
      <c r="H235" s="249">
        <v>6.5</v>
      </c>
      <c r="I235" s="250"/>
      <c r="J235" s="246"/>
      <c r="K235" s="246"/>
      <c r="L235" s="251"/>
      <c r="M235" s="252"/>
      <c r="N235" s="253"/>
      <c r="O235" s="253"/>
      <c r="P235" s="253"/>
      <c r="Q235" s="253"/>
      <c r="R235" s="253"/>
      <c r="S235" s="253"/>
      <c r="T235" s="25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5" t="s">
        <v>161</v>
      </c>
      <c r="AU235" s="255" t="s">
        <v>81</v>
      </c>
      <c r="AV235" s="14" t="s">
        <v>81</v>
      </c>
      <c r="AW235" s="14" t="s">
        <v>34</v>
      </c>
      <c r="AX235" s="14" t="s">
        <v>73</v>
      </c>
      <c r="AY235" s="255" t="s">
        <v>149</v>
      </c>
    </row>
    <row r="236" s="16" customFormat="1">
      <c r="A236" s="16"/>
      <c r="B236" s="267"/>
      <c r="C236" s="268"/>
      <c r="D236" s="236" t="s">
        <v>161</v>
      </c>
      <c r="E236" s="269" t="s">
        <v>102</v>
      </c>
      <c r="F236" s="270" t="s">
        <v>192</v>
      </c>
      <c r="G236" s="268"/>
      <c r="H236" s="271">
        <v>6.5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T236" s="277" t="s">
        <v>161</v>
      </c>
      <c r="AU236" s="277" t="s">
        <v>81</v>
      </c>
      <c r="AV236" s="16" t="s">
        <v>150</v>
      </c>
      <c r="AW236" s="16" t="s">
        <v>34</v>
      </c>
      <c r="AX236" s="16" t="s">
        <v>73</v>
      </c>
      <c r="AY236" s="277" t="s">
        <v>149</v>
      </c>
    </row>
    <row r="237" s="15" customFormat="1">
      <c r="A237" s="15"/>
      <c r="B237" s="256"/>
      <c r="C237" s="257"/>
      <c r="D237" s="236" t="s">
        <v>161</v>
      </c>
      <c r="E237" s="258" t="s">
        <v>21</v>
      </c>
      <c r="F237" s="259" t="s">
        <v>164</v>
      </c>
      <c r="G237" s="257"/>
      <c r="H237" s="260">
        <v>6.5</v>
      </c>
      <c r="I237" s="261"/>
      <c r="J237" s="257"/>
      <c r="K237" s="257"/>
      <c r="L237" s="262"/>
      <c r="M237" s="263"/>
      <c r="N237" s="264"/>
      <c r="O237" s="264"/>
      <c r="P237" s="264"/>
      <c r="Q237" s="264"/>
      <c r="R237" s="264"/>
      <c r="S237" s="264"/>
      <c r="T237" s="26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66" t="s">
        <v>161</v>
      </c>
      <c r="AU237" s="266" t="s">
        <v>81</v>
      </c>
      <c r="AV237" s="15" t="s">
        <v>157</v>
      </c>
      <c r="AW237" s="15" t="s">
        <v>34</v>
      </c>
      <c r="AX237" s="15" t="s">
        <v>77</v>
      </c>
      <c r="AY237" s="266" t="s">
        <v>149</v>
      </c>
    </row>
    <row r="238" s="12" customFormat="1" ht="22.8" customHeight="1">
      <c r="A238" s="12"/>
      <c r="B238" s="200"/>
      <c r="C238" s="201"/>
      <c r="D238" s="202" t="s">
        <v>72</v>
      </c>
      <c r="E238" s="214" t="s">
        <v>214</v>
      </c>
      <c r="F238" s="214" t="s">
        <v>297</v>
      </c>
      <c r="G238" s="201"/>
      <c r="H238" s="201"/>
      <c r="I238" s="204"/>
      <c r="J238" s="215">
        <f>BK238</f>
        <v>0</v>
      </c>
      <c r="K238" s="201"/>
      <c r="L238" s="206"/>
      <c r="M238" s="207"/>
      <c r="N238" s="208"/>
      <c r="O238" s="208"/>
      <c r="P238" s="209">
        <f>SUM(P239:P247)</f>
        <v>0</v>
      </c>
      <c r="Q238" s="208"/>
      <c r="R238" s="209">
        <f>SUM(R239:R247)</f>
        <v>0</v>
      </c>
      <c r="S238" s="208"/>
      <c r="T238" s="210">
        <f>SUM(T239:T247)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11" t="s">
        <v>77</v>
      </c>
      <c r="AT238" s="212" t="s">
        <v>72</v>
      </c>
      <c r="AU238" s="212" t="s">
        <v>77</v>
      </c>
      <c r="AY238" s="211" t="s">
        <v>149</v>
      </c>
      <c r="BK238" s="213">
        <f>SUM(BK239:BK247)</f>
        <v>0</v>
      </c>
    </row>
    <row r="239" s="2" customFormat="1" ht="37.8" customHeight="1">
      <c r="A239" s="41"/>
      <c r="B239" s="42"/>
      <c r="C239" s="216" t="s">
        <v>298</v>
      </c>
      <c r="D239" s="216" t="s">
        <v>152</v>
      </c>
      <c r="E239" s="217" t="s">
        <v>299</v>
      </c>
      <c r="F239" s="218" t="s">
        <v>300</v>
      </c>
      <c r="G239" s="219" t="s">
        <v>155</v>
      </c>
      <c r="H239" s="220">
        <v>27</v>
      </c>
      <c r="I239" s="221"/>
      <c r="J239" s="222">
        <f>ROUND(I239*H239,2)</f>
        <v>0</v>
      </c>
      <c r="K239" s="218" t="s">
        <v>156</v>
      </c>
      <c r="L239" s="47"/>
      <c r="M239" s="223" t="s">
        <v>21</v>
      </c>
      <c r="N239" s="224" t="s">
        <v>44</v>
      </c>
      <c r="O239" s="87"/>
      <c r="P239" s="225">
        <f>O239*H239</f>
        <v>0</v>
      </c>
      <c r="Q239" s="225">
        <v>0</v>
      </c>
      <c r="R239" s="225">
        <f>Q239*H239</f>
        <v>0</v>
      </c>
      <c r="S239" s="225">
        <v>0</v>
      </c>
      <c r="T239" s="226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7" t="s">
        <v>157</v>
      </c>
      <c r="AT239" s="227" t="s">
        <v>152</v>
      </c>
      <c r="AU239" s="227" t="s">
        <v>81</v>
      </c>
      <c r="AY239" s="20" t="s">
        <v>149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20" t="s">
        <v>77</v>
      </c>
      <c r="BK239" s="228">
        <f>ROUND(I239*H239,2)</f>
        <v>0</v>
      </c>
      <c r="BL239" s="20" t="s">
        <v>157</v>
      </c>
      <c r="BM239" s="227" t="s">
        <v>301</v>
      </c>
    </row>
    <row r="240" s="2" customFormat="1">
      <c r="A240" s="41"/>
      <c r="B240" s="42"/>
      <c r="C240" s="43"/>
      <c r="D240" s="229" t="s">
        <v>159</v>
      </c>
      <c r="E240" s="43"/>
      <c r="F240" s="230" t="s">
        <v>302</v>
      </c>
      <c r="G240" s="43"/>
      <c r="H240" s="43"/>
      <c r="I240" s="231"/>
      <c r="J240" s="43"/>
      <c r="K240" s="43"/>
      <c r="L240" s="47"/>
      <c r="M240" s="232"/>
      <c r="N240" s="233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159</v>
      </c>
      <c r="AU240" s="20" t="s">
        <v>81</v>
      </c>
    </row>
    <row r="241" s="13" customFormat="1">
      <c r="A241" s="13"/>
      <c r="B241" s="234"/>
      <c r="C241" s="235"/>
      <c r="D241" s="236" t="s">
        <v>161</v>
      </c>
      <c r="E241" s="237" t="s">
        <v>21</v>
      </c>
      <c r="F241" s="238" t="s">
        <v>169</v>
      </c>
      <c r="G241" s="235"/>
      <c r="H241" s="237" t="s">
        <v>21</v>
      </c>
      <c r="I241" s="239"/>
      <c r="J241" s="235"/>
      <c r="K241" s="235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161</v>
      </c>
      <c r="AU241" s="244" t="s">
        <v>81</v>
      </c>
      <c r="AV241" s="13" t="s">
        <v>77</v>
      </c>
      <c r="AW241" s="13" t="s">
        <v>34</v>
      </c>
      <c r="AX241" s="13" t="s">
        <v>73</v>
      </c>
      <c r="AY241" s="244" t="s">
        <v>149</v>
      </c>
    </row>
    <row r="242" s="14" customFormat="1">
      <c r="A242" s="14"/>
      <c r="B242" s="245"/>
      <c r="C242" s="246"/>
      <c r="D242" s="236" t="s">
        <v>161</v>
      </c>
      <c r="E242" s="247" t="s">
        <v>21</v>
      </c>
      <c r="F242" s="248" t="s">
        <v>303</v>
      </c>
      <c r="G242" s="246"/>
      <c r="H242" s="249">
        <v>3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161</v>
      </c>
      <c r="AU242" s="255" t="s">
        <v>81</v>
      </c>
      <c r="AV242" s="14" t="s">
        <v>81</v>
      </c>
      <c r="AW242" s="14" t="s">
        <v>34</v>
      </c>
      <c r="AX242" s="14" t="s">
        <v>73</v>
      </c>
      <c r="AY242" s="255" t="s">
        <v>149</v>
      </c>
    </row>
    <row r="243" s="14" customFormat="1">
      <c r="A243" s="14"/>
      <c r="B243" s="245"/>
      <c r="C243" s="246"/>
      <c r="D243" s="236" t="s">
        <v>161</v>
      </c>
      <c r="E243" s="247" t="s">
        <v>21</v>
      </c>
      <c r="F243" s="248" t="s">
        <v>304</v>
      </c>
      <c r="G243" s="246"/>
      <c r="H243" s="249">
        <v>6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161</v>
      </c>
      <c r="AU243" s="255" t="s">
        <v>81</v>
      </c>
      <c r="AV243" s="14" t="s">
        <v>81</v>
      </c>
      <c r="AW243" s="14" t="s">
        <v>34</v>
      </c>
      <c r="AX243" s="14" t="s">
        <v>73</v>
      </c>
      <c r="AY243" s="255" t="s">
        <v>149</v>
      </c>
    </row>
    <row r="244" s="14" customFormat="1">
      <c r="A244" s="14"/>
      <c r="B244" s="245"/>
      <c r="C244" s="246"/>
      <c r="D244" s="236" t="s">
        <v>161</v>
      </c>
      <c r="E244" s="247" t="s">
        <v>21</v>
      </c>
      <c r="F244" s="248" t="s">
        <v>304</v>
      </c>
      <c r="G244" s="246"/>
      <c r="H244" s="249">
        <v>6</v>
      </c>
      <c r="I244" s="250"/>
      <c r="J244" s="246"/>
      <c r="K244" s="246"/>
      <c r="L244" s="251"/>
      <c r="M244" s="252"/>
      <c r="N244" s="253"/>
      <c r="O244" s="253"/>
      <c r="P244" s="253"/>
      <c r="Q244" s="253"/>
      <c r="R244" s="253"/>
      <c r="S244" s="253"/>
      <c r="T244" s="25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5" t="s">
        <v>161</v>
      </c>
      <c r="AU244" s="255" t="s">
        <v>81</v>
      </c>
      <c r="AV244" s="14" t="s">
        <v>81</v>
      </c>
      <c r="AW244" s="14" t="s">
        <v>34</v>
      </c>
      <c r="AX244" s="14" t="s">
        <v>73</v>
      </c>
      <c r="AY244" s="255" t="s">
        <v>149</v>
      </c>
    </row>
    <row r="245" s="14" customFormat="1">
      <c r="A245" s="14"/>
      <c r="B245" s="245"/>
      <c r="C245" s="246"/>
      <c r="D245" s="236" t="s">
        <v>161</v>
      </c>
      <c r="E245" s="247" t="s">
        <v>21</v>
      </c>
      <c r="F245" s="248" t="s">
        <v>304</v>
      </c>
      <c r="G245" s="246"/>
      <c r="H245" s="249">
        <v>6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161</v>
      </c>
      <c r="AU245" s="255" t="s">
        <v>81</v>
      </c>
      <c r="AV245" s="14" t="s">
        <v>81</v>
      </c>
      <c r="AW245" s="14" t="s">
        <v>34</v>
      </c>
      <c r="AX245" s="14" t="s">
        <v>73</v>
      </c>
      <c r="AY245" s="255" t="s">
        <v>149</v>
      </c>
    </row>
    <row r="246" s="14" customFormat="1">
      <c r="A246" s="14"/>
      <c r="B246" s="245"/>
      <c r="C246" s="246"/>
      <c r="D246" s="236" t="s">
        <v>161</v>
      </c>
      <c r="E246" s="247" t="s">
        <v>21</v>
      </c>
      <c r="F246" s="248" t="s">
        <v>304</v>
      </c>
      <c r="G246" s="246"/>
      <c r="H246" s="249">
        <v>6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161</v>
      </c>
      <c r="AU246" s="255" t="s">
        <v>81</v>
      </c>
      <c r="AV246" s="14" t="s">
        <v>81</v>
      </c>
      <c r="AW246" s="14" t="s">
        <v>34</v>
      </c>
      <c r="AX246" s="14" t="s">
        <v>73</v>
      </c>
      <c r="AY246" s="255" t="s">
        <v>149</v>
      </c>
    </row>
    <row r="247" s="15" customFormat="1">
      <c r="A247" s="15"/>
      <c r="B247" s="256"/>
      <c r="C247" s="257"/>
      <c r="D247" s="236" t="s">
        <v>161</v>
      </c>
      <c r="E247" s="258" t="s">
        <v>21</v>
      </c>
      <c r="F247" s="259" t="s">
        <v>164</v>
      </c>
      <c r="G247" s="257"/>
      <c r="H247" s="260">
        <v>27</v>
      </c>
      <c r="I247" s="261"/>
      <c r="J247" s="257"/>
      <c r="K247" s="257"/>
      <c r="L247" s="262"/>
      <c r="M247" s="263"/>
      <c r="N247" s="264"/>
      <c r="O247" s="264"/>
      <c r="P247" s="264"/>
      <c r="Q247" s="264"/>
      <c r="R247" s="264"/>
      <c r="S247" s="264"/>
      <c r="T247" s="26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66" t="s">
        <v>161</v>
      </c>
      <c r="AU247" s="266" t="s">
        <v>81</v>
      </c>
      <c r="AV247" s="15" t="s">
        <v>157</v>
      </c>
      <c r="AW247" s="15" t="s">
        <v>34</v>
      </c>
      <c r="AX247" s="15" t="s">
        <v>77</v>
      </c>
      <c r="AY247" s="266" t="s">
        <v>149</v>
      </c>
    </row>
    <row r="248" s="12" customFormat="1" ht="22.8" customHeight="1">
      <c r="A248" s="12"/>
      <c r="B248" s="200"/>
      <c r="C248" s="201"/>
      <c r="D248" s="202" t="s">
        <v>72</v>
      </c>
      <c r="E248" s="214" t="s">
        <v>305</v>
      </c>
      <c r="F248" s="214" t="s">
        <v>306</v>
      </c>
      <c r="G248" s="201"/>
      <c r="H248" s="201"/>
      <c r="I248" s="204"/>
      <c r="J248" s="215">
        <f>BK248</f>
        <v>0</v>
      </c>
      <c r="K248" s="201"/>
      <c r="L248" s="206"/>
      <c r="M248" s="207"/>
      <c r="N248" s="208"/>
      <c r="O248" s="208"/>
      <c r="P248" s="209">
        <f>SUM(P249:P250)</f>
        <v>0</v>
      </c>
      <c r="Q248" s="208"/>
      <c r="R248" s="209">
        <f>SUM(R249:R250)</f>
        <v>0</v>
      </c>
      <c r="S248" s="208"/>
      <c r="T248" s="210">
        <f>SUM(T249:T250)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11" t="s">
        <v>77</v>
      </c>
      <c r="AT248" s="212" t="s">
        <v>72</v>
      </c>
      <c r="AU248" s="212" t="s">
        <v>77</v>
      </c>
      <c r="AY248" s="211" t="s">
        <v>149</v>
      </c>
      <c r="BK248" s="213">
        <f>SUM(BK249:BK250)</f>
        <v>0</v>
      </c>
    </row>
    <row r="249" s="2" customFormat="1" ht="66.75" customHeight="1">
      <c r="A249" s="41"/>
      <c r="B249" s="42"/>
      <c r="C249" s="216" t="s">
        <v>307</v>
      </c>
      <c r="D249" s="216" t="s">
        <v>152</v>
      </c>
      <c r="E249" s="217" t="s">
        <v>308</v>
      </c>
      <c r="F249" s="218" t="s">
        <v>309</v>
      </c>
      <c r="G249" s="219" t="s">
        <v>310</v>
      </c>
      <c r="H249" s="220">
        <v>1.6060000000000001</v>
      </c>
      <c r="I249" s="221"/>
      <c r="J249" s="222">
        <f>ROUND(I249*H249,2)</f>
        <v>0</v>
      </c>
      <c r="K249" s="218" t="s">
        <v>156</v>
      </c>
      <c r="L249" s="47"/>
      <c r="M249" s="223" t="s">
        <v>21</v>
      </c>
      <c r="N249" s="224" t="s">
        <v>44</v>
      </c>
      <c r="O249" s="87"/>
      <c r="P249" s="225">
        <f>O249*H249</f>
        <v>0</v>
      </c>
      <c r="Q249" s="225">
        <v>0</v>
      </c>
      <c r="R249" s="225">
        <f>Q249*H249</f>
        <v>0</v>
      </c>
      <c r="S249" s="225">
        <v>0</v>
      </c>
      <c r="T249" s="226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7" t="s">
        <v>157</v>
      </c>
      <c r="AT249" s="227" t="s">
        <v>152</v>
      </c>
      <c r="AU249" s="227" t="s">
        <v>81</v>
      </c>
      <c r="AY249" s="20" t="s">
        <v>149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0" t="s">
        <v>77</v>
      </c>
      <c r="BK249" s="228">
        <f>ROUND(I249*H249,2)</f>
        <v>0</v>
      </c>
      <c r="BL249" s="20" t="s">
        <v>157</v>
      </c>
      <c r="BM249" s="227" t="s">
        <v>311</v>
      </c>
    </row>
    <row r="250" s="2" customFormat="1">
      <c r="A250" s="41"/>
      <c r="B250" s="42"/>
      <c r="C250" s="43"/>
      <c r="D250" s="229" t="s">
        <v>159</v>
      </c>
      <c r="E250" s="43"/>
      <c r="F250" s="230" t="s">
        <v>312</v>
      </c>
      <c r="G250" s="43"/>
      <c r="H250" s="43"/>
      <c r="I250" s="231"/>
      <c r="J250" s="43"/>
      <c r="K250" s="43"/>
      <c r="L250" s="47"/>
      <c r="M250" s="232"/>
      <c r="N250" s="233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159</v>
      </c>
      <c r="AU250" s="20" t="s">
        <v>81</v>
      </c>
    </row>
    <row r="251" s="12" customFormat="1" ht="25.92" customHeight="1">
      <c r="A251" s="12"/>
      <c r="B251" s="200"/>
      <c r="C251" s="201"/>
      <c r="D251" s="202" t="s">
        <v>72</v>
      </c>
      <c r="E251" s="203" t="s">
        <v>313</v>
      </c>
      <c r="F251" s="203" t="s">
        <v>314</v>
      </c>
      <c r="G251" s="201"/>
      <c r="H251" s="201"/>
      <c r="I251" s="204"/>
      <c r="J251" s="205">
        <f>BK251</f>
        <v>0</v>
      </c>
      <c r="K251" s="201"/>
      <c r="L251" s="206"/>
      <c r="M251" s="207"/>
      <c r="N251" s="208"/>
      <c r="O251" s="208"/>
      <c r="P251" s="209">
        <f>P252+P269+P282+P293</f>
        <v>0</v>
      </c>
      <c r="Q251" s="208"/>
      <c r="R251" s="209">
        <f>R252+R269+R282+R293</f>
        <v>0.023342359999999999</v>
      </c>
      <c r="S251" s="208"/>
      <c r="T251" s="210">
        <f>T252+T269+T282+T293</f>
        <v>0.0053440000000000007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1" t="s">
        <v>81</v>
      </c>
      <c r="AT251" s="212" t="s">
        <v>72</v>
      </c>
      <c r="AU251" s="212" t="s">
        <v>73</v>
      </c>
      <c r="AY251" s="211" t="s">
        <v>149</v>
      </c>
      <c r="BK251" s="213">
        <f>BK252+BK269+BK282+BK293</f>
        <v>0</v>
      </c>
    </row>
    <row r="252" s="12" customFormat="1" ht="22.8" customHeight="1">
      <c r="A252" s="12"/>
      <c r="B252" s="200"/>
      <c r="C252" s="201"/>
      <c r="D252" s="202" t="s">
        <v>72</v>
      </c>
      <c r="E252" s="214" t="s">
        <v>315</v>
      </c>
      <c r="F252" s="214" t="s">
        <v>316</v>
      </c>
      <c r="G252" s="201"/>
      <c r="H252" s="201"/>
      <c r="I252" s="204"/>
      <c r="J252" s="215">
        <f>BK252</f>
        <v>0</v>
      </c>
      <c r="K252" s="201"/>
      <c r="L252" s="206"/>
      <c r="M252" s="207"/>
      <c r="N252" s="208"/>
      <c r="O252" s="208"/>
      <c r="P252" s="209">
        <f>SUM(P253:P268)</f>
        <v>0</v>
      </c>
      <c r="Q252" s="208"/>
      <c r="R252" s="209">
        <f>SUM(R253:R268)</f>
        <v>0.012941999999999999</v>
      </c>
      <c r="S252" s="208"/>
      <c r="T252" s="210">
        <f>SUM(T253:T268)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11" t="s">
        <v>81</v>
      </c>
      <c r="AT252" s="212" t="s">
        <v>72</v>
      </c>
      <c r="AU252" s="212" t="s">
        <v>77</v>
      </c>
      <c r="AY252" s="211" t="s">
        <v>149</v>
      </c>
      <c r="BK252" s="213">
        <f>SUM(BK253:BK268)</f>
        <v>0</v>
      </c>
    </row>
    <row r="253" s="2" customFormat="1" ht="44.25" customHeight="1">
      <c r="A253" s="41"/>
      <c r="B253" s="42"/>
      <c r="C253" s="216" t="s">
        <v>317</v>
      </c>
      <c r="D253" s="216" t="s">
        <v>152</v>
      </c>
      <c r="E253" s="217" t="s">
        <v>318</v>
      </c>
      <c r="F253" s="218" t="s">
        <v>319</v>
      </c>
      <c r="G253" s="219" t="s">
        <v>155</v>
      </c>
      <c r="H253" s="220">
        <v>0.95699999999999996</v>
      </c>
      <c r="I253" s="221"/>
      <c r="J253" s="222">
        <f>ROUND(I253*H253,2)</f>
        <v>0</v>
      </c>
      <c r="K253" s="218" t="s">
        <v>156</v>
      </c>
      <c r="L253" s="47"/>
      <c r="M253" s="223" t="s">
        <v>21</v>
      </c>
      <c r="N253" s="224" t="s">
        <v>44</v>
      </c>
      <c r="O253" s="87"/>
      <c r="P253" s="225">
        <f>O253*H253</f>
        <v>0</v>
      </c>
      <c r="Q253" s="225">
        <v>0.0060000000000000001</v>
      </c>
      <c r="R253" s="225">
        <f>Q253*H253</f>
        <v>0.0057419999999999997</v>
      </c>
      <c r="S253" s="225">
        <v>0</v>
      </c>
      <c r="T253" s="226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7" t="s">
        <v>256</v>
      </c>
      <c r="AT253" s="227" t="s">
        <v>152</v>
      </c>
      <c r="AU253" s="227" t="s">
        <v>81</v>
      </c>
      <c r="AY253" s="20" t="s">
        <v>149</v>
      </c>
      <c r="BE253" s="228">
        <f>IF(N253="základní",J253,0)</f>
        <v>0</v>
      </c>
      <c r="BF253" s="228">
        <f>IF(N253="snížená",J253,0)</f>
        <v>0</v>
      </c>
      <c r="BG253" s="228">
        <f>IF(N253="zákl. přenesená",J253,0)</f>
        <v>0</v>
      </c>
      <c r="BH253" s="228">
        <f>IF(N253="sníž. přenesená",J253,0)</f>
        <v>0</v>
      </c>
      <c r="BI253" s="228">
        <f>IF(N253="nulová",J253,0)</f>
        <v>0</v>
      </c>
      <c r="BJ253" s="20" t="s">
        <v>77</v>
      </c>
      <c r="BK253" s="228">
        <f>ROUND(I253*H253,2)</f>
        <v>0</v>
      </c>
      <c r="BL253" s="20" t="s">
        <v>256</v>
      </c>
      <c r="BM253" s="227" t="s">
        <v>320</v>
      </c>
    </row>
    <row r="254" s="2" customFormat="1">
      <c r="A254" s="41"/>
      <c r="B254" s="42"/>
      <c r="C254" s="43"/>
      <c r="D254" s="229" t="s">
        <v>159</v>
      </c>
      <c r="E254" s="43"/>
      <c r="F254" s="230" t="s">
        <v>321</v>
      </c>
      <c r="G254" s="43"/>
      <c r="H254" s="43"/>
      <c r="I254" s="231"/>
      <c r="J254" s="43"/>
      <c r="K254" s="43"/>
      <c r="L254" s="47"/>
      <c r="M254" s="232"/>
      <c r="N254" s="233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159</v>
      </c>
      <c r="AU254" s="20" t="s">
        <v>81</v>
      </c>
    </row>
    <row r="255" s="13" customFormat="1">
      <c r="A255" s="13"/>
      <c r="B255" s="234"/>
      <c r="C255" s="235"/>
      <c r="D255" s="236" t="s">
        <v>161</v>
      </c>
      <c r="E255" s="237" t="s">
        <v>21</v>
      </c>
      <c r="F255" s="238" t="s">
        <v>322</v>
      </c>
      <c r="G255" s="235"/>
      <c r="H255" s="237" t="s">
        <v>21</v>
      </c>
      <c r="I255" s="239"/>
      <c r="J255" s="235"/>
      <c r="K255" s="235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161</v>
      </c>
      <c r="AU255" s="244" t="s">
        <v>81</v>
      </c>
      <c r="AV255" s="13" t="s">
        <v>77</v>
      </c>
      <c r="AW255" s="13" t="s">
        <v>34</v>
      </c>
      <c r="AX255" s="13" t="s">
        <v>73</v>
      </c>
      <c r="AY255" s="244" t="s">
        <v>149</v>
      </c>
    </row>
    <row r="256" s="13" customFormat="1">
      <c r="A256" s="13"/>
      <c r="B256" s="234"/>
      <c r="C256" s="235"/>
      <c r="D256" s="236" t="s">
        <v>161</v>
      </c>
      <c r="E256" s="237" t="s">
        <v>21</v>
      </c>
      <c r="F256" s="238" t="s">
        <v>225</v>
      </c>
      <c r="G256" s="235"/>
      <c r="H256" s="237" t="s">
        <v>21</v>
      </c>
      <c r="I256" s="239"/>
      <c r="J256" s="235"/>
      <c r="K256" s="235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161</v>
      </c>
      <c r="AU256" s="244" t="s">
        <v>81</v>
      </c>
      <c r="AV256" s="13" t="s">
        <v>77</v>
      </c>
      <c r="AW256" s="13" t="s">
        <v>34</v>
      </c>
      <c r="AX256" s="13" t="s">
        <v>73</v>
      </c>
      <c r="AY256" s="244" t="s">
        <v>149</v>
      </c>
    </row>
    <row r="257" s="13" customFormat="1">
      <c r="A257" s="13"/>
      <c r="B257" s="234"/>
      <c r="C257" s="235"/>
      <c r="D257" s="236" t="s">
        <v>161</v>
      </c>
      <c r="E257" s="237" t="s">
        <v>21</v>
      </c>
      <c r="F257" s="238" t="s">
        <v>226</v>
      </c>
      <c r="G257" s="235"/>
      <c r="H257" s="237" t="s">
        <v>21</v>
      </c>
      <c r="I257" s="239"/>
      <c r="J257" s="235"/>
      <c r="K257" s="235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161</v>
      </c>
      <c r="AU257" s="244" t="s">
        <v>81</v>
      </c>
      <c r="AV257" s="13" t="s">
        <v>77</v>
      </c>
      <c r="AW257" s="13" t="s">
        <v>34</v>
      </c>
      <c r="AX257" s="13" t="s">
        <v>73</v>
      </c>
      <c r="AY257" s="244" t="s">
        <v>149</v>
      </c>
    </row>
    <row r="258" s="13" customFormat="1">
      <c r="A258" s="13"/>
      <c r="B258" s="234"/>
      <c r="C258" s="235"/>
      <c r="D258" s="236" t="s">
        <v>161</v>
      </c>
      <c r="E258" s="237" t="s">
        <v>21</v>
      </c>
      <c r="F258" s="238" t="s">
        <v>227</v>
      </c>
      <c r="G258" s="235"/>
      <c r="H258" s="237" t="s">
        <v>21</v>
      </c>
      <c r="I258" s="239"/>
      <c r="J258" s="235"/>
      <c r="K258" s="235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161</v>
      </c>
      <c r="AU258" s="244" t="s">
        <v>81</v>
      </c>
      <c r="AV258" s="13" t="s">
        <v>77</v>
      </c>
      <c r="AW258" s="13" t="s">
        <v>34</v>
      </c>
      <c r="AX258" s="13" t="s">
        <v>73</v>
      </c>
      <c r="AY258" s="244" t="s">
        <v>149</v>
      </c>
    </row>
    <row r="259" s="14" customFormat="1">
      <c r="A259" s="14"/>
      <c r="B259" s="245"/>
      <c r="C259" s="246"/>
      <c r="D259" s="236" t="s">
        <v>161</v>
      </c>
      <c r="E259" s="247" t="s">
        <v>21</v>
      </c>
      <c r="F259" s="248" t="s">
        <v>323</v>
      </c>
      <c r="G259" s="246"/>
      <c r="H259" s="249">
        <v>0.95699999999999996</v>
      </c>
      <c r="I259" s="250"/>
      <c r="J259" s="246"/>
      <c r="K259" s="246"/>
      <c r="L259" s="251"/>
      <c r="M259" s="252"/>
      <c r="N259" s="253"/>
      <c r="O259" s="253"/>
      <c r="P259" s="253"/>
      <c r="Q259" s="253"/>
      <c r="R259" s="253"/>
      <c r="S259" s="253"/>
      <c r="T259" s="25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5" t="s">
        <v>161</v>
      </c>
      <c r="AU259" s="255" t="s">
        <v>81</v>
      </c>
      <c r="AV259" s="14" t="s">
        <v>81</v>
      </c>
      <c r="AW259" s="14" t="s">
        <v>34</v>
      </c>
      <c r="AX259" s="14" t="s">
        <v>73</v>
      </c>
      <c r="AY259" s="255" t="s">
        <v>149</v>
      </c>
    </row>
    <row r="260" s="16" customFormat="1">
      <c r="A260" s="16"/>
      <c r="B260" s="267"/>
      <c r="C260" s="268"/>
      <c r="D260" s="236" t="s">
        <v>161</v>
      </c>
      <c r="E260" s="269" t="s">
        <v>113</v>
      </c>
      <c r="F260" s="270" t="s">
        <v>192</v>
      </c>
      <c r="G260" s="268"/>
      <c r="H260" s="271">
        <v>0.95699999999999996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T260" s="277" t="s">
        <v>161</v>
      </c>
      <c r="AU260" s="277" t="s">
        <v>81</v>
      </c>
      <c r="AV260" s="16" t="s">
        <v>150</v>
      </c>
      <c r="AW260" s="16" t="s">
        <v>34</v>
      </c>
      <c r="AX260" s="16" t="s">
        <v>73</v>
      </c>
      <c r="AY260" s="277" t="s">
        <v>149</v>
      </c>
    </row>
    <row r="261" s="15" customFormat="1">
      <c r="A261" s="15"/>
      <c r="B261" s="256"/>
      <c r="C261" s="257"/>
      <c r="D261" s="236" t="s">
        <v>161</v>
      </c>
      <c r="E261" s="258" t="s">
        <v>21</v>
      </c>
      <c r="F261" s="259" t="s">
        <v>164</v>
      </c>
      <c r="G261" s="257"/>
      <c r="H261" s="260">
        <v>0.95699999999999996</v>
      </c>
      <c r="I261" s="261"/>
      <c r="J261" s="257"/>
      <c r="K261" s="257"/>
      <c r="L261" s="262"/>
      <c r="M261" s="263"/>
      <c r="N261" s="264"/>
      <c r="O261" s="264"/>
      <c r="P261" s="264"/>
      <c r="Q261" s="264"/>
      <c r="R261" s="264"/>
      <c r="S261" s="264"/>
      <c r="T261" s="26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6" t="s">
        <v>161</v>
      </c>
      <c r="AU261" s="266" t="s">
        <v>81</v>
      </c>
      <c r="AV261" s="15" t="s">
        <v>157</v>
      </c>
      <c r="AW261" s="15" t="s">
        <v>34</v>
      </c>
      <c r="AX261" s="15" t="s">
        <v>77</v>
      </c>
      <c r="AY261" s="266" t="s">
        <v>149</v>
      </c>
    </row>
    <row r="262" s="2" customFormat="1" ht="24.15" customHeight="1">
      <c r="A262" s="41"/>
      <c r="B262" s="42"/>
      <c r="C262" s="278" t="s">
        <v>324</v>
      </c>
      <c r="D262" s="278" t="s">
        <v>229</v>
      </c>
      <c r="E262" s="279" t="s">
        <v>325</v>
      </c>
      <c r="F262" s="280" t="s">
        <v>326</v>
      </c>
      <c r="G262" s="281" t="s">
        <v>327</v>
      </c>
      <c r="H262" s="282">
        <v>0.23999999999999999</v>
      </c>
      <c r="I262" s="283"/>
      <c r="J262" s="284">
        <f>ROUND(I262*H262,2)</f>
        <v>0</v>
      </c>
      <c r="K262" s="280" t="s">
        <v>156</v>
      </c>
      <c r="L262" s="285"/>
      <c r="M262" s="286" t="s">
        <v>21</v>
      </c>
      <c r="N262" s="287" t="s">
        <v>44</v>
      </c>
      <c r="O262" s="87"/>
      <c r="P262" s="225">
        <f>O262*H262</f>
        <v>0</v>
      </c>
      <c r="Q262" s="225">
        <v>0.029999999999999999</v>
      </c>
      <c r="R262" s="225">
        <f>Q262*H262</f>
        <v>0.0071999999999999998</v>
      </c>
      <c r="S262" s="225">
        <v>0</v>
      </c>
      <c r="T262" s="226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7" t="s">
        <v>328</v>
      </c>
      <c r="AT262" s="227" t="s">
        <v>229</v>
      </c>
      <c r="AU262" s="227" t="s">
        <v>81</v>
      </c>
      <c r="AY262" s="20" t="s">
        <v>149</v>
      </c>
      <c r="BE262" s="228">
        <f>IF(N262="základní",J262,0)</f>
        <v>0</v>
      </c>
      <c r="BF262" s="228">
        <f>IF(N262="snížená",J262,0)</f>
        <v>0</v>
      </c>
      <c r="BG262" s="228">
        <f>IF(N262="zákl. přenesená",J262,0)</f>
        <v>0</v>
      </c>
      <c r="BH262" s="228">
        <f>IF(N262="sníž. přenesená",J262,0)</f>
        <v>0</v>
      </c>
      <c r="BI262" s="228">
        <f>IF(N262="nulová",J262,0)</f>
        <v>0</v>
      </c>
      <c r="BJ262" s="20" t="s">
        <v>77</v>
      </c>
      <c r="BK262" s="228">
        <f>ROUND(I262*H262,2)</f>
        <v>0</v>
      </c>
      <c r="BL262" s="20" t="s">
        <v>256</v>
      </c>
      <c r="BM262" s="227" t="s">
        <v>329</v>
      </c>
    </row>
    <row r="263" s="14" customFormat="1">
      <c r="A263" s="14"/>
      <c r="B263" s="245"/>
      <c r="C263" s="246"/>
      <c r="D263" s="236" t="s">
        <v>161</v>
      </c>
      <c r="E263" s="247" t="s">
        <v>21</v>
      </c>
      <c r="F263" s="248" t="s">
        <v>330</v>
      </c>
      <c r="G263" s="246"/>
      <c r="H263" s="249">
        <v>0.029999999999999999</v>
      </c>
      <c r="I263" s="250"/>
      <c r="J263" s="246"/>
      <c r="K263" s="246"/>
      <c r="L263" s="251"/>
      <c r="M263" s="252"/>
      <c r="N263" s="253"/>
      <c r="O263" s="253"/>
      <c r="P263" s="253"/>
      <c r="Q263" s="253"/>
      <c r="R263" s="253"/>
      <c r="S263" s="253"/>
      <c r="T263" s="25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5" t="s">
        <v>161</v>
      </c>
      <c r="AU263" s="255" t="s">
        <v>81</v>
      </c>
      <c r="AV263" s="14" t="s">
        <v>81</v>
      </c>
      <c r="AW263" s="14" t="s">
        <v>34</v>
      </c>
      <c r="AX263" s="14" t="s">
        <v>73</v>
      </c>
      <c r="AY263" s="255" t="s">
        <v>149</v>
      </c>
    </row>
    <row r="264" s="13" customFormat="1">
      <c r="A264" s="13"/>
      <c r="B264" s="234"/>
      <c r="C264" s="235"/>
      <c r="D264" s="236" t="s">
        <v>161</v>
      </c>
      <c r="E264" s="237" t="s">
        <v>21</v>
      </c>
      <c r="F264" s="238" t="s">
        <v>331</v>
      </c>
      <c r="G264" s="235"/>
      <c r="H264" s="237" t="s">
        <v>21</v>
      </c>
      <c r="I264" s="239"/>
      <c r="J264" s="235"/>
      <c r="K264" s="235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161</v>
      </c>
      <c r="AU264" s="244" t="s">
        <v>81</v>
      </c>
      <c r="AV264" s="13" t="s">
        <v>77</v>
      </c>
      <c r="AW264" s="13" t="s">
        <v>34</v>
      </c>
      <c r="AX264" s="13" t="s">
        <v>73</v>
      </c>
      <c r="AY264" s="244" t="s">
        <v>149</v>
      </c>
    </row>
    <row r="265" s="14" customFormat="1">
      <c r="A265" s="14"/>
      <c r="B265" s="245"/>
      <c r="C265" s="246"/>
      <c r="D265" s="236" t="s">
        <v>161</v>
      </c>
      <c r="E265" s="247" t="s">
        <v>21</v>
      </c>
      <c r="F265" s="248" t="s">
        <v>332</v>
      </c>
      <c r="G265" s="246"/>
      <c r="H265" s="249">
        <v>0.20999999999999999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161</v>
      </c>
      <c r="AU265" s="255" t="s">
        <v>81</v>
      </c>
      <c r="AV265" s="14" t="s">
        <v>81</v>
      </c>
      <c r="AW265" s="14" t="s">
        <v>34</v>
      </c>
      <c r="AX265" s="14" t="s">
        <v>73</v>
      </c>
      <c r="AY265" s="255" t="s">
        <v>149</v>
      </c>
    </row>
    <row r="266" s="15" customFormat="1">
      <c r="A266" s="15"/>
      <c r="B266" s="256"/>
      <c r="C266" s="257"/>
      <c r="D266" s="236" t="s">
        <v>161</v>
      </c>
      <c r="E266" s="258" t="s">
        <v>21</v>
      </c>
      <c r="F266" s="259" t="s">
        <v>164</v>
      </c>
      <c r="G266" s="257"/>
      <c r="H266" s="260">
        <v>0.23999999999999999</v>
      </c>
      <c r="I266" s="261"/>
      <c r="J266" s="257"/>
      <c r="K266" s="257"/>
      <c r="L266" s="262"/>
      <c r="M266" s="263"/>
      <c r="N266" s="264"/>
      <c r="O266" s="264"/>
      <c r="P266" s="264"/>
      <c r="Q266" s="264"/>
      <c r="R266" s="264"/>
      <c r="S266" s="264"/>
      <c r="T266" s="26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66" t="s">
        <v>161</v>
      </c>
      <c r="AU266" s="266" t="s">
        <v>81</v>
      </c>
      <c r="AV266" s="15" t="s">
        <v>157</v>
      </c>
      <c r="AW266" s="15" t="s">
        <v>34</v>
      </c>
      <c r="AX266" s="15" t="s">
        <v>77</v>
      </c>
      <c r="AY266" s="266" t="s">
        <v>149</v>
      </c>
    </row>
    <row r="267" s="2" customFormat="1" ht="55.5" customHeight="1">
      <c r="A267" s="41"/>
      <c r="B267" s="42"/>
      <c r="C267" s="216" t="s">
        <v>333</v>
      </c>
      <c r="D267" s="216" t="s">
        <v>152</v>
      </c>
      <c r="E267" s="217" t="s">
        <v>334</v>
      </c>
      <c r="F267" s="218" t="s">
        <v>335</v>
      </c>
      <c r="G267" s="219" t="s">
        <v>310</v>
      </c>
      <c r="H267" s="220">
        <v>0.012999999999999999</v>
      </c>
      <c r="I267" s="221"/>
      <c r="J267" s="222">
        <f>ROUND(I267*H267,2)</f>
        <v>0</v>
      </c>
      <c r="K267" s="218" t="s">
        <v>156</v>
      </c>
      <c r="L267" s="47"/>
      <c r="M267" s="223" t="s">
        <v>21</v>
      </c>
      <c r="N267" s="224" t="s">
        <v>44</v>
      </c>
      <c r="O267" s="87"/>
      <c r="P267" s="225">
        <f>O267*H267</f>
        <v>0</v>
      </c>
      <c r="Q267" s="225">
        <v>0</v>
      </c>
      <c r="R267" s="225">
        <f>Q267*H267</f>
        <v>0</v>
      </c>
      <c r="S267" s="225">
        <v>0</v>
      </c>
      <c r="T267" s="226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7" t="s">
        <v>256</v>
      </c>
      <c r="AT267" s="227" t="s">
        <v>152</v>
      </c>
      <c r="AU267" s="227" t="s">
        <v>81</v>
      </c>
      <c r="AY267" s="20" t="s">
        <v>149</v>
      </c>
      <c r="BE267" s="228">
        <f>IF(N267="základní",J267,0)</f>
        <v>0</v>
      </c>
      <c r="BF267" s="228">
        <f>IF(N267="snížená",J267,0)</f>
        <v>0</v>
      </c>
      <c r="BG267" s="228">
        <f>IF(N267="zákl. přenesená",J267,0)</f>
        <v>0</v>
      </c>
      <c r="BH267" s="228">
        <f>IF(N267="sníž. přenesená",J267,0)</f>
        <v>0</v>
      </c>
      <c r="BI267" s="228">
        <f>IF(N267="nulová",J267,0)</f>
        <v>0</v>
      </c>
      <c r="BJ267" s="20" t="s">
        <v>77</v>
      </c>
      <c r="BK267" s="228">
        <f>ROUND(I267*H267,2)</f>
        <v>0</v>
      </c>
      <c r="BL267" s="20" t="s">
        <v>256</v>
      </c>
      <c r="BM267" s="227" t="s">
        <v>336</v>
      </c>
    </row>
    <row r="268" s="2" customFormat="1">
      <c r="A268" s="41"/>
      <c r="B268" s="42"/>
      <c r="C268" s="43"/>
      <c r="D268" s="229" t="s">
        <v>159</v>
      </c>
      <c r="E268" s="43"/>
      <c r="F268" s="230" t="s">
        <v>337</v>
      </c>
      <c r="G268" s="43"/>
      <c r="H268" s="43"/>
      <c r="I268" s="231"/>
      <c r="J268" s="43"/>
      <c r="K268" s="43"/>
      <c r="L268" s="47"/>
      <c r="M268" s="232"/>
      <c r="N268" s="233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159</v>
      </c>
      <c r="AU268" s="20" t="s">
        <v>81</v>
      </c>
    </row>
    <row r="269" s="12" customFormat="1" ht="22.8" customHeight="1">
      <c r="A269" s="12"/>
      <c r="B269" s="200"/>
      <c r="C269" s="201"/>
      <c r="D269" s="202" t="s">
        <v>72</v>
      </c>
      <c r="E269" s="214" t="s">
        <v>338</v>
      </c>
      <c r="F269" s="214" t="s">
        <v>339</v>
      </c>
      <c r="G269" s="201"/>
      <c r="H269" s="201"/>
      <c r="I269" s="204"/>
      <c r="J269" s="215">
        <f>BK269</f>
        <v>0</v>
      </c>
      <c r="K269" s="201"/>
      <c r="L269" s="206"/>
      <c r="M269" s="207"/>
      <c r="N269" s="208"/>
      <c r="O269" s="208"/>
      <c r="P269" s="209">
        <f>SUM(P270:P281)</f>
        <v>0</v>
      </c>
      <c r="Q269" s="208"/>
      <c r="R269" s="209">
        <f>SUM(R270:R281)</f>
        <v>0.0026560000000000004</v>
      </c>
      <c r="S269" s="208"/>
      <c r="T269" s="210">
        <f>SUM(T270:T281)</f>
        <v>0.0053440000000000007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1" t="s">
        <v>81</v>
      </c>
      <c r="AT269" s="212" t="s">
        <v>72</v>
      </c>
      <c r="AU269" s="212" t="s">
        <v>77</v>
      </c>
      <c r="AY269" s="211" t="s">
        <v>149</v>
      </c>
      <c r="BK269" s="213">
        <f>SUM(BK270:BK281)</f>
        <v>0</v>
      </c>
    </row>
    <row r="270" s="2" customFormat="1" ht="24.15" customHeight="1">
      <c r="A270" s="41"/>
      <c r="B270" s="42"/>
      <c r="C270" s="216" t="s">
        <v>340</v>
      </c>
      <c r="D270" s="216" t="s">
        <v>152</v>
      </c>
      <c r="E270" s="217" t="s">
        <v>341</v>
      </c>
      <c r="F270" s="218" t="s">
        <v>342</v>
      </c>
      <c r="G270" s="219" t="s">
        <v>174</v>
      </c>
      <c r="H270" s="220">
        <v>3.2000000000000002</v>
      </c>
      <c r="I270" s="221"/>
      <c r="J270" s="222">
        <f>ROUND(I270*H270,2)</f>
        <v>0</v>
      </c>
      <c r="K270" s="218" t="s">
        <v>156</v>
      </c>
      <c r="L270" s="47"/>
      <c r="M270" s="223" t="s">
        <v>21</v>
      </c>
      <c r="N270" s="224" t="s">
        <v>44</v>
      </c>
      <c r="O270" s="87"/>
      <c r="P270" s="225">
        <f>O270*H270</f>
        <v>0</v>
      </c>
      <c r="Q270" s="225">
        <v>0</v>
      </c>
      <c r="R270" s="225">
        <f>Q270*H270</f>
        <v>0</v>
      </c>
      <c r="S270" s="225">
        <v>0.00167</v>
      </c>
      <c r="T270" s="226">
        <f>S270*H270</f>
        <v>0.0053440000000000007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7" t="s">
        <v>256</v>
      </c>
      <c r="AT270" s="227" t="s">
        <v>152</v>
      </c>
      <c r="AU270" s="227" t="s">
        <v>81</v>
      </c>
      <c r="AY270" s="20" t="s">
        <v>149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0" t="s">
        <v>77</v>
      </c>
      <c r="BK270" s="228">
        <f>ROUND(I270*H270,2)</f>
        <v>0</v>
      </c>
      <c r="BL270" s="20" t="s">
        <v>256</v>
      </c>
      <c r="BM270" s="227" t="s">
        <v>343</v>
      </c>
    </row>
    <row r="271" s="2" customFormat="1">
      <c r="A271" s="41"/>
      <c r="B271" s="42"/>
      <c r="C271" s="43"/>
      <c r="D271" s="229" t="s">
        <v>159</v>
      </c>
      <c r="E271" s="43"/>
      <c r="F271" s="230" t="s">
        <v>344</v>
      </c>
      <c r="G271" s="43"/>
      <c r="H271" s="43"/>
      <c r="I271" s="231"/>
      <c r="J271" s="43"/>
      <c r="K271" s="43"/>
      <c r="L271" s="47"/>
      <c r="M271" s="232"/>
      <c r="N271" s="233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159</v>
      </c>
      <c r="AU271" s="20" t="s">
        <v>81</v>
      </c>
    </row>
    <row r="272" s="2" customFormat="1">
      <c r="A272" s="41"/>
      <c r="B272" s="42"/>
      <c r="C272" s="43"/>
      <c r="D272" s="236" t="s">
        <v>279</v>
      </c>
      <c r="E272" s="43"/>
      <c r="F272" s="288" t="s">
        <v>345</v>
      </c>
      <c r="G272" s="43"/>
      <c r="H272" s="43"/>
      <c r="I272" s="231"/>
      <c r="J272" s="43"/>
      <c r="K272" s="43"/>
      <c r="L272" s="47"/>
      <c r="M272" s="232"/>
      <c r="N272" s="233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279</v>
      </c>
      <c r="AU272" s="20" t="s">
        <v>81</v>
      </c>
    </row>
    <row r="273" s="14" customFormat="1">
      <c r="A273" s="14"/>
      <c r="B273" s="245"/>
      <c r="C273" s="246"/>
      <c r="D273" s="236" t="s">
        <v>161</v>
      </c>
      <c r="E273" s="247" t="s">
        <v>21</v>
      </c>
      <c r="F273" s="248" t="s">
        <v>346</v>
      </c>
      <c r="G273" s="246"/>
      <c r="H273" s="249">
        <v>3.2000000000000002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161</v>
      </c>
      <c r="AU273" s="255" t="s">
        <v>81</v>
      </c>
      <c r="AV273" s="14" t="s">
        <v>81</v>
      </c>
      <c r="AW273" s="14" t="s">
        <v>34</v>
      </c>
      <c r="AX273" s="14" t="s">
        <v>73</v>
      </c>
      <c r="AY273" s="255" t="s">
        <v>149</v>
      </c>
    </row>
    <row r="274" s="15" customFormat="1">
      <c r="A274" s="15"/>
      <c r="B274" s="256"/>
      <c r="C274" s="257"/>
      <c r="D274" s="236" t="s">
        <v>161</v>
      </c>
      <c r="E274" s="258" t="s">
        <v>21</v>
      </c>
      <c r="F274" s="259" t="s">
        <v>164</v>
      </c>
      <c r="G274" s="257"/>
      <c r="H274" s="260">
        <v>3.2000000000000002</v>
      </c>
      <c r="I274" s="261"/>
      <c r="J274" s="257"/>
      <c r="K274" s="257"/>
      <c r="L274" s="262"/>
      <c r="M274" s="263"/>
      <c r="N274" s="264"/>
      <c r="O274" s="264"/>
      <c r="P274" s="264"/>
      <c r="Q274" s="264"/>
      <c r="R274" s="264"/>
      <c r="S274" s="264"/>
      <c r="T274" s="26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6" t="s">
        <v>161</v>
      </c>
      <c r="AU274" s="266" t="s">
        <v>81</v>
      </c>
      <c r="AV274" s="15" t="s">
        <v>157</v>
      </c>
      <c r="AW274" s="15" t="s">
        <v>34</v>
      </c>
      <c r="AX274" s="15" t="s">
        <v>77</v>
      </c>
      <c r="AY274" s="266" t="s">
        <v>149</v>
      </c>
    </row>
    <row r="275" s="2" customFormat="1" ht="33" customHeight="1">
      <c r="A275" s="41"/>
      <c r="B275" s="42"/>
      <c r="C275" s="216" t="s">
        <v>347</v>
      </c>
      <c r="D275" s="216" t="s">
        <v>152</v>
      </c>
      <c r="E275" s="217" t="s">
        <v>348</v>
      </c>
      <c r="F275" s="218" t="s">
        <v>349</v>
      </c>
      <c r="G275" s="219" t="s">
        <v>174</v>
      </c>
      <c r="H275" s="220">
        <v>3.2000000000000002</v>
      </c>
      <c r="I275" s="221"/>
      <c r="J275" s="222">
        <f>ROUND(I275*H275,2)</f>
        <v>0</v>
      </c>
      <c r="K275" s="218" t="s">
        <v>156</v>
      </c>
      <c r="L275" s="47"/>
      <c r="M275" s="223" t="s">
        <v>21</v>
      </c>
      <c r="N275" s="224" t="s">
        <v>44</v>
      </c>
      <c r="O275" s="87"/>
      <c r="P275" s="225">
        <f>O275*H275</f>
        <v>0</v>
      </c>
      <c r="Q275" s="225">
        <v>0.00083000000000000001</v>
      </c>
      <c r="R275" s="225">
        <f>Q275*H275</f>
        <v>0.0026560000000000004</v>
      </c>
      <c r="S275" s="225">
        <v>0</v>
      </c>
      <c r="T275" s="226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7" t="s">
        <v>256</v>
      </c>
      <c r="AT275" s="227" t="s">
        <v>152</v>
      </c>
      <c r="AU275" s="227" t="s">
        <v>81</v>
      </c>
      <c r="AY275" s="20" t="s">
        <v>149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0" t="s">
        <v>77</v>
      </c>
      <c r="BK275" s="228">
        <f>ROUND(I275*H275,2)</f>
        <v>0</v>
      </c>
      <c r="BL275" s="20" t="s">
        <v>256</v>
      </c>
      <c r="BM275" s="227" t="s">
        <v>350</v>
      </c>
    </row>
    <row r="276" s="2" customFormat="1">
      <c r="A276" s="41"/>
      <c r="B276" s="42"/>
      <c r="C276" s="43"/>
      <c r="D276" s="229" t="s">
        <v>159</v>
      </c>
      <c r="E276" s="43"/>
      <c r="F276" s="230" t="s">
        <v>351</v>
      </c>
      <c r="G276" s="43"/>
      <c r="H276" s="43"/>
      <c r="I276" s="231"/>
      <c r="J276" s="43"/>
      <c r="K276" s="43"/>
      <c r="L276" s="47"/>
      <c r="M276" s="232"/>
      <c r="N276" s="233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159</v>
      </c>
      <c r="AU276" s="20" t="s">
        <v>81</v>
      </c>
    </row>
    <row r="277" s="13" customFormat="1">
      <c r="A277" s="13"/>
      <c r="B277" s="234"/>
      <c r="C277" s="235"/>
      <c r="D277" s="236" t="s">
        <v>161</v>
      </c>
      <c r="E277" s="237" t="s">
        <v>21</v>
      </c>
      <c r="F277" s="238" t="s">
        <v>352</v>
      </c>
      <c r="G277" s="235"/>
      <c r="H277" s="237" t="s">
        <v>21</v>
      </c>
      <c r="I277" s="239"/>
      <c r="J277" s="235"/>
      <c r="K277" s="235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161</v>
      </c>
      <c r="AU277" s="244" t="s">
        <v>81</v>
      </c>
      <c r="AV277" s="13" t="s">
        <v>77</v>
      </c>
      <c r="AW277" s="13" t="s">
        <v>34</v>
      </c>
      <c r="AX277" s="13" t="s">
        <v>73</v>
      </c>
      <c r="AY277" s="244" t="s">
        <v>149</v>
      </c>
    </row>
    <row r="278" s="14" customFormat="1">
      <c r="A278" s="14"/>
      <c r="B278" s="245"/>
      <c r="C278" s="246"/>
      <c r="D278" s="236" t="s">
        <v>161</v>
      </c>
      <c r="E278" s="247" t="s">
        <v>21</v>
      </c>
      <c r="F278" s="248" t="s">
        <v>346</v>
      </c>
      <c r="G278" s="246"/>
      <c r="H278" s="249">
        <v>3.2000000000000002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161</v>
      </c>
      <c r="AU278" s="255" t="s">
        <v>81</v>
      </c>
      <c r="AV278" s="14" t="s">
        <v>81</v>
      </c>
      <c r="AW278" s="14" t="s">
        <v>34</v>
      </c>
      <c r="AX278" s="14" t="s">
        <v>73</v>
      </c>
      <c r="AY278" s="255" t="s">
        <v>149</v>
      </c>
    </row>
    <row r="279" s="15" customFormat="1">
      <c r="A279" s="15"/>
      <c r="B279" s="256"/>
      <c r="C279" s="257"/>
      <c r="D279" s="236" t="s">
        <v>161</v>
      </c>
      <c r="E279" s="258" t="s">
        <v>21</v>
      </c>
      <c r="F279" s="259" t="s">
        <v>164</v>
      </c>
      <c r="G279" s="257"/>
      <c r="H279" s="260">
        <v>3.2000000000000002</v>
      </c>
      <c r="I279" s="261"/>
      <c r="J279" s="257"/>
      <c r="K279" s="257"/>
      <c r="L279" s="262"/>
      <c r="M279" s="263"/>
      <c r="N279" s="264"/>
      <c r="O279" s="264"/>
      <c r="P279" s="264"/>
      <c r="Q279" s="264"/>
      <c r="R279" s="264"/>
      <c r="S279" s="264"/>
      <c r="T279" s="26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6" t="s">
        <v>161</v>
      </c>
      <c r="AU279" s="266" t="s">
        <v>81</v>
      </c>
      <c r="AV279" s="15" t="s">
        <v>157</v>
      </c>
      <c r="AW279" s="15" t="s">
        <v>34</v>
      </c>
      <c r="AX279" s="15" t="s">
        <v>77</v>
      </c>
      <c r="AY279" s="266" t="s">
        <v>149</v>
      </c>
    </row>
    <row r="280" s="2" customFormat="1" ht="49.05" customHeight="1">
      <c r="A280" s="41"/>
      <c r="B280" s="42"/>
      <c r="C280" s="216" t="s">
        <v>353</v>
      </c>
      <c r="D280" s="216" t="s">
        <v>152</v>
      </c>
      <c r="E280" s="217" t="s">
        <v>354</v>
      </c>
      <c r="F280" s="218" t="s">
        <v>355</v>
      </c>
      <c r="G280" s="219" t="s">
        <v>310</v>
      </c>
      <c r="H280" s="220">
        <v>0.0030000000000000001</v>
      </c>
      <c r="I280" s="221"/>
      <c r="J280" s="222">
        <f>ROUND(I280*H280,2)</f>
        <v>0</v>
      </c>
      <c r="K280" s="218" t="s">
        <v>156</v>
      </c>
      <c r="L280" s="47"/>
      <c r="M280" s="223" t="s">
        <v>21</v>
      </c>
      <c r="N280" s="224" t="s">
        <v>44</v>
      </c>
      <c r="O280" s="87"/>
      <c r="P280" s="225">
        <f>O280*H280</f>
        <v>0</v>
      </c>
      <c r="Q280" s="225">
        <v>0</v>
      </c>
      <c r="R280" s="225">
        <f>Q280*H280</f>
        <v>0</v>
      </c>
      <c r="S280" s="225">
        <v>0</v>
      </c>
      <c r="T280" s="226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7" t="s">
        <v>256</v>
      </c>
      <c r="AT280" s="227" t="s">
        <v>152</v>
      </c>
      <c r="AU280" s="227" t="s">
        <v>81</v>
      </c>
      <c r="AY280" s="20" t="s">
        <v>149</v>
      </c>
      <c r="BE280" s="228">
        <f>IF(N280="základní",J280,0)</f>
        <v>0</v>
      </c>
      <c r="BF280" s="228">
        <f>IF(N280="snížená",J280,0)</f>
        <v>0</v>
      </c>
      <c r="BG280" s="228">
        <f>IF(N280="zákl. přenesená",J280,0)</f>
        <v>0</v>
      </c>
      <c r="BH280" s="228">
        <f>IF(N280="sníž. přenesená",J280,0)</f>
        <v>0</v>
      </c>
      <c r="BI280" s="228">
        <f>IF(N280="nulová",J280,0)</f>
        <v>0</v>
      </c>
      <c r="BJ280" s="20" t="s">
        <v>77</v>
      </c>
      <c r="BK280" s="228">
        <f>ROUND(I280*H280,2)</f>
        <v>0</v>
      </c>
      <c r="BL280" s="20" t="s">
        <v>256</v>
      </c>
      <c r="BM280" s="227" t="s">
        <v>356</v>
      </c>
    </row>
    <row r="281" s="2" customFormat="1">
      <c r="A281" s="41"/>
      <c r="B281" s="42"/>
      <c r="C281" s="43"/>
      <c r="D281" s="229" t="s">
        <v>159</v>
      </c>
      <c r="E281" s="43"/>
      <c r="F281" s="230" t="s">
        <v>357</v>
      </c>
      <c r="G281" s="43"/>
      <c r="H281" s="43"/>
      <c r="I281" s="231"/>
      <c r="J281" s="43"/>
      <c r="K281" s="43"/>
      <c r="L281" s="47"/>
      <c r="M281" s="232"/>
      <c r="N281" s="233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159</v>
      </c>
      <c r="AU281" s="20" t="s">
        <v>81</v>
      </c>
    </row>
    <row r="282" s="12" customFormat="1" ht="22.8" customHeight="1">
      <c r="A282" s="12"/>
      <c r="B282" s="200"/>
      <c r="C282" s="201"/>
      <c r="D282" s="202" t="s">
        <v>72</v>
      </c>
      <c r="E282" s="214" t="s">
        <v>358</v>
      </c>
      <c r="F282" s="214" t="s">
        <v>359</v>
      </c>
      <c r="G282" s="201"/>
      <c r="H282" s="201"/>
      <c r="I282" s="204"/>
      <c r="J282" s="215">
        <f>BK282</f>
        <v>0</v>
      </c>
      <c r="K282" s="201"/>
      <c r="L282" s="206"/>
      <c r="M282" s="207"/>
      <c r="N282" s="208"/>
      <c r="O282" s="208"/>
      <c r="P282" s="209">
        <f>SUM(P283:P292)</f>
        <v>0</v>
      </c>
      <c r="Q282" s="208"/>
      <c r="R282" s="209">
        <f>SUM(R283:R292)</f>
        <v>0</v>
      </c>
      <c r="S282" s="208"/>
      <c r="T282" s="210">
        <f>SUM(T283:T292)</f>
        <v>0</v>
      </c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R282" s="211" t="s">
        <v>81</v>
      </c>
      <c r="AT282" s="212" t="s">
        <v>72</v>
      </c>
      <c r="AU282" s="212" t="s">
        <v>77</v>
      </c>
      <c r="AY282" s="211" t="s">
        <v>149</v>
      </c>
      <c r="BK282" s="213">
        <f>SUM(BK283:BK292)</f>
        <v>0</v>
      </c>
    </row>
    <row r="283" s="2" customFormat="1" ht="16.5" customHeight="1">
      <c r="A283" s="41"/>
      <c r="B283" s="42"/>
      <c r="C283" s="216" t="s">
        <v>360</v>
      </c>
      <c r="D283" s="216" t="s">
        <v>152</v>
      </c>
      <c r="E283" s="217" t="s">
        <v>361</v>
      </c>
      <c r="F283" s="218" t="s">
        <v>362</v>
      </c>
      <c r="G283" s="219" t="s">
        <v>363</v>
      </c>
      <c r="H283" s="220">
        <v>10</v>
      </c>
      <c r="I283" s="221"/>
      <c r="J283" s="222">
        <f>ROUND(I283*H283,2)</f>
        <v>0</v>
      </c>
      <c r="K283" s="218" t="s">
        <v>21</v>
      </c>
      <c r="L283" s="47"/>
      <c r="M283" s="223" t="s">
        <v>21</v>
      </c>
      <c r="N283" s="224" t="s">
        <v>44</v>
      </c>
      <c r="O283" s="87"/>
      <c r="P283" s="225">
        <f>O283*H283</f>
        <v>0</v>
      </c>
      <c r="Q283" s="225">
        <v>0</v>
      </c>
      <c r="R283" s="225">
        <f>Q283*H283</f>
        <v>0</v>
      </c>
      <c r="S283" s="225">
        <v>0</v>
      </c>
      <c r="T283" s="226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7" t="s">
        <v>256</v>
      </c>
      <c r="AT283" s="227" t="s">
        <v>152</v>
      </c>
      <c r="AU283" s="227" t="s">
        <v>81</v>
      </c>
      <c r="AY283" s="20" t="s">
        <v>149</v>
      </c>
      <c r="BE283" s="228">
        <f>IF(N283="základní",J283,0)</f>
        <v>0</v>
      </c>
      <c r="BF283" s="228">
        <f>IF(N283="snížená",J283,0)</f>
        <v>0</v>
      </c>
      <c r="BG283" s="228">
        <f>IF(N283="zákl. přenesená",J283,0)</f>
        <v>0</v>
      </c>
      <c r="BH283" s="228">
        <f>IF(N283="sníž. přenesená",J283,0)</f>
        <v>0</v>
      </c>
      <c r="BI283" s="228">
        <f>IF(N283="nulová",J283,0)</f>
        <v>0</v>
      </c>
      <c r="BJ283" s="20" t="s">
        <v>77</v>
      </c>
      <c r="BK283" s="228">
        <f>ROUND(I283*H283,2)</f>
        <v>0</v>
      </c>
      <c r="BL283" s="20" t="s">
        <v>256</v>
      </c>
      <c r="BM283" s="227" t="s">
        <v>364</v>
      </c>
    </row>
    <row r="284" s="2" customFormat="1" ht="16.5" customHeight="1">
      <c r="A284" s="41"/>
      <c r="B284" s="42"/>
      <c r="C284" s="278" t="s">
        <v>328</v>
      </c>
      <c r="D284" s="278" t="s">
        <v>229</v>
      </c>
      <c r="E284" s="279" t="s">
        <v>365</v>
      </c>
      <c r="F284" s="280" t="s">
        <v>366</v>
      </c>
      <c r="G284" s="281" t="s">
        <v>363</v>
      </c>
      <c r="H284" s="282">
        <v>10</v>
      </c>
      <c r="I284" s="283"/>
      <c r="J284" s="284">
        <f>ROUND(I284*H284,2)</f>
        <v>0</v>
      </c>
      <c r="K284" s="280" t="s">
        <v>21</v>
      </c>
      <c r="L284" s="285"/>
      <c r="M284" s="286" t="s">
        <v>21</v>
      </c>
      <c r="N284" s="287" t="s">
        <v>44</v>
      </c>
      <c r="O284" s="87"/>
      <c r="P284" s="225">
        <f>O284*H284</f>
        <v>0</v>
      </c>
      <c r="Q284" s="225">
        <v>0</v>
      </c>
      <c r="R284" s="225">
        <f>Q284*H284</f>
        <v>0</v>
      </c>
      <c r="S284" s="225">
        <v>0</v>
      </c>
      <c r="T284" s="226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7" t="s">
        <v>328</v>
      </c>
      <c r="AT284" s="227" t="s">
        <v>229</v>
      </c>
      <c r="AU284" s="227" t="s">
        <v>81</v>
      </c>
      <c r="AY284" s="20" t="s">
        <v>149</v>
      </c>
      <c r="BE284" s="228">
        <f>IF(N284="základní",J284,0)</f>
        <v>0</v>
      </c>
      <c r="BF284" s="228">
        <f>IF(N284="snížená",J284,0)</f>
        <v>0</v>
      </c>
      <c r="BG284" s="228">
        <f>IF(N284="zákl. přenesená",J284,0)</f>
        <v>0</v>
      </c>
      <c r="BH284" s="228">
        <f>IF(N284="sníž. přenesená",J284,0)</f>
        <v>0</v>
      </c>
      <c r="BI284" s="228">
        <f>IF(N284="nulová",J284,0)</f>
        <v>0</v>
      </c>
      <c r="BJ284" s="20" t="s">
        <v>77</v>
      </c>
      <c r="BK284" s="228">
        <f>ROUND(I284*H284,2)</f>
        <v>0</v>
      </c>
      <c r="BL284" s="20" t="s">
        <v>256</v>
      </c>
      <c r="BM284" s="227" t="s">
        <v>367</v>
      </c>
    </row>
    <row r="285" s="2" customFormat="1" ht="16.5" customHeight="1">
      <c r="A285" s="41"/>
      <c r="B285" s="42"/>
      <c r="C285" s="216" t="s">
        <v>368</v>
      </c>
      <c r="D285" s="216" t="s">
        <v>152</v>
      </c>
      <c r="E285" s="217" t="s">
        <v>369</v>
      </c>
      <c r="F285" s="218" t="s">
        <v>370</v>
      </c>
      <c r="G285" s="219" t="s">
        <v>363</v>
      </c>
      <c r="H285" s="220">
        <v>9</v>
      </c>
      <c r="I285" s="221"/>
      <c r="J285" s="222">
        <f>ROUND(I285*H285,2)</f>
        <v>0</v>
      </c>
      <c r="K285" s="218" t="s">
        <v>21</v>
      </c>
      <c r="L285" s="47"/>
      <c r="M285" s="223" t="s">
        <v>21</v>
      </c>
      <c r="N285" s="224" t="s">
        <v>44</v>
      </c>
      <c r="O285" s="87"/>
      <c r="P285" s="225">
        <f>O285*H285</f>
        <v>0</v>
      </c>
      <c r="Q285" s="225">
        <v>0</v>
      </c>
      <c r="R285" s="225">
        <f>Q285*H285</f>
        <v>0</v>
      </c>
      <c r="S285" s="225">
        <v>0</v>
      </c>
      <c r="T285" s="226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7" t="s">
        <v>256</v>
      </c>
      <c r="AT285" s="227" t="s">
        <v>152</v>
      </c>
      <c r="AU285" s="227" t="s">
        <v>81</v>
      </c>
      <c r="AY285" s="20" t="s">
        <v>149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20" t="s">
        <v>77</v>
      </c>
      <c r="BK285" s="228">
        <f>ROUND(I285*H285,2)</f>
        <v>0</v>
      </c>
      <c r="BL285" s="20" t="s">
        <v>256</v>
      </c>
      <c r="BM285" s="227" t="s">
        <v>371</v>
      </c>
    </row>
    <row r="286" s="2" customFormat="1" ht="16.5" customHeight="1">
      <c r="A286" s="41"/>
      <c r="B286" s="42"/>
      <c r="C286" s="278" t="s">
        <v>372</v>
      </c>
      <c r="D286" s="278" t="s">
        <v>229</v>
      </c>
      <c r="E286" s="279" t="s">
        <v>373</v>
      </c>
      <c r="F286" s="280" t="s">
        <v>374</v>
      </c>
      <c r="G286" s="281" t="s">
        <v>363</v>
      </c>
      <c r="H286" s="282">
        <v>9</v>
      </c>
      <c r="I286" s="283"/>
      <c r="J286" s="284">
        <f>ROUND(I286*H286,2)</f>
        <v>0</v>
      </c>
      <c r="K286" s="280" t="s">
        <v>21</v>
      </c>
      <c r="L286" s="285"/>
      <c r="M286" s="286" t="s">
        <v>21</v>
      </c>
      <c r="N286" s="287" t="s">
        <v>44</v>
      </c>
      <c r="O286" s="87"/>
      <c r="P286" s="225">
        <f>O286*H286</f>
        <v>0</v>
      </c>
      <c r="Q286" s="225">
        <v>0</v>
      </c>
      <c r="R286" s="225">
        <f>Q286*H286</f>
        <v>0</v>
      </c>
      <c r="S286" s="225">
        <v>0</v>
      </c>
      <c r="T286" s="226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7" t="s">
        <v>328</v>
      </c>
      <c r="AT286" s="227" t="s">
        <v>229</v>
      </c>
      <c r="AU286" s="227" t="s">
        <v>81</v>
      </c>
      <c r="AY286" s="20" t="s">
        <v>149</v>
      </c>
      <c r="BE286" s="228">
        <f>IF(N286="základní",J286,0)</f>
        <v>0</v>
      </c>
      <c r="BF286" s="228">
        <f>IF(N286="snížená",J286,0)</f>
        <v>0</v>
      </c>
      <c r="BG286" s="228">
        <f>IF(N286="zákl. přenesená",J286,0)</f>
        <v>0</v>
      </c>
      <c r="BH286" s="228">
        <f>IF(N286="sníž. přenesená",J286,0)</f>
        <v>0</v>
      </c>
      <c r="BI286" s="228">
        <f>IF(N286="nulová",J286,0)</f>
        <v>0</v>
      </c>
      <c r="BJ286" s="20" t="s">
        <v>77</v>
      </c>
      <c r="BK286" s="228">
        <f>ROUND(I286*H286,2)</f>
        <v>0</v>
      </c>
      <c r="BL286" s="20" t="s">
        <v>256</v>
      </c>
      <c r="BM286" s="227" t="s">
        <v>375</v>
      </c>
    </row>
    <row r="287" s="2" customFormat="1" ht="16.5" customHeight="1">
      <c r="A287" s="41"/>
      <c r="B287" s="42"/>
      <c r="C287" s="216" t="s">
        <v>376</v>
      </c>
      <c r="D287" s="216" t="s">
        <v>152</v>
      </c>
      <c r="E287" s="217" t="s">
        <v>377</v>
      </c>
      <c r="F287" s="218" t="s">
        <v>378</v>
      </c>
      <c r="G287" s="219" t="s">
        <v>363</v>
      </c>
      <c r="H287" s="220">
        <v>16</v>
      </c>
      <c r="I287" s="221"/>
      <c r="J287" s="222">
        <f>ROUND(I287*H287,2)</f>
        <v>0</v>
      </c>
      <c r="K287" s="218" t="s">
        <v>21</v>
      </c>
      <c r="L287" s="47"/>
      <c r="M287" s="223" t="s">
        <v>21</v>
      </c>
      <c r="N287" s="224" t="s">
        <v>44</v>
      </c>
      <c r="O287" s="87"/>
      <c r="P287" s="225">
        <f>O287*H287</f>
        <v>0</v>
      </c>
      <c r="Q287" s="225">
        <v>0</v>
      </c>
      <c r="R287" s="225">
        <f>Q287*H287</f>
        <v>0</v>
      </c>
      <c r="S287" s="225">
        <v>0</v>
      </c>
      <c r="T287" s="226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7" t="s">
        <v>256</v>
      </c>
      <c r="AT287" s="227" t="s">
        <v>152</v>
      </c>
      <c r="AU287" s="227" t="s">
        <v>81</v>
      </c>
      <c r="AY287" s="20" t="s">
        <v>149</v>
      </c>
      <c r="BE287" s="228">
        <f>IF(N287="základní",J287,0)</f>
        <v>0</v>
      </c>
      <c r="BF287" s="228">
        <f>IF(N287="snížená",J287,0)</f>
        <v>0</v>
      </c>
      <c r="BG287" s="228">
        <f>IF(N287="zákl. přenesená",J287,0)</f>
        <v>0</v>
      </c>
      <c r="BH287" s="228">
        <f>IF(N287="sníž. přenesená",J287,0)</f>
        <v>0</v>
      </c>
      <c r="BI287" s="228">
        <f>IF(N287="nulová",J287,0)</f>
        <v>0</v>
      </c>
      <c r="BJ287" s="20" t="s">
        <v>77</v>
      </c>
      <c r="BK287" s="228">
        <f>ROUND(I287*H287,2)</f>
        <v>0</v>
      </c>
      <c r="BL287" s="20" t="s">
        <v>256</v>
      </c>
      <c r="BM287" s="227" t="s">
        <v>379</v>
      </c>
    </row>
    <row r="288" s="2" customFormat="1" ht="16.5" customHeight="1">
      <c r="A288" s="41"/>
      <c r="B288" s="42"/>
      <c r="C288" s="278" t="s">
        <v>380</v>
      </c>
      <c r="D288" s="278" t="s">
        <v>229</v>
      </c>
      <c r="E288" s="279" t="s">
        <v>381</v>
      </c>
      <c r="F288" s="280" t="s">
        <v>382</v>
      </c>
      <c r="G288" s="281" t="s">
        <v>363</v>
      </c>
      <c r="H288" s="282">
        <v>16</v>
      </c>
      <c r="I288" s="283"/>
      <c r="J288" s="284">
        <f>ROUND(I288*H288,2)</f>
        <v>0</v>
      </c>
      <c r="K288" s="280" t="s">
        <v>21</v>
      </c>
      <c r="L288" s="285"/>
      <c r="M288" s="286" t="s">
        <v>21</v>
      </c>
      <c r="N288" s="287" t="s">
        <v>44</v>
      </c>
      <c r="O288" s="87"/>
      <c r="P288" s="225">
        <f>O288*H288</f>
        <v>0</v>
      </c>
      <c r="Q288" s="225">
        <v>0</v>
      </c>
      <c r="R288" s="225">
        <f>Q288*H288</f>
        <v>0</v>
      </c>
      <c r="S288" s="225">
        <v>0</v>
      </c>
      <c r="T288" s="226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7" t="s">
        <v>328</v>
      </c>
      <c r="AT288" s="227" t="s">
        <v>229</v>
      </c>
      <c r="AU288" s="227" t="s">
        <v>81</v>
      </c>
      <c r="AY288" s="20" t="s">
        <v>149</v>
      </c>
      <c r="BE288" s="228">
        <f>IF(N288="základní",J288,0)</f>
        <v>0</v>
      </c>
      <c r="BF288" s="228">
        <f>IF(N288="snížená",J288,0)</f>
        <v>0</v>
      </c>
      <c r="BG288" s="228">
        <f>IF(N288="zákl. přenesená",J288,0)</f>
        <v>0</v>
      </c>
      <c r="BH288" s="228">
        <f>IF(N288="sníž. přenesená",J288,0)</f>
        <v>0</v>
      </c>
      <c r="BI288" s="228">
        <f>IF(N288="nulová",J288,0)</f>
        <v>0</v>
      </c>
      <c r="BJ288" s="20" t="s">
        <v>77</v>
      </c>
      <c r="BK288" s="228">
        <f>ROUND(I288*H288,2)</f>
        <v>0</v>
      </c>
      <c r="BL288" s="20" t="s">
        <v>256</v>
      </c>
      <c r="BM288" s="227" t="s">
        <v>383</v>
      </c>
    </row>
    <row r="289" s="2" customFormat="1" ht="16.5" customHeight="1">
      <c r="A289" s="41"/>
      <c r="B289" s="42"/>
      <c r="C289" s="216" t="s">
        <v>384</v>
      </c>
      <c r="D289" s="216" t="s">
        <v>152</v>
      </c>
      <c r="E289" s="217" t="s">
        <v>385</v>
      </c>
      <c r="F289" s="218" t="s">
        <v>386</v>
      </c>
      <c r="G289" s="219" t="s">
        <v>363</v>
      </c>
      <c r="H289" s="220">
        <v>1</v>
      </c>
      <c r="I289" s="221"/>
      <c r="J289" s="222">
        <f>ROUND(I289*H289,2)</f>
        <v>0</v>
      </c>
      <c r="K289" s="218" t="s">
        <v>21</v>
      </c>
      <c r="L289" s="47"/>
      <c r="M289" s="223" t="s">
        <v>21</v>
      </c>
      <c r="N289" s="224" t="s">
        <v>44</v>
      </c>
      <c r="O289" s="87"/>
      <c r="P289" s="225">
        <f>O289*H289</f>
        <v>0</v>
      </c>
      <c r="Q289" s="225">
        <v>0</v>
      </c>
      <c r="R289" s="225">
        <f>Q289*H289</f>
        <v>0</v>
      </c>
      <c r="S289" s="225">
        <v>0</v>
      </c>
      <c r="T289" s="226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7" t="s">
        <v>256</v>
      </c>
      <c r="AT289" s="227" t="s">
        <v>152</v>
      </c>
      <c r="AU289" s="227" t="s">
        <v>81</v>
      </c>
      <c r="AY289" s="20" t="s">
        <v>149</v>
      </c>
      <c r="BE289" s="228">
        <f>IF(N289="základní",J289,0)</f>
        <v>0</v>
      </c>
      <c r="BF289" s="228">
        <f>IF(N289="snížená",J289,0)</f>
        <v>0</v>
      </c>
      <c r="BG289" s="228">
        <f>IF(N289="zákl. přenesená",J289,0)</f>
        <v>0</v>
      </c>
      <c r="BH289" s="228">
        <f>IF(N289="sníž. přenesená",J289,0)</f>
        <v>0</v>
      </c>
      <c r="BI289" s="228">
        <f>IF(N289="nulová",J289,0)</f>
        <v>0</v>
      </c>
      <c r="BJ289" s="20" t="s">
        <v>77</v>
      </c>
      <c r="BK289" s="228">
        <f>ROUND(I289*H289,2)</f>
        <v>0</v>
      </c>
      <c r="BL289" s="20" t="s">
        <v>256</v>
      </c>
      <c r="BM289" s="227" t="s">
        <v>387</v>
      </c>
    </row>
    <row r="290" s="2" customFormat="1" ht="16.5" customHeight="1">
      <c r="A290" s="41"/>
      <c r="B290" s="42"/>
      <c r="C290" s="278" t="s">
        <v>388</v>
      </c>
      <c r="D290" s="278" t="s">
        <v>229</v>
      </c>
      <c r="E290" s="279" t="s">
        <v>389</v>
      </c>
      <c r="F290" s="280" t="s">
        <v>390</v>
      </c>
      <c r="G290" s="281" t="s">
        <v>363</v>
      </c>
      <c r="H290" s="282">
        <v>1</v>
      </c>
      <c r="I290" s="283"/>
      <c r="J290" s="284">
        <f>ROUND(I290*H290,2)</f>
        <v>0</v>
      </c>
      <c r="K290" s="280" t="s">
        <v>21</v>
      </c>
      <c r="L290" s="285"/>
      <c r="M290" s="286" t="s">
        <v>21</v>
      </c>
      <c r="N290" s="287" t="s">
        <v>44</v>
      </c>
      <c r="O290" s="87"/>
      <c r="P290" s="225">
        <f>O290*H290</f>
        <v>0</v>
      </c>
      <c r="Q290" s="225">
        <v>0</v>
      </c>
      <c r="R290" s="225">
        <f>Q290*H290</f>
        <v>0</v>
      </c>
      <c r="S290" s="225">
        <v>0</v>
      </c>
      <c r="T290" s="226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7" t="s">
        <v>328</v>
      </c>
      <c r="AT290" s="227" t="s">
        <v>229</v>
      </c>
      <c r="AU290" s="227" t="s">
        <v>81</v>
      </c>
      <c r="AY290" s="20" t="s">
        <v>149</v>
      </c>
      <c r="BE290" s="228">
        <f>IF(N290="základní",J290,0)</f>
        <v>0</v>
      </c>
      <c r="BF290" s="228">
        <f>IF(N290="snížená",J290,0)</f>
        <v>0</v>
      </c>
      <c r="BG290" s="228">
        <f>IF(N290="zákl. přenesená",J290,0)</f>
        <v>0</v>
      </c>
      <c r="BH290" s="228">
        <f>IF(N290="sníž. přenesená",J290,0)</f>
        <v>0</v>
      </c>
      <c r="BI290" s="228">
        <f>IF(N290="nulová",J290,0)</f>
        <v>0</v>
      </c>
      <c r="BJ290" s="20" t="s">
        <v>77</v>
      </c>
      <c r="BK290" s="228">
        <f>ROUND(I290*H290,2)</f>
        <v>0</v>
      </c>
      <c r="BL290" s="20" t="s">
        <v>256</v>
      </c>
      <c r="BM290" s="227" t="s">
        <v>391</v>
      </c>
    </row>
    <row r="291" s="2" customFormat="1" ht="16.5" customHeight="1">
      <c r="A291" s="41"/>
      <c r="B291" s="42"/>
      <c r="C291" s="216" t="s">
        <v>392</v>
      </c>
      <c r="D291" s="216" t="s">
        <v>152</v>
      </c>
      <c r="E291" s="217" t="s">
        <v>393</v>
      </c>
      <c r="F291" s="218" t="s">
        <v>394</v>
      </c>
      <c r="G291" s="219" t="s">
        <v>363</v>
      </c>
      <c r="H291" s="220">
        <v>60</v>
      </c>
      <c r="I291" s="221"/>
      <c r="J291" s="222">
        <f>ROUND(I291*H291,2)</f>
        <v>0</v>
      </c>
      <c r="K291" s="218" t="s">
        <v>21</v>
      </c>
      <c r="L291" s="47"/>
      <c r="M291" s="223" t="s">
        <v>21</v>
      </c>
      <c r="N291" s="224" t="s">
        <v>44</v>
      </c>
      <c r="O291" s="87"/>
      <c r="P291" s="225">
        <f>O291*H291</f>
        <v>0</v>
      </c>
      <c r="Q291" s="225">
        <v>0</v>
      </c>
      <c r="R291" s="225">
        <f>Q291*H291</f>
        <v>0</v>
      </c>
      <c r="S291" s="225">
        <v>0</v>
      </c>
      <c r="T291" s="226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7" t="s">
        <v>256</v>
      </c>
      <c r="AT291" s="227" t="s">
        <v>152</v>
      </c>
      <c r="AU291" s="227" t="s">
        <v>81</v>
      </c>
      <c r="AY291" s="20" t="s">
        <v>149</v>
      </c>
      <c r="BE291" s="228">
        <f>IF(N291="základní",J291,0)</f>
        <v>0</v>
      </c>
      <c r="BF291" s="228">
        <f>IF(N291="snížená",J291,0)</f>
        <v>0</v>
      </c>
      <c r="BG291" s="228">
        <f>IF(N291="zákl. přenesená",J291,0)</f>
        <v>0</v>
      </c>
      <c r="BH291" s="228">
        <f>IF(N291="sníž. přenesená",J291,0)</f>
        <v>0</v>
      </c>
      <c r="BI291" s="228">
        <f>IF(N291="nulová",J291,0)</f>
        <v>0</v>
      </c>
      <c r="BJ291" s="20" t="s">
        <v>77</v>
      </c>
      <c r="BK291" s="228">
        <f>ROUND(I291*H291,2)</f>
        <v>0</v>
      </c>
      <c r="BL291" s="20" t="s">
        <v>256</v>
      </c>
      <c r="BM291" s="227" t="s">
        <v>395</v>
      </c>
    </row>
    <row r="292" s="2" customFormat="1" ht="16.5" customHeight="1">
      <c r="A292" s="41"/>
      <c r="B292" s="42"/>
      <c r="C292" s="278" t="s">
        <v>396</v>
      </c>
      <c r="D292" s="278" t="s">
        <v>229</v>
      </c>
      <c r="E292" s="279" t="s">
        <v>397</v>
      </c>
      <c r="F292" s="280" t="s">
        <v>398</v>
      </c>
      <c r="G292" s="281" t="s">
        <v>363</v>
      </c>
      <c r="H292" s="282">
        <v>60</v>
      </c>
      <c r="I292" s="283"/>
      <c r="J292" s="284">
        <f>ROUND(I292*H292,2)</f>
        <v>0</v>
      </c>
      <c r="K292" s="280" t="s">
        <v>21</v>
      </c>
      <c r="L292" s="285"/>
      <c r="M292" s="286" t="s">
        <v>21</v>
      </c>
      <c r="N292" s="287" t="s">
        <v>44</v>
      </c>
      <c r="O292" s="87"/>
      <c r="P292" s="225">
        <f>O292*H292</f>
        <v>0</v>
      </c>
      <c r="Q292" s="225">
        <v>0</v>
      </c>
      <c r="R292" s="225">
        <f>Q292*H292</f>
        <v>0</v>
      </c>
      <c r="S292" s="225">
        <v>0</v>
      </c>
      <c r="T292" s="226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7" t="s">
        <v>328</v>
      </c>
      <c r="AT292" s="227" t="s">
        <v>229</v>
      </c>
      <c r="AU292" s="227" t="s">
        <v>81</v>
      </c>
      <c r="AY292" s="20" t="s">
        <v>149</v>
      </c>
      <c r="BE292" s="228">
        <f>IF(N292="základní",J292,0)</f>
        <v>0</v>
      </c>
      <c r="BF292" s="228">
        <f>IF(N292="snížená",J292,0)</f>
        <v>0</v>
      </c>
      <c r="BG292" s="228">
        <f>IF(N292="zákl. přenesená",J292,0)</f>
        <v>0</v>
      </c>
      <c r="BH292" s="228">
        <f>IF(N292="sníž. přenesená",J292,0)</f>
        <v>0</v>
      </c>
      <c r="BI292" s="228">
        <f>IF(N292="nulová",J292,0)</f>
        <v>0</v>
      </c>
      <c r="BJ292" s="20" t="s">
        <v>77</v>
      </c>
      <c r="BK292" s="228">
        <f>ROUND(I292*H292,2)</f>
        <v>0</v>
      </c>
      <c r="BL292" s="20" t="s">
        <v>256</v>
      </c>
      <c r="BM292" s="227" t="s">
        <v>399</v>
      </c>
    </row>
    <row r="293" s="12" customFormat="1" ht="22.8" customHeight="1">
      <c r="A293" s="12"/>
      <c r="B293" s="200"/>
      <c r="C293" s="201"/>
      <c r="D293" s="202" t="s">
        <v>72</v>
      </c>
      <c r="E293" s="214" t="s">
        <v>400</v>
      </c>
      <c r="F293" s="214" t="s">
        <v>401</v>
      </c>
      <c r="G293" s="201"/>
      <c r="H293" s="201"/>
      <c r="I293" s="204"/>
      <c r="J293" s="215">
        <f>BK293</f>
        <v>0</v>
      </c>
      <c r="K293" s="201"/>
      <c r="L293" s="206"/>
      <c r="M293" s="207"/>
      <c r="N293" s="208"/>
      <c r="O293" s="208"/>
      <c r="P293" s="209">
        <f>SUM(P294:P300)</f>
        <v>0</v>
      </c>
      <c r="Q293" s="208"/>
      <c r="R293" s="209">
        <f>SUM(R294:R300)</f>
        <v>0.0077443600000000005</v>
      </c>
      <c r="S293" s="208"/>
      <c r="T293" s="210">
        <f>SUM(T294:T300)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11" t="s">
        <v>81</v>
      </c>
      <c r="AT293" s="212" t="s">
        <v>72</v>
      </c>
      <c r="AU293" s="212" t="s">
        <v>77</v>
      </c>
      <c r="AY293" s="211" t="s">
        <v>149</v>
      </c>
      <c r="BK293" s="213">
        <f>SUM(BK294:BK300)</f>
        <v>0</v>
      </c>
    </row>
    <row r="294" s="2" customFormat="1" ht="33" customHeight="1">
      <c r="A294" s="41"/>
      <c r="B294" s="42"/>
      <c r="C294" s="216" t="s">
        <v>402</v>
      </c>
      <c r="D294" s="216" t="s">
        <v>152</v>
      </c>
      <c r="E294" s="217" t="s">
        <v>403</v>
      </c>
      <c r="F294" s="218" t="s">
        <v>404</v>
      </c>
      <c r="G294" s="219" t="s">
        <v>155</v>
      </c>
      <c r="H294" s="220">
        <v>14.612</v>
      </c>
      <c r="I294" s="221"/>
      <c r="J294" s="222">
        <f>ROUND(I294*H294,2)</f>
        <v>0</v>
      </c>
      <c r="K294" s="218" t="s">
        <v>156</v>
      </c>
      <c r="L294" s="47"/>
      <c r="M294" s="223" t="s">
        <v>21</v>
      </c>
      <c r="N294" s="224" t="s">
        <v>44</v>
      </c>
      <c r="O294" s="87"/>
      <c r="P294" s="225">
        <f>O294*H294</f>
        <v>0</v>
      </c>
      <c r="Q294" s="225">
        <v>0.00020000000000000001</v>
      </c>
      <c r="R294" s="225">
        <f>Q294*H294</f>
        <v>0.0029224000000000003</v>
      </c>
      <c r="S294" s="225">
        <v>0</v>
      </c>
      <c r="T294" s="226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7" t="s">
        <v>256</v>
      </c>
      <c r="AT294" s="227" t="s">
        <v>152</v>
      </c>
      <c r="AU294" s="227" t="s">
        <v>81</v>
      </c>
      <c r="AY294" s="20" t="s">
        <v>149</v>
      </c>
      <c r="BE294" s="228">
        <f>IF(N294="základní",J294,0)</f>
        <v>0</v>
      </c>
      <c r="BF294" s="228">
        <f>IF(N294="snížená",J294,0)</f>
        <v>0</v>
      </c>
      <c r="BG294" s="228">
        <f>IF(N294="zákl. přenesená",J294,0)</f>
        <v>0</v>
      </c>
      <c r="BH294" s="228">
        <f>IF(N294="sníž. přenesená",J294,0)</f>
        <v>0</v>
      </c>
      <c r="BI294" s="228">
        <f>IF(N294="nulová",J294,0)</f>
        <v>0</v>
      </c>
      <c r="BJ294" s="20" t="s">
        <v>77</v>
      </c>
      <c r="BK294" s="228">
        <f>ROUND(I294*H294,2)</f>
        <v>0</v>
      </c>
      <c r="BL294" s="20" t="s">
        <v>256</v>
      </c>
      <c r="BM294" s="227" t="s">
        <v>405</v>
      </c>
    </row>
    <row r="295" s="2" customFormat="1">
      <c r="A295" s="41"/>
      <c r="B295" s="42"/>
      <c r="C295" s="43"/>
      <c r="D295" s="229" t="s">
        <v>159</v>
      </c>
      <c r="E295" s="43"/>
      <c r="F295" s="230" t="s">
        <v>406</v>
      </c>
      <c r="G295" s="43"/>
      <c r="H295" s="43"/>
      <c r="I295" s="231"/>
      <c r="J295" s="43"/>
      <c r="K295" s="43"/>
      <c r="L295" s="47"/>
      <c r="M295" s="232"/>
      <c r="N295" s="233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159</v>
      </c>
      <c r="AU295" s="20" t="s">
        <v>81</v>
      </c>
    </row>
    <row r="296" s="14" customFormat="1">
      <c r="A296" s="14"/>
      <c r="B296" s="245"/>
      <c r="C296" s="246"/>
      <c r="D296" s="236" t="s">
        <v>161</v>
      </c>
      <c r="E296" s="247" t="s">
        <v>21</v>
      </c>
      <c r="F296" s="248" t="s">
        <v>110</v>
      </c>
      <c r="G296" s="246"/>
      <c r="H296" s="249">
        <v>14.612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161</v>
      </c>
      <c r="AU296" s="255" t="s">
        <v>81</v>
      </c>
      <c r="AV296" s="14" t="s">
        <v>81</v>
      </c>
      <c r="AW296" s="14" t="s">
        <v>34</v>
      </c>
      <c r="AX296" s="14" t="s">
        <v>77</v>
      </c>
      <c r="AY296" s="255" t="s">
        <v>149</v>
      </c>
    </row>
    <row r="297" s="2" customFormat="1" ht="24.15" customHeight="1">
      <c r="A297" s="41"/>
      <c r="B297" s="42"/>
      <c r="C297" s="216" t="s">
        <v>407</v>
      </c>
      <c r="D297" s="216" t="s">
        <v>152</v>
      </c>
      <c r="E297" s="217" t="s">
        <v>408</v>
      </c>
      <c r="F297" s="218" t="s">
        <v>409</v>
      </c>
      <c r="G297" s="219" t="s">
        <v>155</v>
      </c>
      <c r="H297" s="220">
        <v>14.612</v>
      </c>
      <c r="I297" s="221"/>
      <c r="J297" s="222">
        <f>ROUND(I297*H297,2)</f>
        <v>0</v>
      </c>
      <c r="K297" s="218" t="s">
        <v>156</v>
      </c>
      <c r="L297" s="47"/>
      <c r="M297" s="223" t="s">
        <v>21</v>
      </c>
      <c r="N297" s="224" t="s">
        <v>44</v>
      </c>
      <c r="O297" s="87"/>
      <c r="P297" s="225">
        <f>O297*H297</f>
        <v>0</v>
      </c>
      <c r="Q297" s="225">
        <v>0.00033</v>
      </c>
      <c r="R297" s="225">
        <f>Q297*H297</f>
        <v>0.0048219600000000001</v>
      </c>
      <c r="S297" s="225">
        <v>0</v>
      </c>
      <c r="T297" s="226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7" t="s">
        <v>256</v>
      </c>
      <c r="AT297" s="227" t="s">
        <v>152</v>
      </c>
      <c r="AU297" s="227" t="s">
        <v>81</v>
      </c>
      <c r="AY297" s="20" t="s">
        <v>149</v>
      </c>
      <c r="BE297" s="228">
        <f>IF(N297="základní",J297,0)</f>
        <v>0</v>
      </c>
      <c r="BF297" s="228">
        <f>IF(N297="snížená",J297,0)</f>
        <v>0</v>
      </c>
      <c r="BG297" s="228">
        <f>IF(N297="zákl. přenesená",J297,0)</f>
        <v>0</v>
      </c>
      <c r="BH297" s="228">
        <f>IF(N297="sníž. přenesená",J297,0)</f>
        <v>0</v>
      </c>
      <c r="BI297" s="228">
        <f>IF(N297="nulová",J297,0)</f>
        <v>0</v>
      </c>
      <c r="BJ297" s="20" t="s">
        <v>77</v>
      </c>
      <c r="BK297" s="228">
        <f>ROUND(I297*H297,2)</f>
        <v>0</v>
      </c>
      <c r="BL297" s="20" t="s">
        <v>256</v>
      </c>
      <c r="BM297" s="227" t="s">
        <v>410</v>
      </c>
    </row>
    <row r="298" s="2" customFormat="1">
      <c r="A298" s="41"/>
      <c r="B298" s="42"/>
      <c r="C298" s="43"/>
      <c r="D298" s="229" t="s">
        <v>159</v>
      </c>
      <c r="E298" s="43"/>
      <c r="F298" s="230" t="s">
        <v>411</v>
      </c>
      <c r="G298" s="43"/>
      <c r="H298" s="43"/>
      <c r="I298" s="231"/>
      <c r="J298" s="43"/>
      <c r="K298" s="43"/>
      <c r="L298" s="47"/>
      <c r="M298" s="232"/>
      <c r="N298" s="233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159</v>
      </c>
      <c r="AU298" s="20" t="s">
        <v>81</v>
      </c>
    </row>
    <row r="299" s="2" customFormat="1">
      <c r="A299" s="41"/>
      <c r="B299" s="42"/>
      <c r="C299" s="43"/>
      <c r="D299" s="236" t="s">
        <v>279</v>
      </c>
      <c r="E299" s="43"/>
      <c r="F299" s="288" t="s">
        <v>412</v>
      </c>
      <c r="G299" s="43"/>
      <c r="H299" s="43"/>
      <c r="I299" s="231"/>
      <c r="J299" s="43"/>
      <c r="K299" s="43"/>
      <c r="L299" s="47"/>
      <c r="M299" s="232"/>
      <c r="N299" s="233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279</v>
      </c>
      <c r="AU299" s="20" t="s">
        <v>81</v>
      </c>
    </row>
    <row r="300" s="14" customFormat="1">
      <c r="A300" s="14"/>
      <c r="B300" s="245"/>
      <c r="C300" s="246"/>
      <c r="D300" s="236" t="s">
        <v>161</v>
      </c>
      <c r="E300" s="247" t="s">
        <v>21</v>
      </c>
      <c r="F300" s="248" t="s">
        <v>110</v>
      </c>
      <c r="G300" s="246"/>
      <c r="H300" s="249">
        <v>14.612</v>
      </c>
      <c r="I300" s="250"/>
      <c r="J300" s="246"/>
      <c r="K300" s="246"/>
      <c r="L300" s="251"/>
      <c r="M300" s="289"/>
      <c r="N300" s="290"/>
      <c r="O300" s="290"/>
      <c r="P300" s="290"/>
      <c r="Q300" s="290"/>
      <c r="R300" s="290"/>
      <c r="S300" s="290"/>
      <c r="T300" s="291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161</v>
      </c>
      <c r="AU300" s="255" t="s">
        <v>81</v>
      </c>
      <c r="AV300" s="14" t="s">
        <v>81</v>
      </c>
      <c r="AW300" s="14" t="s">
        <v>34</v>
      </c>
      <c r="AX300" s="14" t="s">
        <v>77</v>
      </c>
      <c r="AY300" s="255" t="s">
        <v>149</v>
      </c>
    </row>
    <row r="301" s="2" customFormat="1" ht="6.96" customHeight="1">
      <c r="A301" s="41"/>
      <c r="B301" s="62"/>
      <c r="C301" s="63"/>
      <c r="D301" s="63"/>
      <c r="E301" s="63"/>
      <c r="F301" s="63"/>
      <c r="G301" s="63"/>
      <c r="H301" s="63"/>
      <c r="I301" s="63"/>
      <c r="J301" s="63"/>
      <c r="K301" s="63"/>
      <c r="L301" s="47"/>
      <c r="M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</row>
  </sheetData>
  <sheetProtection sheet="1" autoFilter="0" formatColumns="0" formatRows="0" objects="1" scenarios="1" spinCount="100000" saltValue="c4SGkTWOit8U9b3fBw5JDooPJbm/unNe/A3czi3G/b1tQzqd8+dt1yLH2fPJwS7OKp5bj6C+KEmvEnf/U/RjqA==" hashValue="e1YTyqaNqYR/RJ9K1DOqs120UqYIaToRuGkr9kv81vrEnTlfJzOSGjj3HMb5/DPFhz2+wswZOkbZqAfrEFL2Hg==" algorithmName="SHA-512" password="CC35"/>
  <autoFilter ref="C94:K30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99" r:id="rId1" display="https://podminky.urs.cz/item/CS_URS_2025_02/310231051"/>
    <hyperlink ref="F104" r:id="rId2" display="https://podminky.urs.cz/item/CS_URS_2025_02/340231021"/>
    <hyperlink ref="F113" r:id="rId3" display="https://podminky.urs.cz/item/CS_URS_2025_02/342291112"/>
    <hyperlink ref="F123" r:id="rId4" display="https://podminky.urs.cz/item/CS_URS_2025_02/612131121"/>
    <hyperlink ref="F126" r:id="rId5" display="https://podminky.urs.cz/item/CS_URS_2025_02/612311141"/>
    <hyperlink ref="F138" r:id="rId6" display="https://podminky.urs.cz/item/CS_URS_2025_02/622131121"/>
    <hyperlink ref="F148" r:id="rId7" display="https://podminky.urs.cz/item/CS_URS_2025_02/622135001"/>
    <hyperlink ref="F154" r:id="rId8" display="https://podminky.urs.cz/item/CS_URS_2025_02/622135091"/>
    <hyperlink ref="F160" r:id="rId9" display="https://podminky.urs.cz/item/CS_URS_2025_02/622142001"/>
    <hyperlink ref="F165" r:id="rId10" display="https://podminky.urs.cz/item/CS_URS_2025_02/622221031"/>
    <hyperlink ref="F177" r:id="rId11" display="https://podminky.urs.cz/item/CS_URS_2025_02/622222051"/>
    <hyperlink ref="F190" r:id="rId12" display="https://podminky.urs.cz/item/CS_URS_2025_02/622252001"/>
    <hyperlink ref="F201" r:id="rId13" display="https://podminky.urs.cz/item/CS_URS_2025_02/622252002"/>
    <hyperlink ref="F216" r:id="rId14" display="https://podminky.urs.cz/item/CS_URS_2025_02/622325101"/>
    <hyperlink ref="F228" r:id="rId15" display="https://podminky.urs.cz/item/CS_URS_2025_02/629991011"/>
    <hyperlink ref="F232" r:id="rId16" display="https://podminky.urs.cz/item/CS_URS_2025_02/629995101"/>
    <hyperlink ref="F240" r:id="rId17" display="https://podminky.urs.cz/item/CS_URS_2025_02/949101111"/>
    <hyperlink ref="F250" r:id="rId18" display="https://podminky.urs.cz/item/CS_URS_2025_02/998011010"/>
    <hyperlink ref="F254" r:id="rId19" display="https://podminky.urs.cz/item/CS_URS_2025_02/713131141"/>
    <hyperlink ref="F268" r:id="rId20" display="https://podminky.urs.cz/item/CS_URS_2025_02/998713103"/>
    <hyperlink ref="F271" r:id="rId21" display="https://podminky.urs.cz/item/CS_URS_2025_02/764002851"/>
    <hyperlink ref="F276" r:id="rId22" display="https://podminky.urs.cz/item/CS_URS_2025_02/764226404"/>
    <hyperlink ref="F281" r:id="rId23" display="https://podminky.urs.cz/item/CS_URS_2025_02/998764103"/>
    <hyperlink ref="F295" r:id="rId24" display="https://podminky.urs.cz/item/CS_URS_2025_02/784181121"/>
    <hyperlink ref="F298" r:id="rId25" display="https://podminky.urs.cz/item/CS_URS_2025_02/78432103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6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89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81</v>
      </c>
    </row>
    <row r="4" s="1" customFormat="1" ht="24.96" customHeight="1">
      <c r="B4" s="23"/>
      <c r="D4" s="144" t="s">
        <v>104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Udržovací práce pro snížení energetické náročnosti budovy, Jiráskova 519, Semily</v>
      </c>
      <c r="F7" s="146"/>
      <c r="G7" s="146"/>
      <c r="H7" s="146"/>
      <c r="L7" s="23"/>
    </row>
    <row r="8" s="1" customFormat="1" ht="12" customHeight="1">
      <c r="B8" s="23"/>
      <c r="D8" s="146" t="s">
        <v>112</v>
      </c>
      <c r="L8" s="23"/>
    </row>
    <row r="9" s="2" customFormat="1" ht="16.5" customHeight="1">
      <c r="A9" s="41"/>
      <c r="B9" s="47"/>
      <c r="C9" s="41"/>
      <c r="D9" s="41"/>
      <c r="E9" s="147" t="s">
        <v>115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117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413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90</v>
      </c>
      <c r="G13" s="41"/>
      <c r="H13" s="41"/>
      <c r="I13" s="146" t="s">
        <v>20</v>
      </c>
      <c r="J13" s="136" t="s">
        <v>21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22</v>
      </c>
      <c r="E14" s="41"/>
      <c r="F14" s="136" t="s">
        <v>23</v>
      </c>
      <c r="G14" s="41"/>
      <c r="H14" s="41"/>
      <c r="I14" s="146" t="s">
        <v>24</v>
      </c>
      <c r="J14" s="150" t="str">
        <f>'Rekapitulace stavby'!AN8</f>
        <v>2. 3. 2026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26</v>
      </c>
      <c r="E16" s="41"/>
      <c r="F16" s="41"/>
      <c r="G16" s="41"/>
      <c r="H16" s="41"/>
      <c r="I16" s="146" t="s">
        <v>27</v>
      </c>
      <c r="J16" s="136" t="s">
        <v>21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21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30</v>
      </c>
      <c r="E19" s="41"/>
      <c r="F19" s="41"/>
      <c r="G19" s="41"/>
      <c r="H19" s="41"/>
      <c r="I19" s="146" t="s">
        <v>27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32</v>
      </c>
      <c r="E22" s="41"/>
      <c r="F22" s="41"/>
      <c r="G22" s="41"/>
      <c r="H22" s="41"/>
      <c r="I22" s="146" t="s">
        <v>27</v>
      </c>
      <c r="J22" s="136" t="s">
        <v>21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6" t="s">
        <v>29</v>
      </c>
      <c r="J23" s="136" t="s">
        <v>21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35</v>
      </c>
      <c r="E25" s="41"/>
      <c r="F25" s="41"/>
      <c r="G25" s="41"/>
      <c r="H25" s="41"/>
      <c r="I25" s="146" t="s">
        <v>27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29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37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21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39</v>
      </c>
      <c r="E32" s="41"/>
      <c r="F32" s="41"/>
      <c r="G32" s="41"/>
      <c r="H32" s="41"/>
      <c r="I32" s="41"/>
      <c r="J32" s="157">
        <f>ROUND(J89,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41</v>
      </c>
      <c r="G34" s="41"/>
      <c r="H34" s="41"/>
      <c r="I34" s="158" t="s">
        <v>40</v>
      </c>
      <c r="J34" s="158" t="s">
        <v>42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43</v>
      </c>
      <c r="E35" s="146" t="s">
        <v>44</v>
      </c>
      <c r="F35" s="160">
        <f>ROUND((SUM(BE89:BE99)),  2)</f>
        <v>0</v>
      </c>
      <c r="G35" s="41"/>
      <c r="H35" s="41"/>
      <c r="I35" s="161">
        <v>0.20999999999999999</v>
      </c>
      <c r="J35" s="160">
        <f>ROUND(((SUM(BE89:BE99))*I35),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45</v>
      </c>
      <c r="F36" s="160">
        <f>ROUND((SUM(BF89:BF99)),  2)</f>
        <v>0</v>
      </c>
      <c r="G36" s="41"/>
      <c r="H36" s="41"/>
      <c r="I36" s="161">
        <v>0.12</v>
      </c>
      <c r="J36" s="160">
        <f>ROUND(((SUM(BF89:BF99))*I36),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46</v>
      </c>
      <c r="F37" s="160">
        <f>ROUND((SUM(BG89:BG99)),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47</v>
      </c>
      <c r="F38" s="160">
        <f>ROUND((SUM(BH89:BH99)),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48</v>
      </c>
      <c r="F39" s="160">
        <f>ROUND((SUM(BI89:BI99)),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49</v>
      </c>
      <c r="E41" s="164"/>
      <c r="F41" s="164"/>
      <c r="G41" s="165" t="s">
        <v>50</v>
      </c>
      <c r="H41" s="166" t="s">
        <v>51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120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Udržovací práce pro snížení energetické náročnosti budovy, Jiráskova 519, Semily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112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115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117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VRN - Vedlejší rozpočtové náklady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22</v>
      </c>
      <c r="D56" s="43"/>
      <c r="E56" s="43"/>
      <c r="F56" s="30" t="str">
        <f>F14</f>
        <v>Semily</v>
      </c>
      <c r="G56" s="43"/>
      <c r="H56" s="43"/>
      <c r="I56" s="35" t="s">
        <v>24</v>
      </c>
      <c r="J56" s="75" t="str">
        <f>IF(J14="","",J14)</f>
        <v>2. 3. 2026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26</v>
      </c>
      <c r="D58" s="43"/>
      <c r="E58" s="43"/>
      <c r="F58" s="30" t="str">
        <f>E17</f>
        <v>GI BUSINESS PARKS, a.s.</v>
      </c>
      <c r="G58" s="43"/>
      <c r="H58" s="43"/>
      <c r="I58" s="35" t="s">
        <v>32</v>
      </c>
      <c r="J58" s="39" t="str">
        <f>E23</f>
        <v>ARCHITEKTONICKÝ ATELIÉR HILPERT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30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121</v>
      </c>
      <c r="D61" s="175"/>
      <c r="E61" s="175"/>
      <c r="F61" s="175"/>
      <c r="G61" s="175"/>
      <c r="H61" s="175"/>
      <c r="I61" s="175"/>
      <c r="J61" s="176" t="s">
        <v>122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71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123</v>
      </c>
    </row>
    <row r="64" s="9" customFormat="1" ht="24.96" customHeight="1">
      <c r="A64" s="9"/>
      <c r="B64" s="178"/>
      <c r="C64" s="179"/>
      <c r="D64" s="180" t="s">
        <v>413</v>
      </c>
      <c r="E64" s="181"/>
      <c r="F64" s="181"/>
      <c r="G64" s="181"/>
      <c r="H64" s="181"/>
      <c r="I64" s="181"/>
      <c r="J64" s="182">
        <f>J90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414</v>
      </c>
      <c r="E65" s="186"/>
      <c r="F65" s="186"/>
      <c r="G65" s="186"/>
      <c r="H65" s="186"/>
      <c r="I65" s="186"/>
      <c r="J65" s="187">
        <f>J91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415</v>
      </c>
      <c r="E66" s="186"/>
      <c r="F66" s="186"/>
      <c r="G66" s="186"/>
      <c r="H66" s="186"/>
      <c r="I66" s="186"/>
      <c r="J66" s="187">
        <f>J93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416</v>
      </c>
      <c r="E67" s="186"/>
      <c r="F67" s="186"/>
      <c r="G67" s="186"/>
      <c r="H67" s="186"/>
      <c r="I67" s="186"/>
      <c r="J67" s="187">
        <f>J96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134</v>
      </c>
      <c r="D74" s="43"/>
      <c r="E74" s="43"/>
      <c r="F74" s="43"/>
      <c r="G74" s="43"/>
      <c r="H74" s="43"/>
      <c r="I74" s="43"/>
      <c r="J74" s="43"/>
      <c r="K74" s="43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6.25" customHeight="1">
      <c r="A77" s="41"/>
      <c r="B77" s="42"/>
      <c r="C77" s="43"/>
      <c r="D77" s="43"/>
      <c r="E77" s="173" t="str">
        <f>E7</f>
        <v>Udržovací práce pro snížení energetické náročnosti budovy, Jiráskova 519, Semily</v>
      </c>
      <c r="F77" s="35"/>
      <c r="G77" s="35"/>
      <c r="H77" s="35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112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3" t="s">
        <v>115</v>
      </c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117</v>
      </c>
      <c r="D80" s="43"/>
      <c r="E80" s="43"/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VRN - Vedlejší rozpočtové náklady</v>
      </c>
      <c r="F81" s="43"/>
      <c r="G81" s="43"/>
      <c r="H81" s="43"/>
      <c r="I81" s="43"/>
      <c r="J81" s="43"/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22</v>
      </c>
      <c r="D83" s="43"/>
      <c r="E83" s="43"/>
      <c r="F83" s="30" t="str">
        <f>F14</f>
        <v>Semily</v>
      </c>
      <c r="G83" s="43"/>
      <c r="H83" s="43"/>
      <c r="I83" s="35" t="s">
        <v>24</v>
      </c>
      <c r="J83" s="75" t="str">
        <f>IF(J14="","",J14)</f>
        <v>2. 3. 2026</v>
      </c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25.65" customHeight="1">
      <c r="A85" s="41"/>
      <c r="B85" s="42"/>
      <c r="C85" s="35" t="s">
        <v>26</v>
      </c>
      <c r="D85" s="43"/>
      <c r="E85" s="43"/>
      <c r="F85" s="30" t="str">
        <f>E17</f>
        <v>GI BUSINESS PARKS, a.s.</v>
      </c>
      <c r="G85" s="43"/>
      <c r="H85" s="43"/>
      <c r="I85" s="35" t="s">
        <v>32</v>
      </c>
      <c r="J85" s="39" t="str">
        <f>E23</f>
        <v>ARCHITEKTONICKÝ ATELIÉR HILPERT</v>
      </c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30</v>
      </c>
      <c r="D86" s="43"/>
      <c r="E86" s="43"/>
      <c r="F86" s="30" t="str">
        <f>IF(E20="","",E20)</f>
        <v>Vyplň údaj</v>
      </c>
      <c r="G86" s="43"/>
      <c r="H86" s="43"/>
      <c r="I86" s="35" t="s">
        <v>35</v>
      </c>
      <c r="J86" s="39" t="str">
        <f>E26</f>
        <v xml:space="preserve"> </v>
      </c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9"/>
      <c r="B88" s="190"/>
      <c r="C88" s="191" t="s">
        <v>135</v>
      </c>
      <c r="D88" s="192" t="s">
        <v>58</v>
      </c>
      <c r="E88" s="192" t="s">
        <v>54</v>
      </c>
      <c r="F88" s="192" t="s">
        <v>55</v>
      </c>
      <c r="G88" s="192" t="s">
        <v>136</v>
      </c>
      <c r="H88" s="192" t="s">
        <v>137</v>
      </c>
      <c r="I88" s="192" t="s">
        <v>138</v>
      </c>
      <c r="J88" s="192" t="s">
        <v>122</v>
      </c>
      <c r="K88" s="193" t="s">
        <v>139</v>
      </c>
      <c r="L88" s="194"/>
      <c r="M88" s="95" t="s">
        <v>21</v>
      </c>
      <c r="N88" s="96" t="s">
        <v>43</v>
      </c>
      <c r="O88" s="96" t="s">
        <v>140</v>
      </c>
      <c r="P88" s="96" t="s">
        <v>141</v>
      </c>
      <c r="Q88" s="96" t="s">
        <v>142</v>
      </c>
      <c r="R88" s="96" t="s">
        <v>143</v>
      </c>
      <c r="S88" s="96" t="s">
        <v>144</v>
      </c>
      <c r="T88" s="97" t="s">
        <v>145</v>
      </c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</row>
    <row r="89" s="2" customFormat="1" ht="22.8" customHeight="1">
      <c r="A89" s="41"/>
      <c r="B89" s="42"/>
      <c r="C89" s="102" t="s">
        <v>146</v>
      </c>
      <c r="D89" s="43"/>
      <c r="E89" s="43"/>
      <c r="F89" s="43"/>
      <c r="G89" s="43"/>
      <c r="H89" s="43"/>
      <c r="I89" s="43"/>
      <c r="J89" s="195">
        <f>BK89</f>
        <v>0</v>
      </c>
      <c r="K89" s="43"/>
      <c r="L89" s="47"/>
      <c r="M89" s="98"/>
      <c r="N89" s="196"/>
      <c r="O89" s="99"/>
      <c r="P89" s="197">
        <f>P90</f>
        <v>0</v>
      </c>
      <c r="Q89" s="99"/>
      <c r="R89" s="197">
        <f>R90</f>
        <v>0</v>
      </c>
      <c r="S89" s="99"/>
      <c r="T89" s="198">
        <f>T90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72</v>
      </c>
      <c r="AU89" s="20" t="s">
        <v>123</v>
      </c>
      <c r="BK89" s="199">
        <f>BK90</f>
        <v>0</v>
      </c>
    </row>
    <row r="90" s="12" customFormat="1" ht="25.92" customHeight="1">
      <c r="A90" s="12"/>
      <c r="B90" s="200"/>
      <c r="C90" s="201"/>
      <c r="D90" s="202" t="s">
        <v>72</v>
      </c>
      <c r="E90" s="203" t="s">
        <v>87</v>
      </c>
      <c r="F90" s="203" t="s">
        <v>88</v>
      </c>
      <c r="G90" s="201"/>
      <c r="H90" s="201"/>
      <c r="I90" s="204"/>
      <c r="J90" s="205">
        <f>BK90</f>
        <v>0</v>
      </c>
      <c r="K90" s="201"/>
      <c r="L90" s="206"/>
      <c r="M90" s="207"/>
      <c r="N90" s="208"/>
      <c r="O90" s="208"/>
      <c r="P90" s="209">
        <f>P91+P93+P96</f>
        <v>0</v>
      </c>
      <c r="Q90" s="208"/>
      <c r="R90" s="209">
        <f>R91+R93+R96</f>
        <v>0</v>
      </c>
      <c r="S90" s="208"/>
      <c r="T90" s="210">
        <f>T91+T93+T96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1" t="s">
        <v>185</v>
      </c>
      <c r="AT90" s="212" t="s">
        <v>72</v>
      </c>
      <c r="AU90" s="212" t="s">
        <v>73</v>
      </c>
      <c r="AY90" s="211" t="s">
        <v>149</v>
      </c>
      <c r="BK90" s="213">
        <f>BK91+BK93+BK96</f>
        <v>0</v>
      </c>
    </row>
    <row r="91" s="12" customFormat="1" ht="22.8" customHeight="1">
      <c r="A91" s="12"/>
      <c r="B91" s="200"/>
      <c r="C91" s="201"/>
      <c r="D91" s="202" t="s">
        <v>72</v>
      </c>
      <c r="E91" s="214" t="s">
        <v>417</v>
      </c>
      <c r="F91" s="214" t="s">
        <v>418</v>
      </c>
      <c r="G91" s="201"/>
      <c r="H91" s="201"/>
      <c r="I91" s="204"/>
      <c r="J91" s="215">
        <f>BK91</f>
        <v>0</v>
      </c>
      <c r="K91" s="201"/>
      <c r="L91" s="206"/>
      <c r="M91" s="207"/>
      <c r="N91" s="208"/>
      <c r="O91" s="208"/>
      <c r="P91" s="209">
        <f>P92</f>
        <v>0</v>
      </c>
      <c r="Q91" s="208"/>
      <c r="R91" s="209">
        <f>R92</f>
        <v>0</v>
      </c>
      <c r="S91" s="208"/>
      <c r="T91" s="210">
        <f>T92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1" t="s">
        <v>185</v>
      </c>
      <c r="AT91" s="212" t="s">
        <v>72</v>
      </c>
      <c r="AU91" s="212" t="s">
        <v>77</v>
      </c>
      <c r="AY91" s="211" t="s">
        <v>149</v>
      </c>
      <c r="BK91" s="213">
        <f>BK92</f>
        <v>0</v>
      </c>
    </row>
    <row r="92" s="2" customFormat="1" ht="21.75" customHeight="1">
      <c r="A92" s="41"/>
      <c r="B92" s="42"/>
      <c r="C92" s="216" t="s">
        <v>77</v>
      </c>
      <c r="D92" s="216" t="s">
        <v>152</v>
      </c>
      <c r="E92" s="217" t="s">
        <v>419</v>
      </c>
      <c r="F92" s="218" t="s">
        <v>420</v>
      </c>
      <c r="G92" s="219" t="s">
        <v>421</v>
      </c>
      <c r="H92" s="220">
        <v>1</v>
      </c>
      <c r="I92" s="221"/>
      <c r="J92" s="222">
        <f>ROUND(I92*H92,2)</f>
        <v>0</v>
      </c>
      <c r="K92" s="218" t="s">
        <v>21</v>
      </c>
      <c r="L92" s="47"/>
      <c r="M92" s="223" t="s">
        <v>21</v>
      </c>
      <c r="N92" s="224" t="s">
        <v>44</v>
      </c>
      <c r="O92" s="87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7" t="s">
        <v>422</v>
      </c>
      <c r="AT92" s="227" t="s">
        <v>152</v>
      </c>
      <c r="AU92" s="227" t="s">
        <v>81</v>
      </c>
      <c r="AY92" s="20" t="s">
        <v>149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20" t="s">
        <v>77</v>
      </c>
      <c r="BK92" s="228">
        <f>ROUND(I92*H92,2)</f>
        <v>0</v>
      </c>
      <c r="BL92" s="20" t="s">
        <v>422</v>
      </c>
      <c r="BM92" s="227" t="s">
        <v>423</v>
      </c>
    </row>
    <row r="93" s="12" customFormat="1" ht="22.8" customHeight="1">
      <c r="A93" s="12"/>
      <c r="B93" s="200"/>
      <c r="C93" s="201"/>
      <c r="D93" s="202" t="s">
        <v>72</v>
      </c>
      <c r="E93" s="214" t="s">
        <v>424</v>
      </c>
      <c r="F93" s="214" t="s">
        <v>425</v>
      </c>
      <c r="G93" s="201"/>
      <c r="H93" s="201"/>
      <c r="I93" s="204"/>
      <c r="J93" s="215">
        <f>BK93</f>
        <v>0</v>
      </c>
      <c r="K93" s="201"/>
      <c r="L93" s="206"/>
      <c r="M93" s="207"/>
      <c r="N93" s="208"/>
      <c r="O93" s="208"/>
      <c r="P93" s="209">
        <f>SUM(P94:P95)</f>
        <v>0</v>
      </c>
      <c r="Q93" s="208"/>
      <c r="R93" s="209">
        <f>SUM(R94:R95)</f>
        <v>0</v>
      </c>
      <c r="S93" s="208"/>
      <c r="T93" s="210">
        <f>SUM(T94:T95)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1" t="s">
        <v>185</v>
      </c>
      <c r="AT93" s="212" t="s">
        <v>72</v>
      </c>
      <c r="AU93" s="212" t="s">
        <v>77</v>
      </c>
      <c r="AY93" s="211" t="s">
        <v>149</v>
      </c>
      <c r="BK93" s="213">
        <f>SUM(BK94:BK95)</f>
        <v>0</v>
      </c>
    </row>
    <row r="94" s="2" customFormat="1" ht="49.05" customHeight="1">
      <c r="A94" s="41"/>
      <c r="B94" s="42"/>
      <c r="C94" s="216" t="s">
        <v>81</v>
      </c>
      <c r="D94" s="216" t="s">
        <v>152</v>
      </c>
      <c r="E94" s="217" t="s">
        <v>426</v>
      </c>
      <c r="F94" s="218" t="s">
        <v>427</v>
      </c>
      <c r="G94" s="219" t="s">
        <v>421</v>
      </c>
      <c r="H94" s="220">
        <v>1</v>
      </c>
      <c r="I94" s="221"/>
      <c r="J94" s="222">
        <f>ROUND(I94*H94,2)</f>
        <v>0</v>
      </c>
      <c r="K94" s="218" t="s">
        <v>21</v>
      </c>
      <c r="L94" s="47"/>
      <c r="M94" s="223" t="s">
        <v>21</v>
      </c>
      <c r="N94" s="224" t="s">
        <v>44</v>
      </c>
      <c r="O94" s="87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7" t="s">
        <v>422</v>
      </c>
      <c r="AT94" s="227" t="s">
        <v>152</v>
      </c>
      <c r="AU94" s="227" t="s">
        <v>81</v>
      </c>
      <c r="AY94" s="20" t="s">
        <v>149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20" t="s">
        <v>77</v>
      </c>
      <c r="BK94" s="228">
        <f>ROUND(I94*H94,2)</f>
        <v>0</v>
      </c>
      <c r="BL94" s="20" t="s">
        <v>422</v>
      </c>
      <c r="BM94" s="227" t="s">
        <v>428</v>
      </c>
    </row>
    <row r="95" s="2" customFormat="1">
      <c r="A95" s="41"/>
      <c r="B95" s="42"/>
      <c r="C95" s="43"/>
      <c r="D95" s="236" t="s">
        <v>279</v>
      </c>
      <c r="E95" s="43"/>
      <c r="F95" s="288" t="s">
        <v>429</v>
      </c>
      <c r="G95" s="43"/>
      <c r="H95" s="43"/>
      <c r="I95" s="231"/>
      <c r="J95" s="43"/>
      <c r="K95" s="43"/>
      <c r="L95" s="47"/>
      <c r="M95" s="232"/>
      <c r="N95" s="233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279</v>
      </c>
      <c r="AU95" s="20" t="s">
        <v>81</v>
      </c>
    </row>
    <row r="96" s="12" customFormat="1" ht="22.8" customHeight="1">
      <c r="A96" s="12"/>
      <c r="B96" s="200"/>
      <c r="C96" s="201"/>
      <c r="D96" s="202" t="s">
        <v>72</v>
      </c>
      <c r="E96" s="214" t="s">
        <v>430</v>
      </c>
      <c r="F96" s="214" t="s">
        <v>431</v>
      </c>
      <c r="G96" s="201"/>
      <c r="H96" s="201"/>
      <c r="I96" s="204"/>
      <c r="J96" s="215">
        <f>BK96</f>
        <v>0</v>
      </c>
      <c r="K96" s="201"/>
      <c r="L96" s="206"/>
      <c r="M96" s="207"/>
      <c r="N96" s="208"/>
      <c r="O96" s="208"/>
      <c r="P96" s="209">
        <f>SUM(P97:P99)</f>
        <v>0</v>
      </c>
      <c r="Q96" s="208"/>
      <c r="R96" s="209">
        <f>SUM(R97:R99)</f>
        <v>0</v>
      </c>
      <c r="S96" s="208"/>
      <c r="T96" s="210">
        <f>SUM(T97:T99)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1" t="s">
        <v>185</v>
      </c>
      <c r="AT96" s="212" t="s">
        <v>72</v>
      </c>
      <c r="AU96" s="212" t="s">
        <v>77</v>
      </c>
      <c r="AY96" s="211" t="s">
        <v>149</v>
      </c>
      <c r="BK96" s="213">
        <f>SUM(BK97:BK99)</f>
        <v>0</v>
      </c>
    </row>
    <row r="97" s="2" customFormat="1" ht="24.15" customHeight="1">
      <c r="A97" s="41"/>
      <c r="B97" s="42"/>
      <c r="C97" s="216" t="s">
        <v>150</v>
      </c>
      <c r="D97" s="216" t="s">
        <v>152</v>
      </c>
      <c r="E97" s="217" t="s">
        <v>432</v>
      </c>
      <c r="F97" s="218" t="s">
        <v>433</v>
      </c>
      <c r="G97" s="219" t="s">
        <v>421</v>
      </c>
      <c r="H97" s="220">
        <v>1</v>
      </c>
      <c r="I97" s="221"/>
      <c r="J97" s="222">
        <f>ROUND(I97*H97,2)</f>
        <v>0</v>
      </c>
      <c r="K97" s="218" t="s">
        <v>21</v>
      </c>
      <c r="L97" s="47"/>
      <c r="M97" s="223" t="s">
        <v>21</v>
      </c>
      <c r="N97" s="224" t="s">
        <v>44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422</v>
      </c>
      <c r="AT97" s="227" t="s">
        <v>152</v>
      </c>
      <c r="AU97" s="227" t="s">
        <v>81</v>
      </c>
      <c r="AY97" s="20" t="s">
        <v>149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77</v>
      </c>
      <c r="BK97" s="228">
        <f>ROUND(I97*H97,2)</f>
        <v>0</v>
      </c>
      <c r="BL97" s="20" t="s">
        <v>422</v>
      </c>
      <c r="BM97" s="227" t="s">
        <v>434</v>
      </c>
    </row>
    <row r="98" s="2" customFormat="1" ht="21.75" customHeight="1">
      <c r="A98" s="41"/>
      <c r="B98" s="42"/>
      <c r="C98" s="216" t="s">
        <v>157</v>
      </c>
      <c r="D98" s="216" t="s">
        <v>152</v>
      </c>
      <c r="E98" s="217" t="s">
        <v>435</v>
      </c>
      <c r="F98" s="218" t="s">
        <v>436</v>
      </c>
      <c r="G98" s="219" t="s">
        <v>421</v>
      </c>
      <c r="H98" s="220">
        <v>1</v>
      </c>
      <c r="I98" s="221"/>
      <c r="J98" s="222">
        <f>ROUND(I98*H98,2)</f>
        <v>0</v>
      </c>
      <c r="K98" s="218" t="s">
        <v>21</v>
      </c>
      <c r="L98" s="47"/>
      <c r="M98" s="223" t="s">
        <v>21</v>
      </c>
      <c r="N98" s="224" t="s">
        <v>44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422</v>
      </c>
      <c r="AT98" s="227" t="s">
        <v>152</v>
      </c>
      <c r="AU98" s="227" t="s">
        <v>81</v>
      </c>
      <c r="AY98" s="20" t="s">
        <v>149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77</v>
      </c>
      <c r="BK98" s="228">
        <f>ROUND(I98*H98,2)</f>
        <v>0</v>
      </c>
      <c r="BL98" s="20" t="s">
        <v>422</v>
      </c>
      <c r="BM98" s="227" t="s">
        <v>437</v>
      </c>
    </row>
    <row r="99" s="2" customFormat="1" ht="24.15" customHeight="1">
      <c r="A99" s="41"/>
      <c r="B99" s="42"/>
      <c r="C99" s="216" t="s">
        <v>185</v>
      </c>
      <c r="D99" s="216" t="s">
        <v>152</v>
      </c>
      <c r="E99" s="217" t="s">
        <v>438</v>
      </c>
      <c r="F99" s="218" t="s">
        <v>439</v>
      </c>
      <c r="G99" s="219" t="s">
        <v>421</v>
      </c>
      <c r="H99" s="220">
        <v>1</v>
      </c>
      <c r="I99" s="221"/>
      <c r="J99" s="222">
        <f>ROUND(I99*H99,2)</f>
        <v>0</v>
      </c>
      <c r="K99" s="218" t="s">
        <v>21</v>
      </c>
      <c r="L99" s="47"/>
      <c r="M99" s="292" t="s">
        <v>21</v>
      </c>
      <c r="N99" s="293" t="s">
        <v>44</v>
      </c>
      <c r="O99" s="294"/>
      <c r="P99" s="295">
        <f>O99*H99</f>
        <v>0</v>
      </c>
      <c r="Q99" s="295">
        <v>0</v>
      </c>
      <c r="R99" s="295">
        <f>Q99*H99</f>
        <v>0</v>
      </c>
      <c r="S99" s="295">
        <v>0</v>
      </c>
      <c r="T99" s="29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422</v>
      </c>
      <c r="AT99" s="227" t="s">
        <v>152</v>
      </c>
      <c r="AU99" s="227" t="s">
        <v>81</v>
      </c>
      <c r="AY99" s="20" t="s">
        <v>149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77</v>
      </c>
      <c r="BK99" s="228">
        <f>ROUND(I99*H99,2)</f>
        <v>0</v>
      </c>
      <c r="BL99" s="20" t="s">
        <v>422</v>
      </c>
      <c r="BM99" s="227" t="s">
        <v>440</v>
      </c>
    </row>
    <row r="100" s="2" customFormat="1" ht="6.96" customHeight="1">
      <c r="A100" s="41"/>
      <c r="B100" s="62"/>
      <c r="C100" s="63"/>
      <c r="D100" s="63"/>
      <c r="E100" s="63"/>
      <c r="F100" s="63"/>
      <c r="G100" s="63"/>
      <c r="H100" s="63"/>
      <c r="I100" s="63"/>
      <c r="J100" s="63"/>
      <c r="K100" s="63"/>
      <c r="L100" s="47"/>
      <c r="M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</sheetData>
  <sheetProtection sheet="1" autoFilter="0" formatColumns="0" formatRows="0" objects="1" scenarios="1" spinCount="100000" saltValue="IeRGydeLEHC6acKIBRfP28w/ch0zJHhTYFkMbylpHY0E/56bLKiQAT+iKpsRk/ZGGnht9c4gnOhfzBX5rldz3g==" hashValue="P5aquCurYuFnitSRcDlStVjr0okZpX4mJrKBSHKG2YW0ZGd4XJYTJgyCt5KNuVmv1MuKnchDyWT2PscP4VKYFA==" algorithmName="SHA-512" password="CC35"/>
  <autoFilter ref="C88:K9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  <c r="AZ2" s="141" t="s">
        <v>441</v>
      </c>
      <c r="BA2" s="141" t="s">
        <v>21</v>
      </c>
      <c r="BB2" s="141" t="s">
        <v>21</v>
      </c>
      <c r="BC2" s="141" t="s">
        <v>442</v>
      </c>
      <c r="BD2" s="141" t="s">
        <v>81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81</v>
      </c>
      <c r="AZ3" s="141" t="s">
        <v>443</v>
      </c>
      <c r="BA3" s="141" t="s">
        <v>21</v>
      </c>
      <c r="BB3" s="141" t="s">
        <v>21</v>
      </c>
      <c r="BC3" s="141" t="s">
        <v>444</v>
      </c>
      <c r="BD3" s="141" t="s">
        <v>81</v>
      </c>
    </row>
    <row r="4" s="1" customFormat="1" ht="24.96" customHeight="1">
      <c r="B4" s="23"/>
      <c r="D4" s="144" t="s">
        <v>104</v>
      </c>
      <c r="L4" s="23"/>
      <c r="M4" s="145" t="s">
        <v>10</v>
      </c>
      <c r="AT4" s="20" t="s">
        <v>4</v>
      </c>
      <c r="AZ4" s="141" t="s">
        <v>445</v>
      </c>
      <c r="BA4" s="141" t="s">
        <v>21</v>
      </c>
      <c r="BB4" s="141" t="s">
        <v>21</v>
      </c>
      <c r="BC4" s="141" t="s">
        <v>446</v>
      </c>
      <c r="BD4" s="141" t="s">
        <v>81</v>
      </c>
    </row>
    <row r="5" s="1" customFormat="1" ht="6.96" customHeight="1">
      <c r="B5" s="23"/>
      <c r="L5" s="23"/>
      <c r="AZ5" s="141" t="s">
        <v>447</v>
      </c>
      <c r="BA5" s="141" t="s">
        <v>21</v>
      </c>
      <c r="BB5" s="141" t="s">
        <v>21</v>
      </c>
      <c r="BC5" s="141" t="s">
        <v>448</v>
      </c>
      <c r="BD5" s="141" t="s">
        <v>81</v>
      </c>
    </row>
    <row r="6" s="1" customFormat="1" ht="12" customHeight="1">
      <c r="B6" s="23"/>
      <c r="D6" s="146" t="s">
        <v>16</v>
      </c>
      <c r="L6" s="23"/>
      <c r="AZ6" s="141" t="s">
        <v>449</v>
      </c>
      <c r="BA6" s="141" t="s">
        <v>21</v>
      </c>
      <c r="BB6" s="141" t="s">
        <v>21</v>
      </c>
      <c r="BC6" s="141" t="s">
        <v>450</v>
      </c>
      <c r="BD6" s="141" t="s">
        <v>81</v>
      </c>
    </row>
    <row r="7" s="1" customFormat="1" ht="26.25" customHeight="1">
      <c r="B7" s="23"/>
      <c r="E7" s="147" t="str">
        <f>'Rekapitulace stavby'!K6</f>
        <v>Udržovací práce pro snížení energetické náročnosti budovy, Jiráskova 519, Semily</v>
      </c>
      <c r="F7" s="146"/>
      <c r="G7" s="146"/>
      <c r="H7" s="146"/>
      <c r="L7" s="23"/>
      <c r="AZ7" s="141" t="s">
        <v>451</v>
      </c>
      <c r="BA7" s="141" t="s">
        <v>21</v>
      </c>
      <c r="BB7" s="141" t="s">
        <v>21</v>
      </c>
      <c r="BC7" s="141" t="s">
        <v>452</v>
      </c>
      <c r="BD7" s="141" t="s">
        <v>81</v>
      </c>
    </row>
    <row r="8" s="1" customFormat="1" ht="12" customHeight="1">
      <c r="B8" s="23"/>
      <c r="D8" s="146" t="s">
        <v>112</v>
      </c>
      <c r="L8" s="23"/>
      <c r="AZ8" s="141" t="s">
        <v>453</v>
      </c>
      <c r="BA8" s="141" t="s">
        <v>21</v>
      </c>
      <c r="BB8" s="141" t="s">
        <v>21</v>
      </c>
      <c r="BC8" s="141" t="s">
        <v>454</v>
      </c>
      <c r="BD8" s="141" t="s">
        <v>81</v>
      </c>
    </row>
    <row r="9" s="2" customFormat="1" ht="16.5" customHeight="1">
      <c r="A9" s="41"/>
      <c r="B9" s="47"/>
      <c r="C9" s="41"/>
      <c r="D9" s="41"/>
      <c r="E9" s="147" t="s">
        <v>455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41" t="s">
        <v>456</v>
      </c>
      <c r="BA9" s="141" t="s">
        <v>21</v>
      </c>
      <c r="BB9" s="141" t="s">
        <v>21</v>
      </c>
      <c r="BC9" s="141" t="s">
        <v>457</v>
      </c>
      <c r="BD9" s="141" t="s">
        <v>81</v>
      </c>
    </row>
    <row r="10" s="2" customFormat="1" ht="12" customHeight="1">
      <c r="A10" s="41"/>
      <c r="B10" s="47"/>
      <c r="C10" s="41"/>
      <c r="D10" s="146" t="s">
        <v>117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41" t="s">
        <v>100</v>
      </c>
      <c r="BA10" s="141" t="s">
        <v>21</v>
      </c>
      <c r="BB10" s="141" t="s">
        <v>21</v>
      </c>
      <c r="BC10" s="141" t="s">
        <v>458</v>
      </c>
      <c r="BD10" s="141" t="s">
        <v>81</v>
      </c>
    </row>
    <row r="11" s="2" customFormat="1" ht="16.5" customHeight="1">
      <c r="A11" s="41"/>
      <c r="B11" s="47"/>
      <c r="C11" s="41"/>
      <c r="D11" s="41"/>
      <c r="E11" s="149" t="s">
        <v>119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Z11" s="141" t="s">
        <v>102</v>
      </c>
      <c r="BA11" s="141" t="s">
        <v>21</v>
      </c>
      <c r="BB11" s="141" t="s">
        <v>21</v>
      </c>
      <c r="BC11" s="141" t="s">
        <v>459</v>
      </c>
      <c r="BD11" s="141" t="s">
        <v>81</v>
      </c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Z12" s="141" t="s">
        <v>460</v>
      </c>
      <c r="BA12" s="141" t="s">
        <v>21</v>
      </c>
      <c r="BB12" s="141" t="s">
        <v>21</v>
      </c>
      <c r="BC12" s="141" t="s">
        <v>461</v>
      </c>
      <c r="BD12" s="141" t="s">
        <v>81</v>
      </c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21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Z13" s="141" t="s">
        <v>462</v>
      </c>
      <c r="BA13" s="141" t="s">
        <v>21</v>
      </c>
      <c r="BB13" s="141" t="s">
        <v>21</v>
      </c>
      <c r="BC13" s="141" t="s">
        <v>463</v>
      </c>
      <c r="BD13" s="141" t="s">
        <v>81</v>
      </c>
    </row>
    <row r="14" s="2" customFormat="1" ht="12" customHeight="1">
      <c r="A14" s="41"/>
      <c r="B14" s="47"/>
      <c r="C14" s="41"/>
      <c r="D14" s="146" t="s">
        <v>22</v>
      </c>
      <c r="E14" s="41"/>
      <c r="F14" s="136" t="s">
        <v>23</v>
      </c>
      <c r="G14" s="41"/>
      <c r="H14" s="41"/>
      <c r="I14" s="146" t="s">
        <v>24</v>
      </c>
      <c r="J14" s="150" t="str">
        <f>'Rekapitulace stavby'!AN8</f>
        <v>2. 3. 2026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Z14" s="141" t="s">
        <v>464</v>
      </c>
      <c r="BA14" s="141" t="s">
        <v>21</v>
      </c>
      <c r="BB14" s="141" t="s">
        <v>21</v>
      </c>
      <c r="BC14" s="141" t="s">
        <v>465</v>
      </c>
      <c r="BD14" s="141" t="s">
        <v>81</v>
      </c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Z15" s="141" t="s">
        <v>105</v>
      </c>
      <c r="BA15" s="141" t="s">
        <v>21</v>
      </c>
      <c r="BB15" s="141" t="s">
        <v>21</v>
      </c>
      <c r="BC15" s="141" t="s">
        <v>466</v>
      </c>
      <c r="BD15" s="141" t="s">
        <v>81</v>
      </c>
    </row>
    <row r="16" s="2" customFormat="1" ht="12" customHeight="1">
      <c r="A16" s="41"/>
      <c r="B16" s="47"/>
      <c r="C16" s="41"/>
      <c r="D16" s="146" t="s">
        <v>26</v>
      </c>
      <c r="E16" s="41"/>
      <c r="F16" s="41"/>
      <c r="G16" s="41"/>
      <c r="H16" s="41"/>
      <c r="I16" s="146" t="s">
        <v>27</v>
      </c>
      <c r="J16" s="136" t="s">
        <v>21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Z16" s="141" t="s">
        <v>107</v>
      </c>
      <c r="BA16" s="141" t="s">
        <v>21</v>
      </c>
      <c r="BB16" s="141" t="s">
        <v>21</v>
      </c>
      <c r="BC16" s="141" t="s">
        <v>467</v>
      </c>
      <c r="BD16" s="141" t="s">
        <v>81</v>
      </c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21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Z17" s="141" t="s">
        <v>108</v>
      </c>
      <c r="BA17" s="141" t="s">
        <v>21</v>
      </c>
      <c r="BB17" s="141" t="s">
        <v>21</v>
      </c>
      <c r="BC17" s="141" t="s">
        <v>468</v>
      </c>
      <c r="BD17" s="141" t="s">
        <v>81</v>
      </c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Z18" s="141" t="s">
        <v>469</v>
      </c>
      <c r="BA18" s="141" t="s">
        <v>21</v>
      </c>
      <c r="BB18" s="141" t="s">
        <v>21</v>
      </c>
      <c r="BC18" s="141" t="s">
        <v>470</v>
      </c>
      <c r="BD18" s="141" t="s">
        <v>81</v>
      </c>
    </row>
    <row r="19" s="2" customFormat="1" ht="12" customHeight="1">
      <c r="A19" s="41"/>
      <c r="B19" s="47"/>
      <c r="C19" s="41"/>
      <c r="D19" s="146" t="s">
        <v>30</v>
      </c>
      <c r="E19" s="41"/>
      <c r="F19" s="41"/>
      <c r="G19" s="41"/>
      <c r="H19" s="41"/>
      <c r="I19" s="146" t="s">
        <v>27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Z19" s="141" t="s">
        <v>113</v>
      </c>
      <c r="BA19" s="141" t="s">
        <v>21</v>
      </c>
      <c r="BB19" s="141" t="s">
        <v>21</v>
      </c>
      <c r="BC19" s="141" t="s">
        <v>471</v>
      </c>
      <c r="BD19" s="141" t="s">
        <v>81</v>
      </c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Z20" s="141" t="s">
        <v>472</v>
      </c>
      <c r="BA20" s="141" t="s">
        <v>21</v>
      </c>
      <c r="BB20" s="141" t="s">
        <v>21</v>
      </c>
      <c r="BC20" s="141" t="s">
        <v>473</v>
      </c>
      <c r="BD20" s="141" t="s">
        <v>81</v>
      </c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Z21" s="141" t="s">
        <v>474</v>
      </c>
      <c r="BA21" s="141" t="s">
        <v>21</v>
      </c>
      <c r="BB21" s="141" t="s">
        <v>21</v>
      </c>
      <c r="BC21" s="141" t="s">
        <v>475</v>
      </c>
      <c r="BD21" s="141" t="s">
        <v>81</v>
      </c>
    </row>
    <row r="22" s="2" customFormat="1" ht="12" customHeight="1">
      <c r="A22" s="41"/>
      <c r="B22" s="47"/>
      <c r="C22" s="41"/>
      <c r="D22" s="146" t="s">
        <v>32</v>
      </c>
      <c r="E22" s="41"/>
      <c r="F22" s="41"/>
      <c r="G22" s="41"/>
      <c r="H22" s="41"/>
      <c r="I22" s="146" t="s">
        <v>27</v>
      </c>
      <c r="J22" s="136" t="s">
        <v>21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Z22" s="141" t="s">
        <v>476</v>
      </c>
      <c r="BA22" s="141" t="s">
        <v>21</v>
      </c>
      <c r="BB22" s="141" t="s">
        <v>21</v>
      </c>
      <c r="BC22" s="141" t="s">
        <v>477</v>
      </c>
      <c r="BD22" s="141" t="s">
        <v>81</v>
      </c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6" t="s">
        <v>29</v>
      </c>
      <c r="J23" s="136" t="s">
        <v>21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Z23" s="141" t="s">
        <v>116</v>
      </c>
      <c r="BA23" s="141" t="s">
        <v>21</v>
      </c>
      <c r="BB23" s="141" t="s">
        <v>21</v>
      </c>
      <c r="BC23" s="141" t="s">
        <v>478</v>
      </c>
      <c r="BD23" s="141" t="s">
        <v>81</v>
      </c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Z24" s="141" t="s">
        <v>479</v>
      </c>
      <c r="BA24" s="141" t="s">
        <v>21</v>
      </c>
      <c r="BB24" s="141" t="s">
        <v>21</v>
      </c>
      <c r="BC24" s="141" t="s">
        <v>480</v>
      </c>
      <c r="BD24" s="141" t="s">
        <v>81</v>
      </c>
    </row>
    <row r="25" s="2" customFormat="1" ht="12" customHeight="1">
      <c r="A25" s="41"/>
      <c r="B25" s="47"/>
      <c r="C25" s="41"/>
      <c r="D25" s="146" t="s">
        <v>35</v>
      </c>
      <c r="E25" s="41"/>
      <c r="F25" s="41"/>
      <c r="G25" s="41"/>
      <c r="H25" s="41"/>
      <c r="I25" s="146" t="s">
        <v>27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Z25" s="141" t="s">
        <v>481</v>
      </c>
      <c r="BA25" s="141" t="s">
        <v>21</v>
      </c>
      <c r="BB25" s="141" t="s">
        <v>21</v>
      </c>
      <c r="BC25" s="141" t="s">
        <v>482</v>
      </c>
      <c r="BD25" s="141" t="s">
        <v>81</v>
      </c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29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Z26" s="141" t="s">
        <v>483</v>
      </c>
      <c r="BA26" s="141" t="s">
        <v>21</v>
      </c>
      <c r="BB26" s="141" t="s">
        <v>21</v>
      </c>
      <c r="BC26" s="141" t="s">
        <v>484</v>
      </c>
      <c r="BD26" s="141" t="s">
        <v>81</v>
      </c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Z27" s="141" t="s">
        <v>485</v>
      </c>
      <c r="BA27" s="141" t="s">
        <v>21</v>
      </c>
      <c r="BB27" s="141" t="s">
        <v>21</v>
      </c>
      <c r="BC27" s="141" t="s">
        <v>486</v>
      </c>
      <c r="BD27" s="141" t="s">
        <v>81</v>
      </c>
    </row>
    <row r="28" s="2" customFormat="1" ht="12" customHeight="1">
      <c r="A28" s="41"/>
      <c r="B28" s="47"/>
      <c r="C28" s="41"/>
      <c r="D28" s="146" t="s">
        <v>37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Z28" s="141" t="s">
        <v>487</v>
      </c>
      <c r="BA28" s="141" t="s">
        <v>21</v>
      </c>
      <c r="BB28" s="141" t="s">
        <v>21</v>
      </c>
      <c r="BC28" s="141" t="s">
        <v>488</v>
      </c>
      <c r="BD28" s="141" t="s">
        <v>81</v>
      </c>
    </row>
    <row r="29" s="8" customFormat="1" ht="16.5" customHeight="1">
      <c r="A29" s="151"/>
      <c r="B29" s="152"/>
      <c r="C29" s="151"/>
      <c r="D29" s="151"/>
      <c r="E29" s="153" t="s">
        <v>21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Z29" s="297" t="s">
        <v>489</v>
      </c>
      <c r="BA29" s="297" t="s">
        <v>21</v>
      </c>
      <c r="BB29" s="297" t="s">
        <v>21</v>
      </c>
      <c r="BC29" s="297" t="s">
        <v>490</v>
      </c>
      <c r="BD29" s="297" t="s">
        <v>81</v>
      </c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Z30" s="141" t="s">
        <v>491</v>
      </c>
      <c r="BA30" s="141" t="s">
        <v>21</v>
      </c>
      <c r="BB30" s="141" t="s">
        <v>21</v>
      </c>
      <c r="BC30" s="141" t="s">
        <v>492</v>
      </c>
      <c r="BD30" s="141" t="s">
        <v>81</v>
      </c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Z31" s="141" t="s">
        <v>493</v>
      </c>
      <c r="BA31" s="141" t="s">
        <v>21</v>
      </c>
      <c r="BB31" s="141" t="s">
        <v>21</v>
      </c>
      <c r="BC31" s="141" t="s">
        <v>494</v>
      </c>
      <c r="BD31" s="141" t="s">
        <v>81</v>
      </c>
    </row>
    <row r="32" s="2" customFormat="1" ht="25.44" customHeight="1">
      <c r="A32" s="41"/>
      <c r="B32" s="47"/>
      <c r="C32" s="41"/>
      <c r="D32" s="156" t="s">
        <v>39</v>
      </c>
      <c r="E32" s="41"/>
      <c r="F32" s="41"/>
      <c r="G32" s="41"/>
      <c r="H32" s="41"/>
      <c r="I32" s="41"/>
      <c r="J32" s="157">
        <f>ROUND(J107,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Z32" s="141" t="s">
        <v>495</v>
      </c>
      <c r="BA32" s="141" t="s">
        <v>21</v>
      </c>
      <c r="BB32" s="141" t="s">
        <v>21</v>
      </c>
      <c r="BC32" s="141" t="s">
        <v>496</v>
      </c>
      <c r="BD32" s="141" t="s">
        <v>81</v>
      </c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Z33" s="141" t="s">
        <v>497</v>
      </c>
      <c r="BA33" s="141" t="s">
        <v>21</v>
      </c>
      <c r="BB33" s="141" t="s">
        <v>21</v>
      </c>
      <c r="BC33" s="141" t="s">
        <v>498</v>
      </c>
      <c r="BD33" s="141" t="s">
        <v>81</v>
      </c>
    </row>
    <row r="34" s="2" customFormat="1" ht="14.4" customHeight="1">
      <c r="A34" s="41"/>
      <c r="B34" s="47"/>
      <c r="C34" s="41"/>
      <c r="D34" s="41"/>
      <c r="E34" s="41"/>
      <c r="F34" s="158" t="s">
        <v>41</v>
      </c>
      <c r="G34" s="41"/>
      <c r="H34" s="41"/>
      <c r="I34" s="158" t="s">
        <v>40</v>
      </c>
      <c r="J34" s="158" t="s">
        <v>42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Z34" s="141" t="s">
        <v>499</v>
      </c>
      <c r="BA34" s="141" t="s">
        <v>21</v>
      </c>
      <c r="BB34" s="141" t="s">
        <v>21</v>
      </c>
      <c r="BC34" s="141" t="s">
        <v>500</v>
      </c>
      <c r="BD34" s="141" t="s">
        <v>81</v>
      </c>
    </row>
    <row r="35" s="2" customFormat="1" ht="14.4" customHeight="1">
      <c r="A35" s="41"/>
      <c r="B35" s="47"/>
      <c r="C35" s="41"/>
      <c r="D35" s="159" t="s">
        <v>43</v>
      </c>
      <c r="E35" s="146" t="s">
        <v>44</v>
      </c>
      <c r="F35" s="160">
        <f>ROUND((SUM(BE107:BE2723)),  2)</f>
        <v>0</v>
      </c>
      <c r="G35" s="41"/>
      <c r="H35" s="41"/>
      <c r="I35" s="161">
        <v>0.20999999999999999</v>
      </c>
      <c r="J35" s="160">
        <f>ROUND(((SUM(BE107:BE2723))*I35),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Z35" s="141" t="s">
        <v>501</v>
      </c>
      <c r="BA35" s="141" t="s">
        <v>21</v>
      </c>
      <c r="BB35" s="141" t="s">
        <v>21</v>
      </c>
      <c r="BC35" s="141" t="s">
        <v>502</v>
      </c>
      <c r="BD35" s="141" t="s">
        <v>81</v>
      </c>
    </row>
    <row r="36" s="2" customFormat="1" ht="14.4" customHeight="1">
      <c r="A36" s="41"/>
      <c r="B36" s="47"/>
      <c r="C36" s="41"/>
      <c r="D36" s="41"/>
      <c r="E36" s="146" t="s">
        <v>45</v>
      </c>
      <c r="F36" s="160">
        <f>ROUND((SUM(BF107:BF2723)),  2)</f>
        <v>0</v>
      </c>
      <c r="G36" s="41"/>
      <c r="H36" s="41"/>
      <c r="I36" s="161">
        <v>0.12</v>
      </c>
      <c r="J36" s="160">
        <f>ROUND(((SUM(BF107:BF2723))*I36),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Z36" s="141" t="s">
        <v>503</v>
      </c>
      <c r="BA36" s="141" t="s">
        <v>21</v>
      </c>
      <c r="BB36" s="141" t="s">
        <v>21</v>
      </c>
      <c r="BC36" s="141" t="s">
        <v>504</v>
      </c>
      <c r="BD36" s="141" t="s">
        <v>81</v>
      </c>
    </row>
    <row r="37" hidden="1" s="2" customFormat="1" ht="14.4" customHeight="1">
      <c r="A37" s="41"/>
      <c r="B37" s="47"/>
      <c r="C37" s="41"/>
      <c r="D37" s="41"/>
      <c r="E37" s="146" t="s">
        <v>46</v>
      </c>
      <c r="F37" s="160">
        <f>ROUND((SUM(BG107:BG2723)),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Z37" s="141" t="s">
        <v>505</v>
      </c>
      <c r="BA37" s="141" t="s">
        <v>21</v>
      </c>
      <c r="BB37" s="141" t="s">
        <v>21</v>
      </c>
      <c r="BC37" s="141" t="s">
        <v>506</v>
      </c>
      <c r="BD37" s="141" t="s">
        <v>81</v>
      </c>
    </row>
    <row r="38" hidden="1" s="2" customFormat="1" ht="14.4" customHeight="1">
      <c r="A38" s="41"/>
      <c r="B38" s="47"/>
      <c r="C38" s="41"/>
      <c r="D38" s="41"/>
      <c r="E38" s="146" t="s">
        <v>47</v>
      </c>
      <c r="F38" s="160">
        <f>ROUND((SUM(BH107:BH2723)),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Z38" s="141" t="s">
        <v>507</v>
      </c>
      <c r="BA38" s="141" t="s">
        <v>21</v>
      </c>
      <c r="BB38" s="141" t="s">
        <v>21</v>
      </c>
      <c r="BC38" s="141" t="s">
        <v>508</v>
      </c>
      <c r="BD38" s="141" t="s">
        <v>81</v>
      </c>
    </row>
    <row r="39" hidden="1" s="2" customFormat="1" ht="14.4" customHeight="1">
      <c r="A39" s="41"/>
      <c r="B39" s="47"/>
      <c r="C39" s="41"/>
      <c r="D39" s="41"/>
      <c r="E39" s="146" t="s">
        <v>48</v>
      </c>
      <c r="F39" s="160">
        <f>ROUND((SUM(BI107:BI2723)),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Z39" s="141" t="s">
        <v>509</v>
      </c>
      <c r="BA39" s="141" t="s">
        <v>21</v>
      </c>
      <c r="BB39" s="141" t="s">
        <v>21</v>
      </c>
      <c r="BC39" s="141" t="s">
        <v>510</v>
      </c>
      <c r="BD39" s="141" t="s">
        <v>81</v>
      </c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49</v>
      </c>
      <c r="E41" s="164"/>
      <c r="F41" s="164"/>
      <c r="G41" s="165" t="s">
        <v>50</v>
      </c>
      <c r="H41" s="166" t="s">
        <v>51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120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Udržovací práce pro snížení energetické náročnosti budovy, Jiráskova 519, Semily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112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455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117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Hlavní stavební úpravy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22</v>
      </c>
      <c r="D56" s="43"/>
      <c r="E56" s="43"/>
      <c r="F56" s="30" t="str">
        <f>F14</f>
        <v>Semily</v>
      </c>
      <c r="G56" s="43"/>
      <c r="H56" s="43"/>
      <c r="I56" s="35" t="s">
        <v>24</v>
      </c>
      <c r="J56" s="75" t="str">
        <f>IF(J14="","",J14)</f>
        <v>2. 3. 2026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26</v>
      </c>
      <c r="D58" s="43"/>
      <c r="E58" s="43"/>
      <c r="F58" s="30" t="str">
        <f>E17</f>
        <v>GI BUSINESS PARKS, a.s.</v>
      </c>
      <c r="G58" s="43"/>
      <c r="H58" s="43"/>
      <c r="I58" s="35" t="s">
        <v>32</v>
      </c>
      <c r="J58" s="39" t="str">
        <f>E23</f>
        <v>ARCHITEKTONICKÝ ATELIÉR HILPERT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30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121</v>
      </c>
      <c r="D61" s="175"/>
      <c r="E61" s="175"/>
      <c r="F61" s="175"/>
      <c r="G61" s="175"/>
      <c r="H61" s="175"/>
      <c r="I61" s="175"/>
      <c r="J61" s="176" t="s">
        <v>122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71</v>
      </c>
      <c r="D63" s="43"/>
      <c r="E63" s="43"/>
      <c r="F63" s="43"/>
      <c r="G63" s="43"/>
      <c r="H63" s="43"/>
      <c r="I63" s="43"/>
      <c r="J63" s="105">
        <f>J107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123</v>
      </c>
    </row>
    <row r="64" s="9" customFormat="1" ht="24.96" customHeight="1">
      <c r="A64" s="9"/>
      <c r="B64" s="178"/>
      <c r="C64" s="179"/>
      <c r="D64" s="180" t="s">
        <v>124</v>
      </c>
      <c r="E64" s="181"/>
      <c r="F64" s="181"/>
      <c r="G64" s="181"/>
      <c r="H64" s="181"/>
      <c r="I64" s="181"/>
      <c r="J64" s="182">
        <f>J108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511</v>
      </c>
      <c r="E65" s="186"/>
      <c r="F65" s="186"/>
      <c r="G65" s="186"/>
      <c r="H65" s="186"/>
      <c r="I65" s="186"/>
      <c r="J65" s="187">
        <f>J109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512</v>
      </c>
      <c r="E66" s="186"/>
      <c r="F66" s="186"/>
      <c r="G66" s="186"/>
      <c r="H66" s="186"/>
      <c r="I66" s="186"/>
      <c r="J66" s="187">
        <f>J235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125</v>
      </c>
      <c r="E67" s="186"/>
      <c r="F67" s="186"/>
      <c r="G67" s="186"/>
      <c r="H67" s="186"/>
      <c r="I67" s="186"/>
      <c r="J67" s="187">
        <f>J249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513</v>
      </c>
      <c r="E68" s="186"/>
      <c r="F68" s="186"/>
      <c r="G68" s="186"/>
      <c r="H68" s="186"/>
      <c r="I68" s="186"/>
      <c r="J68" s="187">
        <f>J345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4"/>
      <c r="C69" s="128"/>
      <c r="D69" s="185" t="s">
        <v>514</v>
      </c>
      <c r="E69" s="186"/>
      <c r="F69" s="186"/>
      <c r="G69" s="186"/>
      <c r="H69" s="186"/>
      <c r="I69" s="186"/>
      <c r="J69" s="187">
        <f>J392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4"/>
      <c r="C70" s="128"/>
      <c r="D70" s="185" t="s">
        <v>126</v>
      </c>
      <c r="E70" s="186"/>
      <c r="F70" s="186"/>
      <c r="G70" s="186"/>
      <c r="H70" s="186"/>
      <c r="I70" s="186"/>
      <c r="J70" s="187">
        <f>J448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4"/>
      <c r="C71" s="128"/>
      <c r="D71" s="185" t="s">
        <v>127</v>
      </c>
      <c r="E71" s="186"/>
      <c r="F71" s="186"/>
      <c r="G71" s="186"/>
      <c r="H71" s="186"/>
      <c r="I71" s="186"/>
      <c r="J71" s="187">
        <f>J1228</f>
        <v>0</v>
      </c>
      <c r="K71" s="128"/>
      <c r="L71" s="18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4"/>
      <c r="C72" s="128"/>
      <c r="D72" s="185" t="s">
        <v>515</v>
      </c>
      <c r="E72" s="186"/>
      <c r="F72" s="186"/>
      <c r="G72" s="186"/>
      <c r="H72" s="186"/>
      <c r="I72" s="186"/>
      <c r="J72" s="187">
        <f>J1546</f>
        <v>0</v>
      </c>
      <c r="K72" s="128"/>
      <c r="L72" s="18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4"/>
      <c r="C73" s="128"/>
      <c r="D73" s="185" t="s">
        <v>128</v>
      </c>
      <c r="E73" s="186"/>
      <c r="F73" s="186"/>
      <c r="G73" s="186"/>
      <c r="H73" s="186"/>
      <c r="I73" s="186"/>
      <c r="J73" s="187">
        <f>J1565</f>
        <v>0</v>
      </c>
      <c r="K73" s="128"/>
      <c r="L73" s="18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8"/>
      <c r="C74" s="179"/>
      <c r="D74" s="180" t="s">
        <v>129</v>
      </c>
      <c r="E74" s="181"/>
      <c r="F74" s="181"/>
      <c r="G74" s="181"/>
      <c r="H74" s="181"/>
      <c r="I74" s="181"/>
      <c r="J74" s="182">
        <f>J1575</f>
        <v>0</v>
      </c>
      <c r="K74" s="179"/>
      <c r="L74" s="183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84"/>
      <c r="C75" s="128"/>
      <c r="D75" s="185" t="s">
        <v>516</v>
      </c>
      <c r="E75" s="186"/>
      <c r="F75" s="186"/>
      <c r="G75" s="186"/>
      <c r="H75" s="186"/>
      <c r="I75" s="186"/>
      <c r="J75" s="187">
        <f>J1576</f>
        <v>0</v>
      </c>
      <c r="K75" s="128"/>
      <c r="L75" s="18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4"/>
      <c r="C76" s="128"/>
      <c r="D76" s="185" t="s">
        <v>517</v>
      </c>
      <c r="E76" s="186"/>
      <c r="F76" s="186"/>
      <c r="G76" s="186"/>
      <c r="H76" s="186"/>
      <c r="I76" s="186"/>
      <c r="J76" s="187">
        <f>J1615</f>
        <v>0</v>
      </c>
      <c r="K76" s="128"/>
      <c r="L76" s="188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4"/>
      <c r="C77" s="128"/>
      <c r="D77" s="185" t="s">
        <v>130</v>
      </c>
      <c r="E77" s="186"/>
      <c r="F77" s="186"/>
      <c r="G77" s="186"/>
      <c r="H77" s="186"/>
      <c r="I77" s="186"/>
      <c r="J77" s="187">
        <f>J1732</f>
        <v>0</v>
      </c>
      <c r="K77" s="128"/>
      <c r="L77" s="188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4"/>
      <c r="C78" s="128"/>
      <c r="D78" s="185" t="s">
        <v>518</v>
      </c>
      <c r="E78" s="186"/>
      <c r="F78" s="186"/>
      <c r="G78" s="186"/>
      <c r="H78" s="186"/>
      <c r="I78" s="186"/>
      <c r="J78" s="187">
        <f>J2030</f>
        <v>0</v>
      </c>
      <c r="K78" s="128"/>
      <c r="L78" s="188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4"/>
      <c r="C79" s="128"/>
      <c r="D79" s="185" t="s">
        <v>519</v>
      </c>
      <c r="E79" s="186"/>
      <c r="F79" s="186"/>
      <c r="G79" s="186"/>
      <c r="H79" s="186"/>
      <c r="I79" s="186"/>
      <c r="J79" s="187">
        <f>J2038</f>
        <v>0</v>
      </c>
      <c r="K79" s="128"/>
      <c r="L79" s="188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4"/>
      <c r="C80" s="128"/>
      <c r="D80" s="185" t="s">
        <v>520</v>
      </c>
      <c r="E80" s="186"/>
      <c r="F80" s="186"/>
      <c r="G80" s="186"/>
      <c r="H80" s="186"/>
      <c r="I80" s="186"/>
      <c r="J80" s="187">
        <f>J2168</f>
        <v>0</v>
      </c>
      <c r="K80" s="128"/>
      <c r="L80" s="188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4"/>
      <c r="C81" s="128"/>
      <c r="D81" s="185" t="s">
        <v>131</v>
      </c>
      <c r="E81" s="186"/>
      <c r="F81" s="186"/>
      <c r="G81" s="186"/>
      <c r="H81" s="186"/>
      <c r="I81" s="186"/>
      <c r="J81" s="187">
        <f>J2202</f>
        <v>0</v>
      </c>
      <c r="K81" s="128"/>
      <c r="L81" s="188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4"/>
      <c r="C82" s="128"/>
      <c r="D82" s="185" t="s">
        <v>521</v>
      </c>
      <c r="E82" s="186"/>
      <c r="F82" s="186"/>
      <c r="G82" s="186"/>
      <c r="H82" s="186"/>
      <c r="I82" s="186"/>
      <c r="J82" s="187">
        <f>J2377</f>
        <v>0</v>
      </c>
      <c r="K82" s="128"/>
      <c r="L82" s="188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4"/>
      <c r="C83" s="128"/>
      <c r="D83" s="185" t="s">
        <v>522</v>
      </c>
      <c r="E83" s="186"/>
      <c r="F83" s="186"/>
      <c r="G83" s="186"/>
      <c r="H83" s="186"/>
      <c r="I83" s="186"/>
      <c r="J83" s="187">
        <f>J2383</f>
        <v>0</v>
      </c>
      <c r="K83" s="128"/>
      <c r="L83" s="188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4"/>
      <c r="C84" s="128"/>
      <c r="D84" s="185" t="s">
        <v>523</v>
      </c>
      <c r="E84" s="186"/>
      <c r="F84" s="186"/>
      <c r="G84" s="186"/>
      <c r="H84" s="186"/>
      <c r="I84" s="186"/>
      <c r="J84" s="187">
        <f>J2430</f>
        <v>0</v>
      </c>
      <c r="K84" s="128"/>
      <c r="L84" s="188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84"/>
      <c r="C85" s="128"/>
      <c r="D85" s="185" t="s">
        <v>524</v>
      </c>
      <c r="E85" s="186"/>
      <c r="F85" s="186"/>
      <c r="G85" s="186"/>
      <c r="H85" s="186"/>
      <c r="I85" s="186"/>
      <c r="J85" s="187">
        <f>J2629</f>
        <v>0</v>
      </c>
      <c r="K85" s="128"/>
      <c r="L85" s="188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2" customFormat="1" ht="21.84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91" s="2" customFormat="1" ht="6.96" customHeight="1">
      <c r="A91" s="41"/>
      <c r="B91" s="64"/>
      <c r="C91" s="65"/>
      <c r="D91" s="65"/>
      <c r="E91" s="65"/>
      <c r="F91" s="65"/>
      <c r="G91" s="65"/>
      <c r="H91" s="65"/>
      <c r="I91" s="65"/>
      <c r="J91" s="65"/>
      <c r="K91" s="65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4.96" customHeight="1">
      <c r="A92" s="41"/>
      <c r="B92" s="42"/>
      <c r="C92" s="26" t="s">
        <v>134</v>
      </c>
      <c r="D92" s="43"/>
      <c r="E92" s="43"/>
      <c r="F92" s="43"/>
      <c r="G92" s="43"/>
      <c r="H92" s="43"/>
      <c r="I92" s="43"/>
      <c r="J92" s="43"/>
      <c r="K92" s="43"/>
      <c r="L92" s="14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2" customHeight="1">
      <c r="A94" s="41"/>
      <c r="B94" s="42"/>
      <c r="C94" s="35" t="s">
        <v>16</v>
      </c>
      <c r="D94" s="43"/>
      <c r="E94" s="43"/>
      <c r="F94" s="43"/>
      <c r="G94" s="43"/>
      <c r="H94" s="43"/>
      <c r="I94" s="43"/>
      <c r="J94" s="43"/>
      <c r="K94" s="43"/>
      <c r="L94" s="14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26.25" customHeight="1">
      <c r="A95" s="41"/>
      <c r="B95" s="42"/>
      <c r="C95" s="43"/>
      <c r="D95" s="43"/>
      <c r="E95" s="173" t="str">
        <f>E7</f>
        <v>Udržovací práce pro snížení energetické náročnosti budovy, Jiráskova 519, Semily</v>
      </c>
      <c r="F95" s="35"/>
      <c r="G95" s="35"/>
      <c r="H95" s="35"/>
      <c r="I95" s="43"/>
      <c r="J95" s="43"/>
      <c r="K95" s="43"/>
      <c r="L95" s="14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" customFormat="1" ht="12" customHeight="1">
      <c r="B96" s="24"/>
      <c r="C96" s="35" t="s">
        <v>112</v>
      </c>
      <c r="D96" s="25"/>
      <c r="E96" s="25"/>
      <c r="F96" s="25"/>
      <c r="G96" s="25"/>
      <c r="H96" s="25"/>
      <c r="I96" s="25"/>
      <c r="J96" s="25"/>
      <c r="K96" s="25"/>
      <c r="L96" s="23"/>
    </row>
    <row r="97" s="2" customFormat="1" ht="16.5" customHeight="1">
      <c r="A97" s="41"/>
      <c r="B97" s="42"/>
      <c r="C97" s="43"/>
      <c r="D97" s="43"/>
      <c r="E97" s="173" t="s">
        <v>455</v>
      </c>
      <c r="F97" s="43"/>
      <c r="G97" s="43"/>
      <c r="H97" s="43"/>
      <c r="I97" s="43"/>
      <c r="J97" s="43"/>
      <c r="K97" s="43"/>
      <c r="L97" s="14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2" customHeight="1">
      <c r="A98" s="41"/>
      <c r="B98" s="42"/>
      <c r="C98" s="35" t="s">
        <v>117</v>
      </c>
      <c r="D98" s="43"/>
      <c r="E98" s="43"/>
      <c r="F98" s="43"/>
      <c r="G98" s="43"/>
      <c r="H98" s="43"/>
      <c r="I98" s="43"/>
      <c r="J98" s="43"/>
      <c r="K98" s="43"/>
      <c r="L98" s="14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6.5" customHeight="1">
      <c r="A99" s="41"/>
      <c r="B99" s="42"/>
      <c r="C99" s="43"/>
      <c r="D99" s="43"/>
      <c r="E99" s="72" t="str">
        <f>E11</f>
        <v>01 - Hlavní stavební úpravy</v>
      </c>
      <c r="F99" s="43"/>
      <c r="G99" s="43"/>
      <c r="H99" s="43"/>
      <c r="I99" s="43"/>
      <c r="J99" s="43"/>
      <c r="K99" s="43"/>
      <c r="L99" s="14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6.96" customHeight="1">
      <c r="A100" s="41"/>
      <c r="B100" s="42"/>
      <c r="C100" s="43"/>
      <c r="D100" s="43"/>
      <c r="E100" s="43"/>
      <c r="F100" s="43"/>
      <c r="G100" s="43"/>
      <c r="H100" s="43"/>
      <c r="I100" s="43"/>
      <c r="J100" s="43"/>
      <c r="K100" s="43"/>
      <c r="L100" s="14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2" customHeight="1">
      <c r="A101" s="41"/>
      <c r="B101" s="42"/>
      <c r="C101" s="35" t="s">
        <v>22</v>
      </c>
      <c r="D101" s="43"/>
      <c r="E101" s="43"/>
      <c r="F101" s="30" t="str">
        <f>F14</f>
        <v>Semily</v>
      </c>
      <c r="G101" s="43"/>
      <c r="H101" s="43"/>
      <c r="I101" s="35" t="s">
        <v>24</v>
      </c>
      <c r="J101" s="75" t="str">
        <f>IF(J14="","",J14)</f>
        <v>2. 3. 2026</v>
      </c>
      <c r="K101" s="43"/>
      <c r="L101" s="14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6.96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4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25.65" customHeight="1">
      <c r="A103" s="41"/>
      <c r="B103" s="42"/>
      <c r="C103" s="35" t="s">
        <v>26</v>
      </c>
      <c r="D103" s="43"/>
      <c r="E103" s="43"/>
      <c r="F103" s="30" t="str">
        <f>E17</f>
        <v>GI BUSINESS PARKS, a.s.</v>
      </c>
      <c r="G103" s="43"/>
      <c r="H103" s="43"/>
      <c r="I103" s="35" t="s">
        <v>32</v>
      </c>
      <c r="J103" s="39" t="str">
        <f>E23</f>
        <v>ARCHITEKTONICKÝ ATELIÉR HILPERT</v>
      </c>
      <c r="K103" s="43"/>
      <c r="L103" s="148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5.15" customHeight="1">
      <c r="A104" s="41"/>
      <c r="B104" s="42"/>
      <c r="C104" s="35" t="s">
        <v>30</v>
      </c>
      <c r="D104" s="43"/>
      <c r="E104" s="43"/>
      <c r="F104" s="30" t="str">
        <f>IF(E20="","",E20)</f>
        <v>Vyplň údaj</v>
      </c>
      <c r="G104" s="43"/>
      <c r="H104" s="43"/>
      <c r="I104" s="35" t="s">
        <v>35</v>
      </c>
      <c r="J104" s="39" t="str">
        <f>E26</f>
        <v xml:space="preserve"> </v>
      </c>
      <c r="K104" s="43"/>
      <c r="L104" s="148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2" customFormat="1" ht="10.32" customHeight="1">
      <c r="A105" s="41"/>
      <c r="B105" s="42"/>
      <c r="C105" s="43"/>
      <c r="D105" s="43"/>
      <c r="E105" s="43"/>
      <c r="F105" s="43"/>
      <c r="G105" s="43"/>
      <c r="H105" s="43"/>
      <c r="I105" s="43"/>
      <c r="J105" s="43"/>
      <c r="K105" s="43"/>
      <c r="L105" s="148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s="11" customFormat="1" ht="29.28" customHeight="1">
      <c r="A106" s="189"/>
      <c r="B106" s="190"/>
      <c r="C106" s="191" t="s">
        <v>135</v>
      </c>
      <c r="D106" s="192" t="s">
        <v>58</v>
      </c>
      <c r="E106" s="192" t="s">
        <v>54</v>
      </c>
      <c r="F106" s="192" t="s">
        <v>55</v>
      </c>
      <c r="G106" s="192" t="s">
        <v>136</v>
      </c>
      <c r="H106" s="192" t="s">
        <v>137</v>
      </c>
      <c r="I106" s="192" t="s">
        <v>138</v>
      </c>
      <c r="J106" s="192" t="s">
        <v>122</v>
      </c>
      <c r="K106" s="193" t="s">
        <v>139</v>
      </c>
      <c r="L106" s="194"/>
      <c r="M106" s="95" t="s">
        <v>21</v>
      </c>
      <c r="N106" s="96" t="s">
        <v>43</v>
      </c>
      <c r="O106" s="96" t="s">
        <v>140</v>
      </c>
      <c r="P106" s="96" t="s">
        <v>141</v>
      </c>
      <c r="Q106" s="96" t="s">
        <v>142</v>
      </c>
      <c r="R106" s="96" t="s">
        <v>143</v>
      </c>
      <c r="S106" s="96" t="s">
        <v>144</v>
      </c>
      <c r="T106" s="97" t="s">
        <v>145</v>
      </c>
      <c r="U106" s="189"/>
      <c r="V106" s="189"/>
      <c r="W106" s="189"/>
      <c r="X106" s="189"/>
      <c r="Y106" s="189"/>
      <c r="Z106" s="189"/>
      <c r="AA106" s="189"/>
      <c r="AB106" s="189"/>
      <c r="AC106" s="189"/>
      <c r="AD106" s="189"/>
      <c r="AE106" s="189"/>
    </row>
    <row r="107" s="2" customFormat="1" ht="22.8" customHeight="1">
      <c r="A107" s="41"/>
      <c r="B107" s="42"/>
      <c r="C107" s="102" t="s">
        <v>146</v>
      </c>
      <c r="D107" s="43"/>
      <c r="E107" s="43"/>
      <c r="F107" s="43"/>
      <c r="G107" s="43"/>
      <c r="H107" s="43"/>
      <c r="I107" s="43"/>
      <c r="J107" s="195">
        <f>BK107</f>
        <v>0</v>
      </c>
      <c r="K107" s="43"/>
      <c r="L107" s="47"/>
      <c r="M107" s="98"/>
      <c r="N107" s="196"/>
      <c r="O107" s="99"/>
      <c r="P107" s="197">
        <f>P108+P1575</f>
        <v>0</v>
      </c>
      <c r="Q107" s="99"/>
      <c r="R107" s="197">
        <f>R108+R1575</f>
        <v>325.83001803999997</v>
      </c>
      <c r="S107" s="99"/>
      <c r="T107" s="198">
        <f>T108+T1575</f>
        <v>298.29722120999998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72</v>
      </c>
      <c r="AU107" s="20" t="s">
        <v>123</v>
      </c>
      <c r="BK107" s="199">
        <f>BK108+BK1575</f>
        <v>0</v>
      </c>
    </row>
    <row r="108" s="12" customFormat="1" ht="25.92" customHeight="1">
      <c r="A108" s="12"/>
      <c r="B108" s="200"/>
      <c r="C108" s="201"/>
      <c r="D108" s="202" t="s">
        <v>72</v>
      </c>
      <c r="E108" s="203" t="s">
        <v>147</v>
      </c>
      <c r="F108" s="203" t="s">
        <v>148</v>
      </c>
      <c r="G108" s="201"/>
      <c r="H108" s="201"/>
      <c r="I108" s="204"/>
      <c r="J108" s="205">
        <f>BK108</f>
        <v>0</v>
      </c>
      <c r="K108" s="201"/>
      <c r="L108" s="206"/>
      <c r="M108" s="207"/>
      <c r="N108" s="208"/>
      <c r="O108" s="208"/>
      <c r="P108" s="209">
        <f>P109+P235+P249+P345+P392+P448+P1228+P1546+P1565</f>
        <v>0</v>
      </c>
      <c r="Q108" s="208"/>
      <c r="R108" s="209">
        <f>R109+R235+R249+R345+R392+R448+R1228+R1546+R1565</f>
        <v>255.76910830999998</v>
      </c>
      <c r="S108" s="208"/>
      <c r="T108" s="210">
        <f>T109+T235+T249+T345+T392+T448+T1228+T1546+T1565</f>
        <v>288.34504100999999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1" t="s">
        <v>77</v>
      </c>
      <c r="AT108" s="212" t="s">
        <v>72</v>
      </c>
      <c r="AU108" s="212" t="s">
        <v>73</v>
      </c>
      <c r="AY108" s="211" t="s">
        <v>149</v>
      </c>
      <c r="BK108" s="213">
        <f>BK109+BK235+BK249+BK345+BK392+BK448+BK1228+BK1546+BK1565</f>
        <v>0</v>
      </c>
    </row>
    <row r="109" s="12" customFormat="1" ht="22.8" customHeight="1">
      <c r="A109" s="12"/>
      <c r="B109" s="200"/>
      <c r="C109" s="201"/>
      <c r="D109" s="202" t="s">
        <v>72</v>
      </c>
      <c r="E109" s="214" t="s">
        <v>77</v>
      </c>
      <c r="F109" s="214" t="s">
        <v>525</v>
      </c>
      <c r="G109" s="201"/>
      <c r="H109" s="201"/>
      <c r="I109" s="204"/>
      <c r="J109" s="215">
        <f>BK109</f>
        <v>0</v>
      </c>
      <c r="K109" s="201"/>
      <c r="L109" s="206"/>
      <c r="M109" s="207"/>
      <c r="N109" s="208"/>
      <c r="O109" s="208"/>
      <c r="P109" s="209">
        <f>SUM(P110:P234)</f>
        <v>0</v>
      </c>
      <c r="Q109" s="208"/>
      <c r="R109" s="209">
        <f>SUM(R110:R234)</f>
        <v>74.303600000000003</v>
      </c>
      <c r="S109" s="208"/>
      <c r="T109" s="210">
        <f>SUM(T110:T234)</f>
        <v>191.93509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1" t="s">
        <v>77</v>
      </c>
      <c r="AT109" s="212" t="s">
        <v>72</v>
      </c>
      <c r="AU109" s="212" t="s">
        <v>77</v>
      </c>
      <c r="AY109" s="211" t="s">
        <v>149</v>
      </c>
      <c r="BK109" s="213">
        <f>SUM(BK110:BK234)</f>
        <v>0</v>
      </c>
    </row>
    <row r="110" s="2" customFormat="1" ht="55.5" customHeight="1">
      <c r="A110" s="41"/>
      <c r="B110" s="42"/>
      <c r="C110" s="216" t="s">
        <v>77</v>
      </c>
      <c r="D110" s="216" t="s">
        <v>152</v>
      </c>
      <c r="E110" s="217" t="s">
        <v>526</v>
      </c>
      <c r="F110" s="218" t="s">
        <v>527</v>
      </c>
      <c r="G110" s="219" t="s">
        <v>155</v>
      </c>
      <c r="H110" s="220">
        <v>63.140000000000001</v>
      </c>
      <c r="I110" s="221"/>
      <c r="J110" s="222">
        <f>ROUND(I110*H110,2)</f>
        <v>0</v>
      </c>
      <c r="K110" s="218" t="s">
        <v>156</v>
      </c>
      <c r="L110" s="47"/>
      <c r="M110" s="223" t="s">
        <v>21</v>
      </c>
      <c r="N110" s="224" t="s">
        <v>44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0.28100000000000003</v>
      </c>
      <c r="T110" s="226">
        <f>S110*H110</f>
        <v>17.742340000000002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157</v>
      </c>
      <c r="AT110" s="227" t="s">
        <v>152</v>
      </c>
      <c r="AU110" s="227" t="s">
        <v>81</v>
      </c>
      <c r="AY110" s="20" t="s">
        <v>149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77</v>
      </c>
      <c r="BK110" s="228">
        <f>ROUND(I110*H110,2)</f>
        <v>0</v>
      </c>
      <c r="BL110" s="20" t="s">
        <v>157</v>
      </c>
      <c r="BM110" s="227" t="s">
        <v>528</v>
      </c>
    </row>
    <row r="111" s="2" customFormat="1">
      <c r="A111" s="41"/>
      <c r="B111" s="42"/>
      <c r="C111" s="43"/>
      <c r="D111" s="229" t="s">
        <v>159</v>
      </c>
      <c r="E111" s="43"/>
      <c r="F111" s="230" t="s">
        <v>529</v>
      </c>
      <c r="G111" s="43"/>
      <c r="H111" s="43"/>
      <c r="I111" s="231"/>
      <c r="J111" s="43"/>
      <c r="K111" s="43"/>
      <c r="L111" s="47"/>
      <c r="M111" s="232"/>
      <c r="N111" s="233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159</v>
      </c>
      <c r="AU111" s="20" t="s">
        <v>81</v>
      </c>
    </row>
    <row r="112" s="13" customFormat="1">
      <c r="A112" s="13"/>
      <c r="B112" s="234"/>
      <c r="C112" s="235"/>
      <c r="D112" s="236" t="s">
        <v>161</v>
      </c>
      <c r="E112" s="237" t="s">
        <v>21</v>
      </c>
      <c r="F112" s="238" t="s">
        <v>530</v>
      </c>
      <c r="G112" s="235"/>
      <c r="H112" s="237" t="s">
        <v>21</v>
      </c>
      <c r="I112" s="239"/>
      <c r="J112" s="235"/>
      <c r="K112" s="235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161</v>
      </c>
      <c r="AU112" s="244" t="s">
        <v>81</v>
      </c>
      <c r="AV112" s="13" t="s">
        <v>77</v>
      </c>
      <c r="AW112" s="13" t="s">
        <v>34</v>
      </c>
      <c r="AX112" s="13" t="s">
        <v>73</v>
      </c>
      <c r="AY112" s="244" t="s">
        <v>149</v>
      </c>
    </row>
    <row r="113" s="14" customFormat="1">
      <c r="A113" s="14"/>
      <c r="B113" s="245"/>
      <c r="C113" s="246"/>
      <c r="D113" s="236" t="s">
        <v>161</v>
      </c>
      <c r="E113" s="247" t="s">
        <v>21</v>
      </c>
      <c r="F113" s="248" t="s">
        <v>531</v>
      </c>
      <c r="G113" s="246"/>
      <c r="H113" s="249">
        <v>23.140000000000001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161</v>
      </c>
      <c r="AU113" s="255" t="s">
        <v>81</v>
      </c>
      <c r="AV113" s="14" t="s">
        <v>81</v>
      </c>
      <c r="AW113" s="14" t="s">
        <v>34</v>
      </c>
      <c r="AX113" s="14" t="s">
        <v>73</v>
      </c>
      <c r="AY113" s="255" t="s">
        <v>149</v>
      </c>
    </row>
    <row r="114" s="13" customFormat="1">
      <c r="A114" s="13"/>
      <c r="B114" s="234"/>
      <c r="C114" s="235"/>
      <c r="D114" s="236" t="s">
        <v>161</v>
      </c>
      <c r="E114" s="237" t="s">
        <v>21</v>
      </c>
      <c r="F114" s="238" t="s">
        <v>532</v>
      </c>
      <c r="G114" s="235"/>
      <c r="H114" s="237" t="s">
        <v>21</v>
      </c>
      <c r="I114" s="239"/>
      <c r="J114" s="235"/>
      <c r="K114" s="235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161</v>
      </c>
      <c r="AU114" s="244" t="s">
        <v>81</v>
      </c>
      <c r="AV114" s="13" t="s">
        <v>77</v>
      </c>
      <c r="AW114" s="13" t="s">
        <v>34</v>
      </c>
      <c r="AX114" s="13" t="s">
        <v>73</v>
      </c>
      <c r="AY114" s="244" t="s">
        <v>149</v>
      </c>
    </row>
    <row r="115" s="14" customFormat="1">
      <c r="A115" s="14"/>
      <c r="B115" s="245"/>
      <c r="C115" s="246"/>
      <c r="D115" s="236" t="s">
        <v>161</v>
      </c>
      <c r="E115" s="247" t="s">
        <v>21</v>
      </c>
      <c r="F115" s="248" t="s">
        <v>533</v>
      </c>
      <c r="G115" s="246"/>
      <c r="H115" s="249">
        <v>40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161</v>
      </c>
      <c r="AU115" s="255" t="s">
        <v>81</v>
      </c>
      <c r="AV115" s="14" t="s">
        <v>81</v>
      </c>
      <c r="AW115" s="14" t="s">
        <v>34</v>
      </c>
      <c r="AX115" s="14" t="s">
        <v>73</v>
      </c>
      <c r="AY115" s="255" t="s">
        <v>149</v>
      </c>
    </row>
    <row r="116" s="15" customFormat="1">
      <c r="A116" s="15"/>
      <c r="B116" s="256"/>
      <c r="C116" s="257"/>
      <c r="D116" s="236" t="s">
        <v>161</v>
      </c>
      <c r="E116" s="258" t="s">
        <v>21</v>
      </c>
      <c r="F116" s="259" t="s">
        <v>164</v>
      </c>
      <c r="G116" s="257"/>
      <c r="H116" s="260">
        <v>63.140000000000001</v>
      </c>
      <c r="I116" s="261"/>
      <c r="J116" s="257"/>
      <c r="K116" s="257"/>
      <c r="L116" s="262"/>
      <c r="M116" s="263"/>
      <c r="N116" s="264"/>
      <c r="O116" s="264"/>
      <c r="P116" s="264"/>
      <c r="Q116" s="264"/>
      <c r="R116" s="264"/>
      <c r="S116" s="264"/>
      <c r="T116" s="26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6" t="s">
        <v>161</v>
      </c>
      <c r="AU116" s="266" t="s">
        <v>81</v>
      </c>
      <c r="AV116" s="15" t="s">
        <v>157</v>
      </c>
      <c r="AW116" s="15" t="s">
        <v>34</v>
      </c>
      <c r="AX116" s="15" t="s">
        <v>77</v>
      </c>
      <c r="AY116" s="266" t="s">
        <v>149</v>
      </c>
    </row>
    <row r="117" s="2" customFormat="1" ht="55.5" customHeight="1">
      <c r="A117" s="41"/>
      <c r="B117" s="42"/>
      <c r="C117" s="216" t="s">
        <v>81</v>
      </c>
      <c r="D117" s="216" t="s">
        <v>152</v>
      </c>
      <c r="E117" s="217" t="s">
        <v>534</v>
      </c>
      <c r="F117" s="218" t="s">
        <v>535</v>
      </c>
      <c r="G117" s="219" t="s">
        <v>155</v>
      </c>
      <c r="H117" s="220">
        <v>7.5</v>
      </c>
      <c r="I117" s="221"/>
      <c r="J117" s="222">
        <f>ROUND(I117*H117,2)</f>
        <v>0</v>
      </c>
      <c r="K117" s="218" t="s">
        <v>156</v>
      </c>
      <c r="L117" s="47"/>
      <c r="M117" s="223" t="s">
        <v>21</v>
      </c>
      <c r="N117" s="224" t="s">
        <v>44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0.32500000000000001</v>
      </c>
      <c r="T117" s="226">
        <f>S117*H117</f>
        <v>2.4375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157</v>
      </c>
      <c r="AT117" s="227" t="s">
        <v>152</v>
      </c>
      <c r="AU117" s="227" t="s">
        <v>81</v>
      </c>
      <c r="AY117" s="20" t="s">
        <v>149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77</v>
      </c>
      <c r="BK117" s="228">
        <f>ROUND(I117*H117,2)</f>
        <v>0</v>
      </c>
      <c r="BL117" s="20" t="s">
        <v>157</v>
      </c>
      <c r="BM117" s="227" t="s">
        <v>536</v>
      </c>
    </row>
    <row r="118" s="2" customFormat="1">
      <c r="A118" s="41"/>
      <c r="B118" s="42"/>
      <c r="C118" s="43"/>
      <c r="D118" s="229" t="s">
        <v>159</v>
      </c>
      <c r="E118" s="43"/>
      <c r="F118" s="230" t="s">
        <v>537</v>
      </c>
      <c r="G118" s="43"/>
      <c r="H118" s="43"/>
      <c r="I118" s="231"/>
      <c r="J118" s="43"/>
      <c r="K118" s="43"/>
      <c r="L118" s="47"/>
      <c r="M118" s="232"/>
      <c r="N118" s="233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159</v>
      </c>
      <c r="AU118" s="20" t="s">
        <v>81</v>
      </c>
    </row>
    <row r="119" s="13" customFormat="1">
      <c r="A119" s="13"/>
      <c r="B119" s="234"/>
      <c r="C119" s="235"/>
      <c r="D119" s="236" t="s">
        <v>161</v>
      </c>
      <c r="E119" s="237" t="s">
        <v>21</v>
      </c>
      <c r="F119" s="238" t="s">
        <v>538</v>
      </c>
      <c r="G119" s="235"/>
      <c r="H119" s="237" t="s">
        <v>21</v>
      </c>
      <c r="I119" s="239"/>
      <c r="J119" s="235"/>
      <c r="K119" s="235"/>
      <c r="L119" s="240"/>
      <c r="M119" s="241"/>
      <c r="N119" s="242"/>
      <c r="O119" s="242"/>
      <c r="P119" s="242"/>
      <c r="Q119" s="242"/>
      <c r="R119" s="242"/>
      <c r="S119" s="242"/>
      <c r="T119" s="24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4" t="s">
        <v>161</v>
      </c>
      <c r="AU119" s="244" t="s">
        <v>81</v>
      </c>
      <c r="AV119" s="13" t="s">
        <v>77</v>
      </c>
      <c r="AW119" s="13" t="s">
        <v>34</v>
      </c>
      <c r="AX119" s="13" t="s">
        <v>73</v>
      </c>
      <c r="AY119" s="244" t="s">
        <v>149</v>
      </c>
    </row>
    <row r="120" s="14" customFormat="1">
      <c r="A120" s="14"/>
      <c r="B120" s="245"/>
      <c r="C120" s="246"/>
      <c r="D120" s="236" t="s">
        <v>161</v>
      </c>
      <c r="E120" s="247" t="s">
        <v>21</v>
      </c>
      <c r="F120" s="248" t="s">
        <v>539</v>
      </c>
      <c r="G120" s="246"/>
      <c r="H120" s="249">
        <v>7.5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161</v>
      </c>
      <c r="AU120" s="255" t="s">
        <v>81</v>
      </c>
      <c r="AV120" s="14" t="s">
        <v>81</v>
      </c>
      <c r="AW120" s="14" t="s">
        <v>34</v>
      </c>
      <c r="AX120" s="14" t="s">
        <v>73</v>
      </c>
      <c r="AY120" s="255" t="s">
        <v>149</v>
      </c>
    </row>
    <row r="121" s="15" customFormat="1">
      <c r="A121" s="15"/>
      <c r="B121" s="256"/>
      <c r="C121" s="257"/>
      <c r="D121" s="236" t="s">
        <v>161</v>
      </c>
      <c r="E121" s="258" t="s">
        <v>21</v>
      </c>
      <c r="F121" s="259" t="s">
        <v>164</v>
      </c>
      <c r="G121" s="257"/>
      <c r="H121" s="260">
        <v>7.5</v>
      </c>
      <c r="I121" s="261"/>
      <c r="J121" s="257"/>
      <c r="K121" s="257"/>
      <c r="L121" s="262"/>
      <c r="M121" s="263"/>
      <c r="N121" s="264"/>
      <c r="O121" s="264"/>
      <c r="P121" s="264"/>
      <c r="Q121" s="264"/>
      <c r="R121" s="264"/>
      <c r="S121" s="264"/>
      <c r="T121" s="26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6" t="s">
        <v>161</v>
      </c>
      <c r="AU121" s="266" t="s">
        <v>81</v>
      </c>
      <c r="AV121" s="15" t="s">
        <v>157</v>
      </c>
      <c r="AW121" s="15" t="s">
        <v>34</v>
      </c>
      <c r="AX121" s="15" t="s">
        <v>77</v>
      </c>
      <c r="AY121" s="266" t="s">
        <v>149</v>
      </c>
    </row>
    <row r="122" s="2" customFormat="1" ht="55.5" customHeight="1">
      <c r="A122" s="41"/>
      <c r="B122" s="42"/>
      <c r="C122" s="216" t="s">
        <v>150</v>
      </c>
      <c r="D122" s="216" t="s">
        <v>152</v>
      </c>
      <c r="E122" s="217" t="s">
        <v>540</v>
      </c>
      <c r="F122" s="218" t="s">
        <v>541</v>
      </c>
      <c r="G122" s="219" t="s">
        <v>155</v>
      </c>
      <c r="H122" s="220">
        <v>17.738</v>
      </c>
      <c r="I122" s="221"/>
      <c r="J122" s="222">
        <f>ROUND(I122*H122,2)</f>
        <v>0</v>
      </c>
      <c r="K122" s="218" t="s">
        <v>156</v>
      </c>
      <c r="L122" s="47"/>
      <c r="M122" s="223" t="s">
        <v>21</v>
      </c>
      <c r="N122" s="224" t="s">
        <v>44</v>
      </c>
      <c r="O122" s="87"/>
      <c r="P122" s="225">
        <f>O122*H122</f>
        <v>0</v>
      </c>
      <c r="Q122" s="225">
        <v>0</v>
      </c>
      <c r="R122" s="225">
        <f>Q122*H122</f>
        <v>0</v>
      </c>
      <c r="S122" s="225">
        <v>1.125</v>
      </c>
      <c r="T122" s="226">
        <f>S122*H122</f>
        <v>19.955249999999999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7" t="s">
        <v>157</v>
      </c>
      <c r="AT122" s="227" t="s">
        <v>152</v>
      </c>
      <c r="AU122" s="227" t="s">
        <v>81</v>
      </c>
      <c r="AY122" s="20" t="s">
        <v>149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0" t="s">
        <v>77</v>
      </c>
      <c r="BK122" s="228">
        <f>ROUND(I122*H122,2)</f>
        <v>0</v>
      </c>
      <c r="BL122" s="20" t="s">
        <v>157</v>
      </c>
      <c r="BM122" s="227" t="s">
        <v>542</v>
      </c>
    </row>
    <row r="123" s="2" customFormat="1">
      <c r="A123" s="41"/>
      <c r="B123" s="42"/>
      <c r="C123" s="43"/>
      <c r="D123" s="229" t="s">
        <v>159</v>
      </c>
      <c r="E123" s="43"/>
      <c r="F123" s="230" t="s">
        <v>543</v>
      </c>
      <c r="G123" s="43"/>
      <c r="H123" s="43"/>
      <c r="I123" s="231"/>
      <c r="J123" s="43"/>
      <c r="K123" s="43"/>
      <c r="L123" s="47"/>
      <c r="M123" s="232"/>
      <c r="N123" s="233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159</v>
      </c>
      <c r="AU123" s="20" t="s">
        <v>81</v>
      </c>
    </row>
    <row r="124" s="13" customFormat="1">
      <c r="A124" s="13"/>
      <c r="B124" s="234"/>
      <c r="C124" s="235"/>
      <c r="D124" s="236" t="s">
        <v>161</v>
      </c>
      <c r="E124" s="237" t="s">
        <v>21</v>
      </c>
      <c r="F124" s="238" t="s">
        <v>544</v>
      </c>
      <c r="G124" s="235"/>
      <c r="H124" s="237" t="s">
        <v>21</v>
      </c>
      <c r="I124" s="239"/>
      <c r="J124" s="235"/>
      <c r="K124" s="235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161</v>
      </c>
      <c r="AU124" s="244" t="s">
        <v>81</v>
      </c>
      <c r="AV124" s="13" t="s">
        <v>77</v>
      </c>
      <c r="AW124" s="13" t="s">
        <v>34</v>
      </c>
      <c r="AX124" s="13" t="s">
        <v>73</v>
      </c>
      <c r="AY124" s="244" t="s">
        <v>149</v>
      </c>
    </row>
    <row r="125" s="14" customFormat="1">
      <c r="A125" s="14"/>
      <c r="B125" s="245"/>
      <c r="C125" s="246"/>
      <c r="D125" s="236" t="s">
        <v>161</v>
      </c>
      <c r="E125" s="247" t="s">
        <v>21</v>
      </c>
      <c r="F125" s="248" t="s">
        <v>545</v>
      </c>
      <c r="G125" s="246"/>
      <c r="H125" s="249">
        <v>17.738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161</v>
      </c>
      <c r="AU125" s="255" t="s">
        <v>81</v>
      </c>
      <c r="AV125" s="14" t="s">
        <v>81</v>
      </c>
      <c r="AW125" s="14" t="s">
        <v>34</v>
      </c>
      <c r="AX125" s="14" t="s">
        <v>73</v>
      </c>
      <c r="AY125" s="255" t="s">
        <v>149</v>
      </c>
    </row>
    <row r="126" s="15" customFormat="1">
      <c r="A126" s="15"/>
      <c r="B126" s="256"/>
      <c r="C126" s="257"/>
      <c r="D126" s="236" t="s">
        <v>161</v>
      </c>
      <c r="E126" s="258" t="s">
        <v>21</v>
      </c>
      <c r="F126" s="259" t="s">
        <v>164</v>
      </c>
      <c r="G126" s="257"/>
      <c r="H126" s="260">
        <v>17.738</v>
      </c>
      <c r="I126" s="261"/>
      <c r="J126" s="257"/>
      <c r="K126" s="257"/>
      <c r="L126" s="262"/>
      <c r="M126" s="263"/>
      <c r="N126" s="264"/>
      <c r="O126" s="264"/>
      <c r="P126" s="264"/>
      <c r="Q126" s="264"/>
      <c r="R126" s="264"/>
      <c r="S126" s="264"/>
      <c r="T126" s="26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6" t="s">
        <v>161</v>
      </c>
      <c r="AU126" s="266" t="s">
        <v>81</v>
      </c>
      <c r="AV126" s="15" t="s">
        <v>157</v>
      </c>
      <c r="AW126" s="15" t="s">
        <v>34</v>
      </c>
      <c r="AX126" s="15" t="s">
        <v>77</v>
      </c>
      <c r="AY126" s="266" t="s">
        <v>149</v>
      </c>
    </row>
    <row r="127" s="2" customFormat="1" ht="66.75" customHeight="1">
      <c r="A127" s="41"/>
      <c r="B127" s="42"/>
      <c r="C127" s="216" t="s">
        <v>157</v>
      </c>
      <c r="D127" s="216" t="s">
        <v>152</v>
      </c>
      <c r="E127" s="217" t="s">
        <v>546</v>
      </c>
      <c r="F127" s="218" t="s">
        <v>547</v>
      </c>
      <c r="G127" s="219" t="s">
        <v>155</v>
      </c>
      <c r="H127" s="220">
        <v>270</v>
      </c>
      <c r="I127" s="221"/>
      <c r="J127" s="222">
        <f>ROUND(I127*H127,2)</f>
        <v>0</v>
      </c>
      <c r="K127" s="218" t="s">
        <v>156</v>
      </c>
      <c r="L127" s="47"/>
      <c r="M127" s="223" t="s">
        <v>21</v>
      </c>
      <c r="N127" s="224" t="s">
        <v>44</v>
      </c>
      <c r="O127" s="87"/>
      <c r="P127" s="225">
        <f>O127*H127</f>
        <v>0</v>
      </c>
      <c r="Q127" s="225">
        <v>0</v>
      </c>
      <c r="R127" s="225">
        <f>Q127*H127</f>
        <v>0</v>
      </c>
      <c r="S127" s="225">
        <v>0.44</v>
      </c>
      <c r="T127" s="226">
        <f>S127*H127</f>
        <v>118.8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7" t="s">
        <v>157</v>
      </c>
      <c r="AT127" s="227" t="s">
        <v>152</v>
      </c>
      <c r="AU127" s="227" t="s">
        <v>81</v>
      </c>
      <c r="AY127" s="20" t="s">
        <v>149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0" t="s">
        <v>77</v>
      </c>
      <c r="BK127" s="228">
        <f>ROUND(I127*H127,2)</f>
        <v>0</v>
      </c>
      <c r="BL127" s="20" t="s">
        <v>157</v>
      </c>
      <c r="BM127" s="227" t="s">
        <v>548</v>
      </c>
    </row>
    <row r="128" s="2" customFormat="1">
      <c r="A128" s="41"/>
      <c r="B128" s="42"/>
      <c r="C128" s="43"/>
      <c r="D128" s="229" t="s">
        <v>159</v>
      </c>
      <c r="E128" s="43"/>
      <c r="F128" s="230" t="s">
        <v>549</v>
      </c>
      <c r="G128" s="43"/>
      <c r="H128" s="43"/>
      <c r="I128" s="231"/>
      <c r="J128" s="43"/>
      <c r="K128" s="43"/>
      <c r="L128" s="47"/>
      <c r="M128" s="232"/>
      <c r="N128" s="233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159</v>
      </c>
      <c r="AU128" s="20" t="s">
        <v>81</v>
      </c>
    </row>
    <row r="129" s="13" customFormat="1">
      <c r="A129" s="13"/>
      <c r="B129" s="234"/>
      <c r="C129" s="235"/>
      <c r="D129" s="236" t="s">
        <v>161</v>
      </c>
      <c r="E129" s="237" t="s">
        <v>21</v>
      </c>
      <c r="F129" s="238" t="s">
        <v>550</v>
      </c>
      <c r="G129" s="235"/>
      <c r="H129" s="237" t="s">
        <v>21</v>
      </c>
      <c r="I129" s="239"/>
      <c r="J129" s="235"/>
      <c r="K129" s="235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161</v>
      </c>
      <c r="AU129" s="244" t="s">
        <v>81</v>
      </c>
      <c r="AV129" s="13" t="s">
        <v>77</v>
      </c>
      <c r="AW129" s="13" t="s">
        <v>34</v>
      </c>
      <c r="AX129" s="13" t="s">
        <v>73</v>
      </c>
      <c r="AY129" s="244" t="s">
        <v>149</v>
      </c>
    </row>
    <row r="130" s="14" customFormat="1">
      <c r="A130" s="14"/>
      <c r="B130" s="245"/>
      <c r="C130" s="246"/>
      <c r="D130" s="236" t="s">
        <v>161</v>
      </c>
      <c r="E130" s="247" t="s">
        <v>21</v>
      </c>
      <c r="F130" s="248" t="s">
        <v>551</v>
      </c>
      <c r="G130" s="246"/>
      <c r="H130" s="249">
        <v>230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161</v>
      </c>
      <c r="AU130" s="255" t="s">
        <v>81</v>
      </c>
      <c r="AV130" s="14" t="s">
        <v>81</v>
      </c>
      <c r="AW130" s="14" t="s">
        <v>34</v>
      </c>
      <c r="AX130" s="14" t="s">
        <v>73</v>
      </c>
      <c r="AY130" s="255" t="s">
        <v>149</v>
      </c>
    </row>
    <row r="131" s="13" customFormat="1">
      <c r="A131" s="13"/>
      <c r="B131" s="234"/>
      <c r="C131" s="235"/>
      <c r="D131" s="236" t="s">
        <v>161</v>
      </c>
      <c r="E131" s="237" t="s">
        <v>21</v>
      </c>
      <c r="F131" s="238" t="s">
        <v>552</v>
      </c>
      <c r="G131" s="235"/>
      <c r="H131" s="237" t="s">
        <v>21</v>
      </c>
      <c r="I131" s="239"/>
      <c r="J131" s="235"/>
      <c r="K131" s="235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161</v>
      </c>
      <c r="AU131" s="244" t="s">
        <v>81</v>
      </c>
      <c r="AV131" s="13" t="s">
        <v>77</v>
      </c>
      <c r="AW131" s="13" t="s">
        <v>34</v>
      </c>
      <c r="AX131" s="13" t="s">
        <v>73</v>
      </c>
      <c r="AY131" s="244" t="s">
        <v>149</v>
      </c>
    </row>
    <row r="132" s="14" customFormat="1">
      <c r="A132" s="14"/>
      <c r="B132" s="245"/>
      <c r="C132" s="246"/>
      <c r="D132" s="236" t="s">
        <v>161</v>
      </c>
      <c r="E132" s="247" t="s">
        <v>21</v>
      </c>
      <c r="F132" s="248" t="s">
        <v>533</v>
      </c>
      <c r="G132" s="246"/>
      <c r="H132" s="249">
        <v>40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161</v>
      </c>
      <c r="AU132" s="255" t="s">
        <v>81</v>
      </c>
      <c r="AV132" s="14" t="s">
        <v>81</v>
      </c>
      <c r="AW132" s="14" t="s">
        <v>34</v>
      </c>
      <c r="AX132" s="14" t="s">
        <v>73</v>
      </c>
      <c r="AY132" s="255" t="s">
        <v>149</v>
      </c>
    </row>
    <row r="133" s="15" customFormat="1">
      <c r="A133" s="15"/>
      <c r="B133" s="256"/>
      <c r="C133" s="257"/>
      <c r="D133" s="236" t="s">
        <v>161</v>
      </c>
      <c r="E133" s="258" t="s">
        <v>21</v>
      </c>
      <c r="F133" s="259" t="s">
        <v>164</v>
      </c>
      <c r="G133" s="257"/>
      <c r="H133" s="260">
        <v>270</v>
      </c>
      <c r="I133" s="261"/>
      <c r="J133" s="257"/>
      <c r="K133" s="257"/>
      <c r="L133" s="262"/>
      <c r="M133" s="263"/>
      <c r="N133" s="264"/>
      <c r="O133" s="264"/>
      <c r="P133" s="264"/>
      <c r="Q133" s="264"/>
      <c r="R133" s="264"/>
      <c r="S133" s="264"/>
      <c r="T133" s="26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6" t="s">
        <v>161</v>
      </c>
      <c r="AU133" s="266" t="s">
        <v>81</v>
      </c>
      <c r="AV133" s="15" t="s">
        <v>157</v>
      </c>
      <c r="AW133" s="15" t="s">
        <v>34</v>
      </c>
      <c r="AX133" s="15" t="s">
        <v>77</v>
      </c>
      <c r="AY133" s="266" t="s">
        <v>149</v>
      </c>
    </row>
    <row r="134" s="2" customFormat="1" ht="55.5" customHeight="1">
      <c r="A134" s="41"/>
      <c r="B134" s="42"/>
      <c r="C134" s="216" t="s">
        <v>185</v>
      </c>
      <c r="D134" s="216" t="s">
        <v>152</v>
      </c>
      <c r="E134" s="217" t="s">
        <v>553</v>
      </c>
      <c r="F134" s="218" t="s">
        <v>554</v>
      </c>
      <c r="G134" s="219" t="s">
        <v>155</v>
      </c>
      <c r="H134" s="220">
        <v>50</v>
      </c>
      <c r="I134" s="221"/>
      <c r="J134" s="222">
        <f>ROUND(I134*H134,2)</f>
        <v>0</v>
      </c>
      <c r="K134" s="218" t="s">
        <v>156</v>
      </c>
      <c r="L134" s="47"/>
      <c r="M134" s="223" t="s">
        <v>21</v>
      </c>
      <c r="N134" s="224" t="s">
        <v>44</v>
      </c>
      <c r="O134" s="87"/>
      <c r="P134" s="225">
        <f>O134*H134</f>
        <v>0</v>
      </c>
      <c r="Q134" s="225">
        <v>0</v>
      </c>
      <c r="R134" s="225">
        <f>Q134*H134</f>
        <v>0</v>
      </c>
      <c r="S134" s="225">
        <v>0.22</v>
      </c>
      <c r="T134" s="226">
        <f>S134*H134</f>
        <v>11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7" t="s">
        <v>157</v>
      </c>
      <c r="AT134" s="227" t="s">
        <v>152</v>
      </c>
      <c r="AU134" s="227" t="s">
        <v>81</v>
      </c>
      <c r="AY134" s="20" t="s">
        <v>149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0" t="s">
        <v>77</v>
      </c>
      <c r="BK134" s="228">
        <f>ROUND(I134*H134,2)</f>
        <v>0</v>
      </c>
      <c r="BL134" s="20" t="s">
        <v>157</v>
      </c>
      <c r="BM134" s="227" t="s">
        <v>555</v>
      </c>
    </row>
    <row r="135" s="2" customFormat="1">
      <c r="A135" s="41"/>
      <c r="B135" s="42"/>
      <c r="C135" s="43"/>
      <c r="D135" s="229" t="s">
        <v>159</v>
      </c>
      <c r="E135" s="43"/>
      <c r="F135" s="230" t="s">
        <v>556</v>
      </c>
      <c r="G135" s="43"/>
      <c r="H135" s="43"/>
      <c r="I135" s="231"/>
      <c r="J135" s="43"/>
      <c r="K135" s="43"/>
      <c r="L135" s="47"/>
      <c r="M135" s="232"/>
      <c r="N135" s="233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159</v>
      </c>
      <c r="AU135" s="20" t="s">
        <v>81</v>
      </c>
    </row>
    <row r="136" s="2" customFormat="1">
      <c r="A136" s="41"/>
      <c r="B136" s="42"/>
      <c r="C136" s="43"/>
      <c r="D136" s="236" t="s">
        <v>279</v>
      </c>
      <c r="E136" s="43"/>
      <c r="F136" s="288" t="s">
        <v>557</v>
      </c>
      <c r="G136" s="43"/>
      <c r="H136" s="43"/>
      <c r="I136" s="231"/>
      <c r="J136" s="43"/>
      <c r="K136" s="43"/>
      <c r="L136" s="47"/>
      <c r="M136" s="232"/>
      <c r="N136" s="233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279</v>
      </c>
      <c r="AU136" s="20" t="s">
        <v>81</v>
      </c>
    </row>
    <row r="137" s="13" customFormat="1">
      <c r="A137" s="13"/>
      <c r="B137" s="234"/>
      <c r="C137" s="235"/>
      <c r="D137" s="236" t="s">
        <v>161</v>
      </c>
      <c r="E137" s="237" t="s">
        <v>21</v>
      </c>
      <c r="F137" s="238" t="s">
        <v>558</v>
      </c>
      <c r="G137" s="235"/>
      <c r="H137" s="237" t="s">
        <v>21</v>
      </c>
      <c r="I137" s="239"/>
      <c r="J137" s="235"/>
      <c r="K137" s="235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161</v>
      </c>
      <c r="AU137" s="244" t="s">
        <v>81</v>
      </c>
      <c r="AV137" s="13" t="s">
        <v>77</v>
      </c>
      <c r="AW137" s="13" t="s">
        <v>34</v>
      </c>
      <c r="AX137" s="13" t="s">
        <v>73</v>
      </c>
      <c r="AY137" s="244" t="s">
        <v>149</v>
      </c>
    </row>
    <row r="138" s="14" customFormat="1">
      <c r="A138" s="14"/>
      <c r="B138" s="245"/>
      <c r="C138" s="246"/>
      <c r="D138" s="236" t="s">
        <v>161</v>
      </c>
      <c r="E138" s="247" t="s">
        <v>21</v>
      </c>
      <c r="F138" s="248" t="s">
        <v>559</v>
      </c>
      <c r="G138" s="246"/>
      <c r="H138" s="249">
        <v>50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161</v>
      </c>
      <c r="AU138" s="255" t="s">
        <v>81</v>
      </c>
      <c r="AV138" s="14" t="s">
        <v>81</v>
      </c>
      <c r="AW138" s="14" t="s">
        <v>34</v>
      </c>
      <c r="AX138" s="14" t="s">
        <v>73</v>
      </c>
      <c r="AY138" s="255" t="s">
        <v>149</v>
      </c>
    </row>
    <row r="139" s="16" customFormat="1">
      <c r="A139" s="16"/>
      <c r="B139" s="267"/>
      <c r="C139" s="268"/>
      <c r="D139" s="236" t="s">
        <v>161</v>
      </c>
      <c r="E139" s="269" t="s">
        <v>495</v>
      </c>
      <c r="F139" s="270" t="s">
        <v>192</v>
      </c>
      <c r="G139" s="268"/>
      <c r="H139" s="271">
        <v>50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T139" s="277" t="s">
        <v>161</v>
      </c>
      <c r="AU139" s="277" t="s">
        <v>81</v>
      </c>
      <c r="AV139" s="16" t="s">
        <v>150</v>
      </c>
      <c r="AW139" s="16" t="s">
        <v>34</v>
      </c>
      <c r="AX139" s="16" t="s">
        <v>73</v>
      </c>
      <c r="AY139" s="277" t="s">
        <v>149</v>
      </c>
    </row>
    <row r="140" s="15" customFormat="1">
      <c r="A140" s="15"/>
      <c r="B140" s="256"/>
      <c r="C140" s="257"/>
      <c r="D140" s="236" t="s">
        <v>161</v>
      </c>
      <c r="E140" s="258" t="s">
        <v>21</v>
      </c>
      <c r="F140" s="259" t="s">
        <v>164</v>
      </c>
      <c r="G140" s="257"/>
      <c r="H140" s="260">
        <v>50</v>
      </c>
      <c r="I140" s="261"/>
      <c r="J140" s="257"/>
      <c r="K140" s="257"/>
      <c r="L140" s="262"/>
      <c r="M140" s="263"/>
      <c r="N140" s="264"/>
      <c r="O140" s="264"/>
      <c r="P140" s="264"/>
      <c r="Q140" s="264"/>
      <c r="R140" s="264"/>
      <c r="S140" s="264"/>
      <c r="T140" s="26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6" t="s">
        <v>161</v>
      </c>
      <c r="AU140" s="266" t="s">
        <v>81</v>
      </c>
      <c r="AV140" s="15" t="s">
        <v>157</v>
      </c>
      <c r="AW140" s="15" t="s">
        <v>34</v>
      </c>
      <c r="AX140" s="15" t="s">
        <v>77</v>
      </c>
      <c r="AY140" s="266" t="s">
        <v>149</v>
      </c>
    </row>
    <row r="141" s="2" customFormat="1" ht="66.75" customHeight="1">
      <c r="A141" s="41"/>
      <c r="B141" s="42"/>
      <c r="C141" s="216" t="s">
        <v>179</v>
      </c>
      <c r="D141" s="216" t="s">
        <v>152</v>
      </c>
      <c r="E141" s="217" t="s">
        <v>560</v>
      </c>
      <c r="F141" s="218" t="s">
        <v>561</v>
      </c>
      <c r="G141" s="219" t="s">
        <v>155</v>
      </c>
      <c r="H141" s="220">
        <v>50</v>
      </c>
      <c r="I141" s="221"/>
      <c r="J141" s="222">
        <f>ROUND(I141*H141,2)</f>
        <v>0</v>
      </c>
      <c r="K141" s="218" t="s">
        <v>156</v>
      </c>
      <c r="L141" s="47"/>
      <c r="M141" s="223" t="s">
        <v>21</v>
      </c>
      <c r="N141" s="224" t="s">
        <v>44</v>
      </c>
      <c r="O141" s="87"/>
      <c r="P141" s="225">
        <f>O141*H141</f>
        <v>0</v>
      </c>
      <c r="Q141" s="225">
        <v>0</v>
      </c>
      <c r="R141" s="225">
        <f>Q141*H141</f>
        <v>0</v>
      </c>
      <c r="S141" s="225">
        <v>0.44</v>
      </c>
      <c r="T141" s="226">
        <f>S141*H141</f>
        <v>22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7" t="s">
        <v>157</v>
      </c>
      <c r="AT141" s="227" t="s">
        <v>152</v>
      </c>
      <c r="AU141" s="227" t="s">
        <v>81</v>
      </c>
      <c r="AY141" s="20" t="s">
        <v>149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20" t="s">
        <v>77</v>
      </c>
      <c r="BK141" s="228">
        <f>ROUND(I141*H141,2)</f>
        <v>0</v>
      </c>
      <c r="BL141" s="20" t="s">
        <v>157</v>
      </c>
      <c r="BM141" s="227" t="s">
        <v>562</v>
      </c>
    </row>
    <row r="142" s="2" customFormat="1">
      <c r="A142" s="41"/>
      <c r="B142" s="42"/>
      <c r="C142" s="43"/>
      <c r="D142" s="229" t="s">
        <v>159</v>
      </c>
      <c r="E142" s="43"/>
      <c r="F142" s="230" t="s">
        <v>563</v>
      </c>
      <c r="G142" s="43"/>
      <c r="H142" s="43"/>
      <c r="I142" s="231"/>
      <c r="J142" s="43"/>
      <c r="K142" s="43"/>
      <c r="L142" s="47"/>
      <c r="M142" s="232"/>
      <c r="N142" s="233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159</v>
      </c>
      <c r="AU142" s="20" t="s">
        <v>81</v>
      </c>
    </row>
    <row r="143" s="2" customFormat="1">
      <c r="A143" s="41"/>
      <c r="B143" s="42"/>
      <c r="C143" s="43"/>
      <c r="D143" s="236" t="s">
        <v>279</v>
      </c>
      <c r="E143" s="43"/>
      <c r="F143" s="288" t="s">
        <v>564</v>
      </c>
      <c r="G143" s="43"/>
      <c r="H143" s="43"/>
      <c r="I143" s="231"/>
      <c r="J143" s="43"/>
      <c r="K143" s="43"/>
      <c r="L143" s="47"/>
      <c r="M143" s="232"/>
      <c r="N143" s="233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279</v>
      </c>
      <c r="AU143" s="20" t="s">
        <v>81</v>
      </c>
    </row>
    <row r="144" s="13" customFormat="1">
      <c r="A144" s="13"/>
      <c r="B144" s="234"/>
      <c r="C144" s="235"/>
      <c r="D144" s="236" t="s">
        <v>161</v>
      </c>
      <c r="E144" s="237" t="s">
        <v>21</v>
      </c>
      <c r="F144" s="238" t="s">
        <v>565</v>
      </c>
      <c r="G144" s="235"/>
      <c r="H144" s="237" t="s">
        <v>21</v>
      </c>
      <c r="I144" s="239"/>
      <c r="J144" s="235"/>
      <c r="K144" s="235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161</v>
      </c>
      <c r="AU144" s="244" t="s">
        <v>81</v>
      </c>
      <c r="AV144" s="13" t="s">
        <v>77</v>
      </c>
      <c r="AW144" s="13" t="s">
        <v>34</v>
      </c>
      <c r="AX144" s="13" t="s">
        <v>73</v>
      </c>
      <c r="AY144" s="244" t="s">
        <v>149</v>
      </c>
    </row>
    <row r="145" s="14" customFormat="1">
      <c r="A145" s="14"/>
      <c r="B145" s="245"/>
      <c r="C145" s="246"/>
      <c r="D145" s="236" t="s">
        <v>161</v>
      </c>
      <c r="E145" s="247" t="s">
        <v>21</v>
      </c>
      <c r="F145" s="248" t="s">
        <v>495</v>
      </c>
      <c r="G145" s="246"/>
      <c r="H145" s="249">
        <v>50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161</v>
      </c>
      <c r="AU145" s="255" t="s">
        <v>81</v>
      </c>
      <c r="AV145" s="14" t="s">
        <v>81</v>
      </c>
      <c r="AW145" s="14" t="s">
        <v>34</v>
      </c>
      <c r="AX145" s="14" t="s">
        <v>73</v>
      </c>
      <c r="AY145" s="255" t="s">
        <v>149</v>
      </c>
    </row>
    <row r="146" s="15" customFormat="1">
      <c r="A146" s="15"/>
      <c r="B146" s="256"/>
      <c r="C146" s="257"/>
      <c r="D146" s="236" t="s">
        <v>161</v>
      </c>
      <c r="E146" s="258" t="s">
        <v>21</v>
      </c>
      <c r="F146" s="259" t="s">
        <v>164</v>
      </c>
      <c r="G146" s="257"/>
      <c r="H146" s="260">
        <v>50</v>
      </c>
      <c r="I146" s="261"/>
      <c r="J146" s="257"/>
      <c r="K146" s="257"/>
      <c r="L146" s="262"/>
      <c r="M146" s="263"/>
      <c r="N146" s="264"/>
      <c r="O146" s="264"/>
      <c r="P146" s="264"/>
      <c r="Q146" s="264"/>
      <c r="R146" s="264"/>
      <c r="S146" s="264"/>
      <c r="T146" s="26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6" t="s">
        <v>161</v>
      </c>
      <c r="AU146" s="266" t="s">
        <v>81</v>
      </c>
      <c r="AV146" s="15" t="s">
        <v>157</v>
      </c>
      <c r="AW146" s="15" t="s">
        <v>34</v>
      </c>
      <c r="AX146" s="15" t="s">
        <v>77</v>
      </c>
      <c r="AY146" s="266" t="s">
        <v>149</v>
      </c>
    </row>
    <row r="147" s="2" customFormat="1" ht="24.15" customHeight="1">
      <c r="A147" s="41"/>
      <c r="B147" s="42"/>
      <c r="C147" s="216" t="s">
        <v>200</v>
      </c>
      <c r="D147" s="216" t="s">
        <v>152</v>
      </c>
      <c r="E147" s="217" t="s">
        <v>566</v>
      </c>
      <c r="F147" s="218" t="s">
        <v>567</v>
      </c>
      <c r="G147" s="219" t="s">
        <v>155</v>
      </c>
      <c r="H147" s="220">
        <v>230</v>
      </c>
      <c r="I147" s="221"/>
      <c r="J147" s="222">
        <f>ROUND(I147*H147,2)</f>
        <v>0</v>
      </c>
      <c r="K147" s="218" t="s">
        <v>156</v>
      </c>
      <c r="L147" s="47"/>
      <c r="M147" s="223" t="s">
        <v>21</v>
      </c>
      <c r="N147" s="224" t="s">
        <v>44</v>
      </c>
      <c r="O147" s="87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157</v>
      </c>
      <c r="AT147" s="227" t="s">
        <v>152</v>
      </c>
      <c r="AU147" s="227" t="s">
        <v>81</v>
      </c>
      <c r="AY147" s="20" t="s">
        <v>149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77</v>
      </c>
      <c r="BK147" s="228">
        <f>ROUND(I147*H147,2)</f>
        <v>0</v>
      </c>
      <c r="BL147" s="20" t="s">
        <v>157</v>
      </c>
      <c r="BM147" s="227" t="s">
        <v>568</v>
      </c>
    </row>
    <row r="148" s="2" customFormat="1">
      <c r="A148" s="41"/>
      <c r="B148" s="42"/>
      <c r="C148" s="43"/>
      <c r="D148" s="229" t="s">
        <v>159</v>
      </c>
      <c r="E148" s="43"/>
      <c r="F148" s="230" t="s">
        <v>569</v>
      </c>
      <c r="G148" s="43"/>
      <c r="H148" s="43"/>
      <c r="I148" s="231"/>
      <c r="J148" s="43"/>
      <c r="K148" s="43"/>
      <c r="L148" s="47"/>
      <c r="M148" s="232"/>
      <c r="N148" s="233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159</v>
      </c>
      <c r="AU148" s="20" t="s">
        <v>81</v>
      </c>
    </row>
    <row r="149" s="13" customFormat="1">
      <c r="A149" s="13"/>
      <c r="B149" s="234"/>
      <c r="C149" s="235"/>
      <c r="D149" s="236" t="s">
        <v>161</v>
      </c>
      <c r="E149" s="237" t="s">
        <v>21</v>
      </c>
      <c r="F149" s="238" t="s">
        <v>570</v>
      </c>
      <c r="G149" s="235"/>
      <c r="H149" s="237" t="s">
        <v>21</v>
      </c>
      <c r="I149" s="239"/>
      <c r="J149" s="235"/>
      <c r="K149" s="235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161</v>
      </c>
      <c r="AU149" s="244" t="s">
        <v>81</v>
      </c>
      <c r="AV149" s="13" t="s">
        <v>77</v>
      </c>
      <c r="AW149" s="13" t="s">
        <v>34</v>
      </c>
      <c r="AX149" s="13" t="s">
        <v>73</v>
      </c>
      <c r="AY149" s="244" t="s">
        <v>149</v>
      </c>
    </row>
    <row r="150" s="14" customFormat="1">
      <c r="A150" s="14"/>
      <c r="B150" s="245"/>
      <c r="C150" s="246"/>
      <c r="D150" s="236" t="s">
        <v>161</v>
      </c>
      <c r="E150" s="247" t="s">
        <v>21</v>
      </c>
      <c r="F150" s="248" t="s">
        <v>551</v>
      </c>
      <c r="G150" s="246"/>
      <c r="H150" s="249">
        <v>230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161</v>
      </c>
      <c r="AU150" s="255" t="s">
        <v>81</v>
      </c>
      <c r="AV150" s="14" t="s">
        <v>81</v>
      </c>
      <c r="AW150" s="14" t="s">
        <v>34</v>
      </c>
      <c r="AX150" s="14" t="s">
        <v>73</v>
      </c>
      <c r="AY150" s="255" t="s">
        <v>149</v>
      </c>
    </row>
    <row r="151" s="15" customFormat="1">
      <c r="A151" s="15"/>
      <c r="B151" s="256"/>
      <c r="C151" s="257"/>
      <c r="D151" s="236" t="s">
        <v>161</v>
      </c>
      <c r="E151" s="258" t="s">
        <v>21</v>
      </c>
      <c r="F151" s="259" t="s">
        <v>164</v>
      </c>
      <c r="G151" s="257"/>
      <c r="H151" s="260">
        <v>230</v>
      </c>
      <c r="I151" s="261"/>
      <c r="J151" s="257"/>
      <c r="K151" s="257"/>
      <c r="L151" s="262"/>
      <c r="M151" s="263"/>
      <c r="N151" s="264"/>
      <c r="O151" s="264"/>
      <c r="P151" s="264"/>
      <c r="Q151" s="264"/>
      <c r="R151" s="264"/>
      <c r="S151" s="264"/>
      <c r="T151" s="26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6" t="s">
        <v>161</v>
      </c>
      <c r="AU151" s="266" t="s">
        <v>81</v>
      </c>
      <c r="AV151" s="15" t="s">
        <v>157</v>
      </c>
      <c r="AW151" s="15" t="s">
        <v>34</v>
      </c>
      <c r="AX151" s="15" t="s">
        <v>77</v>
      </c>
      <c r="AY151" s="266" t="s">
        <v>149</v>
      </c>
    </row>
    <row r="152" s="2" customFormat="1" ht="44.25" customHeight="1">
      <c r="A152" s="41"/>
      <c r="B152" s="42"/>
      <c r="C152" s="216" t="s">
        <v>208</v>
      </c>
      <c r="D152" s="216" t="s">
        <v>152</v>
      </c>
      <c r="E152" s="217" t="s">
        <v>571</v>
      </c>
      <c r="F152" s="218" t="s">
        <v>572</v>
      </c>
      <c r="G152" s="219" t="s">
        <v>327</v>
      </c>
      <c r="H152" s="220">
        <v>7.4660000000000002</v>
      </c>
      <c r="I152" s="221"/>
      <c r="J152" s="222">
        <f>ROUND(I152*H152,2)</f>
        <v>0</v>
      </c>
      <c r="K152" s="218" t="s">
        <v>156</v>
      </c>
      <c r="L152" s="47"/>
      <c r="M152" s="223" t="s">
        <v>21</v>
      </c>
      <c r="N152" s="224" t="s">
        <v>44</v>
      </c>
      <c r="O152" s="87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7" t="s">
        <v>157</v>
      </c>
      <c r="AT152" s="227" t="s">
        <v>152</v>
      </c>
      <c r="AU152" s="227" t="s">
        <v>81</v>
      </c>
      <c r="AY152" s="20" t="s">
        <v>149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0" t="s">
        <v>77</v>
      </c>
      <c r="BK152" s="228">
        <f>ROUND(I152*H152,2)</f>
        <v>0</v>
      </c>
      <c r="BL152" s="20" t="s">
        <v>157</v>
      </c>
      <c r="BM152" s="227" t="s">
        <v>573</v>
      </c>
    </row>
    <row r="153" s="2" customFormat="1">
      <c r="A153" s="41"/>
      <c r="B153" s="42"/>
      <c r="C153" s="43"/>
      <c r="D153" s="229" t="s">
        <v>159</v>
      </c>
      <c r="E153" s="43"/>
      <c r="F153" s="230" t="s">
        <v>574</v>
      </c>
      <c r="G153" s="43"/>
      <c r="H153" s="43"/>
      <c r="I153" s="231"/>
      <c r="J153" s="43"/>
      <c r="K153" s="43"/>
      <c r="L153" s="47"/>
      <c r="M153" s="232"/>
      <c r="N153" s="233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159</v>
      </c>
      <c r="AU153" s="20" t="s">
        <v>81</v>
      </c>
    </row>
    <row r="154" s="13" customFormat="1">
      <c r="A154" s="13"/>
      <c r="B154" s="234"/>
      <c r="C154" s="235"/>
      <c r="D154" s="236" t="s">
        <v>161</v>
      </c>
      <c r="E154" s="237" t="s">
        <v>21</v>
      </c>
      <c r="F154" s="238" t="s">
        <v>530</v>
      </c>
      <c r="G154" s="235"/>
      <c r="H154" s="237" t="s">
        <v>21</v>
      </c>
      <c r="I154" s="239"/>
      <c r="J154" s="235"/>
      <c r="K154" s="235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161</v>
      </c>
      <c r="AU154" s="244" t="s">
        <v>81</v>
      </c>
      <c r="AV154" s="13" t="s">
        <v>77</v>
      </c>
      <c r="AW154" s="13" t="s">
        <v>34</v>
      </c>
      <c r="AX154" s="13" t="s">
        <v>73</v>
      </c>
      <c r="AY154" s="244" t="s">
        <v>149</v>
      </c>
    </row>
    <row r="155" s="14" customFormat="1">
      <c r="A155" s="14"/>
      <c r="B155" s="245"/>
      <c r="C155" s="246"/>
      <c r="D155" s="236" t="s">
        <v>161</v>
      </c>
      <c r="E155" s="247" t="s">
        <v>21</v>
      </c>
      <c r="F155" s="248" t="s">
        <v>575</v>
      </c>
      <c r="G155" s="246"/>
      <c r="H155" s="249">
        <v>1.7090000000000001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161</v>
      </c>
      <c r="AU155" s="255" t="s">
        <v>81</v>
      </c>
      <c r="AV155" s="14" t="s">
        <v>81</v>
      </c>
      <c r="AW155" s="14" t="s">
        <v>34</v>
      </c>
      <c r="AX155" s="14" t="s">
        <v>73</v>
      </c>
      <c r="AY155" s="255" t="s">
        <v>149</v>
      </c>
    </row>
    <row r="156" s="13" customFormat="1">
      <c r="A156" s="13"/>
      <c r="B156" s="234"/>
      <c r="C156" s="235"/>
      <c r="D156" s="236" t="s">
        <v>161</v>
      </c>
      <c r="E156" s="237" t="s">
        <v>21</v>
      </c>
      <c r="F156" s="238" t="s">
        <v>576</v>
      </c>
      <c r="G156" s="235"/>
      <c r="H156" s="237" t="s">
        <v>21</v>
      </c>
      <c r="I156" s="239"/>
      <c r="J156" s="235"/>
      <c r="K156" s="235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161</v>
      </c>
      <c r="AU156" s="244" t="s">
        <v>81</v>
      </c>
      <c r="AV156" s="13" t="s">
        <v>77</v>
      </c>
      <c r="AW156" s="13" t="s">
        <v>34</v>
      </c>
      <c r="AX156" s="13" t="s">
        <v>73</v>
      </c>
      <c r="AY156" s="244" t="s">
        <v>149</v>
      </c>
    </row>
    <row r="157" s="14" customFormat="1">
      <c r="A157" s="14"/>
      <c r="B157" s="245"/>
      <c r="C157" s="246"/>
      <c r="D157" s="236" t="s">
        <v>161</v>
      </c>
      <c r="E157" s="247" t="s">
        <v>21</v>
      </c>
      <c r="F157" s="248" t="s">
        <v>577</v>
      </c>
      <c r="G157" s="246"/>
      <c r="H157" s="249">
        <v>1.2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161</v>
      </c>
      <c r="AU157" s="255" t="s">
        <v>81</v>
      </c>
      <c r="AV157" s="14" t="s">
        <v>81</v>
      </c>
      <c r="AW157" s="14" t="s">
        <v>34</v>
      </c>
      <c r="AX157" s="14" t="s">
        <v>73</v>
      </c>
      <c r="AY157" s="255" t="s">
        <v>149</v>
      </c>
    </row>
    <row r="158" s="13" customFormat="1">
      <c r="A158" s="13"/>
      <c r="B158" s="234"/>
      <c r="C158" s="235"/>
      <c r="D158" s="236" t="s">
        <v>161</v>
      </c>
      <c r="E158" s="237" t="s">
        <v>21</v>
      </c>
      <c r="F158" s="238" t="s">
        <v>578</v>
      </c>
      <c r="G158" s="235"/>
      <c r="H158" s="237" t="s">
        <v>21</v>
      </c>
      <c r="I158" s="239"/>
      <c r="J158" s="235"/>
      <c r="K158" s="235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161</v>
      </c>
      <c r="AU158" s="244" t="s">
        <v>81</v>
      </c>
      <c r="AV158" s="13" t="s">
        <v>77</v>
      </c>
      <c r="AW158" s="13" t="s">
        <v>34</v>
      </c>
      <c r="AX158" s="13" t="s">
        <v>73</v>
      </c>
      <c r="AY158" s="244" t="s">
        <v>149</v>
      </c>
    </row>
    <row r="159" s="14" customFormat="1">
      <c r="A159" s="14"/>
      <c r="B159" s="245"/>
      <c r="C159" s="246"/>
      <c r="D159" s="236" t="s">
        <v>161</v>
      </c>
      <c r="E159" s="247" t="s">
        <v>21</v>
      </c>
      <c r="F159" s="248" t="s">
        <v>579</v>
      </c>
      <c r="G159" s="246"/>
      <c r="H159" s="249">
        <v>2.1459999999999999</v>
      </c>
      <c r="I159" s="250"/>
      <c r="J159" s="246"/>
      <c r="K159" s="246"/>
      <c r="L159" s="251"/>
      <c r="M159" s="252"/>
      <c r="N159" s="253"/>
      <c r="O159" s="253"/>
      <c r="P159" s="253"/>
      <c r="Q159" s="253"/>
      <c r="R159" s="253"/>
      <c r="S159" s="253"/>
      <c r="T159" s="25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5" t="s">
        <v>161</v>
      </c>
      <c r="AU159" s="255" t="s">
        <v>81</v>
      </c>
      <c r="AV159" s="14" t="s">
        <v>81</v>
      </c>
      <c r="AW159" s="14" t="s">
        <v>34</v>
      </c>
      <c r="AX159" s="14" t="s">
        <v>73</v>
      </c>
      <c r="AY159" s="255" t="s">
        <v>149</v>
      </c>
    </row>
    <row r="160" s="14" customFormat="1">
      <c r="A160" s="14"/>
      <c r="B160" s="245"/>
      <c r="C160" s="246"/>
      <c r="D160" s="236" t="s">
        <v>161</v>
      </c>
      <c r="E160" s="247" t="s">
        <v>21</v>
      </c>
      <c r="F160" s="248" t="s">
        <v>580</v>
      </c>
      <c r="G160" s="246"/>
      <c r="H160" s="249">
        <v>2.411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161</v>
      </c>
      <c r="AU160" s="255" t="s">
        <v>81</v>
      </c>
      <c r="AV160" s="14" t="s">
        <v>81</v>
      </c>
      <c r="AW160" s="14" t="s">
        <v>34</v>
      </c>
      <c r="AX160" s="14" t="s">
        <v>73</v>
      </c>
      <c r="AY160" s="255" t="s">
        <v>149</v>
      </c>
    </row>
    <row r="161" s="15" customFormat="1">
      <c r="A161" s="15"/>
      <c r="B161" s="256"/>
      <c r="C161" s="257"/>
      <c r="D161" s="236" t="s">
        <v>161</v>
      </c>
      <c r="E161" s="258" t="s">
        <v>21</v>
      </c>
      <c r="F161" s="259" t="s">
        <v>164</v>
      </c>
      <c r="G161" s="257"/>
      <c r="H161" s="260">
        <v>7.4660000000000002</v>
      </c>
      <c r="I161" s="261"/>
      <c r="J161" s="257"/>
      <c r="K161" s="257"/>
      <c r="L161" s="262"/>
      <c r="M161" s="263"/>
      <c r="N161" s="264"/>
      <c r="O161" s="264"/>
      <c r="P161" s="264"/>
      <c r="Q161" s="264"/>
      <c r="R161" s="264"/>
      <c r="S161" s="264"/>
      <c r="T161" s="26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6" t="s">
        <v>161</v>
      </c>
      <c r="AU161" s="266" t="s">
        <v>81</v>
      </c>
      <c r="AV161" s="15" t="s">
        <v>157</v>
      </c>
      <c r="AW161" s="15" t="s">
        <v>34</v>
      </c>
      <c r="AX161" s="15" t="s">
        <v>77</v>
      </c>
      <c r="AY161" s="266" t="s">
        <v>149</v>
      </c>
    </row>
    <row r="162" s="2" customFormat="1" ht="49.05" customHeight="1">
      <c r="A162" s="41"/>
      <c r="B162" s="42"/>
      <c r="C162" s="216" t="s">
        <v>214</v>
      </c>
      <c r="D162" s="216" t="s">
        <v>152</v>
      </c>
      <c r="E162" s="217" t="s">
        <v>581</v>
      </c>
      <c r="F162" s="218" t="s">
        <v>582</v>
      </c>
      <c r="G162" s="219" t="s">
        <v>327</v>
      </c>
      <c r="H162" s="220">
        <v>35.939999999999998</v>
      </c>
      <c r="I162" s="221"/>
      <c r="J162" s="222">
        <f>ROUND(I162*H162,2)</f>
        <v>0</v>
      </c>
      <c r="K162" s="218" t="s">
        <v>156</v>
      </c>
      <c r="L162" s="47"/>
      <c r="M162" s="223" t="s">
        <v>21</v>
      </c>
      <c r="N162" s="224" t="s">
        <v>44</v>
      </c>
      <c r="O162" s="87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7" t="s">
        <v>157</v>
      </c>
      <c r="AT162" s="227" t="s">
        <v>152</v>
      </c>
      <c r="AU162" s="227" t="s">
        <v>81</v>
      </c>
      <c r="AY162" s="20" t="s">
        <v>149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0" t="s">
        <v>77</v>
      </c>
      <c r="BK162" s="228">
        <f>ROUND(I162*H162,2)</f>
        <v>0</v>
      </c>
      <c r="BL162" s="20" t="s">
        <v>157</v>
      </c>
      <c r="BM162" s="227" t="s">
        <v>583</v>
      </c>
    </row>
    <row r="163" s="2" customFormat="1">
      <c r="A163" s="41"/>
      <c r="B163" s="42"/>
      <c r="C163" s="43"/>
      <c r="D163" s="229" t="s">
        <v>159</v>
      </c>
      <c r="E163" s="43"/>
      <c r="F163" s="230" t="s">
        <v>584</v>
      </c>
      <c r="G163" s="43"/>
      <c r="H163" s="43"/>
      <c r="I163" s="231"/>
      <c r="J163" s="43"/>
      <c r="K163" s="43"/>
      <c r="L163" s="47"/>
      <c r="M163" s="232"/>
      <c r="N163" s="233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159</v>
      </c>
      <c r="AU163" s="20" t="s">
        <v>81</v>
      </c>
    </row>
    <row r="164" s="13" customFormat="1">
      <c r="A164" s="13"/>
      <c r="B164" s="234"/>
      <c r="C164" s="235"/>
      <c r="D164" s="236" t="s">
        <v>161</v>
      </c>
      <c r="E164" s="237" t="s">
        <v>21</v>
      </c>
      <c r="F164" s="238" t="s">
        <v>585</v>
      </c>
      <c r="G164" s="235"/>
      <c r="H164" s="237" t="s">
        <v>21</v>
      </c>
      <c r="I164" s="239"/>
      <c r="J164" s="235"/>
      <c r="K164" s="235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161</v>
      </c>
      <c r="AU164" s="244" t="s">
        <v>81</v>
      </c>
      <c r="AV164" s="13" t="s">
        <v>77</v>
      </c>
      <c r="AW164" s="13" t="s">
        <v>34</v>
      </c>
      <c r="AX164" s="13" t="s">
        <v>73</v>
      </c>
      <c r="AY164" s="244" t="s">
        <v>149</v>
      </c>
    </row>
    <row r="165" s="14" customFormat="1">
      <c r="A165" s="14"/>
      <c r="B165" s="245"/>
      <c r="C165" s="246"/>
      <c r="D165" s="236" t="s">
        <v>161</v>
      </c>
      <c r="E165" s="247" t="s">
        <v>21</v>
      </c>
      <c r="F165" s="248" t="s">
        <v>586</v>
      </c>
      <c r="G165" s="246"/>
      <c r="H165" s="249">
        <v>20.48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161</v>
      </c>
      <c r="AU165" s="255" t="s">
        <v>81</v>
      </c>
      <c r="AV165" s="14" t="s">
        <v>81</v>
      </c>
      <c r="AW165" s="14" t="s">
        <v>34</v>
      </c>
      <c r="AX165" s="14" t="s">
        <v>73</v>
      </c>
      <c r="AY165" s="255" t="s">
        <v>149</v>
      </c>
    </row>
    <row r="166" s="14" customFormat="1">
      <c r="A166" s="14"/>
      <c r="B166" s="245"/>
      <c r="C166" s="246"/>
      <c r="D166" s="236" t="s">
        <v>161</v>
      </c>
      <c r="E166" s="247" t="s">
        <v>21</v>
      </c>
      <c r="F166" s="248" t="s">
        <v>587</v>
      </c>
      <c r="G166" s="246"/>
      <c r="H166" s="249">
        <v>-7.6799999999999997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161</v>
      </c>
      <c r="AU166" s="255" t="s">
        <v>81</v>
      </c>
      <c r="AV166" s="14" t="s">
        <v>81</v>
      </c>
      <c r="AW166" s="14" t="s">
        <v>34</v>
      </c>
      <c r="AX166" s="14" t="s">
        <v>73</v>
      </c>
      <c r="AY166" s="255" t="s">
        <v>149</v>
      </c>
    </row>
    <row r="167" s="13" customFormat="1">
      <c r="A167" s="13"/>
      <c r="B167" s="234"/>
      <c r="C167" s="235"/>
      <c r="D167" s="236" t="s">
        <v>161</v>
      </c>
      <c r="E167" s="237" t="s">
        <v>21</v>
      </c>
      <c r="F167" s="238" t="s">
        <v>588</v>
      </c>
      <c r="G167" s="235"/>
      <c r="H167" s="237" t="s">
        <v>21</v>
      </c>
      <c r="I167" s="239"/>
      <c r="J167" s="235"/>
      <c r="K167" s="235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161</v>
      </c>
      <c r="AU167" s="244" t="s">
        <v>81</v>
      </c>
      <c r="AV167" s="13" t="s">
        <v>77</v>
      </c>
      <c r="AW167" s="13" t="s">
        <v>34</v>
      </c>
      <c r="AX167" s="13" t="s">
        <v>73</v>
      </c>
      <c r="AY167" s="244" t="s">
        <v>149</v>
      </c>
    </row>
    <row r="168" s="14" customFormat="1">
      <c r="A168" s="14"/>
      <c r="B168" s="245"/>
      <c r="C168" s="246"/>
      <c r="D168" s="236" t="s">
        <v>161</v>
      </c>
      <c r="E168" s="247" t="s">
        <v>21</v>
      </c>
      <c r="F168" s="248" t="s">
        <v>589</v>
      </c>
      <c r="G168" s="246"/>
      <c r="H168" s="249">
        <v>23.140000000000001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161</v>
      </c>
      <c r="AU168" s="255" t="s">
        <v>81</v>
      </c>
      <c r="AV168" s="14" t="s">
        <v>81</v>
      </c>
      <c r="AW168" s="14" t="s">
        <v>34</v>
      </c>
      <c r="AX168" s="14" t="s">
        <v>73</v>
      </c>
      <c r="AY168" s="255" t="s">
        <v>149</v>
      </c>
    </row>
    <row r="169" s="15" customFormat="1">
      <c r="A169" s="15"/>
      <c r="B169" s="256"/>
      <c r="C169" s="257"/>
      <c r="D169" s="236" t="s">
        <v>161</v>
      </c>
      <c r="E169" s="258" t="s">
        <v>21</v>
      </c>
      <c r="F169" s="259" t="s">
        <v>164</v>
      </c>
      <c r="G169" s="257"/>
      <c r="H169" s="260">
        <v>35.939999999999998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161</v>
      </c>
      <c r="AU169" s="266" t="s">
        <v>81</v>
      </c>
      <c r="AV169" s="15" t="s">
        <v>157</v>
      </c>
      <c r="AW169" s="15" t="s">
        <v>34</v>
      </c>
      <c r="AX169" s="15" t="s">
        <v>77</v>
      </c>
      <c r="AY169" s="266" t="s">
        <v>149</v>
      </c>
    </row>
    <row r="170" s="2" customFormat="1" ht="62.7" customHeight="1">
      <c r="A170" s="41"/>
      <c r="B170" s="42"/>
      <c r="C170" s="216" t="s">
        <v>220</v>
      </c>
      <c r="D170" s="216" t="s">
        <v>152</v>
      </c>
      <c r="E170" s="217" t="s">
        <v>590</v>
      </c>
      <c r="F170" s="218" t="s">
        <v>591</v>
      </c>
      <c r="G170" s="219" t="s">
        <v>327</v>
      </c>
      <c r="H170" s="220">
        <v>46</v>
      </c>
      <c r="I170" s="221"/>
      <c r="J170" s="222">
        <f>ROUND(I170*H170,2)</f>
        <v>0</v>
      </c>
      <c r="K170" s="218" t="s">
        <v>156</v>
      </c>
      <c r="L170" s="47"/>
      <c r="M170" s="223" t="s">
        <v>21</v>
      </c>
      <c r="N170" s="224" t="s">
        <v>44</v>
      </c>
      <c r="O170" s="87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7" t="s">
        <v>157</v>
      </c>
      <c r="AT170" s="227" t="s">
        <v>152</v>
      </c>
      <c r="AU170" s="227" t="s">
        <v>81</v>
      </c>
      <c r="AY170" s="20" t="s">
        <v>149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0" t="s">
        <v>77</v>
      </c>
      <c r="BK170" s="228">
        <f>ROUND(I170*H170,2)</f>
        <v>0</v>
      </c>
      <c r="BL170" s="20" t="s">
        <v>157</v>
      </c>
      <c r="BM170" s="227" t="s">
        <v>592</v>
      </c>
    </row>
    <row r="171" s="2" customFormat="1">
      <c r="A171" s="41"/>
      <c r="B171" s="42"/>
      <c r="C171" s="43"/>
      <c r="D171" s="229" t="s">
        <v>159</v>
      </c>
      <c r="E171" s="43"/>
      <c r="F171" s="230" t="s">
        <v>593</v>
      </c>
      <c r="G171" s="43"/>
      <c r="H171" s="43"/>
      <c r="I171" s="231"/>
      <c r="J171" s="43"/>
      <c r="K171" s="43"/>
      <c r="L171" s="47"/>
      <c r="M171" s="232"/>
      <c r="N171" s="233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159</v>
      </c>
      <c r="AU171" s="20" t="s">
        <v>81</v>
      </c>
    </row>
    <row r="172" s="13" customFormat="1">
      <c r="A172" s="13"/>
      <c r="B172" s="234"/>
      <c r="C172" s="235"/>
      <c r="D172" s="236" t="s">
        <v>161</v>
      </c>
      <c r="E172" s="237" t="s">
        <v>21</v>
      </c>
      <c r="F172" s="238" t="s">
        <v>594</v>
      </c>
      <c r="G172" s="235"/>
      <c r="H172" s="237" t="s">
        <v>21</v>
      </c>
      <c r="I172" s="239"/>
      <c r="J172" s="235"/>
      <c r="K172" s="235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161</v>
      </c>
      <c r="AU172" s="244" t="s">
        <v>81</v>
      </c>
      <c r="AV172" s="13" t="s">
        <v>77</v>
      </c>
      <c r="AW172" s="13" t="s">
        <v>34</v>
      </c>
      <c r="AX172" s="13" t="s">
        <v>73</v>
      </c>
      <c r="AY172" s="244" t="s">
        <v>149</v>
      </c>
    </row>
    <row r="173" s="13" customFormat="1">
      <c r="A173" s="13"/>
      <c r="B173" s="234"/>
      <c r="C173" s="235"/>
      <c r="D173" s="236" t="s">
        <v>161</v>
      </c>
      <c r="E173" s="237" t="s">
        <v>21</v>
      </c>
      <c r="F173" s="238" t="s">
        <v>570</v>
      </c>
      <c r="G173" s="235"/>
      <c r="H173" s="237" t="s">
        <v>21</v>
      </c>
      <c r="I173" s="239"/>
      <c r="J173" s="235"/>
      <c r="K173" s="235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161</v>
      </c>
      <c r="AU173" s="244" t="s">
        <v>81</v>
      </c>
      <c r="AV173" s="13" t="s">
        <v>77</v>
      </c>
      <c r="AW173" s="13" t="s">
        <v>34</v>
      </c>
      <c r="AX173" s="13" t="s">
        <v>73</v>
      </c>
      <c r="AY173" s="244" t="s">
        <v>149</v>
      </c>
    </row>
    <row r="174" s="14" customFormat="1">
      <c r="A174" s="14"/>
      <c r="B174" s="245"/>
      <c r="C174" s="246"/>
      <c r="D174" s="236" t="s">
        <v>161</v>
      </c>
      <c r="E174" s="247" t="s">
        <v>21</v>
      </c>
      <c r="F174" s="248" t="s">
        <v>595</v>
      </c>
      <c r="G174" s="246"/>
      <c r="H174" s="249">
        <v>23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161</v>
      </c>
      <c r="AU174" s="255" t="s">
        <v>81</v>
      </c>
      <c r="AV174" s="14" t="s">
        <v>81</v>
      </c>
      <c r="AW174" s="14" t="s">
        <v>34</v>
      </c>
      <c r="AX174" s="14" t="s">
        <v>73</v>
      </c>
      <c r="AY174" s="255" t="s">
        <v>149</v>
      </c>
    </row>
    <row r="175" s="13" customFormat="1">
      <c r="A175" s="13"/>
      <c r="B175" s="234"/>
      <c r="C175" s="235"/>
      <c r="D175" s="236" t="s">
        <v>161</v>
      </c>
      <c r="E175" s="237" t="s">
        <v>21</v>
      </c>
      <c r="F175" s="238" t="s">
        <v>596</v>
      </c>
      <c r="G175" s="235"/>
      <c r="H175" s="237" t="s">
        <v>21</v>
      </c>
      <c r="I175" s="239"/>
      <c r="J175" s="235"/>
      <c r="K175" s="235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161</v>
      </c>
      <c r="AU175" s="244" t="s">
        <v>81</v>
      </c>
      <c r="AV175" s="13" t="s">
        <v>77</v>
      </c>
      <c r="AW175" s="13" t="s">
        <v>34</v>
      </c>
      <c r="AX175" s="13" t="s">
        <v>73</v>
      </c>
      <c r="AY175" s="244" t="s">
        <v>149</v>
      </c>
    </row>
    <row r="176" s="14" customFormat="1">
      <c r="A176" s="14"/>
      <c r="B176" s="245"/>
      <c r="C176" s="246"/>
      <c r="D176" s="236" t="s">
        <v>161</v>
      </c>
      <c r="E176" s="247" t="s">
        <v>21</v>
      </c>
      <c r="F176" s="248" t="s">
        <v>597</v>
      </c>
      <c r="G176" s="246"/>
      <c r="H176" s="249">
        <v>23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161</v>
      </c>
      <c r="AU176" s="255" t="s">
        <v>81</v>
      </c>
      <c r="AV176" s="14" t="s">
        <v>81</v>
      </c>
      <c r="AW176" s="14" t="s">
        <v>34</v>
      </c>
      <c r="AX176" s="14" t="s">
        <v>73</v>
      </c>
      <c r="AY176" s="255" t="s">
        <v>149</v>
      </c>
    </row>
    <row r="177" s="15" customFormat="1">
      <c r="A177" s="15"/>
      <c r="B177" s="256"/>
      <c r="C177" s="257"/>
      <c r="D177" s="236" t="s">
        <v>161</v>
      </c>
      <c r="E177" s="258" t="s">
        <v>21</v>
      </c>
      <c r="F177" s="259" t="s">
        <v>164</v>
      </c>
      <c r="G177" s="257"/>
      <c r="H177" s="260">
        <v>46</v>
      </c>
      <c r="I177" s="261"/>
      <c r="J177" s="257"/>
      <c r="K177" s="257"/>
      <c r="L177" s="262"/>
      <c r="M177" s="263"/>
      <c r="N177" s="264"/>
      <c r="O177" s="264"/>
      <c r="P177" s="264"/>
      <c r="Q177" s="264"/>
      <c r="R177" s="264"/>
      <c r="S177" s="264"/>
      <c r="T177" s="26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6" t="s">
        <v>161</v>
      </c>
      <c r="AU177" s="266" t="s">
        <v>81</v>
      </c>
      <c r="AV177" s="15" t="s">
        <v>157</v>
      </c>
      <c r="AW177" s="15" t="s">
        <v>34</v>
      </c>
      <c r="AX177" s="15" t="s">
        <v>77</v>
      </c>
      <c r="AY177" s="266" t="s">
        <v>149</v>
      </c>
    </row>
    <row r="178" s="2" customFormat="1" ht="62.7" customHeight="1">
      <c r="A178" s="41"/>
      <c r="B178" s="42"/>
      <c r="C178" s="216" t="s">
        <v>228</v>
      </c>
      <c r="D178" s="216" t="s">
        <v>152</v>
      </c>
      <c r="E178" s="217" t="s">
        <v>598</v>
      </c>
      <c r="F178" s="218" t="s">
        <v>599</v>
      </c>
      <c r="G178" s="219" t="s">
        <v>327</v>
      </c>
      <c r="H178" s="220">
        <v>43.405999999999999</v>
      </c>
      <c r="I178" s="221"/>
      <c r="J178" s="222">
        <f>ROUND(I178*H178,2)</f>
        <v>0</v>
      </c>
      <c r="K178" s="218" t="s">
        <v>156</v>
      </c>
      <c r="L178" s="47"/>
      <c r="M178" s="223" t="s">
        <v>21</v>
      </c>
      <c r="N178" s="224" t="s">
        <v>44</v>
      </c>
      <c r="O178" s="87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7" t="s">
        <v>157</v>
      </c>
      <c r="AT178" s="227" t="s">
        <v>152</v>
      </c>
      <c r="AU178" s="227" t="s">
        <v>81</v>
      </c>
      <c r="AY178" s="20" t="s">
        <v>149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20" t="s">
        <v>77</v>
      </c>
      <c r="BK178" s="228">
        <f>ROUND(I178*H178,2)</f>
        <v>0</v>
      </c>
      <c r="BL178" s="20" t="s">
        <v>157</v>
      </c>
      <c r="BM178" s="227" t="s">
        <v>600</v>
      </c>
    </row>
    <row r="179" s="2" customFormat="1">
      <c r="A179" s="41"/>
      <c r="B179" s="42"/>
      <c r="C179" s="43"/>
      <c r="D179" s="229" t="s">
        <v>159</v>
      </c>
      <c r="E179" s="43"/>
      <c r="F179" s="230" t="s">
        <v>601</v>
      </c>
      <c r="G179" s="43"/>
      <c r="H179" s="43"/>
      <c r="I179" s="231"/>
      <c r="J179" s="43"/>
      <c r="K179" s="43"/>
      <c r="L179" s="47"/>
      <c r="M179" s="232"/>
      <c r="N179" s="233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159</v>
      </c>
      <c r="AU179" s="20" t="s">
        <v>81</v>
      </c>
    </row>
    <row r="180" s="13" customFormat="1">
      <c r="A180" s="13"/>
      <c r="B180" s="234"/>
      <c r="C180" s="235"/>
      <c r="D180" s="236" t="s">
        <v>161</v>
      </c>
      <c r="E180" s="237" t="s">
        <v>21</v>
      </c>
      <c r="F180" s="238" t="s">
        <v>602</v>
      </c>
      <c r="G180" s="235"/>
      <c r="H180" s="237" t="s">
        <v>21</v>
      </c>
      <c r="I180" s="239"/>
      <c r="J180" s="235"/>
      <c r="K180" s="235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161</v>
      </c>
      <c r="AU180" s="244" t="s">
        <v>81</v>
      </c>
      <c r="AV180" s="13" t="s">
        <v>77</v>
      </c>
      <c r="AW180" s="13" t="s">
        <v>34</v>
      </c>
      <c r="AX180" s="13" t="s">
        <v>73</v>
      </c>
      <c r="AY180" s="244" t="s">
        <v>149</v>
      </c>
    </row>
    <row r="181" s="14" customFormat="1">
      <c r="A181" s="14"/>
      <c r="B181" s="245"/>
      <c r="C181" s="246"/>
      <c r="D181" s="236" t="s">
        <v>161</v>
      </c>
      <c r="E181" s="247" t="s">
        <v>21</v>
      </c>
      <c r="F181" s="248" t="s">
        <v>603</v>
      </c>
      <c r="G181" s="246"/>
      <c r="H181" s="249">
        <v>43.405999999999999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161</v>
      </c>
      <c r="AU181" s="255" t="s">
        <v>81</v>
      </c>
      <c r="AV181" s="14" t="s">
        <v>81</v>
      </c>
      <c r="AW181" s="14" t="s">
        <v>34</v>
      </c>
      <c r="AX181" s="14" t="s">
        <v>73</v>
      </c>
      <c r="AY181" s="255" t="s">
        <v>149</v>
      </c>
    </row>
    <row r="182" s="15" customFormat="1">
      <c r="A182" s="15"/>
      <c r="B182" s="256"/>
      <c r="C182" s="257"/>
      <c r="D182" s="236" t="s">
        <v>161</v>
      </c>
      <c r="E182" s="258" t="s">
        <v>21</v>
      </c>
      <c r="F182" s="259" t="s">
        <v>164</v>
      </c>
      <c r="G182" s="257"/>
      <c r="H182" s="260">
        <v>43.405999999999999</v>
      </c>
      <c r="I182" s="261"/>
      <c r="J182" s="257"/>
      <c r="K182" s="257"/>
      <c r="L182" s="262"/>
      <c r="M182" s="263"/>
      <c r="N182" s="264"/>
      <c r="O182" s="264"/>
      <c r="P182" s="264"/>
      <c r="Q182" s="264"/>
      <c r="R182" s="264"/>
      <c r="S182" s="264"/>
      <c r="T182" s="26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6" t="s">
        <v>161</v>
      </c>
      <c r="AU182" s="266" t="s">
        <v>81</v>
      </c>
      <c r="AV182" s="15" t="s">
        <v>157</v>
      </c>
      <c r="AW182" s="15" t="s">
        <v>34</v>
      </c>
      <c r="AX182" s="15" t="s">
        <v>77</v>
      </c>
      <c r="AY182" s="266" t="s">
        <v>149</v>
      </c>
    </row>
    <row r="183" s="2" customFormat="1" ht="44.25" customHeight="1">
      <c r="A183" s="41"/>
      <c r="B183" s="42"/>
      <c r="C183" s="216" t="s">
        <v>8</v>
      </c>
      <c r="D183" s="216" t="s">
        <v>152</v>
      </c>
      <c r="E183" s="217" t="s">
        <v>604</v>
      </c>
      <c r="F183" s="218" t="s">
        <v>605</v>
      </c>
      <c r="G183" s="219" t="s">
        <v>327</v>
      </c>
      <c r="H183" s="220">
        <v>23</v>
      </c>
      <c r="I183" s="221"/>
      <c r="J183" s="222">
        <f>ROUND(I183*H183,2)</f>
        <v>0</v>
      </c>
      <c r="K183" s="218" t="s">
        <v>156</v>
      </c>
      <c r="L183" s="47"/>
      <c r="M183" s="223" t="s">
        <v>21</v>
      </c>
      <c r="N183" s="224" t="s">
        <v>44</v>
      </c>
      <c r="O183" s="87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7" t="s">
        <v>157</v>
      </c>
      <c r="AT183" s="227" t="s">
        <v>152</v>
      </c>
      <c r="AU183" s="227" t="s">
        <v>81</v>
      </c>
      <c r="AY183" s="20" t="s">
        <v>149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20" t="s">
        <v>77</v>
      </c>
      <c r="BK183" s="228">
        <f>ROUND(I183*H183,2)</f>
        <v>0</v>
      </c>
      <c r="BL183" s="20" t="s">
        <v>157</v>
      </c>
      <c r="BM183" s="227" t="s">
        <v>606</v>
      </c>
    </row>
    <row r="184" s="2" customFormat="1">
      <c r="A184" s="41"/>
      <c r="B184" s="42"/>
      <c r="C184" s="43"/>
      <c r="D184" s="229" t="s">
        <v>159</v>
      </c>
      <c r="E184" s="43"/>
      <c r="F184" s="230" t="s">
        <v>607</v>
      </c>
      <c r="G184" s="43"/>
      <c r="H184" s="43"/>
      <c r="I184" s="231"/>
      <c r="J184" s="43"/>
      <c r="K184" s="43"/>
      <c r="L184" s="47"/>
      <c r="M184" s="232"/>
      <c r="N184" s="233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159</v>
      </c>
      <c r="AU184" s="20" t="s">
        <v>81</v>
      </c>
    </row>
    <row r="185" s="13" customFormat="1">
      <c r="A185" s="13"/>
      <c r="B185" s="234"/>
      <c r="C185" s="235"/>
      <c r="D185" s="236" t="s">
        <v>161</v>
      </c>
      <c r="E185" s="237" t="s">
        <v>21</v>
      </c>
      <c r="F185" s="238" t="s">
        <v>596</v>
      </c>
      <c r="G185" s="235"/>
      <c r="H185" s="237" t="s">
        <v>21</v>
      </c>
      <c r="I185" s="239"/>
      <c r="J185" s="235"/>
      <c r="K185" s="235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161</v>
      </c>
      <c r="AU185" s="244" t="s">
        <v>81</v>
      </c>
      <c r="AV185" s="13" t="s">
        <v>77</v>
      </c>
      <c r="AW185" s="13" t="s">
        <v>34</v>
      </c>
      <c r="AX185" s="13" t="s">
        <v>73</v>
      </c>
      <c r="AY185" s="244" t="s">
        <v>149</v>
      </c>
    </row>
    <row r="186" s="14" customFormat="1">
      <c r="A186" s="14"/>
      <c r="B186" s="245"/>
      <c r="C186" s="246"/>
      <c r="D186" s="236" t="s">
        <v>161</v>
      </c>
      <c r="E186" s="247" t="s">
        <v>21</v>
      </c>
      <c r="F186" s="248" t="s">
        <v>597</v>
      </c>
      <c r="G186" s="246"/>
      <c r="H186" s="249">
        <v>23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161</v>
      </c>
      <c r="AU186" s="255" t="s">
        <v>81</v>
      </c>
      <c r="AV186" s="14" t="s">
        <v>81</v>
      </c>
      <c r="AW186" s="14" t="s">
        <v>34</v>
      </c>
      <c r="AX186" s="14" t="s">
        <v>73</v>
      </c>
      <c r="AY186" s="255" t="s">
        <v>149</v>
      </c>
    </row>
    <row r="187" s="15" customFormat="1">
      <c r="A187" s="15"/>
      <c r="B187" s="256"/>
      <c r="C187" s="257"/>
      <c r="D187" s="236" t="s">
        <v>161</v>
      </c>
      <c r="E187" s="258" t="s">
        <v>21</v>
      </c>
      <c r="F187" s="259" t="s">
        <v>164</v>
      </c>
      <c r="G187" s="257"/>
      <c r="H187" s="260">
        <v>23</v>
      </c>
      <c r="I187" s="261"/>
      <c r="J187" s="257"/>
      <c r="K187" s="257"/>
      <c r="L187" s="262"/>
      <c r="M187" s="263"/>
      <c r="N187" s="264"/>
      <c r="O187" s="264"/>
      <c r="P187" s="264"/>
      <c r="Q187" s="264"/>
      <c r="R187" s="264"/>
      <c r="S187" s="264"/>
      <c r="T187" s="26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6" t="s">
        <v>161</v>
      </c>
      <c r="AU187" s="266" t="s">
        <v>81</v>
      </c>
      <c r="AV187" s="15" t="s">
        <v>157</v>
      </c>
      <c r="AW187" s="15" t="s">
        <v>34</v>
      </c>
      <c r="AX187" s="15" t="s">
        <v>77</v>
      </c>
      <c r="AY187" s="266" t="s">
        <v>149</v>
      </c>
    </row>
    <row r="188" s="2" customFormat="1" ht="44.25" customHeight="1">
      <c r="A188" s="41"/>
      <c r="B188" s="42"/>
      <c r="C188" s="216" t="s">
        <v>240</v>
      </c>
      <c r="D188" s="216" t="s">
        <v>152</v>
      </c>
      <c r="E188" s="217" t="s">
        <v>608</v>
      </c>
      <c r="F188" s="218" t="s">
        <v>609</v>
      </c>
      <c r="G188" s="219" t="s">
        <v>327</v>
      </c>
      <c r="H188" s="220">
        <v>41.277000000000001</v>
      </c>
      <c r="I188" s="221"/>
      <c r="J188" s="222">
        <f>ROUND(I188*H188,2)</f>
        <v>0</v>
      </c>
      <c r="K188" s="218" t="s">
        <v>156</v>
      </c>
      <c r="L188" s="47"/>
      <c r="M188" s="223" t="s">
        <v>21</v>
      </c>
      <c r="N188" s="224" t="s">
        <v>44</v>
      </c>
      <c r="O188" s="87"/>
      <c r="P188" s="225">
        <f>O188*H188</f>
        <v>0</v>
      </c>
      <c r="Q188" s="225">
        <v>0</v>
      </c>
      <c r="R188" s="225">
        <f>Q188*H188</f>
        <v>0</v>
      </c>
      <c r="S188" s="225">
        <v>0</v>
      </c>
      <c r="T188" s="226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7" t="s">
        <v>157</v>
      </c>
      <c r="AT188" s="227" t="s">
        <v>152</v>
      </c>
      <c r="AU188" s="227" t="s">
        <v>81</v>
      </c>
      <c r="AY188" s="20" t="s">
        <v>149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20" t="s">
        <v>77</v>
      </c>
      <c r="BK188" s="228">
        <f>ROUND(I188*H188,2)</f>
        <v>0</v>
      </c>
      <c r="BL188" s="20" t="s">
        <v>157</v>
      </c>
      <c r="BM188" s="227" t="s">
        <v>610</v>
      </c>
    </row>
    <row r="189" s="2" customFormat="1">
      <c r="A189" s="41"/>
      <c r="B189" s="42"/>
      <c r="C189" s="43"/>
      <c r="D189" s="229" t="s">
        <v>159</v>
      </c>
      <c r="E189" s="43"/>
      <c r="F189" s="230" t="s">
        <v>611</v>
      </c>
      <c r="G189" s="43"/>
      <c r="H189" s="43"/>
      <c r="I189" s="231"/>
      <c r="J189" s="43"/>
      <c r="K189" s="43"/>
      <c r="L189" s="47"/>
      <c r="M189" s="232"/>
      <c r="N189" s="233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159</v>
      </c>
      <c r="AU189" s="20" t="s">
        <v>81</v>
      </c>
    </row>
    <row r="190" s="13" customFormat="1">
      <c r="A190" s="13"/>
      <c r="B190" s="234"/>
      <c r="C190" s="235"/>
      <c r="D190" s="236" t="s">
        <v>161</v>
      </c>
      <c r="E190" s="237" t="s">
        <v>21</v>
      </c>
      <c r="F190" s="238" t="s">
        <v>612</v>
      </c>
      <c r="G190" s="235"/>
      <c r="H190" s="237" t="s">
        <v>21</v>
      </c>
      <c r="I190" s="239"/>
      <c r="J190" s="235"/>
      <c r="K190" s="235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161</v>
      </c>
      <c r="AU190" s="244" t="s">
        <v>81</v>
      </c>
      <c r="AV190" s="13" t="s">
        <v>77</v>
      </c>
      <c r="AW190" s="13" t="s">
        <v>34</v>
      </c>
      <c r="AX190" s="13" t="s">
        <v>73</v>
      </c>
      <c r="AY190" s="244" t="s">
        <v>149</v>
      </c>
    </row>
    <row r="191" s="14" customFormat="1">
      <c r="A191" s="14"/>
      <c r="B191" s="245"/>
      <c r="C191" s="246"/>
      <c r="D191" s="236" t="s">
        <v>161</v>
      </c>
      <c r="E191" s="247" t="s">
        <v>21</v>
      </c>
      <c r="F191" s="248" t="s">
        <v>613</v>
      </c>
      <c r="G191" s="246"/>
      <c r="H191" s="249">
        <v>37.914000000000001</v>
      </c>
      <c r="I191" s="250"/>
      <c r="J191" s="246"/>
      <c r="K191" s="246"/>
      <c r="L191" s="251"/>
      <c r="M191" s="252"/>
      <c r="N191" s="253"/>
      <c r="O191" s="253"/>
      <c r="P191" s="253"/>
      <c r="Q191" s="253"/>
      <c r="R191" s="253"/>
      <c r="S191" s="253"/>
      <c r="T191" s="25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5" t="s">
        <v>161</v>
      </c>
      <c r="AU191" s="255" t="s">
        <v>81</v>
      </c>
      <c r="AV191" s="14" t="s">
        <v>81</v>
      </c>
      <c r="AW191" s="14" t="s">
        <v>34</v>
      </c>
      <c r="AX191" s="14" t="s">
        <v>73</v>
      </c>
      <c r="AY191" s="255" t="s">
        <v>149</v>
      </c>
    </row>
    <row r="192" s="13" customFormat="1">
      <c r="A192" s="13"/>
      <c r="B192" s="234"/>
      <c r="C192" s="235"/>
      <c r="D192" s="236" t="s">
        <v>161</v>
      </c>
      <c r="E192" s="237" t="s">
        <v>21</v>
      </c>
      <c r="F192" s="238" t="s">
        <v>578</v>
      </c>
      <c r="G192" s="235"/>
      <c r="H192" s="237" t="s">
        <v>21</v>
      </c>
      <c r="I192" s="239"/>
      <c r="J192" s="235"/>
      <c r="K192" s="235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161</v>
      </c>
      <c r="AU192" s="244" t="s">
        <v>81</v>
      </c>
      <c r="AV192" s="13" t="s">
        <v>77</v>
      </c>
      <c r="AW192" s="13" t="s">
        <v>34</v>
      </c>
      <c r="AX192" s="13" t="s">
        <v>73</v>
      </c>
      <c r="AY192" s="244" t="s">
        <v>149</v>
      </c>
    </row>
    <row r="193" s="14" customFormat="1">
      <c r="A193" s="14"/>
      <c r="B193" s="245"/>
      <c r="C193" s="246"/>
      <c r="D193" s="236" t="s">
        <v>161</v>
      </c>
      <c r="E193" s="247" t="s">
        <v>21</v>
      </c>
      <c r="F193" s="248" t="s">
        <v>614</v>
      </c>
      <c r="G193" s="246"/>
      <c r="H193" s="249">
        <v>1.5840000000000001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161</v>
      </c>
      <c r="AU193" s="255" t="s">
        <v>81</v>
      </c>
      <c r="AV193" s="14" t="s">
        <v>81</v>
      </c>
      <c r="AW193" s="14" t="s">
        <v>34</v>
      </c>
      <c r="AX193" s="14" t="s">
        <v>73</v>
      </c>
      <c r="AY193" s="255" t="s">
        <v>149</v>
      </c>
    </row>
    <row r="194" s="14" customFormat="1">
      <c r="A194" s="14"/>
      <c r="B194" s="245"/>
      <c r="C194" s="246"/>
      <c r="D194" s="236" t="s">
        <v>161</v>
      </c>
      <c r="E194" s="247" t="s">
        <v>21</v>
      </c>
      <c r="F194" s="248" t="s">
        <v>615</v>
      </c>
      <c r="G194" s="246"/>
      <c r="H194" s="249">
        <v>1.7789999999999999</v>
      </c>
      <c r="I194" s="250"/>
      <c r="J194" s="246"/>
      <c r="K194" s="246"/>
      <c r="L194" s="251"/>
      <c r="M194" s="252"/>
      <c r="N194" s="253"/>
      <c r="O194" s="253"/>
      <c r="P194" s="253"/>
      <c r="Q194" s="253"/>
      <c r="R194" s="253"/>
      <c r="S194" s="253"/>
      <c r="T194" s="25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5" t="s">
        <v>161</v>
      </c>
      <c r="AU194" s="255" t="s">
        <v>81</v>
      </c>
      <c r="AV194" s="14" t="s">
        <v>81</v>
      </c>
      <c r="AW194" s="14" t="s">
        <v>34</v>
      </c>
      <c r="AX194" s="14" t="s">
        <v>73</v>
      </c>
      <c r="AY194" s="255" t="s">
        <v>149</v>
      </c>
    </row>
    <row r="195" s="15" customFormat="1">
      <c r="A195" s="15"/>
      <c r="B195" s="256"/>
      <c r="C195" s="257"/>
      <c r="D195" s="236" t="s">
        <v>161</v>
      </c>
      <c r="E195" s="258" t="s">
        <v>21</v>
      </c>
      <c r="F195" s="259" t="s">
        <v>164</v>
      </c>
      <c r="G195" s="257"/>
      <c r="H195" s="260">
        <v>41.277000000000001</v>
      </c>
      <c r="I195" s="261"/>
      <c r="J195" s="257"/>
      <c r="K195" s="257"/>
      <c r="L195" s="262"/>
      <c r="M195" s="263"/>
      <c r="N195" s="264"/>
      <c r="O195" s="264"/>
      <c r="P195" s="264"/>
      <c r="Q195" s="264"/>
      <c r="R195" s="264"/>
      <c r="S195" s="264"/>
      <c r="T195" s="26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6" t="s">
        <v>161</v>
      </c>
      <c r="AU195" s="266" t="s">
        <v>81</v>
      </c>
      <c r="AV195" s="15" t="s">
        <v>157</v>
      </c>
      <c r="AW195" s="15" t="s">
        <v>34</v>
      </c>
      <c r="AX195" s="15" t="s">
        <v>77</v>
      </c>
      <c r="AY195" s="266" t="s">
        <v>149</v>
      </c>
    </row>
    <row r="196" s="2" customFormat="1" ht="16.5" customHeight="1">
      <c r="A196" s="41"/>
      <c r="B196" s="42"/>
      <c r="C196" s="278" t="s">
        <v>246</v>
      </c>
      <c r="D196" s="278" t="s">
        <v>229</v>
      </c>
      <c r="E196" s="279" t="s">
        <v>616</v>
      </c>
      <c r="F196" s="280" t="s">
        <v>617</v>
      </c>
      <c r="G196" s="281" t="s">
        <v>310</v>
      </c>
      <c r="H196" s="282">
        <v>74.299000000000007</v>
      </c>
      <c r="I196" s="283"/>
      <c r="J196" s="284">
        <f>ROUND(I196*H196,2)</f>
        <v>0</v>
      </c>
      <c r="K196" s="280" t="s">
        <v>156</v>
      </c>
      <c r="L196" s="285"/>
      <c r="M196" s="286" t="s">
        <v>21</v>
      </c>
      <c r="N196" s="287" t="s">
        <v>44</v>
      </c>
      <c r="O196" s="87"/>
      <c r="P196" s="225">
        <f>O196*H196</f>
        <v>0</v>
      </c>
      <c r="Q196" s="225">
        <v>1</v>
      </c>
      <c r="R196" s="225">
        <f>Q196*H196</f>
        <v>74.299000000000007</v>
      </c>
      <c r="S196" s="225">
        <v>0</v>
      </c>
      <c r="T196" s="226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7" t="s">
        <v>208</v>
      </c>
      <c r="AT196" s="227" t="s">
        <v>229</v>
      </c>
      <c r="AU196" s="227" t="s">
        <v>81</v>
      </c>
      <c r="AY196" s="20" t="s">
        <v>149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20" t="s">
        <v>77</v>
      </c>
      <c r="BK196" s="228">
        <f>ROUND(I196*H196,2)</f>
        <v>0</v>
      </c>
      <c r="BL196" s="20" t="s">
        <v>157</v>
      </c>
      <c r="BM196" s="227" t="s">
        <v>618</v>
      </c>
    </row>
    <row r="197" s="13" customFormat="1">
      <c r="A197" s="13"/>
      <c r="B197" s="234"/>
      <c r="C197" s="235"/>
      <c r="D197" s="236" t="s">
        <v>161</v>
      </c>
      <c r="E197" s="237" t="s">
        <v>21</v>
      </c>
      <c r="F197" s="238" t="s">
        <v>619</v>
      </c>
      <c r="G197" s="235"/>
      <c r="H197" s="237" t="s">
        <v>21</v>
      </c>
      <c r="I197" s="239"/>
      <c r="J197" s="235"/>
      <c r="K197" s="235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161</v>
      </c>
      <c r="AU197" s="244" t="s">
        <v>81</v>
      </c>
      <c r="AV197" s="13" t="s">
        <v>77</v>
      </c>
      <c r="AW197" s="13" t="s">
        <v>34</v>
      </c>
      <c r="AX197" s="13" t="s">
        <v>73</v>
      </c>
      <c r="AY197" s="244" t="s">
        <v>149</v>
      </c>
    </row>
    <row r="198" s="14" customFormat="1">
      <c r="A198" s="14"/>
      <c r="B198" s="245"/>
      <c r="C198" s="246"/>
      <c r="D198" s="236" t="s">
        <v>161</v>
      </c>
      <c r="E198" s="247" t="s">
        <v>21</v>
      </c>
      <c r="F198" s="248" t="s">
        <v>620</v>
      </c>
      <c r="G198" s="246"/>
      <c r="H198" s="249">
        <v>68.245000000000005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161</v>
      </c>
      <c r="AU198" s="255" t="s">
        <v>81</v>
      </c>
      <c r="AV198" s="14" t="s">
        <v>81</v>
      </c>
      <c r="AW198" s="14" t="s">
        <v>34</v>
      </c>
      <c r="AX198" s="14" t="s">
        <v>73</v>
      </c>
      <c r="AY198" s="255" t="s">
        <v>149</v>
      </c>
    </row>
    <row r="199" s="13" customFormat="1">
      <c r="A199" s="13"/>
      <c r="B199" s="234"/>
      <c r="C199" s="235"/>
      <c r="D199" s="236" t="s">
        <v>161</v>
      </c>
      <c r="E199" s="237" t="s">
        <v>21</v>
      </c>
      <c r="F199" s="238" t="s">
        <v>578</v>
      </c>
      <c r="G199" s="235"/>
      <c r="H199" s="237" t="s">
        <v>21</v>
      </c>
      <c r="I199" s="239"/>
      <c r="J199" s="235"/>
      <c r="K199" s="235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161</v>
      </c>
      <c r="AU199" s="244" t="s">
        <v>81</v>
      </c>
      <c r="AV199" s="13" t="s">
        <v>77</v>
      </c>
      <c r="AW199" s="13" t="s">
        <v>34</v>
      </c>
      <c r="AX199" s="13" t="s">
        <v>73</v>
      </c>
      <c r="AY199" s="244" t="s">
        <v>149</v>
      </c>
    </row>
    <row r="200" s="14" customFormat="1">
      <c r="A200" s="14"/>
      <c r="B200" s="245"/>
      <c r="C200" s="246"/>
      <c r="D200" s="236" t="s">
        <v>161</v>
      </c>
      <c r="E200" s="247" t="s">
        <v>21</v>
      </c>
      <c r="F200" s="248" t="s">
        <v>621</v>
      </c>
      <c r="G200" s="246"/>
      <c r="H200" s="249">
        <v>2.851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161</v>
      </c>
      <c r="AU200" s="255" t="s">
        <v>81</v>
      </c>
      <c r="AV200" s="14" t="s">
        <v>81</v>
      </c>
      <c r="AW200" s="14" t="s">
        <v>34</v>
      </c>
      <c r="AX200" s="14" t="s">
        <v>73</v>
      </c>
      <c r="AY200" s="255" t="s">
        <v>149</v>
      </c>
    </row>
    <row r="201" s="14" customFormat="1">
      <c r="A201" s="14"/>
      <c r="B201" s="245"/>
      <c r="C201" s="246"/>
      <c r="D201" s="236" t="s">
        <v>161</v>
      </c>
      <c r="E201" s="247" t="s">
        <v>21</v>
      </c>
      <c r="F201" s="248" t="s">
        <v>622</v>
      </c>
      <c r="G201" s="246"/>
      <c r="H201" s="249">
        <v>3.2029999999999998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161</v>
      </c>
      <c r="AU201" s="255" t="s">
        <v>81</v>
      </c>
      <c r="AV201" s="14" t="s">
        <v>81</v>
      </c>
      <c r="AW201" s="14" t="s">
        <v>34</v>
      </c>
      <c r="AX201" s="14" t="s">
        <v>73</v>
      </c>
      <c r="AY201" s="255" t="s">
        <v>149</v>
      </c>
    </row>
    <row r="202" s="15" customFormat="1">
      <c r="A202" s="15"/>
      <c r="B202" s="256"/>
      <c r="C202" s="257"/>
      <c r="D202" s="236" t="s">
        <v>161</v>
      </c>
      <c r="E202" s="258" t="s">
        <v>21</v>
      </c>
      <c r="F202" s="259" t="s">
        <v>164</v>
      </c>
      <c r="G202" s="257"/>
      <c r="H202" s="260">
        <v>74.299000000000007</v>
      </c>
      <c r="I202" s="261"/>
      <c r="J202" s="257"/>
      <c r="K202" s="257"/>
      <c r="L202" s="262"/>
      <c r="M202" s="263"/>
      <c r="N202" s="264"/>
      <c r="O202" s="264"/>
      <c r="P202" s="264"/>
      <c r="Q202" s="264"/>
      <c r="R202" s="264"/>
      <c r="S202" s="264"/>
      <c r="T202" s="26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66" t="s">
        <v>161</v>
      </c>
      <c r="AU202" s="266" t="s">
        <v>81</v>
      </c>
      <c r="AV202" s="15" t="s">
        <v>157</v>
      </c>
      <c r="AW202" s="15" t="s">
        <v>34</v>
      </c>
      <c r="AX202" s="15" t="s">
        <v>77</v>
      </c>
      <c r="AY202" s="266" t="s">
        <v>149</v>
      </c>
    </row>
    <row r="203" s="2" customFormat="1" ht="55.5" customHeight="1">
      <c r="A203" s="41"/>
      <c r="B203" s="42"/>
      <c r="C203" s="216" t="s">
        <v>251</v>
      </c>
      <c r="D203" s="216" t="s">
        <v>152</v>
      </c>
      <c r="E203" s="217" t="s">
        <v>623</v>
      </c>
      <c r="F203" s="218" t="s">
        <v>624</v>
      </c>
      <c r="G203" s="219" t="s">
        <v>155</v>
      </c>
      <c r="H203" s="220">
        <v>230</v>
      </c>
      <c r="I203" s="221"/>
      <c r="J203" s="222">
        <f>ROUND(I203*H203,2)</f>
        <v>0</v>
      </c>
      <c r="K203" s="218" t="s">
        <v>156</v>
      </c>
      <c r="L203" s="47"/>
      <c r="M203" s="223" t="s">
        <v>21</v>
      </c>
      <c r="N203" s="224" t="s">
        <v>44</v>
      </c>
      <c r="O203" s="87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7" t="s">
        <v>157</v>
      </c>
      <c r="AT203" s="227" t="s">
        <v>152</v>
      </c>
      <c r="AU203" s="227" t="s">
        <v>81</v>
      </c>
      <c r="AY203" s="20" t="s">
        <v>149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0" t="s">
        <v>77</v>
      </c>
      <c r="BK203" s="228">
        <f>ROUND(I203*H203,2)</f>
        <v>0</v>
      </c>
      <c r="BL203" s="20" t="s">
        <v>157</v>
      </c>
      <c r="BM203" s="227" t="s">
        <v>625</v>
      </c>
    </row>
    <row r="204" s="2" customFormat="1">
      <c r="A204" s="41"/>
      <c r="B204" s="42"/>
      <c r="C204" s="43"/>
      <c r="D204" s="229" t="s">
        <v>159</v>
      </c>
      <c r="E204" s="43"/>
      <c r="F204" s="230" t="s">
        <v>626</v>
      </c>
      <c r="G204" s="43"/>
      <c r="H204" s="43"/>
      <c r="I204" s="231"/>
      <c r="J204" s="43"/>
      <c r="K204" s="43"/>
      <c r="L204" s="47"/>
      <c r="M204" s="232"/>
      <c r="N204" s="233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159</v>
      </c>
      <c r="AU204" s="20" t="s">
        <v>81</v>
      </c>
    </row>
    <row r="205" s="13" customFormat="1">
      <c r="A205" s="13"/>
      <c r="B205" s="234"/>
      <c r="C205" s="235"/>
      <c r="D205" s="236" t="s">
        <v>161</v>
      </c>
      <c r="E205" s="237" t="s">
        <v>21</v>
      </c>
      <c r="F205" s="238" t="s">
        <v>627</v>
      </c>
      <c r="G205" s="235"/>
      <c r="H205" s="237" t="s">
        <v>21</v>
      </c>
      <c r="I205" s="239"/>
      <c r="J205" s="235"/>
      <c r="K205" s="235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161</v>
      </c>
      <c r="AU205" s="244" t="s">
        <v>81</v>
      </c>
      <c r="AV205" s="13" t="s">
        <v>77</v>
      </c>
      <c r="AW205" s="13" t="s">
        <v>34</v>
      </c>
      <c r="AX205" s="13" t="s">
        <v>73</v>
      </c>
      <c r="AY205" s="244" t="s">
        <v>149</v>
      </c>
    </row>
    <row r="206" s="14" customFormat="1">
      <c r="A206" s="14"/>
      <c r="B206" s="245"/>
      <c r="C206" s="246"/>
      <c r="D206" s="236" t="s">
        <v>161</v>
      </c>
      <c r="E206" s="247" t="s">
        <v>21</v>
      </c>
      <c r="F206" s="248" t="s">
        <v>551</v>
      </c>
      <c r="G206" s="246"/>
      <c r="H206" s="249">
        <v>230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161</v>
      </c>
      <c r="AU206" s="255" t="s">
        <v>81</v>
      </c>
      <c r="AV206" s="14" t="s">
        <v>81</v>
      </c>
      <c r="AW206" s="14" t="s">
        <v>34</v>
      </c>
      <c r="AX206" s="14" t="s">
        <v>73</v>
      </c>
      <c r="AY206" s="255" t="s">
        <v>149</v>
      </c>
    </row>
    <row r="207" s="15" customFormat="1">
      <c r="A207" s="15"/>
      <c r="B207" s="256"/>
      <c r="C207" s="257"/>
      <c r="D207" s="236" t="s">
        <v>161</v>
      </c>
      <c r="E207" s="258" t="s">
        <v>21</v>
      </c>
      <c r="F207" s="259" t="s">
        <v>164</v>
      </c>
      <c r="G207" s="257"/>
      <c r="H207" s="260">
        <v>230</v>
      </c>
      <c r="I207" s="261"/>
      <c r="J207" s="257"/>
      <c r="K207" s="257"/>
      <c r="L207" s="262"/>
      <c r="M207" s="263"/>
      <c r="N207" s="264"/>
      <c r="O207" s="264"/>
      <c r="P207" s="264"/>
      <c r="Q207" s="264"/>
      <c r="R207" s="264"/>
      <c r="S207" s="264"/>
      <c r="T207" s="26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6" t="s">
        <v>161</v>
      </c>
      <c r="AU207" s="266" t="s">
        <v>81</v>
      </c>
      <c r="AV207" s="15" t="s">
        <v>157</v>
      </c>
      <c r="AW207" s="15" t="s">
        <v>34</v>
      </c>
      <c r="AX207" s="15" t="s">
        <v>77</v>
      </c>
      <c r="AY207" s="266" t="s">
        <v>149</v>
      </c>
    </row>
    <row r="208" s="2" customFormat="1" ht="37.8" customHeight="1">
      <c r="A208" s="41"/>
      <c r="B208" s="42"/>
      <c r="C208" s="216" t="s">
        <v>256</v>
      </c>
      <c r="D208" s="216" t="s">
        <v>152</v>
      </c>
      <c r="E208" s="217" t="s">
        <v>628</v>
      </c>
      <c r="F208" s="218" t="s">
        <v>629</v>
      </c>
      <c r="G208" s="219" t="s">
        <v>155</v>
      </c>
      <c r="H208" s="220">
        <v>230</v>
      </c>
      <c r="I208" s="221"/>
      <c r="J208" s="222">
        <f>ROUND(I208*H208,2)</f>
        <v>0</v>
      </c>
      <c r="K208" s="218" t="s">
        <v>156</v>
      </c>
      <c r="L208" s="47"/>
      <c r="M208" s="223" t="s">
        <v>21</v>
      </c>
      <c r="N208" s="224" t="s">
        <v>44</v>
      </c>
      <c r="O208" s="87"/>
      <c r="P208" s="225">
        <f>O208*H208</f>
        <v>0</v>
      </c>
      <c r="Q208" s="225">
        <v>0</v>
      </c>
      <c r="R208" s="225">
        <f>Q208*H208</f>
        <v>0</v>
      </c>
      <c r="S208" s="225">
        <v>0</v>
      </c>
      <c r="T208" s="226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7" t="s">
        <v>157</v>
      </c>
      <c r="AT208" s="227" t="s">
        <v>152</v>
      </c>
      <c r="AU208" s="227" t="s">
        <v>81</v>
      </c>
      <c r="AY208" s="20" t="s">
        <v>149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20" t="s">
        <v>77</v>
      </c>
      <c r="BK208" s="228">
        <f>ROUND(I208*H208,2)</f>
        <v>0</v>
      </c>
      <c r="BL208" s="20" t="s">
        <v>157</v>
      </c>
      <c r="BM208" s="227" t="s">
        <v>630</v>
      </c>
    </row>
    <row r="209" s="2" customFormat="1">
      <c r="A209" s="41"/>
      <c r="B209" s="42"/>
      <c r="C209" s="43"/>
      <c r="D209" s="229" t="s">
        <v>159</v>
      </c>
      <c r="E209" s="43"/>
      <c r="F209" s="230" t="s">
        <v>631</v>
      </c>
      <c r="G209" s="43"/>
      <c r="H209" s="43"/>
      <c r="I209" s="231"/>
      <c r="J209" s="43"/>
      <c r="K209" s="43"/>
      <c r="L209" s="47"/>
      <c r="M209" s="232"/>
      <c r="N209" s="233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159</v>
      </c>
      <c r="AU209" s="20" t="s">
        <v>81</v>
      </c>
    </row>
    <row r="210" s="13" customFormat="1">
      <c r="A210" s="13"/>
      <c r="B210" s="234"/>
      <c r="C210" s="235"/>
      <c r="D210" s="236" t="s">
        <v>161</v>
      </c>
      <c r="E210" s="237" t="s">
        <v>21</v>
      </c>
      <c r="F210" s="238" t="s">
        <v>632</v>
      </c>
      <c r="G210" s="235"/>
      <c r="H210" s="237" t="s">
        <v>21</v>
      </c>
      <c r="I210" s="239"/>
      <c r="J210" s="235"/>
      <c r="K210" s="235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161</v>
      </c>
      <c r="AU210" s="244" t="s">
        <v>81</v>
      </c>
      <c r="AV210" s="13" t="s">
        <v>77</v>
      </c>
      <c r="AW210" s="13" t="s">
        <v>34</v>
      </c>
      <c r="AX210" s="13" t="s">
        <v>73</v>
      </c>
      <c r="AY210" s="244" t="s">
        <v>149</v>
      </c>
    </row>
    <row r="211" s="14" customFormat="1">
      <c r="A211" s="14"/>
      <c r="B211" s="245"/>
      <c r="C211" s="246"/>
      <c r="D211" s="236" t="s">
        <v>161</v>
      </c>
      <c r="E211" s="247" t="s">
        <v>21</v>
      </c>
      <c r="F211" s="248" t="s">
        <v>551</v>
      </c>
      <c r="G211" s="246"/>
      <c r="H211" s="249">
        <v>230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161</v>
      </c>
      <c r="AU211" s="255" t="s">
        <v>81</v>
      </c>
      <c r="AV211" s="14" t="s">
        <v>81</v>
      </c>
      <c r="AW211" s="14" t="s">
        <v>34</v>
      </c>
      <c r="AX211" s="14" t="s">
        <v>73</v>
      </c>
      <c r="AY211" s="255" t="s">
        <v>149</v>
      </c>
    </row>
    <row r="212" s="15" customFormat="1">
      <c r="A212" s="15"/>
      <c r="B212" s="256"/>
      <c r="C212" s="257"/>
      <c r="D212" s="236" t="s">
        <v>161</v>
      </c>
      <c r="E212" s="258" t="s">
        <v>21</v>
      </c>
      <c r="F212" s="259" t="s">
        <v>164</v>
      </c>
      <c r="G212" s="257"/>
      <c r="H212" s="260">
        <v>230</v>
      </c>
      <c r="I212" s="261"/>
      <c r="J212" s="257"/>
      <c r="K212" s="257"/>
      <c r="L212" s="262"/>
      <c r="M212" s="263"/>
      <c r="N212" s="264"/>
      <c r="O212" s="264"/>
      <c r="P212" s="264"/>
      <c r="Q212" s="264"/>
      <c r="R212" s="264"/>
      <c r="S212" s="264"/>
      <c r="T212" s="26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6" t="s">
        <v>161</v>
      </c>
      <c r="AU212" s="266" t="s">
        <v>81</v>
      </c>
      <c r="AV212" s="15" t="s">
        <v>157</v>
      </c>
      <c r="AW212" s="15" t="s">
        <v>34</v>
      </c>
      <c r="AX212" s="15" t="s">
        <v>77</v>
      </c>
      <c r="AY212" s="266" t="s">
        <v>149</v>
      </c>
    </row>
    <row r="213" s="2" customFormat="1" ht="37.8" customHeight="1">
      <c r="A213" s="41"/>
      <c r="B213" s="42"/>
      <c r="C213" s="216" t="s">
        <v>264</v>
      </c>
      <c r="D213" s="216" t="s">
        <v>152</v>
      </c>
      <c r="E213" s="217" t="s">
        <v>633</v>
      </c>
      <c r="F213" s="218" t="s">
        <v>634</v>
      </c>
      <c r="G213" s="219" t="s">
        <v>155</v>
      </c>
      <c r="H213" s="220">
        <v>230</v>
      </c>
      <c r="I213" s="221"/>
      <c r="J213" s="222">
        <f>ROUND(I213*H213,2)</f>
        <v>0</v>
      </c>
      <c r="K213" s="218" t="s">
        <v>156</v>
      </c>
      <c r="L213" s="47"/>
      <c r="M213" s="223" t="s">
        <v>21</v>
      </c>
      <c r="N213" s="224" t="s">
        <v>44</v>
      </c>
      <c r="O213" s="87"/>
      <c r="P213" s="225">
        <f>O213*H213</f>
        <v>0</v>
      </c>
      <c r="Q213" s="225">
        <v>0</v>
      </c>
      <c r="R213" s="225">
        <f>Q213*H213</f>
        <v>0</v>
      </c>
      <c r="S213" s="225">
        <v>0</v>
      </c>
      <c r="T213" s="226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7" t="s">
        <v>157</v>
      </c>
      <c r="AT213" s="227" t="s">
        <v>152</v>
      </c>
      <c r="AU213" s="227" t="s">
        <v>81</v>
      </c>
      <c r="AY213" s="20" t="s">
        <v>149</v>
      </c>
      <c r="BE213" s="228">
        <f>IF(N213="základní",J213,0)</f>
        <v>0</v>
      </c>
      <c r="BF213" s="228">
        <f>IF(N213="snížená",J213,0)</f>
        <v>0</v>
      </c>
      <c r="BG213" s="228">
        <f>IF(N213="zákl. přenesená",J213,0)</f>
        <v>0</v>
      </c>
      <c r="BH213" s="228">
        <f>IF(N213="sníž. přenesená",J213,0)</f>
        <v>0</v>
      </c>
      <c r="BI213" s="228">
        <f>IF(N213="nulová",J213,0)</f>
        <v>0</v>
      </c>
      <c r="BJ213" s="20" t="s">
        <v>77</v>
      </c>
      <c r="BK213" s="228">
        <f>ROUND(I213*H213,2)</f>
        <v>0</v>
      </c>
      <c r="BL213" s="20" t="s">
        <v>157</v>
      </c>
      <c r="BM213" s="227" t="s">
        <v>635</v>
      </c>
    </row>
    <row r="214" s="2" customFormat="1">
      <c r="A214" s="41"/>
      <c r="B214" s="42"/>
      <c r="C214" s="43"/>
      <c r="D214" s="229" t="s">
        <v>159</v>
      </c>
      <c r="E214" s="43"/>
      <c r="F214" s="230" t="s">
        <v>636</v>
      </c>
      <c r="G214" s="43"/>
      <c r="H214" s="43"/>
      <c r="I214" s="231"/>
      <c r="J214" s="43"/>
      <c r="K214" s="43"/>
      <c r="L214" s="47"/>
      <c r="M214" s="232"/>
      <c r="N214" s="233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159</v>
      </c>
      <c r="AU214" s="20" t="s">
        <v>81</v>
      </c>
    </row>
    <row r="215" s="13" customFormat="1">
      <c r="A215" s="13"/>
      <c r="B215" s="234"/>
      <c r="C215" s="235"/>
      <c r="D215" s="236" t="s">
        <v>161</v>
      </c>
      <c r="E215" s="237" t="s">
        <v>21</v>
      </c>
      <c r="F215" s="238" t="s">
        <v>627</v>
      </c>
      <c r="G215" s="235"/>
      <c r="H215" s="237" t="s">
        <v>21</v>
      </c>
      <c r="I215" s="239"/>
      <c r="J215" s="235"/>
      <c r="K215" s="235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161</v>
      </c>
      <c r="AU215" s="244" t="s">
        <v>81</v>
      </c>
      <c r="AV215" s="13" t="s">
        <v>77</v>
      </c>
      <c r="AW215" s="13" t="s">
        <v>34</v>
      </c>
      <c r="AX215" s="13" t="s">
        <v>73</v>
      </c>
      <c r="AY215" s="244" t="s">
        <v>149</v>
      </c>
    </row>
    <row r="216" s="14" customFormat="1">
      <c r="A216" s="14"/>
      <c r="B216" s="245"/>
      <c r="C216" s="246"/>
      <c r="D216" s="236" t="s">
        <v>161</v>
      </c>
      <c r="E216" s="247" t="s">
        <v>21</v>
      </c>
      <c r="F216" s="248" t="s">
        <v>551</v>
      </c>
      <c r="G216" s="246"/>
      <c r="H216" s="249">
        <v>230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161</v>
      </c>
      <c r="AU216" s="255" t="s">
        <v>81</v>
      </c>
      <c r="AV216" s="14" t="s">
        <v>81</v>
      </c>
      <c r="AW216" s="14" t="s">
        <v>34</v>
      </c>
      <c r="AX216" s="14" t="s">
        <v>73</v>
      </c>
      <c r="AY216" s="255" t="s">
        <v>149</v>
      </c>
    </row>
    <row r="217" s="15" customFormat="1">
      <c r="A217" s="15"/>
      <c r="B217" s="256"/>
      <c r="C217" s="257"/>
      <c r="D217" s="236" t="s">
        <v>161</v>
      </c>
      <c r="E217" s="258" t="s">
        <v>21</v>
      </c>
      <c r="F217" s="259" t="s">
        <v>164</v>
      </c>
      <c r="G217" s="257"/>
      <c r="H217" s="260">
        <v>230</v>
      </c>
      <c r="I217" s="261"/>
      <c r="J217" s="257"/>
      <c r="K217" s="257"/>
      <c r="L217" s="262"/>
      <c r="M217" s="263"/>
      <c r="N217" s="264"/>
      <c r="O217" s="264"/>
      <c r="P217" s="264"/>
      <c r="Q217" s="264"/>
      <c r="R217" s="264"/>
      <c r="S217" s="264"/>
      <c r="T217" s="26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6" t="s">
        <v>161</v>
      </c>
      <c r="AU217" s="266" t="s">
        <v>81</v>
      </c>
      <c r="AV217" s="15" t="s">
        <v>157</v>
      </c>
      <c r="AW217" s="15" t="s">
        <v>34</v>
      </c>
      <c r="AX217" s="15" t="s">
        <v>77</v>
      </c>
      <c r="AY217" s="266" t="s">
        <v>149</v>
      </c>
    </row>
    <row r="218" s="2" customFormat="1" ht="16.5" customHeight="1">
      <c r="A218" s="41"/>
      <c r="B218" s="42"/>
      <c r="C218" s="278" t="s">
        <v>269</v>
      </c>
      <c r="D218" s="278" t="s">
        <v>229</v>
      </c>
      <c r="E218" s="279" t="s">
        <v>637</v>
      </c>
      <c r="F218" s="280" t="s">
        <v>638</v>
      </c>
      <c r="G218" s="281" t="s">
        <v>639</v>
      </c>
      <c r="H218" s="282">
        <v>4.5999999999999996</v>
      </c>
      <c r="I218" s="283"/>
      <c r="J218" s="284">
        <f>ROUND(I218*H218,2)</f>
        <v>0</v>
      </c>
      <c r="K218" s="280" t="s">
        <v>156</v>
      </c>
      <c r="L218" s="285"/>
      <c r="M218" s="286" t="s">
        <v>21</v>
      </c>
      <c r="N218" s="287" t="s">
        <v>44</v>
      </c>
      <c r="O218" s="87"/>
      <c r="P218" s="225">
        <f>O218*H218</f>
        <v>0</v>
      </c>
      <c r="Q218" s="225">
        <v>0.001</v>
      </c>
      <c r="R218" s="225">
        <f>Q218*H218</f>
        <v>0.0045999999999999999</v>
      </c>
      <c r="S218" s="225">
        <v>0</v>
      </c>
      <c r="T218" s="226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7" t="s">
        <v>208</v>
      </c>
      <c r="AT218" s="227" t="s">
        <v>229</v>
      </c>
      <c r="AU218" s="227" t="s">
        <v>81</v>
      </c>
      <c r="AY218" s="20" t="s">
        <v>149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20" t="s">
        <v>77</v>
      </c>
      <c r="BK218" s="228">
        <f>ROUND(I218*H218,2)</f>
        <v>0</v>
      </c>
      <c r="BL218" s="20" t="s">
        <v>157</v>
      </c>
      <c r="BM218" s="227" t="s">
        <v>640</v>
      </c>
    </row>
    <row r="219" s="14" customFormat="1">
      <c r="A219" s="14"/>
      <c r="B219" s="245"/>
      <c r="C219" s="246"/>
      <c r="D219" s="236" t="s">
        <v>161</v>
      </c>
      <c r="E219" s="246"/>
      <c r="F219" s="248" t="s">
        <v>641</v>
      </c>
      <c r="G219" s="246"/>
      <c r="H219" s="249">
        <v>4.5999999999999996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161</v>
      </c>
      <c r="AU219" s="255" t="s">
        <v>81</v>
      </c>
      <c r="AV219" s="14" t="s">
        <v>81</v>
      </c>
      <c r="AW219" s="14" t="s">
        <v>4</v>
      </c>
      <c r="AX219" s="14" t="s">
        <v>77</v>
      </c>
      <c r="AY219" s="255" t="s">
        <v>149</v>
      </c>
    </row>
    <row r="220" s="2" customFormat="1" ht="33" customHeight="1">
      <c r="A220" s="41"/>
      <c r="B220" s="42"/>
      <c r="C220" s="216" t="s">
        <v>274</v>
      </c>
      <c r="D220" s="216" t="s">
        <v>152</v>
      </c>
      <c r="E220" s="217" t="s">
        <v>642</v>
      </c>
      <c r="F220" s="218" t="s">
        <v>643</v>
      </c>
      <c r="G220" s="219" t="s">
        <v>155</v>
      </c>
      <c r="H220" s="220">
        <v>342</v>
      </c>
      <c r="I220" s="221"/>
      <c r="J220" s="222">
        <f>ROUND(I220*H220,2)</f>
        <v>0</v>
      </c>
      <c r="K220" s="218" t="s">
        <v>156</v>
      </c>
      <c r="L220" s="47"/>
      <c r="M220" s="223" t="s">
        <v>21</v>
      </c>
      <c r="N220" s="224" t="s">
        <v>44</v>
      </c>
      <c r="O220" s="87"/>
      <c r="P220" s="225">
        <f>O220*H220</f>
        <v>0</v>
      </c>
      <c r="Q220" s="225">
        <v>0</v>
      </c>
      <c r="R220" s="225">
        <f>Q220*H220</f>
        <v>0</v>
      </c>
      <c r="S220" s="225">
        <v>0</v>
      </c>
      <c r="T220" s="226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7" t="s">
        <v>157</v>
      </c>
      <c r="AT220" s="227" t="s">
        <v>152</v>
      </c>
      <c r="AU220" s="227" t="s">
        <v>81</v>
      </c>
      <c r="AY220" s="20" t="s">
        <v>149</v>
      </c>
      <c r="BE220" s="228">
        <f>IF(N220="základní",J220,0)</f>
        <v>0</v>
      </c>
      <c r="BF220" s="228">
        <f>IF(N220="snížená",J220,0)</f>
        <v>0</v>
      </c>
      <c r="BG220" s="228">
        <f>IF(N220="zákl. přenesená",J220,0)</f>
        <v>0</v>
      </c>
      <c r="BH220" s="228">
        <f>IF(N220="sníž. přenesená",J220,0)</f>
        <v>0</v>
      </c>
      <c r="BI220" s="228">
        <f>IF(N220="nulová",J220,0)</f>
        <v>0</v>
      </c>
      <c r="BJ220" s="20" t="s">
        <v>77</v>
      </c>
      <c r="BK220" s="228">
        <f>ROUND(I220*H220,2)</f>
        <v>0</v>
      </c>
      <c r="BL220" s="20" t="s">
        <v>157</v>
      </c>
      <c r="BM220" s="227" t="s">
        <v>644</v>
      </c>
    </row>
    <row r="221" s="2" customFormat="1">
      <c r="A221" s="41"/>
      <c r="B221" s="42"/>
      <c r="C221" s="43"/>
      <c r="D221" s="229" t="s">
        <v>159</v>
      </c>
      <c r="E221" s="43"/>
      <c r="F221" s="230" t="s">
        <v>645</v>
      </c>
      <c r="G221" s="43"/>
      <c r="H221" s="43"/>
      <c r="I221" s="231"/>
      <c r="J221" s="43"/>
      <c r="K221" s="43"/>
      <c r="L221" s="47"/>
      <c r="M221" s="232"/>
      <c r="N221" s="233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159</v>
      </c>
      <c r="AU221" s="20" t="s">
        <v>81</v>
      </c>
    </row>
    <row r="222" s="2" customFormat="1">
      <c r="A222" s="41"/>
      <c r="B222" s="42"/>
      <c r="C222" s="43"/>
      <c r="D222" s="236" t="s">
        <v>279</v>
      </c>
      <c r="E222" s="43"/>
      <c r="F222" s="288" t="s">
        <v>646</v>
      </c>
      <c r="G222" s="43"/>
      <c r="H222" s="43"/>
      <c r="I222" s="231"/>
      <c r="J222" s="43"/>
      <c r="K222" s="43"/>
      <c r="L222" s="47"/>
      <c r="M222" s="232"/>
      <c r="N222" s="233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279</v>
      </c>
      <c r="AU222" s="20" t="s">
        <v>81</v>
      </c>
    </row>
    <row r="223" s="13" customFormat="1">
      <c r="A223" s="13"/>
      <c r="B223" s="234"/>
      <c r="C223" s="235"/>
      <c r="D223" s="236" t="s">
        <v>161</v>
      </c>
      <c r="E223" s="237" t="s">
        <v>21</v>
      </c>
      <c r="F223" s="238" t="s">
        <v>647</v>
      </c>
      <c r="G223" s="235"/>
      <c r="H223" s="237" t="s">
        <v>21</v>
      </c>
      <c r="I223" s="239"/>
      <c r="J223" s="235"/>
      <c r="K223" s="235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161</v>
      </c>
      <c r="AU223" s="244" t="s">
        <v>81</v>
      </c>
      <c r="AV223" s="13" t="s">
        <v>77</v>
      </c>
      <c r="AW223" s="13" t="s">
        <v>34</v>
      </c>
      <c r="AX223" s="13" t="s">
        <v>73</v>
      </c>
      <c r="AY223" s="244" t="s">
        <v>149</v>
      </c>
    </row>
    <row r="224" s="14" customFormat="1">
      <c r="A224" s="14"/>
      <c r="B224" s="245"/>
      <c r="C224" s="246"/>
      <c r="D224" s="236" t="s">
        <v>161</v>
      </c>
      <c r="E224" s="247" t="s">
        <v>21</v>
      </c>
      <c r="F224" s="248" t="s">
        <v>495</v>
      </c>
      <c r="G224" s="246"/>
      <c r="H224" s="249">
        <v>50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161</v>
      </c>
      <c r="AU224" s="255" t="s">
        <v>81</v>
      </c>
      <c r="AV224" s="14" t="s">
        <v>81</v>
      </c>
      <c r="AW224" s="14" t="s">
        <v>34</v>
      </c>
      <c r="AX224" s="14" t="s">
        <v>73</v>
      </c>
      <c r="AY224" s="255" t="s">
        <v>149</v>
      </c>
    </row>
    <row r="225" s="13" customFormat="1">
      <c r="A225" s="13"/>
      <c r="B225" s="234"/>
      <c r="C225" s="235"/>
      <c r="D225" s="236" t="s">
        <v>161</v>
      </c>
      <c r="E225" s="237" t="s">
        <v>21</v>
      </c>
      <c r="F225" s="238" t="s">
        <v>648</v>
      </c>
      <c r="G225" s="235"/>
      <c r="H225" s="237" t="s">
        <v>21</v>
      </c>
      <c r="I225" s="239"/>
      <c r="J225" s="235"/>
      <c r="K225" s="235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161</v>
      </c>
      <c r="AU225" s="244" t="s">
        <v>81</v>
      </c>
      <c r="AV225" s="13" t="s">
        <v>77</v>
      </c>
      <c r="AW225" s="13" t="s">
        <v>34</v>
      </c>
      <c r="AX225" s="13" t="s">
        <v>73</v>
      </c>
      <c r="AY225" s="244" t="s">
        <v>149</v>
      </c>
    </row>
    <row r="226" s="14" customFormat="1">
      <c r="A226" s="14"/>
      <c r="B226" s="245"/>
      <c r="C226" s="246"/>
      <c r="D226" s="236" t="s">
        <v>161</v>
      </c>
      <c r="E226" s="247" t="s">
        <v>21</v>
      </c>
      <c r="F226" s="248" t="s">
        <v>551</v>
      </c>
      <c r="G226" s="246"/>
      <c r="H226" s="249">
        <v>230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161</v>
      </c>
      <c r="AU226" s="255" t="s">
        <v>81</v>
      </c>
      <c r="AV226" s="14" t="s">
        <v>81</v>
      </c>
      <c r="AW226" s="14" t="s">
        <v>34</v>
      </c>
      <c r="AX226" s="14" t="s">
        <v>73</v>
      </c>
      <c r="AY226" s="255" t="s">
        <v>149</v>
      </c>
    </row>
    <row r="227" s="13" customFormat="1">
      <c r="A227" s="13"/>
      <c r="B227" s="234"/>
      <c r="C227" s="235"/>
      <c r="D227" s="236" t="s">
        <v>161</v>
      </c>
      <c r="E227" s="237" t="s">
        <v>21</v>
      </c>
      <c r="F227" s="238" t="s">
        <v>649</v>
      </c>
      <c r="G227" s="235"/>
      <c r="H227" s="237" t="s">
        <v>21</v>
      </c>
      <c r="I227" s="239"/>
      <c r="J227" s="235"/>
      <c r="K227" s="235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161</v>
      </c>
      <c r="AU227" s="244" t="s">
        <v>81</v>
      </c>
      <c r="AV227" s="13" t="s">
        <v>77</v>
      </c>
      <c r="AW227" s="13" t="s">
        <v>34</v>
      </c>
      <c r="AX227" s="13" t="s">
        <v>73</v>
      </c>
      <c r="AY227" s="244" t="s">
        <v>149</v>
      </c>
    </row>
    <row r="228" s="14" customFormat="1">
      <c r="A228" s="14"/>
      <c r="B228" s="245"/>
      <c r="C228" s="246"/>
      <c r="D228" s="236" t="s">
        <v>161</v>
      </c>
      <c r="E228" s="247" t="s">
        <v>21</v>
      </c>
      <c r="F228" s="248" t="s">
        <v>650</v>
      </c>
      <c r="G228" s="246"/>
      <c r="H228" s="249">
        <v>62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161</v>
      </c>
      <c r="AU228" s="255" t="s">
        <v>81</v>
      </c>
      <c r="AV228" s="14" t="s">
        <v>81</v>
      </c>
      <c r="AW228" s="14" t="s">
        <v>34</v>
      </c>
      <c r="AX228" s="14" t="s">
        <v>73</v>
      </c>
      <c r="AY228" s="255" t="s">
        <v>149</v>
      </c>
    </row>
    <row r="229" s="15" customFormat="1">
      <c r="A229" s="15"/>
      <c r="B229" s="256"/>
      <c r="C229" s="257"/>
      <c r="D229" s="236" t="s">
        <v>161</v>
      </c>
      <c r="E229" s="258" t="s">
        <v>21</v>
      </c>
      <c r="F229" s="259" t="s">
        <v>164</v>
      </c>
      <c r="G229" s="257"/>
      <c r="H229" s="260">
        <v>342</v>
      </c>
      <c r="I229" s="261"/>
      <c r="J229" s="257"/>
      <c r="K229" s="257"/>
      <c r="L229" s="262"/>
      <c r="M229" s="263"/>
      <c r="N229" s="264"/>
      <c r="O229" s="264"/>
      <c r="P229" s="264"/>
      <c r="Q229" s="264"/>
      <c r="R229" s="264"/>
      <c r="S229" s="264"/>
      <c r="T229" s="26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6" t="s">
        <v>161</v>
      </c>
      <c r="AU229" s="266" t="s">
        <v>81</v>
      </c>
      <c r="AV229" s="15" t="s">
        <v>157</v>
      </c>
      <c r="AW229" s="15" t="s">
        <v>34</v>
      </c>
      <c r="AX229" s="15" t="s">
        <v>77</v>
      </c>
      <c r="AY229" s="266" t="s">
        <v>149</v>
      </c>
    </row>
    <row r="230" s="2" customFormat="1" ht="24.15" customHeight="1">
      <c r="A230" s="41"/>
      <c r="B230" s="42"/>
      <c r="C230" s="216" t="s">
        <v>281</v>
      </c>
      <c r="D230" s="216" t="s">
        <v>152</v>
      </c>
      <c r="E230" s="217" t="s">
        <v>651</v>
      </c>
      <c r="F230" s="218" t="s">
        <v>652</v>
      </c>
      <c r="G230" s="219" t="s">
        <v>155</v>
      </c>
      <c r="H230" s="220">
        <v>230</v>
      </c>
      <c r="I230" s="221"/>
      <c r="J230" s="222">
        <f>ROUND(I230*H230,2)</f>
        <v>0</v>
      </c>
      <c r="K230" s="218" t="s">
        <v>156</v>
      </c>
      <c r="L230" s="47"/>
      <c r="M230" s="223" t="s">
        <v>21</v>
      </c>
      <c r="N230" s="224" t="s">
        <v>44</v>
      </c>
      <c r="O230" s="87"/>
      <c r="P230" s="225">
        <f>O230*H230</f>
        <v>0</v>
      </c>
      <c r="Q230" s="225">
        <v>0</v>
      </c>
      <c r="R230" s="225">
        <f>Q230*H230</f>
        <v>0</v>
      </c>
      <c r="S230" s="225">
        <v>0</v>
      </c>
      <c r="T230" s="226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7" t="s">
        <v>157</v>
      </c>
      <c r="AT230" s="227" t="s">
        <v>152</v>
      </c>
      <c r="AU230" s="227" t="s">
        <v>81</v>
      </c>
      <c r="AY230" s="20" t="s">
        <v>149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20" t="s">
        <v>77</v>
      </c>
      <c r="BK230" s="228">
        <f>ROUND(I230*H230,2)</f>
        <v>0</v>
      </c>
      <c r="BL230" s="20" t="s">
        <v>157</v>
      </c>
      <c r="BM230" s="227" t="s">
        <v>653</v>
      </c>
    </row>
    <row r="231" s="2" customFormat="1">
      <c r="A231" s="41"/>
      <c r="B231" s="42"/>
      <c r="C231" s="43"/>
      <c r="D231" s="229" t="s">
        <v>159</v>
      </c>
      <c r="E231" s="43"/>
      <c r="F231" s="230" t="s">
        <v>654</v>
      </c>
      <c r="G231" s="43"/>
      <c r="H231" s="43"/>
      <c r="I231" s="231"/>
      <c r="J231" s="43"/>
      <c r="K231" s="43"/>
      <c r="L231" s="47"/>
      <c r="M231" s="232"/>
      <c r="N231" s="233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159</v>
      </c>
      <c r="AU231" s="20" t="s">
        <v>81</v>
      </c>
    </row>
    <row r="232" s="13" customFormat="1">
      <c r="A232" s="13"/>
      <c r="B232" s="234"/>
      <c r="C232" s="235"/>
      <c r="D232" s="236" t="s">
        <v>161</v>
      </c>
      <c r="E232" s="237" t="s">
        <v>21</v>
      </c>
      <c r="F232" s="238" t="s">
        <v>627</v>
      </c>
      <c r="G232" s="235"/>
      <c r="H232" s="237" t="s">
        <v>21</v>
      </c>
      <c r="I232" s="239"/>
      <c r="J232" s="235"/>
      <c r="K232" s="235"/>
      <c r="L232" s="240"/>
      <c r="M232" s="241"/>
      <c r="N232" s="242"/>
      <c r="O232" s="242"/>
      <c r="P232" s="242"/>
      <c r="Q232" s="242"/>
      <c r="R232" s="242"/>
      <c r="S232" s="242"/>
      <c r="T232" s="24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4" t="s">
        <v>161</v>
      </c>
      <c r="AU232" s="244" t="s">
        <v>81</v>
      </c>
      <c r="AV232" s="13" t="s">
        <v>77</v>
      </c>
      <c r="AW232" s="13" t="s">
        <v>34</v>
      </c>
      <c r="AX232" s="13" t="s">
        <v>73</v>
      </c>
      <c r="AY232" s="244" t="s">
        <v>149</v>
      </c>
    </row>
    <row r="233" s="14" customFormat="1">
      <c r="A233" s="14"/>
      <c r="B233" s="245"/>
      <c r="C233" s="246"/>
      <c r="D233" s="236" t="s">
        <v>161</v>
      </c>
      <c r="E233" s="247" t="s">
        <v>21</v>
      </c>
      <c r="F233" s="248" t="s">
        <v>551</v>
      </c>
      <c r="G233" s="246"/>
      <c r="H233" s="249">
        <v>230</v>
      </c>
      <c r="I233" s="250"/>
      <c r="J233" s="246"/>
      <c r="K233" s="246"/>
      <c r="L233" s="251"/>
      <c r="M233" s="252"/>
      <c r="N233" s="253"/>
      <c r="O233" s="253"/>
      <c r="P233" s="253"/>
      <c r="Q233" s="253"/>
      <c r="R233" s="253"/>
      <c r="S233" s="253"/>
      <c r="T233" s="25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55" t="s">
        <v>161</v>
      </c>
      <c r="AU233" s="255" t="s">
        <v>81</v>
      </c>
      <c r="AV233" s="14" t="s">
        <v>81</v>
      </c>
      <c r="AW233" s="14" t="s">
        <v>34</v>
      </c>
      <c r="AX233" s="14" t="s">
        <v>73</v>
      </c>
      <c r="AY233" s="255" t="s">
        <v>149</v>
      </c>
    </row>
    <row r="234" s="15" customFormat="1">
      <c r="A234" s="15"/>
      <c r="B234" s="256"/>
      <c r="C234" s="257"/>
      <c r="D234" s="236" t="s">
        <v>161</v>
      </c>
      <c r="E234" s="258" t="s">
        <v>21</v>
      </c>
      <c r="F234" s="259" t="s">
        <v>164</v>
      </c>
      <c r="G234" s="257"/>
      <c r="H234" s="260">
        <v>230</v>
      </c>
      <c r="I234" s="261"/>
      <c r="J234" s="257"/>
      <c r="K234" s="257"/>
      <c r="L234" s="262"/>
      <c r="M234" s="263"/>
      <c r="N234" s="264"/>
      <c r="O234" s="264"/>
      <c r="P234" s="264"/>
      <c r="Q234" s="264"/>
      <c r="R234" s="264"/>
      <c r="S234" s="264"/>
      <c r="T234" s="26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66" t="s">
        <v>161</v>
      </c>
      <c r="AU234" s="266" t="s">
        <v>81</v>
      </c>
      <c r="AV234" s="15" t="s">
        <v>157</v>
      </c>
      <c r="AW234" s="15" t="s">
        <v>34</v>
      </c>
      <c r="AX234" s="15" t="s">
        <v>77</v>
      </c>
      <c r="AY234" s="266" t="s">
        <v>149</v>
      </c>
    </row>
    <row r="235" s="12" customFormat="1" ht="22.8" customHeight="1">
      <c r="A235" s="12"/>
      <c r="B235" s="200"/>
      <c r="C235" s="201"/>
      <c r="D235" s="202" t="s">
        <v>72</v>
      </c>
      <c r="E235" s="214" t="s">
        <v>81</v>
      </c>
      <c r="F235" s="214" t="s">
        <v>655</v>
      </c>
      <c r="G235" s="201"/>
      <c r="H235" s="201"/>
      <c r="I235" s="204"/>
      <c r="J235" s="215">
        <f>BK235</f>
        <v>0</v>
      </c>
      <c r="K235" s="201"/>
      <c r="L235" s="206"/>
      <c r="M235" s="207"/>
      <c r="N235" s="208"/>
      <c r="O235" s="208"/>
      <c r="P235" s="209">
        <f>SUM(P236:P248)</f>
        <v>0</v>
      </c>
      <c r="Q235" s="208"/>
      <c r="R235" s="209">
        <f>SUM(R236:R248)</f>
        <v>3.0658811999999998</v>
      </c>
      <c r="S235" s="208"/>
      <c r="T235" s="210">
        <f>SUM(T236:T248)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1" t="s">
        <v>77</v>
      </c>
      <c r="AT235" s="212" t="s">
        <v>72</v>
      </c>
      <c r="AU235" s="212" t="s">
        <v>77</v>
      </c>
      <c r="AY235" s="211" t="s">
        <v>149</v>
      </c>
      <c r="BK235" s="213">
        <f>SUM(BK236:BK248)</f>
        <v>0</v>
      </c>
    </row>
    <row r="236" s="2" customFormat="1" ht="33" customHeight="1">
      <c r="A236" s="41"/>
      <c r="B236" s="42"/>
      <c r="C236" s="216" t="s">
        <v>7</v>
      </c>
      <c r="D236" s="216" t="s">
        <v>152</v>
      </c>
      <c r="E236" s="217" t="s">
        <v>656</v>
      </c>
      <c r="F236" s="218" t="s">
        <v>657</v>
      </c>
      <c r="G236" s="219" t="s">
        <v>327</v>
      </c>
      <c r="H236" s="220">
        <v>1.2</v>
      </c>
      <c r="I236" s="221"/>
      <c r="J236" s="222">
        <f>ROUND(I236*H236,2)</f>
        <v>0</v>
      </c>
      <c r="K236" s="218" t="s">
        <v>156</v>
      </c>
      <c r="L236" s="47"/>
      <c r="M236" s="223" t="s">
        <v>21</v>
      </c>
      <c r="N236" s="224" t="s">
        <v>44</v>
      </c>
      <c r="O236" s="87"/>
      <c r="P236" s="225">
        <f>O236*H236</f>
        <v>0</v>
      </c>
      <c r="Q236" s="225">
        <v>2.5018699999999998</v>
      </c>
      <c r="R236" s="225">
        <f>Q236*H236</f>
        <v>3.0022439999999997</v>
      </c>
      <c r="S236" s="225">
        <v>0</v>
      </c>
      <c r="T236" s="226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7" t="s">
        <v>157</v>
      </c>
      <c r="AT236" s="227" t="s">
        <v>152</v>
      </c>
      <c r="AU236" s="227" t="s">
        <v>81</v>
      </c>
      <c r="AY236" s="20" t="s">
        <v>149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20" t="s">
        <v>77</v>
      </c>
      <c r="BK236" s="228">
        <f>ROUND(I236*H236,2)</f>
        <v>0</v>
      </c>
      <c r="BL236" s="20" t="s">
        <v>157</v>
      </c>
      <c r="BM236" s="227" t="s">
        <v>658</v>
      </c>
    </row>
    <row r="237" s="2" customFormat="1">
      <c r="A237" s="41"/>
      <c r="B237" s="42"/>
      <c r="C237" s="43"/>
      <c r="D237" s="229" t="s">
        <v>159</v>
      </c>
      <c r="E237" s="43"/>
      <c r="F237" s="230" t="s">
        <v>659</v>
      </c>
      <c r="G237" s="43"/>
      <c r="H237" s="43"/>
      <c r="I237" s="231"/>
      <c r="J237" s="43"/>
      <c r="K237" s="43"/>
      <c r="L237" s="47"/>
      <c r="M237" s="232"/>
      <c r="N237" s="233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159</v>
      </c>
      <c r="AU237" s="20" t="s">
        <v>81</v>
      </c>
    </row>
    <row r="238" s="13" customFormat="1">
      <c r="A238" s="13"/>
      <c r="B238" s="234"/>
      <c r="C238" s="235"/>
      <c r="D238" s="236" t="s">
        <v>161</v>
      </c>
      <c r="E238" s="237" t="s">
        <v>21</v>
      </c>
      <c r="F238" s="238" t="s">
        <v>660</v>
      </c>
      <c r="G238" s="235"/>
      <c r="H238" s="237" t="s">
        <v>21</v>
      </c>
      <c r="I238" s="239"/>
      <c r="J238" s="235"/>
      <c r="K238" s="235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161</v>
      </c>
      <c r="AU238" s="244" t="s">
        <v>81</v>
      </c>
      <c r="AV238" s="13" t="s">
        <v>77</v>
      </c>
      <c r="AW238" s="13" t="s">
        <v>34</v>
      </c>
      <c r="AX238" s="13" t="s">
        <v>73</v>
      </c>
      <c r="AY238" s="244" t="s">
        <v>149</v>
      </c>
    </row>
    <row r="239" s="13" customFormat="1">
      <c r="A239" s="13"/>
      <c r="B239" s="234"/>
      <c r="C239" s="235"/>
      <c r="D239" s="236" t="s">
        <v>161</v>
      </c>
      <c r="E239" s="237" t="s">
        <v>21</v>
      </c>
      <c r="F239" s="238" t="s">
        <v>661</v>
      </c>
      <c r="G239" s="235"/>
      <c r="H239" s="237" t="s">
        <v>21</v>
      </c>
      <c r="I239" s="239"/>
      <c r="J239" s="235"/>
      <c r="K239" s="235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161</v>
      </c>
      <c r="AU239" s="244" t="s">
        <v>81</v>
      </c>
      <c r="AV239" s="13" t="s">
        <v>77</v>
      </c>
      <c r="AW239" s="13" t="s">
        <v>34</v>
      </c>
      <c r="AX239" s="13" t="s">
        <v>73</v>
      </c>
      <c r="AY239" s="244" t="s">
        <v>149</v>
      </c>
    </row>
    <row r="240" s="14" customFormat="1">
      <c r="A240" s="14"/>
      <c r="B240" s="245"/>
      <c r="C240" s="246"/>
      <c r="D240" s="236" t="s">
        <v>161</v>
      </c>
      <c r="E240" s="247" t="s">
        <v>21</v>
      </c>
      <c r="F240" s="248" t="s">
        <v>577</v>
      </c>
      <c r="G240" s="246"/>
      <c r="H240" s="249">
        <v>1.2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161</v>
      </c>
      <c r="AU240" s="255" t="s">
        <v>81</v>
      </c>
      <c r="AV240" s="14" t="s">
        <v>81</v>
      </c>
      <c r="AW240" s="14" t="s">
        <v>34</v>
      </c>
      <c r="AX240" s="14" t="s">
        <v>73</v>
      </c>
      <c r="AY240" s="255" t="s">
        <v>149</v>
      </c>
    </row>
    <row r="241" s="15" customFormat="1">
      <c r="A241" s="15"/>
      <c r="B241" s="256"/>
      <c r="C241" s="257"/>
      <c r="D241" s="236" t="s">
        <v>161</v>
      </c>
      <c r="E241" s="258" t="s">
        <v>21</v>
      </c>
      <c r="F241" s="259" t="s">
        <v>164</v>
      </c>
      <c r="G241" s="257"/>
      <c r="H241" s="260">
        <v>1.2</v>
      </c>
      <c r="I241" s="261"/>
      <c r="J241" s="257"/>
      <c r="K241" s="257"/>
      <c r="L241" s="262"/>
      <c r="M241" s="263"/>
      <c r="N241" s="264"/>
      <c r="O241" s="264"/>
      <c r="P241" s="264"/>
      <c r="Q241" s="264"/>
      <c r="R241" s="264"/>
      <c r="S241" s="264"/>
      <c r="T241" s="26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6" t="s">
        <v>161</v>
      </c>
      <c r="AU241" s="266" t="s">
        <v>81</v>
      </c>
      <c r="AV241" s="15" t="s">
        <v>157</v>
      </c>
      <c r="AW241" s="15" t="s">
        <v>34</v>
      </c>
      <c r="AX241" s="15" t="s">
        <v>77</v>
      </c>
      <c r="AY241" s="266" t="s">
        <v>149</v>
      </c>
    </row>
    <row r="242" s="2" customFormat="1" ht="24.15" customHeight="1">
      <c r="A242" s="41"/>
      <c r="B242" s="42"/>
      <c r="C242" s="216" t="s">
        <v>291</v>
      </c>
      <c r="D242" s="216" t="s">
        <v>152</v>
      </c>
      <c r="E242" s="217" t="s">
        <v>662</v>
      </c>
      <c r="F242" s="218" t="s">
        <v>663</v>
      </c>
      <c r="G242" s="219" t="s">
        <v>310</v>
      </c>
      <c r="H242" s="220">
        <v>0.059999999999999998</v>
      </c>
      <c r="I242" s="221"/>
      <c r="J242" s="222">
        <f>ROUND(I242*H242,2)</f>
        <v>0</v>
      </c>
      <c r="K242" s="218" t="s">
        <v>156</v>
      </c>
      <c r="L242" s="47"/>
      <c r="M242" s="223" t="s">
        <v>21</v>
      </c>
      <c r="N242" s="224" t="s">
        <v>44</v>
      </c>
      <c r="O242" s="87"/>
      <c r="P242" s="225">
        <f>O242*H242</f>
        <v>0</v>
      </c>
      <c r="Q242" s="225">
        <v>1.0606199999999999</v>
      </c>
      <c r="R242" s="225">
        <f>Q242*H242</f>
        <v>0.063637199999999991</v>
      </c>
      <c r="S242" s="225">
        <v>0</v>
      </c>
      <c r="T242" s="226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7" t="s">
        <v>157</v>
      </c>
      <c r="AT242" s="227" t="s">
        <v>152</v>
      </c>
      <c r="AU242" s="227" t="s">
        <v>81</v>
      </c>
      <c r="AY242" s="20" t="s">
        <v>149</v>
      </c>
      <c r="BE242" s="228">
        <f>IF(N242="základní",J242,0)</f>
        <v>0</v>
      </c>
      <c r="BF242" s="228">
        <f>IF(N242="snížená",J242,0)</f>
        <v>0</v>
      </c>
      <c r="BG242" s="228">
        <f>IF(N242="zákl. přenesená",J242,0)</f>
        <v>0</v>
      </c>
      <c r="BH242" s="228">
        <f>IF(N242="sníž. přenesená",J242,0)</f>
        <v>0</v>
      </c>
      <c r="BI242" s="228">
        <f>IF(N242="nulová",J242,0)</f>
        <v>0</v>
      </c>
      <c r="BJ242" s="20" t="s">
        <v>77</v>
      </c>
      <c r="BK242" s="228">
        <f>ROUND(I242*H242,2)</f>
        <v>0</v>
      </c>
      <c r="BL242" s="20" t="s">
        <v>157</v>
      </c>
      <c r="BM242" s="227" t="s">
        <v>664</v>
      </c>
    </row>
    <row r="243" s="2" customFormat="1">
      <c r="A243" s="41"/>
      <c r="B243" s="42"/>
      <c r="C243" s="43"/>
      <c r="D243" s="229" t="s">
        <v>159</v>
      </c>
      <c r="E243" s="43"/>
      <c r="F243" s="230" t="s">
        <v>665</v>
      </c>
      <c r="G243" s="43"/>
      <c r="H243" s="43"/>
      <c r="I243" s="231"/>
      <c r="J243" s="43"/>
      <c r="K243" s="43"/>
      <c r="L243" s="47"/>
      <c r="M243" s="232"/>
      <c r="N243" s="233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159</v>
      </c>
      <c r="AU243" s="20" t="s">
        <v>81</v>
      </c>
    </row>
    <row r="244" s="13" customFormat="1">
      <c r="A244" s="13"/>
      <c r="B244" s="234"/>
      <c r="C244" s="235"/>
      <c r="D244" s="236" t="s">
        <v>161</v>
      </c>
      <c r="E244" s="237" t="s">
        <v>21</v>
      </c>
      <c r="F244" s="238" t="s">
        <v>660</v>
      </c>
      <c r="G244" s="235"/>
      <c r="H244" s="237" t="s">
        <v>21</v>
      </c>
      <c r="I244" s="239"/>
      <c r="J244" s="235"/>
      <c r="K244" s="235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161</v>
      </c>
      <c r="AU244" s="244" t="s">
        <v>81</v>
      </c>
      <c r="AV244" s="13" t="s">
        <v>77</v>
      </c>
      <c r="AW244" s="13" t="s">
        <v>34</v>
      </c>
      <c r="AX244" s="13" t="s">
        <v>73</v>
      </c>
      <c r="AY244" s="244" t="s">
        <v>149</v>
      </c>
    </row>
    <row r="245" s="13" customFormat="1">
      <c r="A245" s="13"/>
      <c r="B245" s="234"/>
      <c r="C245" s="235"/>
      <c r="D245" s="236" t="s">
        <v>161</v>
      </c>
      <c r="E245" s="237" t="s">
        <v>21</v>
      </c>
      <c r="F245" s="238" t="s">
        <v>576</v>
      </c>
      <c r="G245" s="235"/>
      <c r="H245" s="237" t="s">
        <v>21</v>
      </c>
      <c r="I245" s="239"/>
      <c r="J245" s="235"/>
      <c r="K245" s="235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161</v>
      </c>
      <c r="AU245" s="244" t="s">
        <v>81</v>
      </c>
      <c r="AV245" s="13" t="s">
        <v>77</v>
      </c>
      <c r="AW245" s="13" t="s">
        <v>34</v>
      </c>
      <c r="AX245" s="13" t="s">
        <v>73</v>
      </c>
      <c r="AY245" s="244" t="s">
        <v>149</v>
      </c>
    </row>
    <row r="246" s="13" customFormat="1">
      <c r="A246" s="13"/>
      <c r="B246" s="234"/>
      <c r="C246" s="235"/>
      <c r="D246" s="236" t="s">
        <v>161</v>
      </c>
      <c r="E246" s="237" t="s">
        <v>21</v>
      </c>
      <c r="F246" s="238" t="s">
        <v>666</v>
      </c>
      <c r="G246" s="235"/>
      <c r="H246" s="237" t="s">
        <v>21</v>
      </c>
      <c r="I246" s="239"/>
      <c r="J246" s="235"/>
      <c r="K246" s="235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161</v>
      </c>
      <c r="AU246" s="244" t="s">
        <v>81</v>
      </c>
      <c r="AV246" s="13" t="s">
        <v>77</v>
      </c>
      <c r="AW246" s="13" t="s">
        <v>34</v>
      </c>
      <c r="AX246" s="13" t="s">
        <v>73</v>
      </c>
      <c r="AY246" s="244" t="s">
        <v>149</v>
      </c>
    </row>
    <row r="247" s="14" customFormat="1">
      <c r="A247" s="14"/>
      <c r="B247" s="245"/>
      <c r="C247" s="246"/>
      <c r="D247" s="236" t="s">
        <v>161</v>
      </c>
      <c r="E247" s="247" t="s">
        <v>21</v>
      </c>
      <c r="F247" s="248" t="s">
        <v>667</v>
      </c>
      <c r="G247" s="246"/>
      <c r="H247" s="249">
        <v>0.059999999999999998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161</v>
      </c>
      <c r="AU247" s="255" t="s">
        <v>81</v>
      </c>
      <c r="AV247" s="14" t="s">
        <v>81</v>
      </c>
      <c r="AW247" s="14" t="s">
        <v>34</v>
      </c>
      <c r="AX247" s="14" t="s">
        <v>73</v>
      </c>
      <c r="AY247" s="255" t="s">
        <v>149</v>
      </c>
    </row>
    <row r="248" s="15" customFormat="1">
      <c r="A248" s="15"/>
      <c r="B248" s="256"/>
      <c r="C248" s="257"/>
      <c r="D248" s="236" t="s">
        <v>161</v>
      </c>
      <c r="E248" s="258" t="s">
        <v>21</v>
      </c>
      <c r="F248" s="259" t="s">
        <v>164</v>
      </c>
      <c r="G248" s="257"/>
      <c r="H248" s="260">
        <v>0.059999999999999998</v>
      </c>
      <c r="I248" s="261"/>
      <c r="J248" s="257"/>
      <c r="K248" s="257"/>
      <c r="L248" s="262"/>
      <c r="M248" s="263"/>
      <c r="N248" s="264"/>
      <c r="O248" s="264"/>
      <c r="P248" s="264"/>
      <c r="Q248" s="264"/>
      <c r="R248" s="264"/>
      <c r="S248" s="264"/>
      <c r="T248" s="26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6" t="s">
        <v>161</v>
      </c>
      <c r="AU248" s="266" t="s">
        <v>81</v>
      </c>
      <c r="AV248" s="15" t="s">
        <v>157</v>
      </c>
      <c r="AW248" s="15" t="s">
        <v>34</v>
      </c>
      <c r="AX248" s="15" t="s">
        <v>77</v>
      </c>
      <c r="AY248" s="266" t="s">
        <v>149</v>
      </c>
    </row>
    <row r="249" s="12" customFormat="1" ht="22.8" customHeight="1">
      <c r="A249" s="12"/>
      <c r="B249" s="200"/>
      <c r="C249" s="201"/>
      <c r="D249" s="202" t="s">
        <v>72</v>
      </c>
      <c r="E249" s="214" t="s">
        <v>150</v>
      </c>
      <c r="F249" s="214" t="s">
        <v>151</v>
      </c>
      <c r="G249" s="201"/>
      <c r="H249" s="201"/>
      <c r="I249" s="204"/>
      <c r="J249" s="215">
        <f>BK249</f>
        <v>0</v>
      </c>
      <c r="K249" s="201"/>
      <c r="L249" s="206"/>
      <c r="M249" s="207"/>
      <c r="N249" s="208"/>
      <c r="O249" s="208"/>
      <c r="P249" s="209">
        <f>SUM(P250:P344)</f>
        <v>0</v>
      </c>
      <c r="Q249" s="208"/>
      <c r="R249" s="209">
        <f>SUM(R250:R344)</f>
        <v>10.81103072</v>
      </c>
      <c r="S249" s="208"/>
      <c r="T249" s="210">
        <f>SUM(T250:T344)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11" t="s">
        <v>77</v>
      </c>
      <c r="AT249" s="212" t="s">
        <v>72</v>
      </c>
      <c r="AU249" s="212" t="s">
        <v>77</v>
      </c>
      <c r="AY249" s="211" t="s">
        <v>149</v>
      </c>
      <c r="BK249" s="213">
        <f>SUM(BK250:BK344)</f>
        <v>0</v>
      </c>
    </row>
    <row r="250" s="2" customFormat="1" ht="37.8" customHeight="1">
      <c r="A250" s="41"/>
      <c r="B250" s="42"/>
      <c r="C250" s="216" t="s">
        <v>298</v>
      </c>
      <c r="D250" s="216" t="s">
        <v>152</v>
      </c>
      <c r="E250" s="217" t="s">
        <v>153</v>
      </c>
      <c r="F250" s="218" t="s">
        <v>154</v>
      </c>
      <c r="G250" s="219" t="s">
        <v>155</v>
      </c>
      <c r="H250" s="220">
        <v>0.52800000000000002</v>
      </c>
      <c r="I250" s="221"/>
      <c r="J250" s="222">
        <f>ROUND(I250*H250,2)</f>
        <v>0</v>
      </c>
      <c r="K250" s="218" t="s">
        <v>156</v>
      </c>
      <c r="L250" s="47"/>
      <c r="M250" s="223" t="s">
        <v>21</v>
      </c>
      <c r="N250" s="224" t="s">
        <v>44</v>
      </c>
      <c r="O250" s="87"/>
      <c r="P250" s="225">
        <f>O250*H250</f>
        <v>0</v>
      </c>
      <c r="Q250" s="225">
        <v>0.35370000000000001</v>
      </c>
      <c r="R250" s="225">
        <f>Q250*H250</f>
        <v>0.18675360000000002</v>
      </c>
      <c r="S250" s="225">
        <v>0</v>
      </c>
      <c r="T250" s="226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7" t="s">
        <v>157</v>
      </c>
      <c r="AT250" s="227" t="s">
        <v>152</v>
      </c>
      <c r="AU250" s="227" t="s">
        <v>81</v>
      </c>
      <c r="AY250" s="20" t="s">
        <v>149</v>
      </c>
      <c r="BE250" s="228">
        <f>IF(N250="základní",J250,0)</f>
        <v>0</v>
      </c>
      <c r="BF250" s="228">
        <f>IF(N250="snížená",J250,0)</f>
        <v>0</v>
      </c>
      <c r="BG250" s="228">
        <f>IF(N250="zákl. přenesená",J250,0)</f>
        <v>0</v>
      </c>
      <c r="BH250" s="228">
        <f>IF(N250="sníž. přenesená",J250,0)</f>
        <v>0</v>
      </c>
      <c r="BI250" s="228">
        <f>IF(N250="nulová",J250,0)</f>
        <v>0</v>
      </c>
      <c r="BJ250" s="20" t="s">
        <v>77</v>
      </c>
      <c r="BK250" s="228">
        <f>ROUND(I250*H250,2)</f>
        <v>0</v>
      </c>
      <c r="BL250" s="20" t="s">
        <v>157</v>
      </c>
      <c r="BM250" s="227" t="s">
        <v>668</v>
      </c>
    </row>
    <row r="251" s="2" customFormat="1">
      <c r="A251" s="41"/>
      <c r="B251" s="42"/>
      <c r="C251" s="43"/>
      <c r="D251" s="229" t="s">
        <v>159</v>
      </c>
      <c r="E251" s="43"/>
      <c r="F251" s="230" t="s">
        <v>160</v>
      </c>
      <c r="G251" s="43"/>
      <c r="H251" s="43"/>
      <c r="I251" s="231"/>
      <c r="J251" s="43"/>
      <c r="K251" s="43"/>
      <c r="L251" s="47"/>
      <c r="M251" s="232"/>
      <c r="N251" s="233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159</v>
      </c>
      <c r="AU251" s="20" t="s">
        <v>81</v>
      </c>
    </row>
    <row r="252" s="13" customFormat="1">
      <c r="A252" s="13"/>
      <c r="B252" s="234"/>
      <c r="C252" s="235"/>
      <c r="D252" s="236" t="s">
        <v>161</v>
      </c>
      <c r="E252" s="237" t="s">
        <v>21</v>
      </c>
      <c r="F252" s="238" t="s">
        <v>162</v>
      </c>
      <c r="G252" s="235"/>
      <c r="H252" s="237" t="s">
        <v>21</v>
      </c>
      <c r="I252" s="239"/>
      <c r="J252" s="235"/>
      <c r="K252" s="235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161</v>
      </c>
      <c r="AU252" s="244" t="s">
        <v>81</v>
      </c>
      <c r="AV252" s="13" t="s">
        <v>77</v>
      </c>
      <c r="AW252" s="13" t="s">
        <v>34</v>
      </c>
      <c r="AX252" s="13" t="s">
        <v>73</v>
      </c>
      <c r="AY252" s="244" t="s">
        <v>149</v>
      </c>
    </row>
    <row r="253" s="13" customFormat="1">
      <c r="A253" s="13"/>
      <c r="B253" s="234"/>
      <c r="C253" s="235"/>
      <c r="D253" s="236" t="s">
        <v>161</v>
      </c>
      <c r="E253" s="237" t="s">
        <v>21</v>
      </c>
      <c r="F253" s="238" t="s">
        <v>669</v>
      </c>
      <c r="G253" s="235"/>
      <c r="H253" s="237" t="s">
        <v>21</v>
      </c>
      <c r="I253" s="239"/>
      <c r="J253" s="235"/>
      <c r="K253" s="235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161</v>
      </c>
      <c r="AU253" s="244" t="s">
        <v>81</v>
      </c>
      <c r="AV253" s="13" t="s">
        <v>77</v>
      </c>
      <c r="AW253" s="13" t="s">
        <v>34</v>
      </c>
      <c r="AX253" s="13" t="s">
        <v>73</v>
      </c>
      <c r="AY253" s="244" t="s">
        <v>149</v>
      </c>
    </row>
    <row r="254" s="14" customFormat="1">
      <c r="A254" s="14"/>
      <c r="B254" s="245"/>
      <c r="C254" s="246"/>
      <c r="D254" s="236" t="s">
        <v>161</v>
      </c>
      <c r="E254" s="247" t="s">
        <v>21</v>
      </c>
      <c r="F254" s="248" t="s">
        <v>670</v>
      </c>
      <c r="G254" s="246"/>
      <c r="H254" s="249">
        <v>0.105</v>
      </c>
      <c r="I254" s="250"/>
      <c r="J254" s="246"/>
      <c r="K254" s="246"/>
      <c r="L254" s="251"/>
      <c r="M254" s="252"/>
      <c r="N254" s="253"/>
      <c r="O254" s="253"/>
      <c r="P254" s="253"/>
      <c r="Q254" s="253"/>
      <c r="R254" s="253"/>
      <c r="S254" s="253"/>
      <c r="T254" s="25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5" t="s">
        <v>161</v>
      </c>
      <c r="AU254" s="255" t="s">
        <v>81</v>
      </c>
      <c r="AV254" s="14" t="s">
        <v>81</v>
      </c>
      <c r="AW254" s="14" t="s">
        <v>34</v>
      </c>
      <c r="AX254" s="14" t="s">
        <v>73</v>
      </c>
      <c r="AY254" s="255" t="s">
        <v>149</v>
      </c>
    </row>
    <row r="255" s="14" customFormat="1">
      <c r="A255" s="14"/>
      <c r="B255" s="245"/>
      <c r="C255" s="246"/>
      <c r="D255" s="236" t="s">
        <v>161</v>
      </c>
      <c r="E255" s="247" t="s">
        <v>21</v>
      </c>
      <c r="F255" s="248" t="s">
        <v>671</v>
      </c>
      <c r="G255" s="246"/>
      <c r="H255" s="249">
        <v>0.42299999999999999</v>
      </c>
      <c r="I255" s="250"/>
      <c r="J255" s="246"/>
      <c r="K255" s="246"/>
      <c r="L255" s="251"/>
      <c r="M255" s="252"/>
      <c r="N255" s="253"/>
      <c r="O255" s="253"/>
      <c r="P255" s="253"/>
      <c r="Q255" s="253"/>
      <c r="R255" s="253"/>
      <c r="S255" s="253"/>
      <c r="T255" s="25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55" t="s">
        <v>161</v>
      </c>
      <c r="AU255" s="255" t="s">
        <v>81</v>
      </c>
      <c r="AV255" s="14" t="s">
        <v>81</v>
      </c>
      <c r="AW255" s="14" t="s">
        <v>34</v>
      </c>
      <c r="AX255" s="14" t="s">
        <v>73</v>
      </c>
      <c r="AY255" s="255" t="s">
        <v>149</v>
      </c>
    </row>
    <row r="256" s="15" customFormat="1">
      <c r="A256" s="15"/>
      <c r="B256" s="256"/>
      <c r="C256" s="257"/>
      <c r="D256" s="236" t="s">
        <v>161</v>
      </c>
      <c r="E256" s="258" t="s">
        <v>21</v>
      </c>
      <c r="F256" s="259" t="s">
        <v>164</v>
      </c>
      <c r="G256" s="257"/>
      <c r="H256" s="260">
        <v>0.52800000000000002</v>
      </c>
      <c r="I256" s="261"/>
      <c r="J256" s="257"/>
      <c r="K256" s="257"/>
      <c r="L256" s="262"/>
      <c r="M256" s="263"/>
      <c r="N256" s="264"/>
      <c r="O256" s="264"/>
      <c r="P256" s="264"/>
      <c r="Q256" s="264"/>
      <c r="R256" s="264"/>
      <c r="S256" s="264"/>
      <c r="T256" s="26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T256" s="266" t="s">
        <v>161</v>
      </c>
      <c r="AU256" s="266" t="s">
        <v>81</v>
      </c>
      <c r="AV256" s="15" t="s">
        <v>157</v>
      </c>
      <c r="AW256" s="15" t="s">
        <v>34</v>
      </c>
      <c r="AX256" s="15" t="s">
        <v>77</v>
      </c>
      <c r="AY256" s="266" t="s">
        <v>149</v>
      </c>
    </row>
    <row r="257" s="2" customFormat="1" ht="37.8" customHeight="1">
      <c r="A257" s="41"/>
      <c r="B257" s="42"/>
      <c r="C257" s="216" t="s">
        <v>307</v>
      </c>
      <c r="D257" s="216" t="s">
        <v>152</v>
      </c>
      <c r="E257" s="217" t="s">
        <v>672</v>
      </c>
      <c r="F257" s="218" t="s">
        <v>673</v>
      </c>
      <c r="G257" s="219" t="s">
        <v>155</v>
      </c>
      <c r="H257" s="220">
        <v>2.52</v>
      </c>
      <c r="I257" s="221"/>
      <c r="J257" s="222">
        <f>ROUND(I257*H257,2)</f>
        <v>0</v>
      </c>
      <c r="K257" s="218" t="s">
        <v>156</v>
      </c>
      <c r="L257" s="47"/>
      <c r="M257" s="223" t="s">
        <v>21</v>
      </c>
      <c r="N257" s="224" t="s">
        <v>44</v>
      </c>
      <c r="O257" s="87"/>
      <c r="P257" s="225">
        <f>O257*H257</f>
        <v>0</v>
      </c>
      <c r="Q257" s="225">
        <v>0.34839999999999999</v>
      </c>
      <c r="R257" s="225">
        <f>Q257*H257</f>
        <v>0.87796799999999997</v>
      </c>
      <c r="S257" s="225">
        <v>0</v>
      </c>
      <c r="T257" s="226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27" t="s">
        <v>157</v>
      </c>
      <c r="AT257" s="227" t="s">
        <v>152</v>
      </c>
      <c r="AU257" s="227" t="s">
        <v>81</v>
      </c>
      <c r="AY257" s="20" t="s">
        <v>149</v>
      </c>
      <c r="BE257" s="228">
        <f>IF(N257="základní",J257,0)</f>
        <v>0</v>
      </c>
      <c r="BF257" s="228">
        <f>IF(N257="snížená",J257,0)</f>
        <v>0</v>
      </c>
      <c r="BG257" s="228">
        <f>IF(N257="zákl. přenesená",J257,0)</f>
        <v>0</v>
      </c>
      <c r="BH257" s="228">
        <f>IF(N257="sníž. přenesená",J257,0)</f>
        <v>0</v>
      </c>
      <c r="BI257" s="228">
        <f>IF(N257="nulová",J257,0)</f>
        <v>0</v>
      </c>
      <c r="BJ257" s="20" t="s">
        <v>77</v>
      </c>
      <c r="BK257" s="228">
        <f>ROUND(I257*H257,2)</f>
        <v>0</v>
      </c>
      <c r="BL257" s="20" t="s">
        <v>157</v>
      </c>
      <c r="BM257" s="227" t="s">
        <v>674</v>
      </c>
    </row>
    <row r="258" s="2" customFormat="1">
      <c r="A258" s="41"/>
      <c r="B258" s="42"/>
      <c r="C258" s="43"/>
      <c r="D258" s="229" t="s">
        <v>159</v>
      </c>
      <c r="E258" s="43"/>
      <c r="F258" s="230" t="s">
        <v>675</v>
      </c>
      <c r="G258" s="43"/>
      <c r="H258" s="43"/>
      <c r="I258" s="231"/>
      <c r="J258" s="43"/>
      <c r="K258" s="43"/>
      <c r="L258" s="47"/>
      <c r="M258" s="232"/>
      <c r="N258" s="233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159</v>
      </c>
      <c r="AU258" s="20" t="s">
        <v>81</v>
      </c>
    </row>
    <row r="259" s="13" customFormat="1">
      <c r="A259" s="13"/>
      <c r="B259" s="234"/>
      <c r="C259" s="235"/>
      <c r="D259" s="236" t="s">
        <v>161</v>
      </c>
      <c r="E259" s="237" t="s">
        <v>21</v>
      </c>
      <c r="F259" s="238" t="s">
        <v>162</v>
      </c>
      <c r="G259" s="235"/>
      <c r="H259" s="237" t="s">
        <v>21</v>
      </c>
      <c r="I259" s="239"/>
      <c r="J259" s="235"/>
      <c r="K259" s="235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161</v>
      </c>
      <c r="AU259" s="244" t="s">
        <v>81</v>
      </c>
      <c r="AV259" s="13" t="s">
        <v>77</v>
      </c>
      <c r="AW259" s="13" t="s">
        <v>34</v>
      </c>
      <c r="AX259" s="13" t="s">
        <v>73</v>
      </c>
      <c r="AY259" s="244" t="s">
        <v>149</v>
      </c>
    </row>
    <row r="260" s="13" customFormat="1">
      <c r="A260" s="13"/>
      <c r="B260" s="234"/>
      <c r="C260" s="235"/>
      <c r="D260" s="236" t="s">
        <v>161</v>
      </c>
      <c r="E260" s="237" t="s">
        <v>21</v>
      </c>
      <c r="F260" s="238" t="s">
        <v>226</v>
      </c>
      <c r="G260" s="235"/>
      <c r="H260" s="237" t="s">
        <v>21</v>
      </c>
      <c r="I260" s="239"/>
      <c r="J260" s="235"/>
      <c r="K260" s="235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161</v>
      </c>
      <c r="AU260" s="244" t="s">
        <v>81</v>
      </c>
      <c r="AV260" s="13" t="s">
        <v>77</v>
      </c>
      <c r="AW260" s="13" t="s">
        <v>34</v>
      </c>
      <c r="AX260" s="13" t="s">
        <v>73</v>
      </c>
      <c r="AY260" s="244" t="s">
        <v>149</v>
      </c>
    </row>
    <row r="261" s="14" customFormat="1">
      <c r="A261" s="14"/>
      <c r="B261" s="245"/>
      <c r="C261" s="246"/>
      <c r="D261" s="236" t="s">
        <v>161</v>
      </c>
      <c r="E261" s="247" t="s">
        <v>21</v>
      </c>
      <c r="F261" s="248" t="s">
        <v>676</v>
      </c>
      <c r="G261" s="246"/>
      <c r="H261" s="249">
        <v>1.05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161</v>
      </c>
      <c r="AU261" s="255" t="s">
        <v>81</v>
      </c>
      <c r="AV261" s="14" t="s">
        <v>81</v>
      </c>
      <c r="AW261" s="14" t="s">
        <v>34</v>
      </c>
      <c r="AX261" s="14" t="s">
        <v>73</v>
      </c>
      <c r="AY261" s="255" t="s">
        <v>149</v>
      </c>
    </row>
    <row r="262" s="14" customFormat="1">
      <c r="A262" s="14"/>
      <c r="B262" s="245"/>
      <c r="C262" s="246"/>
      <c r="D262" s="236" t="s">
        <v>161</v>
      </c>
      <c r="E262" s="247" t="s">
        <v>21</v>
      </c>
      <c r="F262" s="248" t="s">
        <v>677</v>
      </c>
      <c r="G262" s="246"/>
      <c r="H262" s="249">
        <v>1.47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161</v>
      </c>
      <c r="AU262" s="255" t="s">
        <v>81</v>
      </c>
      <c r="AV262" s="14" t="s">
        <v>81</v>
      </c>
      <c r="AW262" s="14" t="s">
        <v>34</v>
      </c>
      <c r="AX262" s="14" t="s">
        <v>73</v>
      </c>
      <c r="AY262" s="255" t="s">
        <v>149</v>
      </c>
    </row>
    <row r="263" s="15" customFormat="1">
      <c r="A263" s="15"/>
      <c r="B263" s="256"/>
      <c r="C263" s="257"/>
      <c r="D263" s="236" t="s">
        <v>161</v>
      </c>
      <c r="E263" s="258" t="s">
        <v>21</v>
      </c>
      <c r="F263" s="259" t="s">
        <v>164</v>
      </c>
      <c r="G263" s="257"/>
      <c r="H263" s="260">
        <v>2.52</v>
      </c>
      <c r="I263" s="261"/>
      <c r="J263" s="257"/>
      <c r="K263" s="257"/>
      <c r="L263" s="262"/>
      <c r="M263" s="263"/>
      <c r="N263" s="264"/>
      <c r="O263" s="264"/>
      <c r="P263" s="264"/>
      <c r="Q263" s="264"/>
      <c r="R263" s="264"/>
      <c r="S263" s="264"/>
      <c r="T263" s="26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66" t="s">
        <v>161</v>
      </c>
      <c r="AU263" s="266" t="s">
        <v>81</v>
      </c>
      <c r="AV263" s="15" t="s">
        <v>157</v>
      </c>
      <c r="AW263" s="15" t="s">
        <v>34</v>
      </c>
      <c r="AX263" s="15" t="s">
        <v>77</v>
      </c>
      <c r="AY263" s="266" t="s">
        <v>149</v>
      </c>
    </row>
    <row r="264" s="2" customFormat="1" ht="37.8" customHeight="1">
      <c r="A264" s="41"/>
      <c r="B264" s="42"/>
      <c r="C264" s="216" t="s">
        <v>317</v>
      </c>
      <c r="D264" s="216" t="s">
        <v>152</v>
      </c>
      <c r="E264" s="217" t="s">
        <v>678</v>
      </c>
      <c r="F264" s="218" t="s">
        <v>679</v>
      </c>
      <c r="G264" s="219" t="s">
        <v>155</v>
      </c>
      <c r="H264" s="220">
        <v>1.3919999999999999</v>
      </c>
      <c r="I264" s="221"/>
      <c r="J264" s="222">
        <f>ROUND(I264*H264,2)</f>
        <v>0</v>
      </c>
      <c r="K264" s="218" t="s">
        <v>156</v>
      </c>
      <c r="L264" s="47"/>
      <c r="M264" s="223" t="s">
        <v>21</v>
      </c>
      <c r="N264" s="224" t="s">
        <v>44</v>
      </c>
      <c r="O264" s="87"/>
      <c r="P264" s="225">
        <f>O264*H264</f>
        <v>0</v>
      </c>
      <c r="Q264" s="225">
        <v>0.28133999999999998</v>
      </c>
      <c r="R264" s="225">
        <f>Q264*H264</f>
        <v>0.39162527999999996</v>
      </c>
      <c r="S264" s="225">
        <v>0</v>
      </c>
      <c r="T264" s="226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7" t="s">
        <v>157</v>
      </c>
      <c r="AT264" s="227" t="s">
        <v>152</v>
      </c>
      <c r="AU264" s="227" t="s">
        <v>81</v>
      </c>
      <c r="AY264" s="20" t="s">
        <v>149</v>
      </c>
      <c r="BE264" s="228">
        <f>IF(N264="základní",J264,0)</f>
        <v>0</v>
      </c>
      <c r="BF264" s="228">
        <f>IF(N264="snížená",J264,0)</f>
        <v>0</v>
      </c>
      <c r="BG264" s="228">
        <f>IF(N264="zákl. přenesená",J264,0)</f>
        <v>0</v>
      </c>
      <c r="BH264" s="228">
        <f>IF(N264="sníž. přenesená",J264,0)</f>
        <v>0</v>
      </c>
      <c r="BI264" s="228">
        <f>IF(N264="nulová",J264,0)</f>
        <v>0</v>
      </c>
      <c r="BJ264" s="20" t="s">
        <v>77</v>
      </c>
      <c r="BK264" s="228">
        <f>ROUND(I264*H264,2)</f>
        <v>0</v>
      </c>
      <c r="BL264" s="20" t="s">
        <v>157</v>
      </c>
      <c r="BM264" s="227" t="s">
        <v>680</v>
      </c>
    </row>
    <row r="265" s="2" customFormat="1">
      <c r="A265" s="41"/>
      <c r="B265" s="42"/>
      <c r="C265" s="43"/>
      <c r="D265" s="229" t="s">
        <v>159</v>
      </c>
      <c r="E265" s="43"/>
      <c r="F265" s="230" t="s">
        <v>681</v>
      </c>
      <c r="G265" s="43"/>
      <c r="H265" s="43"/>
      <c r="I265" s="231"/>
      <c r="J265" s="43"/>
      <c r="K265" s="43"/>
      <c r="L265" s="47"/>
      <c r="M265" s="232"/>
      <c r="N265" s="233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159</v>
      </c>
      <c r="AU265" s="20" t="s">
        <v>81</v>
      </c>
    </row>
    <row r="266" s="13" customFormat="1">
      <c r="A266" s="13"/>
      <c r="B266" s="234"/>
      <c r="C266" s="235"/>
      <c r="D266" s="236" t="s">
        <v>161</v>
      </c>
      <c r="E266" s="237" t="s">
        <v>21</v>
      </c>
      <c r="F266" s="238" t="s">
        <v>682</v>
      </c>
      <c r="G266" s="235"/>
      <c r="H266" s="237" t="s">
        <v>21</v>
      </c>
      <c r="I266" s="239"/>
      <c r="J266" s="235"/>
      <c r="K266" s="235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161</v>
      </c>
      <c r="AU266" s="244" t="s">
        <v>81</v>
      </c>
      <c r="AV266" s="13" t="s">
        <v>77</v>
      </c>
      <c r="AW266" s="13" t="s">
        <v>34</v>
      </c>
      <c r="AX266" s="13" t="s">
        <v>73</v>
      </c>
      <c r="AY266" s="244" t="s">
        <v>149</v>
      </c>
    </row>
    <row r="267" s="14" customFormat="1">
      <c r="A267" s="14"/>
      <c r="B267" s="245"/>
      <c r="C267" s="246"/>
      <c r="D267" s="236" t="s">
        <v>161</v>
      </c>
      <c r="E267" s="247" t="s">
        <v>21</v>
      </c>
      <c r="F267" s="248" t="s">
        <v>683</v>
      </c>
      <c r="G267" s="246"/>
      <c r="H267" s="249">
        <v>0.47999999999999998</v>
      </c>
      <c r="I267" s="250"/>
      <c r="J267" s="246"/>
      <c r="K267" s="246"/>
      <c r="L267" s="251"/>
      <c r="M267" s="252"/>
      <c r="N267" s="253"/>
      <c r="O267" s="253"/>
      <c r="P267" s="253"/>
      <c r="Q267" s="253"/>
      <c r="R267" s="253"/>
      <c r="S267" s="253"/>
      <c r="T267" s="25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5" t="s">
        <v>161</v>
      </c>
      <c r="AU267" s="255" t="s">
        <v>81</v>
      </c>
      <c r="AV267" s="14" t="s">
        <v>81</v>
      </c>
      <c r="AW267" s="14" t="s">
        <v>34</v>
      </c>
      <c r="AX267" s="14" t="s">
        <v>73</v>
      </c>
      <c r="AY267" s="255" t="s">
        <v>149</v>
      </c>
    </row>
    <row r="268" s="14" customFormat="1">
      <c r="A268" s="14"/>
      <c r="B268" s="245"/>
      <c r="C268" s="246"/>
      <c r="D268" s="236" t="s">
        <v>161</v>
      </c>
      <c r="E268" s="247" t="s">
        <v>21</v>
      </c>
      <c r="F268" s="248" t="s">
        <v>684</v>
      </c>
      <c r="G268" s="246"/>
      <c r="H268" s="249">
        <v>0.91200000000000003</v>
      </c>
      <c r="I268" s="250"/>
      <c r="J268" s="246"/>
      <c r="K268" s="246"/>
      <c r="L268" s="251"/>
      <c r="M268" s="252"/>
      <c r="N268" s="253"/>
      <c r="O268" s="253"/>
      <c r="P268" s="253"/>
      <c r="Q268" s="253"/>
      <c r="R268" s="253"/>
      <c r="S268" s="253"/>
      <c r="T268" s="25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5" t="s">
        <v>161</v>
      </c>
      <c r="AU268" s="255" t="s">
        <v>81</v>
      </c>
      <c r="AV268" s="14" t="s">
        <v>81</v>
      </c>
      <c r="AW268" s="14" t="s">
        <v>34</v>
      </c>
      <c r="AX268" s="14" t="s">
        <v>73</v>
      </c>
      <c r="AY268" s="255" t="s">
        <v>149</v>
      </c>
    </row>
    <row r="269" s="15" customFormat="1">
      <c r="A269" s="15"/>
      <c r="B269" s="256"/>
      <c r="C269" s="257"/>
      <c r="D269" s="236" t="s">
        <v>161</v>
      </c>
      <c r="E269" s="258" t="s">
        <v>21</v>
      </c>
      <c r="F269" s="259" t="s">
        <v>164</v>
      </c>
      <c r="G269" s="257"/>
      <c r="H269" s="260">
        <v>1.3919999999999999</v>
      </c>
      <c r="I269" s="261"/>
      <c r="J269" s="257"/>
      <c r="K269" s="257"/>
      <c r="L269" s="262"/>
      <c r="M269" s="263"/>
      <c r="N269" s="264"/>
      <c r="O269" s="264"/>
      <c r="P269" s="264"/>
      <c r="Q269" s="264"/>
      <c r="R269" s="264"/>
      <c r="S269" s="264"/>
      <c r="T269" s="26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66" t="s">
        <v>161</v>
      </c>
      <c r="AU269" s="266" t="s">
        <v>81</v>
      </c>
      <c r="AV269" s="15" t="s">
        <v>157</v>
      </c>
      <c r="AW269" s="15" t="s">
        <v>34</v>
      </c>
      <c r="AX269" s="15" t="s">
        <v>77</v>
      </c>
      <c r="AY269" s="266" t="s">
        <v>149</v>
      </c>
    </row>
    <row r="270" s="2" customFormat="1" ht="37.8" customHeight="1">
      <c r="A270" s="41"/>
      <c r="B270" s="42"/>
      <c r="C270" s="216" t="s">
        <v>324</v>
      </c>
      <c r="D270" s="216" t="s">
        <v>152</v>
      </c>
      <c r="E270" s="217" t="s">
        <v>685</v>
      </c>
      <c r="F270" s="218" t="s">
        <v>686</v>
      </c>
      <c r="G270" s="219" t="s">
        <v>155</v>
      </c>
      <c r="H270" s="220">
        <v>8</v>
      </c>
      <c r="I270" s="221"/>
      <c r="J270" s="222">
        <f>ROUND(I270*H270,2)</f>
        <v>0</v>
      </c>
      <c r="K270" s="218" t="s">
        <v>156</v>
      </c>
      <c r="L270" s="47"/>
      <c r="M270" s="223" t="s">
        <v>21</v>
      </c>
      <c r="N270" s="224" t="s">
        <v>44</v>
      </c>
      <c r="O270" s="87"/>
      <c r="P270" s="225">
        <f>O270*H270</f>
        <v>0</v>
      </c>
      <c r="Q270" s="225">
        <v>0.18670000000000001</v>
      </c>
      <c r="R270" s="225">
        <f>Q270*H270</f>
        <v>1.4936</v>
      </c>
      <c r="S270" s="225">
        <v>0</v>
      </c>
      <c r="T270" s="226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7" t="s">
        <v>157</v>
      </c>
      <c r="AT270" s="227" t="s">
        <v>152</v>
      </c>
      <c r="AU270" s="227" t="s">
        <v>81</v>
      </c>
      <c r="AY270" s="20" t="s">
        <v>149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0" t="s">
        <v>77</v>
      </c>
      <c r="BK270" s="228">
        <f>ROUND(I270*H270,2)</f>
        <v>0</v>
      </c>
      <c r="BL270" s="20" t="s">
        <v>157</v>
      </c>
      <c r="BM270" s="227" t="s">
        <v>687</v>
      </c>
    </row>
    <row r="271" s="2" customFormat="1">
      <c r="A271" s="41"/>
      <c r="B271" s="42"/>
      <c r="C271" s="43"/>
      <c r="D271" s="229" t="s">
        <v>159</v>
      </c>
      <c r="E271" s="43"/>
      <c r="F271" s="230" t="s">
        <v>688</v>
      </c>
      <c r="G271" s="43"/>
      <c r="H271" s="43"/>
      <c r="I271" s="231"/>
      <c r="J271" s="43"/>
      <c r="K271" s="43"/>
      <c r="L271" s="47"/>
      <c r="M271" s="232"/>
      <c r="N271" s="233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159</v>
      </c>
      <c r="AU271" s="20" t="s">
        <v>81</v>
      </c>
    </row>
    <row r="272" s="13" customFormat="1">
      <c r="A272" s="13"/>
      <c r="B272" s="234"/>
      <c r="C272" s="235"/>
      <c r="D272" s="236" t="s">
        <v>161</v>
      </c>
      <c r="E272" s="237" t="s">
        <v>21</v>
      </c>
      <c r="F272" s="238" t="s">
        <v>689</v>
      </c>
      <c r="G272" s="235"/>
      <c r="H272" s="237" t="s">
        <v>21</v>
      </c>
      <c r="I272" s="239"/>
      <c r="J272" s="235"/>
      <c r="K272" s="235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161</v>
      </c>
      <c r="AU272" s="244" t="s">
        <v>81</v>
      </c>
      <c r="AV272" s="13" t="s">
        <v>77</v>
      </c>
      <c r="AW272" s="13" t="s">
        <v>34</v>
      </c>
      <c r="AX272" s="13" t="s">
        <v>73</v>
      </c>
      <c r="AY272" s="244" t="s">
        <v>149</v>
      </c>
    </row>
    <row r="273" s="14" customFormat="1">
      <c r="A273" s="14"/>
      <c r="B273" s="245"/>
      <c r="C273" s="246"/>
      <c r="D273" s="236" t="s">
        <v>161</v>
      </c>
      <c r="E273" s="247" t="s">
        <v>21</v>
      </c>
      <c r="F273" s="248" t="s">
        <v>690</v>
      </c>
      <c r="G273" s="246"/>
      <c r="H273" s="249">
        <v>8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161</v>
      </c>
      <c r="AU273" s="255" t="s">
        <v>81</v>
      </c>
      <c r="AV273" s="14" t="s">
        <v>81</v>
      </c>
      <c r="AW273" s="14" t="s">
        <v>34</v>
      </c>
      <c r="AX273" s="14" t="s">
        <v>73</v>
      </c>
      <c r="AY273" s="255" t="s">
        <v>149</v>
      </c>
    </row>
    <row r="274" s="15" customFormat="1">
      <c r="A274" s="15"/>
      <c r="B274" s="256"/>
      <c r="C274" s="257"/>
      <c r="D274" s="236" t="s">
        <v>161</v>
      </c>
      <c r="E274" s="258" t="s">
        <v>21</v>
      </c>
      <c r="F274" s="259" t="s">
        <v>164</v>
      </c>
      <c r="G274" s="257"/>
      <c r="H274" s="260">
        <v>8</v>
      </c>
      <c r="I274" s="261"/>
      <c r="J274" s="257"/>
      <c r="K274" s="257"/>
      <c r="L274" s="262"/>
      <c r="M274" s="263"/>
      <c r="N274" s="264"/>
      <c r="O274" s="264"/>
      <c r="P274" s="264"/>
      <c r="Q274" s="264"/>
      <c r="R274" s="264"/>
      <c r="S274" s="264"/>
      <c r="T274" s="26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6" t="s">
        <v>161</v>
      </c>
      <c r="AU274" s="266" t="s">
        <v>81</v>
      </c>
      <c r="AV274" s="15" t="s">
        <v>157</v>
      </c>
      <c r="AW274" s="15" t="s">
        <v>34</v>
      </c>
      <c r="AX274" s="15" t="s">
        <v>77</v>
      </c>
      <c r="AY274" s="266" t="s">
        <v>149</v>
      </c>
    </row>
    <row r="275" s="2" customFormat="1" ht="44.25" customHeight="1">
      <c r="A275" s="41"/>
      <c r="B275" s="42"/>
      <c r="C275" s="216" t="s">
        <v>333</v>
      </c>
      <c r="D275" s="216" t="s">
        <v>152</v>
      </c>
      <c r="E275" s="217" t="s">
        <v>691</v>
      </c>
      <c r="F275" s="218" t="s">
        <v>692</v>
      </c>
      <c r="G275" s="219" t="s">
        <v>155</v>
      </c>
      <c r="H275" s="220">
        <v>2.5</v>
      </c>
      <c r="I275" s="221"/>
      <c r="J275" s="222">
        <f>ROUND(I275*H275,2)</f>
        <v>0</v>
      </c>
      <c r="K275" s="218" t="s">
        <v>156</v>
      </c>
      <c r="L275" s="47"/>
      <c r="M275" s="223" t="s">
        <v>21</v>
      </c>
      <c r="N275" s="224" t="s">
        <v>44</v>
      </c>
      <c r="O275" s="87"/>
      <c r="P275" s="225">
        <f>O275*H275</f>
        <v>0</v>
      </c>
      <c r="Q275" s="225">
        <v>0.33255000000000001</v>
      </c>
      <c r="R275" s="225">
        <f>Q275*H275</f>
        <v>0.83137499999999998</v>
      </c>
      <c r="S275" s="225">
        <v>0</v>
      </c>
      <c r="T275" s="226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7" t="s">
        <v>157</v>
      </c>
      <c r="AT275" s="227" t="s">
        <v>152</v>
      </c>
      <c r="AU275" s="227" t="s">
        <v>81</v>
      </c>
      <c r="AY275" s="20" t="s">
        <v>149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0" t="s">
        <v>77</v>
      </c>
      <c r="BK275" s="228">
        <f>ROUND(I275*H275,2)</f>
        <v>0</v>
      </c>
      <c r="BL275" s="20" t="s">
        <v>157</v>
      </c>
      <c r="BM275" s="227" t="s">
        <v>693</v>
      </c>
    </row>
    <row r="276" s="2" customFormat="1">
      <c r="A276" s="41"/>
      <c r="B276" s="42"/>
      <c r="C276" s="43"/>
      <c r="D276" s="229" t="s">
        <v>159</v>
      </c>
      <c r="E276" s="43"/>
      <c r="F276" s="230" t="s">
        <v>694</v>
      </c>
      <c r="G276" s="43"/>
      <c r="H276" s="43"/>
      <c r="I276" s="231"/>
      <c r="J276" s="43"/>
      <c r="K276" s="43"/>
      <c r="L276" s="47"/>
      <c r="M276" s="232"/>
      <c r="N276" s="233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159</v>
      </c>
      <c r="AU276" s="20" t="s">
        <v>81</v>
      </c>
    </row>
    <row r="277" s="13" customFormat="1">
      <c r="A277" s="13"/>
      <c r="B277" s="234"/>
      <c r="C277" s="235"/>
      <c r="D277" s="236" t="s">
        <v>161</v>
      </c>
      <c r="E277" s="237" t="s">
        <v>21</v>
      </c>
      <c r="F277" s="238" t="s">
        <v>695</v>
      </c>
      <c r="G277" s="235"/>
      <c r="H277" s="237" t="s">
        <v>21</v>
      </c>
      <c r="I277" s="239"/>
      <c r="J277" s="235"/>
      <c r="K277" s="235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161</v>
      </c>
      <c r="AU277" s="244" t="s">
        <v>81</v>
      </c>
      <c r="AV277" s="13" t="s">
        <v>77</v>
      </c>
      <c r="AW277" s="13" t="s">
        <v>34</v>
      </c>
      <c r="AX277" s="13" t="s">
        <v>73</v>
      </c>
      <c r="AY277" s="244" t="s">
        <v>149</v>
      </c>
    </row>
    <row r="278" s="14" customFormat="1">
      <c r="A278" s="14"/>
      <c r="B278" s="245"/>
      <c r="C278" s="246"/>
      <c r="D278" s="236" t="s">
        <v>161</v>
      </c>
      <c r="E278" s="247" t="s">
        <v>21</v>
      </c>
      <c r="F278" s="248" t="s">
        <v>696</v>
      </c>
      <c r="G278" s="246"/>
      <c r="H278" s="249">
        <v>2.5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161</v>
      </c>
      <c r="AU278" s="255" t="s">
        <v>81</v>
      </c>
      <c r="AV278" s="14" t="s">
        <v>81</v>
      </c>
      <c r="AW278" s="14" t="s">
        <v>34</v>
      </c>
      <c r="AX278" s="14" t="s">
        <v>73</v>
      </c>
      <c r="AY278" s="255" t="s">
        <v>149</v>
      </c>
    </row>
    <row r="279" s="15" customFormat="1">
      <c r="A279" s="15"/>
      <c r="B279" s="256"/>
      <c r="C279" s="257"/>
      <c r="D279" s="236" t="s">
        <v>161</v>
      </c>
      <c r="E279" s="258" t="s">
        <v>21</v>
      </c>
      <c r="F279" s="259" t="s">
        <v>164</v>
      </c>
      <c r="G279" s="257"/>
      <c r="H279" s="260">
        <v>2.5</v>
      </c>
      <c r="I279" s="261"/>
      <c r="J279" s="257"/>
      <c r="K279" s="257"/>
      <c r="L279" s="262"/>
      <c r="M279" s="263"/>
      <c r="N279" s="264"/>
      <c r="O279" s="264"/>
      <c r="P279" s="264"/>
      <c r="Q279" s="264"/>
      <c r="R279" s="264"/>
      <c r="S279" s="264"/>
      <c r="T279" s="26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6" t="s">
        <v>161</v>
      </c>
      <c r="AU279" s="266" t="s">
        <v>81</v>
      </c>
      <c r="AV279" s="15" t="s">
        <v>157</v>
      </c>
      <c r="AW279" s="15" t="s">
        <v>34</v>
      </c>
      <c r="AX279" s="15" t="s">
        <v>77</v>
      </c>
      <c r="AY279" s="266" t="s">
        <v>149</v>
      </c>
    </row>
    <row r="280" s="2" customFormat="1" ht="37.8" customHeight="1">
      <c r="A280" s="41"/>
      <c r="B280" s="42"/>
      <c r="C280" s="216" t="s">
        <v>340</v>
      </c>
      <c r="D280" s="216" t="s">
        <v>152</v>
      </c>
      <c r="E280" s="217" t="s">
        <v>697</v>
      </c>
      <c r="F280" s="218" t="s">
        <v>698</v>
      </c>
      <c r="G280" s="219" t="s">
        <v>699</v>
      </c>
      <c r="H280" s="220">
        <v>3</v>
      </c>
      <c r="I280" s="221"/>
      <c r="J280" s="222">
        <f>ROUND(I280*H280,2)</f>
        <v>0</v>
      </c>
      <c r="K280" s="218" t="s">
        <v>156</v>
      </c>
      <c r="L280" s="47"/>
      <c r="M280" s="223" t="s">
        <v>21</v>
      </c>
      <c r="N280" s="224" t="s">
        <v>44</v>
      </c>
      <c r="O280" s="87"/>
      <c r="P280" s="225">
        <f>O280*H280</f>
        <v>0</v>
      </c>
      <c r="Q280" s="225">
        <v>0.022780000000000002</v>
      </c>
      <c r="R280" s="225">
        <f>Q280*H280</f>
        <v>0.068340000000000012</v>
      </c>
      <c r="S280" s="225">
        <v>0</v>
      </c>
      <c r="T280" s="226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7" t="s">
        <v>157</v>
      </c>
      <c r="AT280" s="227" t="s">
        <v>152</v>
      </c>
      <c r="AU280" s="227" t="s">
        <v>81</v>
      </c>
      <c r="AY280" s="20" t="s">
        <v>149</v>
      </c>
      <c r="BE280" s="228">
        <f>IF(N280="základní",J280,0)</f>
        <v>0</v>
      </c>
      <c r="BF280" s="228">
        <f>IF(N280="snížená",J280,0)</f>
        <v>0</v>
      </c>
      <c r="BG280" s="228">
        <f>IF(N280="zákl. přenesená",J280,0)</f>
        <v>0</v>
      </c>
      <c r="BH280" s="228">
        <f>IF(N280="sníž. přenesená",J280,0)</f>
        <v>0</v>
      </c>
      <c r="BI280" s="228">
        <f>IF(N280="nulová",J280,0)</f>
        <v>0</v>
      </c>
      <c r="BJ280" s="20" t="s">
        <v>77</v>
      </c>
      <c r="BK280" s="228">
        <f>ROUND(I280*H280,2)</f>
        <v>0</v>
      </c>
      <c r="BL280" s="20" t="s">
        <v>157</v>
      </c>
      <c r="BM280" s="227" t="s">
        <v>700</v>
      </c>
    </row>
    <row r="281" s="2" customFormat="1">
      <c r="A281" s="41"/>
      <c r="B281" s="42"/>
      <c r="C281" s="43"/>
      <c r="D281" s="229" t="s">
        <v>159</v>
      </c>
      <c r="E281" s="43"/>
      <c r="F281" s="230" t="s">
        <v>701</v>
      </c>
      <c r="G281" s="43"/>
      <c r="H281" s="43"/>
      <c r="I281" s="231"/>
      <c r="J281" s="43"/>
      <c r="K281" s="43"/>
      <c r="L281" s="47"/>
      <c r="M281" s="232"/>
      <c r="N281" s="233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159</v>
      </c>
      <c r="AU281" s="20" t="s">
        <v>81</v>
      </c>
    </row>
    <row r="282" s="13" customFormat="1">
      <c r="A282" s="13"/>
      <c r="B282" s="234"/>
      <c r="C282" s="235"/>
      <c r="D282" s="236" t="s">
        <v>161</v>
      </c>
      <c r="E282" s="237" t="s">
        <v>21</v>
      </c>
      <c r="F282" s="238" t="s">
        <v>702</v>
      </c>
      <c r="G282" s="235"/>
      <c r="H282" s="237" t="s">
        <v>21</v>
      </c>
      <c r="I282" s="239"/>
      <c r="J282" s="235"/>
      <c r="K282" s="235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161</v>
      </c>
      <c r="AU282" s="244" t="s">
        <v>81</v>
      </c>
      <c r="AV282" s="13" t="s">
        <v>77</v>
      </c>
      <c r="AW282" s="13" t="s">
        <v>34</v>
      </c>
      <c r="AX282" s="13" t="s">
        <v>73</v>
      </c>
      <c r="AY282" s="244" t="s">
        <v>149</v>
      </c>
    </row>
    <row r="283" s="14" customFormat="1">
      <c r="A283" s="14"/>
      <c r="B283" s="245"/>
      <c r="C283" s="246"/>
      <c r="D283" s="236" t="s">
        <v>161</v>
      </c>
      <c r="E283" s="247" t="s">
        <v>21</v>
      </c>
      <c r="F283" s="248" t="s">
        <v>150</v>
      </c>
      <c r="G283" s="246"/>
      <c r="H283" s="249">
        <v>3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161</v>
      </c>
      <c r="AU283" s="255" t="s">
        <v>81</v>
      </c>
      <c r="AV283" s="14" t="s">
        <v>81</v>
      </c>
      <c r="AW283" s="14" t="s">
        <v>34</v>
      </c>
      <c r="AX283" s="14" t="s">
        <v>73</v>
      </c>
      <c r="AY283" s="255" t="s">
        <v>149</v>
      </c>
    </row>
    <row r="284" s="15" customFormat="1">
      <c r="A284" s="15"/>
      <c r="B284" s="256"/>
      <c r="C284" s="257"/>
      <c r="D284" s="236" t="s">
        <v>161</v>
      </c>
      <c r="E284" s="258" t="s">
        <v>21</v>
      </c>
      <c r="F284" s="259" t="s">
        <v>164</v>
      </c>
      <c r="G284" s="257"/>
      <c r="H284" s="260">
        <v>3</v>
      </c>
      <c r="I284" s="261"/>
      <c r="J284" s="257"/>
      <c r="K284" s="257"/>
      <c r="L284" s="262"/>
      <c r="M284" s="263"/>
      <c r="N284" s="264"/>
      <c r="O284" s="264"/>
      <c r="P284" s="264"/>
      <c r="Q284" s="264"/>
      <c r="R284" s="264"/>
      <c r="S284" s="264"/>
      <c r="T284" s="26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66" t="s">
        <v>161</v>
      </c>
      <c r="AU284" s="266" t="s">
        <v>81</v>
      </c>
      <c r="AV284" s="15" t="s">
        <v>157</v>
      </c>
      <c r="AW284" s="15" t="s">
        <v>34</v>
      </c>
      <c r="AX284" s="15" t="s">
        <v>77</v>
      </c>
      <c r="AY284" s="266" t="s">
        <v>149</v>
      </c>
    </row>
    <row r="285" s="2" customFormat="1" ht="37.8" customHeight="1">
      <c r="A285" s="41"/>
      <c r="B285" s="42"/>
      <c r="C285" s="216" t="s">
        <v>347</v>
      </c>
      <c r="D285" s="216" t="s">
        <v>152</v>
      </c>
      <c r="E285" s="217" t="s">
        <v>703</v>
      </c>
      <c r="F285" s="218" t="s">
        <v>704</v>
      </c>
      <c r="G285" s="219" t="s">
        <v>699</v>
      </c>
      <c r="H285" s="220">
        <v>1</v>
      </c>
      <c r="I285" s="221"/>
      <c r="J285" s="222">
        <f>ROUND(I285*H285,2)</f>
        <v>0</v>
      </c>
      <c r="K285" s="218" t="s">
        <v>156</v>
      </c>
      <c r="L285" s="47"/>
      <c r="M285" s="223" t="s">
        <v>21</v>
      </c>
      <c r="N285" s="224" t="s">
        <v>44</v>
      </c>
      <c r="O285" s="87"/>
      <c r="P285" s="225">
        <f>O285*H285</f>
        <v>0</v>
      </c>
      <c r="Q285" s="225">
        <v>0.040550000000000003</v>
      </c>
      <c r="R285" s="225">
        <f>Q285*H285</f>
        <v>0.040550000000000003</v>
      </c>
      <c r="S285" s="225">
        <v>0</v>
      </c>
      <c r="T285" s="226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7" t="s">
        <v>157</v>
      </c>
      <c r="AT285" s="227" t="s">
        <v>152</v>
      </c>
      <c r="AU285" s="227" t="s">
        <v>81</v>
      </c>
      <c r="AY285" s="20" t="s">
        <v>149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20" t="s">
        <v>77</v>
      </c>
      <c r="BK285" s="228">
        <f>ROUND(I285*H285,2)</f>
        <v>0</v>
      </c>
      <c r="BL285" s="20" t="s">
        <v>157</v>
      </c>
      <c r="BM285" s="227" t="s">
        <v>705</v>
      </c>
    </row>
    <row r="286" s="2" customFormat="1">
      <c r="A286" s="41"/>
      <c r="B286" s="42"/>
      <c r="C286" s="43"/>
      <c r="D286" s="229" t="s">
        <v>159</v>
      </c>
      <c r="E286" s="43"/>
      <c r="F286" s="230" t="s">
        <v>706</v>
      </c>
      <c r="G286" s="43"/>
      <c r="H286" s="43"/>
      <c r="I286" s="231"/>
      <c r="J286" s="43"/>
      <c r="K286" s="43"/>
      <c r="L286" s="47"/>
      <c r="M286" s="232"/>
      <c r="N286" s="233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159</v>
      </c>
      <c r="AU286" s="20" t="s">
        <v>81</v>
      </c>
    </row>
    <row r="287" s="13" customFormat="1">
      <c r="A287" s="13"/>
      <c r="B287" s="234"/>
      <c r="C287" s="235"/>
      <c r="D287" s="236" t="s">
        <v>161</v>
      </c>
      <c r="E287" s="237" t="s">
        <v>21</v>
      </c>
      <c r="F287" s="238" t="s">
        <v>707</v>
      </c>
      <c r="G287" s="235"/>
      <c r="H287" s="237" t="s">
        <v>21</v>
      </c>
      <c r="I287" s="239"/>
      <c r="J287" s="235"/>
      <c r="K287" s="235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161</v>
      </c>
      <c r="AU287" s="244" t="s">
        <v>81</v>
      </c>
      <c r="AV287" s="13" t="s">
        <v>77</v>
      </c>
      <c r="AW287" s="13" t="s">
        <v>34</v>
      </c>
      <c r="AX287" s="13" t="s">
        <v>73</v>
      </c>
      <c r="AY287" s="244" t="s">
        <v>149</v>
      </c>
    </row>
    <row r="288" s="14" customFormat="1">
      <c r="A288" s="14"/>
      <c r="B288" s="245"/>
      <c r="C288" s="246"/>
      <c r="D288" s="236" t="s">
        <v>161</v>
      </c>
      <c r="E288" s="247" t="s">
        <v>21</v>
      </c>
      <c r="F288" s="248" t="s">
        <v>708</v>
      </c>
      <c r="G288" s="246"/>
      <c r="H288" s="249">
        <v>1</v>
      </c>
      <c r="I288" s="250"/>
      <c r="J288" s="246"/>
      <c r="K288" s="246"/>
      <c r="L288" s="251"/>
      <c r="M288" s="252"/>
      <c r="N288" s="253"/>
      <c r="O288" s="253"/>
      <c r="P288" s="253"/>
      <c r="Q288" s="253"/>
      <c r="R288" s="253"/>
      <c r="S288" s="253"/>
      <c r="T288" s="25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5" t="s">
        <v>161</v>
      </c>
      <c r="AU288" s="255" t="s">
        <v>81</v>
      </c>
      <c r="AV288" s="14" t="s">
        <v>81</v>
      </c>
      <c r="AW288" s="14" t="s">
        <v>34</v>
      </c>
      <c r="AX288" s="14" t="s">
        <v>73</v>
      </c>
      <c r="AY288" s="255" t="s">
        <v>149</v>
      </c>
    </row>
    <row r="289" s="15" customFormat="1">
      <c r="A289" s="15"/>
      <c r="B289" s="256"/>
      <c r="C289" s="257"/>
      <c r="D289" s="236" t="s">
        <v>161</v>
      </c>
      <c r="E289" s="258" t="s">
        <v>21</v>
      </c>
      <c r="F289" s="259" t="s">
        <v>164</v>
      </c>
      <c r="G289" s="257"/>
      <c r="H289" s="260">
        <v>1</v>
      </c>
      <c r="I289" s="261"/>
      <c r="J289" s="257"/>
      <c r="K289" s="257"/>
      <c r="L289" s="262"/>
      <c r="M289" s="263"/>
      <c r="N289" s="264"/>
      <c r="O289" s="264"/>
      <c r="P289" s="264"/>
      <c r="Q289" s="264"/>
      <c r="R289" s="264"/>
      <c r="S289" s="264"/>
      <c r="T289" s="26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T289" s="266" t="s">
        <v>161</v>
      </c>
      <c r="AU289" s="266" t="s">
        <v>81</v>
      </c>
      <c r="AV289" s="15" t="s">
        <v>157</v>
      </c>
      <c r="AW289" s="15" t="s">
        <v>34</v>
      </c>
      <c r="AX289" s="15" t="s">
        <v>77</v>
      </c>
      <c r="AY289" s="266" t="s">
        <v>149</v>
      </c>
    </row>
    <row r="290" s="2" customFormat="1" ht="37.8" customHeight="1">
      <c r="A290" s="41"/>
      <c r="B290" s="42"/>
      <c r="C290" s="216" t="s">
        <v>353</v>
      </c>
      <c r="D290" s="216" t="s">
        <v>152</v>
      </c>
      <c r="E290" s="217" t="s">
        <v>709</v>
      </c>
      <c r="F290" s="218" t="s">
        <v>710</v>
      </c>
      <c r="G290" s="219" t="s">
        <v>155</v>
      </c>
      <c r="H290" s="220">
        <v>91.367999999999995</v>
      </c>
      <c r="I290" s="221"/>
      <c r="J290" s="222">
        <f>ROUND(I290*H290,2)</f>
        <v>0</v>
      </c>
      <c r="K290" s="218" t="s">
        <v>156</v>
      </c>
      <c r="L290" s="47"/>
      <c r="M290" s="223" t="s">
        <v>21</v>
      </c>
      <c r="N290" s="224" t="s">
        <v>44</v>
      </c>
      <c r="O290" s="87"/>
      <c r="P290" s="225">
        <f>O290*H290</f>
        <v>0</v>
      </c>
      <c r="Q290" s="225">
        <v>0.028570000000000002</v>
      </c>
      <c r="R290" s="225">
        <f>Q290*H290</f>
        <v>2.6103837599999999</v>
      </c>
      <c r="S290" s="225">
        <v>0</v>
      </c>
      <c r="T290" s="226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7" t="s">
        <v>157</v>
      </c>
      <c r="AT290" s="227" t="s">
        <v>152</v>
      </c>
      <c r="AU290" s="227" t="s">
        <v>81</v>
      </c>
      <c r="AY290" s="20" t="s">
        <v>149</v>
      </c>
      <c r="BE290" s="228">
        <f>IF(N290="základní",J290,0)</f>
        <v>0</v>
      </c>
      <c r="BF290" s="228">
        <f>IF(N290="snížená",J290,0)</f>
        <v>0</v>
      </c>
      <c r="BG290" s="228">
        <f>IF(N290="zákl. přenesená",J290,0)</f>
        <v>0</v>
      </c>
      <c r="BH290" s="228">
        <f>IF(N290="sníž. přenesená",J290,0)</f>
        <v>0</v>
      </c>
      <c r="BI290" s="228">
        <f>IF(N290="nulová",J290,0)</f>
        <v>0</v>
      </c>
      <c r="BJ290" s="20" t="s">
        <v>77</v>
      </c>
      <c r="BK290" s="228">
        <f>ROUND(I290*H290,2)</f>
        <v>0</v>
      </c>
      <c r="BL290" s="20" t="s">
        <v>157</v>
      </c>
      <c r="BM290" s="227" t="s">
        <v>711</v>
      </c>
    </row>
    <row r="291" s="2" customFormat="1">
      <c r="A291" s="41"/>
      <c r="B291" s="42"/>
      <c r="C291" s="43"/>
      <c r="D291" s="229" t="s">
        <v>159</v>
      </c>
      <c r="E291" s="43"/>
      <c r="F291" s="230" t="s">
        <v>712</v>
      </c>
      <c r="G291" s="43"/>
      <c r="H291" s="43"/>
      <c r="I291" s="231"/>
      <c r="J291" s="43"/>
      <c r="K291" s="43"/>
      <c r="L291" s="47"/>
      <c r="M291" s="232"/>
      <c r="N291" s="233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159</v>
      </c>
      <c r="AU291" s="20" t="s">
        <v>81</v>
      </c>
    </row>
    <row r="292" s="13" customFormat="1">
      <c r="A292" s="13"/>
      <c r="B292" s="234"/>
      <c r="C292" s="235"/>
      <c r="D292" s="236" t="s">
        <v>161</v>
      </c>
      <c r="E292" s="237" t="s">
        <v>21</v>
      </c>
      <c r="F292" s="238" t="s">
        <v>713</v>
      </c>
      <c r="G292" s="235"/>
      <c r="H292" s="237" t="s">
        <v>21</v>
      </c>
      <c r="I292" s="239"/>
      <c r="J292" s="235"/>
      <c r="K292" s="235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161</v>
      </c>
      <c r="AU292" s="244" t="s">
        <v>81</v>
      </c>
      <c r="AV292" s="13" t="s">
        <v>77</v>
      </c>
      <c r="AW292" s="13" t="s">
        <v>34</v>
      </c>
      <c r="AX292" s="13" t="s">
        <v>73</v>
      </c>
      <c r="AY292" s="244" t="s">
        <v>149</v>
      </c>
    </row>
    <row r="293" s="13" customFormat="1">
      <c r="A293" s="13"/>
      <c r="B293" s="234"/>
      <c r="C293" s="235"/>
      <c r="D293" s="236" t="s">
        <v>161</v>
      </c>
      <c r="E293" s="237" t="s">
        <v>21</v>
      </c>
      <c r="F293" s="238" t="s">
        <v>714</v>
      </c>
      <c r="G293" s="235"/>
      <c r="H293" s="237" t="s">
        <v>21</v>
      </c>
      <c r="I293" s="239"/>
      <c r="J293" s="235"/>
      <c r="K293" s="235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161</v>
      </c>
      <c r="AU293" s="244" t="s">
        <v>81</v>
      </c>
      <c r="AV293" s="13" t="s">
        <v>77</v>
      </c>
      <c r="AW293" s="13" t="s">
        <v>34</v>
      </c>
      <c r="AX293" s="13" t="s">
        <v>73</v>
      </c>
      <c r="AY293" s="244" t="s">
        <v>149</v>
      </c>
    </row>
    <row r="294" s="14" customFormat="1">
      <c r="A294" s="14"/>
      <c r="B294" s="245"/>
      <c r="C294" s="246"/>
      <c r="D294" s="236" t="s">
        <v>161</v>
      </c>
      <c r="E294" s="247" t="s">
        <v>21</v>
      </c>
      <c r="F294" s="248" t="s">
        <v>715</v>
      </c>
      <c r="G294" s="246"/>
      <c r="H294" s="249">
        <v>57.084000000000003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161</v>
      </c>
      <c r="AU294" s="255" t="s">
        <v>81</v>
      </c>
      <c r="AV294" s="14" t="s">
        <v>81</v>
      </c>
      <c r="AW294" s="14" t="s">
        <v>34</v>
      </c>
      <c r="AX294" s="14" t="s">
        <v>73</v>
      </c>
      <c r="AY294" s="255" t="s">
        <v>149</v>
      </c>
    </row>
    <row r="295" s="14" customFormat="1">
      <c r="A295" s="14"/>
      <c r="B295" s="245"/>
      <c r="C295" s="246"/>
      <c r="D295" s="236" t="s">
        <v>161</v>
      </c>
      <c r="E295" s="247" t="s">
        <v>21</v>
      </c>
      <c r="F295" s="248" t="s">
        <v>716</v>
      </c>
      <c r="G295" s="246"/>
      <c r="H295" s="249">
        <v>3.4079999999999999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161</v>
      </c>
      <c r="AU295" s="255" t="s">
        <v>81</v>
      </c>
      <c r="AV295" s="14" t="s">
        <v>81</v>
      </c>
      <c r="AW295" s="14" t="s">
        <v>34</v>
      </c>
      <c r="AX295" s="14" t="s">
        <v>73</v>
      </c>
      <c r="AY295" s="255" t="s">
        <v>149</v>
      </c>
    </row>
    <row r="296" s="14" customFormat="1">
      <c r="A296" s="14"/>
      <c r="B296" s="245"/>
      <c r="C296" s="246"/>
      <c r="D296" s="236" t="s">
        <v>161</v>
      </c>
      <c r="E296" s="247" t="s">
        <v>21</v>
      </c>
      <c r="F296" s="248" t="s">
        <v>717</v>
      </c>
      <c r="G296" s="246"/>
      <c r="H296" s="249">
        <v>7.2000000000000002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161</v>
      </c>
      <c r="AU296" s="255" t="s">
        <v>81</v>
      </c>
      <c r="AV296" s="14" t="s">
        <v>81</v>
      </c>
      <c r="AW296" s="14" t="s">
        <v>34</v>
      </c>
      <c r="AX296" s="14" t="s">
        <v>73</v>
      </c>
      <c r="AY296" s="255" t="s">
        <v>149</v>
      </c>
    </row>
    <row r="297" s="14" customFormat="1">
      <c r="A297" s="14"/>
      <c r="B297" s="245"/>
      <c r="C297" s="246"/>
      <c r="D297" s="236" t="s">
        <v>161</v>
      </c>
      <c r="E297" s="247" t="s">
        <v>21</v>
      </c>
      <c r="F297" s="248" t="s">
        <v>718</v>
      </c>
      <c r="G297" s="246"/>
      <c r="H297" s="249">
        <v>2.3999999999999999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161</v>
      </c>
      <c r="AU297" s="255" t="s">
        <v>81</v>
      </c>
      <c r="AV297" s="14" t="s">
        <v>81</v>
      </c>
      <c r="AW297" s="14" t="s">
        <v>34</v>
      </c>
      <c r="AX297" s="14" t="s">
        <v>73</v>
      </c>
      <c r="AY297" s="255" t="s">
        <v>149</v>
      </c>
    </row>
    <row r="298" s="14" customFormat="1">
      <c r="A298" s="14"/>
      <c r="B298" s="245"/>
      <c r="C298" s="246"/>
      <c r="D298" s="236" t="s">
        <v>161</v>
      </c>
      <c r="E298" s="247" t="s">
        <v>21</v>
      </c>
      <c r="F298" s="248" t="s">
        <v>719</v>
      </c>
      <c r="G298" s="246"/>
      <c r="H298" s="249">
        <v>0.59999999999999998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161</v>
      </c>
      <c r="AU298" s="255" t="s">
        <v>81</v>
      </c>
      <c r="AV298" s="14" t="s">
        <v>81</v>
      </c>
      <c r="AW298" s="14" t="s">
        <v>34</v>
      </c>
      <c r="AX298" s="14" t="s">
        <v>73</v>
      </c>
      <c r="AY298" s="255" t="s">
        <v>149</v>
      </c>
    </row>
    <row r="299" s="14" customFormat="1">
      <c r="A299" s="14"/>
      <c r="B299" s="245"/>
      <c r="C299" s="246"/>
      <c r="D299" s="236" t="s">
        <v>161</v>
      </c>
      <c r="E299" s="247" t="s">
        <v>21</v>
      </c>
      <c r="F299" s="248" t="s">
        <v>720</v>
      </c>
      <c r="G299" s="246"/>
      <c r="H299" s="249">
        <v>1.1839999999999999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161</v>
      </c>
      <c r="AU299" s="255" t="s">
        <v>81</v>
      </c>
      <c r="AV299" s="14" t="s">
        <v>81</v>
      </c>
      <c r="AW299" s="14" t="s">
        <v>34</v>
      </c>
      <c r="AX299" s="14" t="s">
        <v>73</v>
      </c>
      <c r="AY299" s="255" t="s">
        <v>149</v>
      </c>
    </row>
    <row r="300" s="14" customFormat="1">
      <c r="A300" s="14"/>
      <c r="B300" s="245"/>
      <c r="C300" s="246"/>
      <c r="D300" s="236" t="s">
        <v>161</v>
      </c>
      <c r="E300" s="247" t="s">
        <v>21</v>
      </c>
      <c r="F300" s="248" t="s">
        <v>721</v>
      </c>
      <c r="G300" s="246"/>
      <c r="H300" s="249">
        <v>1.224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161</v>
      </c>
      <c r="AU300" s="255" t="s">
        <v>81</v>
      </c>
      <c r="AV300" s="14" t="s">
        <v>81</v>
      </c>
      <c r="AW300" s="14" t="s">
        <v>34</v>
      </c>
      <c r="AX300" s="14" t="s">
        <v>73</v>
      </c>
      <c r="AY300" s="255" t="s">
        <v>149</v>
      </c>
    </row>
    <row r="301" s="14" customFormat="1">
      <c r="A301" s="14"/>
      <c r="B301" s="245"/>
      <c r="C301" s="246"/>
      <c r="D301" s="236" t="s">
        <v>161</v>
      </c>
      <c r="E301" s="247" t="s">
        <v>21</v>
      </c>
      <c r="F301" s="248" t="s">
        <v>722</v>
      </c>
      <c r="G301" s="246"/>
      <c r="H301" s="249">
        <v>0.49199999999999999</v>
      </c>
      <c r="I301" s="250"/>
      <c r="J301" s="246"/>
      <c r="K301" s="246"/>
      <c r="L301" s="251"/>
      <c r="M301" s="252"/>
      <c r="N301" s="253"/>
      <c r="O301" s="253"/>
      <c r="P301" s="253"/>
      <c r="Q301" s="253"/>
      <c r="R301" s="253"/>
      <c r="S301" s="253"/>
      <c r="T301" s="25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55" t="s">
        <v>161</v>
      </c>
      <c r="AU301" s="255" t="s">
        <v>81</v>
      </c>
      <c r="AV301" s="14" t="s">
        <v>81</v>
      </c>
      <c r="AW301" s="14" t="s">
        <v>34</v>
      </c>
      <c r="AX301" s="14" t="s">
        <v>73</v>
      </c>
      <c r="AY301" s="255" t="s">
        <v>149</v>
      </c>
    </row>
    <row r="302" s="14" customFormat="1">
      <c r="A302" s="14"/>
      <c r="B302" s="245"/>
      <c r="C302" s="246"/>
      <c r="D302" s="236" t="s">
        <v>161</v>
      </c>
      <c r="E302" s="247" t="s">
        <v>21</v>
      </c>
      <c r="F302" s="248" t="s">
        <v>723</v>
      </c>
      <c r="G302" s="246"/>
      <c r="H302" s="249">
        <v>12.6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161</v>
      </c>
      <c r="AU302" s="255" t="s">
        <v>81</v>
      </c>
      <c r="AV302" s="14" t="s">
        <v>81</v>
      </c>
      <c r="AW302" s="14" t="s">
        <v>34</v>
      </c>
      <c r="AX302" s="14" t="s">
        <v>73</v>
      </c>
      <c r="AY302" s="255" t="s">
        <v>149</v>
      </c>
    </row>
    <row r="303" s="14" customFormat="1">
      <c r="A303" s="14"/>
      <c r="B303" s="245"/>
      <c r="C303" s="246"/>
      <c r="D303" s="236" t="s">
        <v>161</v>
      </c>
      <c r="E303" s="247" t="s">
        <v>21</v>
      </c>
      <c r="F303" s="248" t="s">
        <v>724</v>
      </c>
      <c r="G303" s="246"/>
      <c r="H303" s="249">
        <v>1.24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161</v>
      </c>
      <c r="AU303" s="255" t="s">
        <v>81</v>
      </c>
      <c r="AV303" s="14" t="s">
        <v>81</v>
      </c>
      <c r="AW303" s="14" t="s">
        <v>34</v>
      </c>
      <c r="AX303" s="14" t="s">
        <v>73</v>
      </c>
      <c r="AY303" s="255" t="s">
        <v>149</v>
      </c>
    </row>
    <row r="304" s="13" customFormat="1">
      <c r="A304" s="13"/>
      <c r="B304" s="234"/>
      <c r="C304" s="235"/>
      <c r="D304" s="236" t="s">
        <v>161</v>
      </c>
      <c r="E304" s="237" t="s">
        <v>21</v>
      </c>
      <c r="F304" s="238" t="s">
        <v>725</v>
      </c>
      <c r="G304" s="235"/>
      <c r="H304" s="237" t="s">
        <v>21</v>
      </c>
      <c r="I304" s="239"/>
      <c r="J304" s="235"/>
      <c r="K304" s="235"/>
      <c r="L304" s="240"/>
      <c r="M304" s="241"/>
      <c r="N304" s="242"/>
      <c r="O304" s="242"/>
      <c r="P304" s="242"/>
      <c r="Q304" s="242"/>
      <c r="R304" s="242"/>
      <c r="S304" s="242"/>
      <c r="T304" s="24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4" t="s">
        <v>161</v>
      </c>
      <c r="AU304" s="244" t="s">
        <v>81</v>
      </c>
      <c r="AV304" s="13" t="s">
        <v>77</v>
      </c>
      <c r="AW304" s="13" t="s">
        <v>34</v>
      </c>
      <c r="AX304" s="13" t="s">
        <v>73</v>
      </c>
      <c r="AY304" s="244" t="s">
        <v>149</v>
      </c>
    </row>
    <row r="305" s="14" customFormat="1">
      <c r="A305" s="14"/>
      <c r="B305" s="245"/>
      <c r="C305" s="246"/>
      <c r="D305" s="236" t="s">
        <v>161</v>
      </c>
      <c r="E305" s="247" t="s">
        <v>21</v>
      </c>
      <c r="F305" s="248" t="s">
        <v>726</v>
      </c>
      <c r="G305" s="246"/>
      <c r="H305" s="249">
        <v>1.196</v>
      </c>
      <c r="I305" s="250"/>
      <c r="J305" s="246"/>
      <c r="K305" s="246"/>
      <c r="L305" s="251"/>
      <c r="M305" s="252"/>
      <c r="N305" s="253"/>
      <c r="O305" s="253"/>
      <c r="P305" s="253"/>
      <c r="Q305" s="253"/>
      <c r="R305" s="253"/>
      <c r="S305" s="253"/>
      <c r="T305" s="25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5" t="s">
        <v>161</v>
      </c>
      <c r="AU305" s="255" t="s">
        <v>81</v>
      </c>
      <c r="AV305" s="14" t="s">
        <v>81</v>
      </c>
      <c r="AW305" s="14" t="s">
        <v>34</v>
      </c>
      <c r="AX305" s="14" t="s">
        <v>73</v>
      </c>
      <c r="AY305" s="255" t="s">
        <v>149</v>
      </c>
    </row>
    <row r="306" s="14" customFormat="1">
      <c r="A306" s="14"/>
      <c r="B306" s="245"/>
      <c r="C306" s="246"/>
      <c r="D306" s="236" t="s">
        <v>161</v>
      </c>
      <c r="E306" s="247" t="s">
        <v>21</v>
      </c>
      <c r="F306" s="248" t="s">
        <v>727</v>
      </c>
      <c r="G306" s="246"/>
      <c r="H306" s="249">
        <v>0.93999999999999995</v>
      </c>
      <c r="I306" s="250"/>
      <c r="J306" s="246"/>
      <c r="K306" s="246"/>
      <c r="L306" s="251"/>
      <c r="M306" s="252"/>
      <c r="N306" s="253"/>
      <c r="O306" s="253"/>
      <c r="P306" s="253"/>
      <c r="Q306" s="253"/>
      <c r="R306" s="253"/>
      <c r="S306" s="253"/>
      <c r="T306" s="25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5" t="s">
        <v>161</v>
      </c>
      <c r="AU306" s="255" t="s">
        <v>81</v>
      </c>
      <c r="AV306" s="14" t="s">
        <v>81</v>
      </c>
      <c r="AW306" s="14" t="s">
        <v>34</v>
      </c>
      <c r="AX306" s="14" t="s">
        <v>73</v>
      </c>
      <c r="AY306" s="255" t="s">
        <v>149</v>
      </c>
    </row>
    <row r="307" s="14" customFormat="1">
      <c r="A307" s="14"/>
      <c r="B307" s="245"/>
      <c r="C307" s="246"/>
      <c r="D307" s="236" t="s">
        <v>161</v>
      </c>
      <c r="E307" s="247" t="s">
        <v>21</v>
      </c>
      <c r="F307" s="248" t="s">
        <v>727</v>
      </c>
      <c r="G307" s="246"/>
      <c r="H307" s="249">
        <v>0.93999999999999995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161</v>
      </c>
      <c r="AU307" s="255" t="s">
        <v>81</v>
      </c>
      <c r="AV307" s="14" t="s">
        <v>81</v>
      </c>
      <c r="AW307" s="14" t="s">
        <v>34</v>
      </c>
      <c r="AX307" s="14" t="s">
        <v>73</v>
      </c>
      <c r="AY307" s="255" t="s">
        <v>149</v>
      </c>
    </row>
    <row r="308" s="14" customFormat="1">
      <c r="A308" s="14"/>
      <c r="B308" s="245"/>
      <c r="C308" s="246"/>
      <c r="D308" s="236" t="s">
        <v>161</v>
      </c>
      <c r="E308" s="247" t="s">
        <v>21</v>
      </c>
      <c r="F308" s="248" t="s">
        <v>728</v>
      </c>
      <c r="G308" s="246"/>
      <c r="H308" s="249">
        <v>0.85999999999999999</v>
      </c>
      <c r="I308" s="250"/>
      <c r="J308" s="246"/>
      <c r="K308" s="246"/>
      <c r="L308" s="251"/>
      <c r="M308" s="252"/>
      <c r="N308" s="253"/>
      <c r="O308" s="253"/>
      <c r="P308" s="253"/>
      <c r="Q308" s="253"/>
      <c r="R308" s="253"/>
      <c r="S308" s="253"/>
      <c r="T308" s="25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5" t="s">
        <v>161</v>
      </c>
      <c r="AU308" s="255" t="s">
        <v>81</v>
      </c>
      <c r="AV308" s="14" t="s">
        <v>81</v>
      </c>
      <c r="AW308" s="14" t="s">
        <v>34</v>
      </c>
      <c r="AX308" s="14" t="s">
        <v>73</v>
      </c>
      <c r="AY308" s="255" t="s">
        <v>149</v>
      </c>
    </row>
    <row r="309" s="15" customFormat="1">
      <c r="A309" s="15"/>
      <c r="B309" s="256"/>
      <c r="C309" s="257"/>
      <c r="D309" s="236" t="s">
        <v>161</v>
      </c>
      <c r="E309" s="258" t="s">
        <v>21</v>
      </c>
      <c r="F309" s="259" t="s">
        <v>164</v>
      </c>
      <c r="G309" s="257"/>
      <c r="H309" s="260">
        <v>91.367999999999995</v>
      </c>
      <c r="I309" s="261"/>
      <c r="J309" s="257"/>
      <c r="K309" s="257"/>
      <c r="L309" s="262"/>
      <c r="M309" s="263"/>
      <c r="N309" s="264"/>
      <c r="O309" s="264"/>
      <c r="P309" s="264"/>
      <c r="Q309" s="264"/>
      <c r="R309" s="264"/>
      <c r="S309" s="264"/>
      <c r="T309" s="26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66" t="s">
        <v>161</v>
      </c>
      <c r="AU309" s="266" t="s">
        <v>81</v>
      </c>
      <c r="AV309" s="15" t="s">
        <v>157</v>
      </c>
      <c r="AW309" s="15" t="s">
        <v>34</v>
      </c>
      <c r="AX309" s="15" t="s">
        <v>77</v>
      </c>
      <c r="AY309" s="266" t="s">
        <v>149</v>
      </c>
    </row>
    <row r="310" s="2" customFormat="1" ht="33" customHeight="1">
      <c r="A310" s="41"/>
      <c r="B310" s="42"/>
      <c r="C310" s="216" t="s">
        <v>360</v>
      </c>
      <c r="D310" s="216" t="s">
        <v>152</v>
      </c>
      <c r="E310" s="217" t="s">
        <v>165</v>
      </c>
      <c r="F310" s="218" t="s">
        <v>166</v>
      </c>
      <c r="G310" s="219" t="s">
        <v>155</v>
      </c>
      <c r="H310" s="220">
        <v>6.048</v>
      </c>
      <c r="I310" s="221"/>
      <c r="J310" s="222">
        <f>ROUND(I310*H310,2)</f>
        <v>0</v>
      </c>
      <c r="K310" s="218" t="s">
        <v>156</v>
      </c>
      <c r="L310" s="47"/>
      <c r="M310" s="223" t="s">
        <v>21</v>
      </c>
      <c r="N310" s="224" t="s">
        <v>44</v>
      </c>
      <c r="O310" s="87"/>
      <c r="P310" s="225">
        <f>O310*H310</f>
        <v>0</v>
      </c>
      <c r="Q310" s="225">
        <v>0.1573</v>
      </c>
      <c r="R310" s="225">
        <f>Q310*H310</f>
        <v>0.95135039999999993</v>
      </c>
      <c r="S310" s="225">
        <v>0</v>
      </c>
      <c r="T310" s="226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7" t="s">
        <v>157</v>
      </c>
      <c r="AT310" s="227" t="s">
        <v>152</v>
      </c>
      <c r="AU310" s="227" t="s">
        <v>81</v>
      </c>
      <c r="AY310" s="20" t="s">
        <v>149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20" t="s">
        <v>77</v>
      </c>
      <c r="BK310" s="228">
        <f>ROUND(I310*H310,2)</f>
        <v>0</v>
      </c>
      <c r="BL310" s="20" t="s">
        <v>157</v>
      </c>
      <c r="BM310" s="227" t="s">
        <v>729</v>
      </c>
    </row>
    <row r="311" s="2" customFormat="1">
      <c r="A311" s="41"/>
      <c r="B311" s="42"/>
      <c r="C311" s="43"/>
      <c r="D311" s="229" t="s">
        <v>159</v>
      </c>
      <c r="E311" s="43"/>
      <c r="F311" s="230" t="s">
        <v>168</v>
      </c>
      <c r="G311" s="43"/>
      <c r="H311" s="43"/>
      <c r="I311" s="231"/>
      <c r="J311" s="43"/>
      <c r="K311" s="43"/>
      <c r="L311" s="47"/>
      <c r="M311" s="232"/>
      <c r="N311" s="233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159</v>
      </c>
      <c r="AU311" s="20" t="s">
        <v>81</v>
      </c>
    </row>
    <row r="312" s="13" customFormat="1">
      <c r="A312" s="13"/>
      <c r="B312" s="234"/>
      <c r="C312" s="235"/>
      <c r="D312" s="236" t="s">
        <v>161</v>
      </c>
      <c r="E312" s="237" t="s">
        <v>21</v>
      </c>
      <c r="F312" s="238" t="s">
        <v>730</v>
      </c>
      <c r="G312" s="235"/>
      <c r="H312" s="237" t="s">
        <v>21</v>
      </c>
      <c r="I312" s="239"/>
      <c r="J312" s="235"/>
      <c r="K312" s="235"/>
      <c r="L312" s="240"/>
      <c r="M312" s="241"/>
      <c r="N312" s="242"/>
      <c r="O312" s="242"/>
      <c r="P312" s="242"/>
      <c r="Q312" s="242"/>
      <c r="R312" s="242"/>
      <c r="S312" s="242"/>
      <c r="T312" s="24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4" t="s">
        <v>161</v>
      </c>
      <c r="AU312" s="244" t="s">
        <v>81</v>
      </c>
      <c r="AV312" s="13" t="s">
        <v>77</v>
      </c>
      <c r="AW312" s="13" t="s">
        <v>34</v>
      </c>
      <c r="AX312" s="13" t="s">
        <v>73</v>
      </c>
      <c r="AY312" s="244" t="s">
        <v>149</v>
      </c>
    </row>
    <row r="313" s="13" customFormat="1">
      <c r="A313" s="13"/>
      <c r="B313" s="234"/>
      <c r="C313" s="235"/>
      <c r="D313" s="236" t="s">
        <v>161</v>
      </c>
      <c r="E313" s="237" t="s">
        <v>21</v>
      </c>
      <c r="F313" s="238" t="s">
        <v>731</v>
      </c>
      <c r="G313" s="235"/>
      <c r="H313" s="237" t="s">
        <v>21</v>
      </c>
      <c r="I313" s="239"/>
      <c r="J313" s="235"/>
      <c r="K313" s="235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161</v>
      </c>
      <c r="AU313" s="244" t="s">
        <v>81</v>
      </c>
      <c r="AV313" s="13" t="s">
        <v>77</v>
      </c>
      <c r="AW313" s="13" t="s">
        <v>34</v>
      </c>
      <c r="AX313" s="13" t="s">
        <v>73</v>
      </c>
      <c r="AY313" s="244" t="s">
        <v>149</v>
      </c>
    </row>
    <row r="314" s="14" customFormat="1">
      <c r="A314" s="14"/>
      <c r="B314" s="245"/>
      <c r="C314" s="246"/>
      <c r="D314" s="236" t="s">
        <v>161</v>
      </c>
      <c r="E314" s="247" t="s">
        <v>21</v>
      </c>
      <c r="F314" s="248" t="s">
        <v>732</v>
      </c>
      <c r="G314" s="246"/>
      <c r="H314" s="249">
        <v>1.3440000000000001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161</v>
      </c>
      <c r="AU314" s="255" t="s">
        <v>81</v>
      </c>
      <c r="AV314" s="14" t="s">
        <v>81</v>
      </c>
      <c r="AW314" s="14" t="s">
        <v>34</v>
      </c>
      <c r="AX314" s="14" t="s">
        <v>73</v>
      </c>
      <c r="AY314" s="255" t="s">
        <v>149</v>
      </c>
    </row>
    <row r="315" s="13" customFormat="1">
      <c r="A315" s="13"/>
      <c r="B315" s="234"/>
      <c r="C315" s="235"/>
      <c r="D315" s="236" t="s">
        <v>161</v>
      </c>
      <c r="E315" s="237" t="s">
        <v>21</v>
      </c>
      <c r="F315" s="238" t="s">
        <v>733</v>
      </c>
      <c r="G315" s="235"/>
      <c r="H315" s="237" t="s">
        <v>21</v>
      </c>
      <c r="I315" s="239"/>
      <c r="J315" s="235"/>
      <c r="K315" s="235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161</v>
      </c>
      <c r="AU315" s="244" t="s">
        <v>81</v>
      </c>
      <c r="AV315" s="13" t="s">
        <v>77</v>
      </c>
      <c r="AW315" s="13" t="s">
        <v>34</v>
      </c>
      <c r="AX315" s="13" t="s">
        <v>73</v>
      </c>
      <c r="AY315" s="244" t="s">
        <v>149</v>
      </c>
    </row>
    <row r="316" s="14" customFormat="1">
      <c r="A316" s="14"/>
      <c r="B316" s="245"/>
      <c r="C316" s="246"/>
      <c r="D316" s="236" t="s">
        <v>161</v>
      </c>
      <c r="E316" s="247" t="s">
        <v>21</v>
      </c>
      <c r="F316" s="248" t="s">
        <v>732</v>
      </c>
      <c r="G316" s="246"/>
      <c r="H316" s="249">
        <v>1.3440000000000001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161</v>
      </c>
      <c r="AU316" s="255" t="s">
        <v>81</v>
      </c>
      <c r="AV316" s="14" t="s">
        <v>81</v>
      </c>
      <c r="AW316" s="14" t="s">
        <v>34</v>
      </c>
      <c r="AX316" s="14" t="s">
        <v>73</v>
      </c>
      <c r="AY316" s="255" t="s">
        <v>149</v>
      </c>
    </row>
    <row r="317" s="13" customFormat="1">
      <c r="A317" s="13"/>
      <c r="B317" s="234"/>
      <c r="C317" s="235"/>
      <c r="D317" s="236" t="s">
        <v>161</v>
      </c>
      <c r="E317" s="237" t="s">
        <v>21</v>
      </c>
      <c r="F317" s="238" t="s">
        <v>734</v>
      </c>
      <c r="G317" s="235"/>
      <c r="H317" s="237" t="s">
        <v>21</v>
      </c>
      <c r="I317" s="239"/>
      <c r="J317" s="235"/>
      <c r="K317" s="235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161</v>
      </c>
      <c r="AU317" s="244" t="s">
        <v>81</v>
      </c>
      <c r="AV317" s="13" t="s">
        <v>77</v>
      </c>
      <c r="AW317" s="13" t="s">
        <v>34</v>
      </c>
      <c r="AX317" s="13" t="s">
        <v>73</v>
      </c>
      <c r="AY317" s="244" t="s">
        <v>149</v>
      </c>
    </row>
    <row r="318" s="14" customFormat="1">
      <c r="A318" s="14"/>
      <c r="B318" s="245"/>
      <c r="C318" s="246"/>
      <c r="D318" s="236" t="s">
        <v>161</v>
      </c>
      <c r="E318" s="247" t="s">
        <v>21</v>
      </c>
      <c r="F318" s="248" t="s">
        <v>732</v>
      </c>
      <c r="G318" s="246"/>
      <c r="H318" s="249">
        <v>1.3440000000000001</v>
      </c>
      <c r="I318" s="250"/>
      <c r="J318" s="246"/>
      <c r="K318" s="246"/>
      <c r="L318" s="251"/>
      <c r="M318" s="252"/>
      <c r="N318" s="253"/>
      <c r="O318" s="253"/>
      <c r="P318" s="253"/>
      <c r="Q318" s="253"/>
      <c r="R318" s="253"/>
      <c r="S318" s="253"/>
      <c r="T318" s="25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5" t="s">
        <v>161</v>
      </c>
      <c r="AU318" s="255" t="s">
        <v>81</v>
      </c>
      <c r="AV318" s="14" t="s">
        <v>81</v>
      </c>
      <c r="AW318" s="14" t="s">
        <v>34</v>
      </c>
      <c r="AX318" s="14" t="s">
        <v>73</v>
      </c>
      <c r="AY318" s="255" t="s">
        <v>149</v>
      </c>
    </row>
    <row r="319" s="13" customFormat="1">
      <c r="A319" s="13"/>
      <c r="B319" s="234"/>
      <c r="C319" s="235"/>
      <c r="D319" s="236" t="s">
        <v>161</v>
      </c>
      <c r="E319" s="237" t="s">
        <v>21</v>
      </c>
      <c r="F319" s="238" t="s">
        <v>735</v>
      </c>
      <c r="G319" s="235"/>
      <c r="H319" s="237" t="s">
        <v>21</v>
      </c>
      <c r="I319" s="239"/>
      <c r="J319" s="235"/>
      <c r="K319" s="235"/>
      <c r="L319" s="240"/>
      <c r="M319" s="241"/>
      <c r="N319" s="242"/>
      <c r="O319" s="242"/>
      <c r="P319" s="242"/>
      <c r="Q319" s="242"/>
      <c r="R319" s="242"/>
      <c r="S319" s="242"/>
      <c r="T319" s="24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4" t="s">
        <v>161</v>
      </c>
      <c r="AU319" s="244" t="s">
        <v>81</v>
      </c>
      <c r="AV319" s="13" t="s">
        <v>77</v>
      </c>
      <c r="AW319" s="13" t="s">
        <v>34</v>
      </c>
      <c r="AX319" s="13" t="s">
        <v>73</v>
      </c>
      <c r="AY319" s="244" t="s">
        <v>149</v>
      </c>
    </row>
    <row r="320" s="14" customFormat="1">
      <c r="A320" s="14"/>
      <c r="B320" s="245"/>
      <c r="C320" s="246"/>
      <c r="D320" s="236" t="s">
        <v>161</v>
      </c>
      <c r="E320" s="247" t="s">
        <v>21</v>
      </c>
      <c r="F320" s="248" t="s">
        <v>732</v>
      </c>
      <c r="G320" s="246"/>
      <c r="H320" s="249">
        <v>1.3440000000000001</v>
      </c>
      <c r="I320" s="250"/>
      <c r="J320" s="246"/>
      <c r="K320" s="246"/>
      <c r="L320" s="251"/>
      <c r="M320" s="252"/>
      <c r="N320" s="253"/>
      <c r="O320" s="253"/>
      <c r="P320" s="253"/>
      <c r="Q320" s="253"/>
      <c r="R320" s="253"/>
      <c r="S320" s="253"/>
      <c r="T320" s="25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5" t="s">
        <v>161</v>
      </c>
      <c r="AU320" s="255" t="s">
        <v>81</v>
      </c>
      <c r="AV320" s="14" t="s">
        <v>81</v>
      </c>
      <c r="AW320" s="14" t="s">
        <v>34</v>
      </c>
      <c r="AX320" s="14" t="s">
        <v>73</v>
      </c>
      <c r="AY320" s="255" t="s">
        <v>149</v>
      </c>
    </row>
    <row r="321" s="13" customFormat="1">
      <c r="A321" s="13"/>
      <c r="B321" s="234"/>
      <c r="C321" s="235"/>
      <c r="D321" s="236" t="s">
        <v>161</v>
      </c>
      <c r="E321" s="237" t="s">
        <v>21</v>
      </c>
      <c r="F321" s="238" t="s">
        <v>736</v>
      </c>
      <c r="G321" s="235"/>
      <c r="H321" s="237" t="s">
        <v>21</v>
      </c>
      <c r="I321" s="239"/>
      <c r="J321" s="235"/>
      <c r="K321" s="235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161</v>
      </c>
      <c r="AU321" s="244" t="s">
        <v>81</v>
      </c>
      <c r="AV321" s="13" t="s">
        <v>77</v>
      </c>
      <c r="AW321" s="13" t="s">
        <v>34</v>
      </c>
      <c r="AX321" s="13" t="s">
        <v>73</v>
      </c>
      <c r="AY321" s="244" t="s">
        <v>149</v>
      </c>
    </row>
    <row r="322" s="14" customFormat="1">
      <c r="A322" s="14"/>
      <c r="B322" s="245"/>
      <c r="C322" s="246"/>
      <c r="D322" s="236" t="s">
        <v>161</v>
      </c>
      <c r="E322" s="247" t="s">
        <v>21</v>
      </c>
      <c r="F322" s="248" t="s">
        <v>737</v>
      </c>
      <c r="G322" s="246"/>
      <c r="H322" s="249">
        <v>0.67200000000000004</v>
      </c>
      <c r="I322" s="250"/>
      <c r="J322" s="246"/>
      <c r="K322" s="246"/>
      <c r="L322" s="251"/>
      <c r="M322" s="252"/>
      <c r="N322" s="253"/>
      <c r="O322" s="253"/>
      <c r="P322" s="253"/>
      <c r="Q322" s="253"/>
      <c r="R322" s="253"/>
      <c r="S322" s="253"/>
      <c r="T322" s="25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5" t="s">
        <v>161</v>
      </c>
      <c r="AU322" s="255" t="s">
        <v>81</v>
      </c>
      <c r="AV322" s="14" t="s">
        <v>81</v>
      </c>
      <c r="AW322" s="14" t="s">
        <v>34</v>
      </c>
      <c r="AX322" s="14" t="s">
        <v>73</v>
      </c>
      <c r="AY322" s="255" t="s">
        <v>149</v>
      </c>
    </row>
    <row r="323" s="15" customFormat="1">
      <c r="A323" s="15"/>
      <c r="B323" s="256"/>
      <c r="C323" s="257"/>
      <c r="D323" s="236" t="s">
        <v>161</v>
      </c>
      <c r="E323" s="258" t="s">
        <v>21</v>
      </c>
      <c r="F323" s="259" t="s">
        <v>164</v>
      </c>
      <c r="G323" s="257"/>
      <c r="H323" s="260">
        <v>6.048</v>
      </c>
      <c r="I323" s="261"/>
      <c r="J323" s="257"/>
      <c r="K323" s="257"/>
      <c r="L323" s="262"/>
      <c r="M323" s="263"/>
      <c r="N323" s="264"/>
      <c r="O323" s="264"/>
      <c r="P323" s="264"/>
      <c r="Q323" s="264"/>
      <c r="R323" s="264"/>
      <c r="S323" s="264"/>
      <c r="T323" s="26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66" t="s">
        <v>161</v>
      </c>
      <c r="AU323" s="266" t="s">
        <v>81</v>
      </c>
      <c r="AV323" s="15" t="s">
        <v>157</v>
      </c>
      <c r="AW323" s="15" t="s">
        <v>34</v>
      </c>
      <c r="AX323" s="15" t="s">
        <v>77</v>
      </c>
      <c r="AY323" s="266" t="s">
        <v>149</v>
      </c>
    </row>
    <row r="324" s="2" customFormat="1" ht="37.8" customHeight="1">
      <c r="A324" s="41"/>
      <c r="B324" s="42"/>
      <c r="C324" s="216" t="s">
        <v>328</v>
      </c>
      <c r="D324" s="216" t="s">
        <v>152</v>
      </c>
      <c r="E324" s="217" t="s">
        <v>738</v>
      </c>
      <c r="F324" s="218" t="s">
        <v>739</v>
      </c>
      <c r="G324" s="219" t="s">
        <v>155</v>
      </c>
      <c r="H324" s="220">
        <v>35.491</v>
      </c>
      <c r="I324" s="221"/>
      <c r="J324" s="222">
        <f>ROUND(I324*H324,2)</f>
        <v>0</v>
      </c>
      <c r="K324" s="218" t="s">
        <v>156</v>
      </c>
      <c r="L324" s="47"/>
      <c r="M324" s="223" t="s">
        <v>21</v>
      </c>
      <c r="N324" s="224" t="s">
        <v>44</v>
      </c>
      <c r="O324" s="87"/>
      <c r="P324" s="225">
        <f>O324*H324</f>
        <v>0</v>
      </c>
      <c r="Q324" s="225">
        <v>0.094479999999999995</v>
      </c>
      <c r="R324" s="225">
        <f>Q324*H324</f>
        <v>3.3531896799999998</v>
      </c>
      <c r="S324" s="225">
        <v>0</v>
      </c>
      <c r="T324" s="226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7" t="s">
        <v>157</v>
      </c>
      <c r="AT324" s="227" t="s">
        <v>152</v>
      </c>
      <c r="AU324" s="227" t="s">
        <v>81</v>
      </c>
      <c r="AY324" s="20" t="s">
        <v>149</v>
      </c>
      <c r="BE324" s="228">
        <f>IF(N324="základní",J324,0)</f>
        <v>0</v>
      </c>
      <c r="BF324" s="228">
        <f>IF(N324="snížená",J324,0)</f>
        <v>0</v>
      </c>
      <c r="BG324" s="228">
        <f>IF(N324="zákl. přenesená",J324,0)</f>
        <v>0</v>
      </c>
      <c r="BH324" s="228">
        <f>IF(N324="sníž. přenesená",J324,0)</f>
        <v>0</v>
      </c>
      <c r="BI324" s="228">
        <f>IF(N324="nulová",J324,0)</f>
        <v>0</v>
      </c>
      <c r="BJ324" s="20" t="s">
        <v>77</v>
      </c>
      <c r="BK324" s="228">
        <f>ROUND(I324*H324,2)</f>
        <v>0</v>
      </c>
      <c r="BL324" s="20" t="s">
        <v>157</v>
      </c>
      <c r="BM324" s="227" t="s">
        <v>740</v>
      </c>
    </row>
    <row r="325" s="2" customFormat="1">
      <c r="A325" s="41"/>
      <c r="B325" s="42"/>
      <c r="C325" s="43"/>
      <c r="D325" s="229" t="s">
        <v>159</v>
      </c>
      <c r="E325" s="43"/>
      <c r="F325" s="230" t="s">
        <v>741</v>
      </c>
      <c r="G325" s="43"/>
      <c r="H325" s="43"/>
      <c r="I325" s="231"/>
      <c r="J325" s="43"/>
      <c r="K325" s="43"/>
      <c r="L325" s="47"/>
      <c r="M325" s="232"/>
      <c r="N325" s="233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159</v>
      </c>
      <c r="AU325" s="20" t="s">
        <v>81</v>
      </c>
    </row>
    <row r="326" s="2" customFormat="1">
      <c r="A326" s="41"/>
      <c r="B326" s="42"/>
      <c r="C326" s="43"/>
      <c r="D326" s="236" t="s">
        <v>279</v>
      </c>
      <c r="E326" s="43"/>
      <c r="F326" s="288" t="s">
        <v>742</v>
      </c>
      <c r="G326" s="43"/>
      <c r="H326" s="43"/>
      <c r="I326" s="231"/>
      <c r="J326" s="43"/>
      <c r="K326" s="43"/>
      <c r="L326" s="47"/>
      <c r="M326" s="232"/>
      <c r="N326" s="233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279</v>
      </c>
      <c r="AU326" s="20" t="s">
        <v>81</v>
      </c>
    </row>
    <row r="327" s="14" customFormat="1">
      <c r="A327" s="14"/>
      <c r="B327" s="245"/>
      <c r="C327" s="246"/>
      <c r="D327" s="236" t="s">
        <v>161</v>
      </c>
      <c r="E327" s="247" t="s">
        <v>21</v>
      </c>
      <c r="F327" s="248" t="s">
        <v>743</v>
      </c>
      <c r="G327" s="246"/>
      <c r="H327" s="249">
        <v>3.6720000000000002</v>
      </c>
      <c r="I327" s="250"/>
      <c r="J327" s="246"/>
      <c r="K327" s="246"/>
      <c r="L327" s="251"/>
      <c r="M327" s="252"/>
      <c r="N327" s="253"/>
      <c r="O327" s="253"/>
      <c r="P327" s="253"/>
      <c r="Q327" s="253"/>
      <c r="R327" s="253"/>
      <c r="S327" s="253"/>
      <c r="T327" s="25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5" t="s">
        <v>161</v>
      </c>
      <c r="AU327" s="255" t="s">
        <v>81</v>
      </c>
      <c r="AV327" s="14" t="s">
        <v>81</v>
      </c>
      <c r="AW327" s="14" t="s">
        <v>34</v>
      </c>
      <c r="AX327" s="14" t="s">
        <v>73</v>
      </c>
      <c r="AY327" s="255" t="s">
        <v>149</v>
      </c>
    </row>
    <row r="328" s="14" customFormat="1">
      <c r="A328" s="14"/>
      <c r="B328" s="245"/>
      <c r="C328" s="246"/>
      <c r="D328" s="236" t="s">
        <v>161</v>
      </c>
      <c r="E328" s="247" t="s">
        <v>21</v>
      </c>
      <c r="F328" s="248" t="s">
        <v>744</v>
      </c>
      <c r="G328" s="246"/>
      <c r="H328" s="249">
        <v>8.5259999999999998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161</v>
      </c>
      <c r="AU328" s="255" t="s">
        <v>81</v>
      </c>
      <c r="AV328" s="14" t="s">
        <v>81</v>
      </c>
      <c r="AW328" s="14" t="s">
        <v>34</v>
      </c>
      <c r="AX328" s="14" t="s">
        <v>73</v>
      </c>
      <c r="AY328" s="255" t="s">
        <v>149</v>
      </c>
    </row>
    <row r="329" s="14" customFormat="1">
      <c r="A329" s="14"/>
      <c r="B329" s="245"/>
      <c r="C329" s="246"/>
      <c r="D329" s="236" t="s">
        <v>161</v>
      </c>
      <c r="E329" s="247" t="s">
        <v>21</v>
      </c>
      <c r="F329" s="248" t="s">
        <v>745</v>
      </c>
      <c r="G329" s="246"/>
      <c r="H329" s="249">
        <v>6.8949999999999996</v>
      </c>
      <c r="I329" s="250"/>
      <c r="J329" s="246"/>
      <c r="K329" s="246"/>
      <c r="L329" s="251"/>
      <c r="M329" s="252"/>
      <c r="N329" s="253"/>
      <c r="O329" s="253"/>
      <c r="P329" s="253"/>
      <c r="Q329" s="253"/>
      <c r="R329" s="253"/>
      <c r="S329" s="253"/>
      <c r="T329" s="25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5" t="s">
        <v>161</v>
      </c>
      <c r="AU329" s="255" t="s">
        <v>81</v>
      </c>
      <c r="AV329" s="14" t="s">
        <v>81</v>
      </c>
      <c r="AW329" s="14" t="s">
        <v>34</v>
      </c>
      <c r="AX329" s="14" t="s">
        <v>73</v>
      </c>
      <c r="AY329" s="255" t="s">
        <v>149</v>
      </c>
    </row>
    <row r="330" s="14" customFormat="1">
      <c r="A330" s="14"/>
      <c r="B330" s="245"/>
      <c r="C330" s="246"/>
      <c r="D330" s="236" t="s">
        <v>161</v>
      </c>
      <c r="E330" s="247" t="s">
        <v>21</v>
      </c>
      <c r="F330" s="248" t="s">
        <v>746</v>
      </c>
      <c r="G330" s="246"/>
      <c r="H330" s="249">
        <v>15.558</v>
      </c>
      <c r="I330" s="250"/>
      <c r="J330" s="246"/>
      <c r="K330" s="246"/>
      <c r="L330" s="251"/>
      <c r="M330" s="252"/>
      <c r="N330" s="253"/>
      <c r="O330" s="253"/>
      <c r="P330" s="253"/>
      <c r="Q330" s="253"/>
      <c r="R330" s="253"/>
      <c r="S330" s="253"/>
      <c r="T330" s="25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5" t="s">
        <v>161</v>
      </c>
      <c r="AU330" s="255" t="s">
        <v>81</v>
      </c>
      <c r="AV330" s="14" t="s">
        <v>81</v>
      </c>
      <c r="AW330" s="14" t="s">
        <v>34</v>
      </c>
      <c r="AX330" s="14" t="s">
        <v>73</v>
      </c>
      <c r="AY330" s="255" t="s">
        <v>149</v>
      </c>
    </row>
    <row r="331" s="14" customFormat="1">
      <c r="A331" s="14"/>
      <c r="B331" s="245"/>
      <c r="C331" s="246"/>
      <c r="D331" s="236" t="s">
        <v>161</v>
      </c>
      <c r="E331" s="247" t="s">
        <v>21</v>
      </c>
      <c r="F331" s="248" t="s">
        <v>747</v>
      </c>
      <c r="G331" s="246"/>
      <c r="H331" s="249">
        <v>0.83999999999999997</v>
      </c>
      <c r="I331" s="250"/>
      <c r="J331" s="246"/>
      <c r="K331" s="246"/>
      <c r="L331" s="251"/>
      <c r="M331" s="252"/>
      <c r="N331" s="253"/>
      <c r="O331" s="253"/>
      <c r="P331" s="253"/>
      <c r="Q331" s="253"/>
      <c r="R331" s="253"/>
      <c r="S331" s="253"/>
      <c r="T331" s="25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55" t="s">
        <v>161</v>
      </c>
      <c r="AU331" s="255" t="s">
        <v>81</v>
      </c>
      <c r="AV331" s="14" t="s">
        <v>81</v>
      </c>
      <c r="AW331" s="14" t="s">
        <v>34</v>
      </c>
      <c r="AX331" s="14" t="s">
        <v>73</v>
      </c>
      <c r="AY331" s="255" t="s">
        <v>149</v>
      </c>
    </row>
    <row r="332" s="15" customFormat="1">
      <c r="A332" s="15"/>
      <c r="B332" s="256"/>
      <c r="C332" s="257"/>
      <c r="D332" s="236" t="s">
        <v>161</v>
      </c>
      <c r="E332" s="258" t="s">
        <v>21</v>
      </c>
      <c r="F332" s="259" t="s">
        <v>164</v>
      </c>
      <c r="G332" s="257"/>
      <c r="H332" s="260">
        <v>35.491</v>
      </c>
      <c r="I332" s="261"/>
      <c r="J332" s="257"/>
      <c r="K332" s="257"/>
      <c r="L332" s="262"/>
      <c r="M332" s="263"/>
      <c r="N332" s="264"/>
      <c r="O332" s="264"/>
      <c r="P332" s="264"/>
      <c r="Q332" s="264"/>
      <c r="R332" s="264"/>
      <c r="S332" s="264"/>
      <c r="T332" s="26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66" t="s">
        <v>161</v>
      </c>
      <c r="AU332" s="266" t="s">
        <v>81</v>
      </c>
      <c r="AV332" s="15" t="s">
        <v>157</v>
      </c>
      <c r="AW332" s="15" t="s">
        <v>34</v>
      </c>
      <c r="AX332" s="15" t="s">
        <v>77</v>
      </c>
      <c r="AY332" s="266" t="s">
        <v>149</v>
      </c>
    </row>
    <row r="333" s="2" customFormat="1" ht="24.15" customHeight="1">
      <c r="A333" s="41"/>
      <c r="B333" s="42"/>
      <c r="C333" s="216" t="s">
        <v>368</v>
      </c>
      <c r="D333" s="216" t="s">
        <v>152</v>
      </c>
      <c r="E333" s="217" t="s">
        <v>172</v>
      </c>
      <c r="F333" s="218" t="s">
        <v>173</v>
      </c>
      <c r="G333" s="219" t="s">
        <v>174</v>
      </c>
      <c r="H333" s="220">
        <v>49.125</v>
      </c>
      <c r="I333" s="221"/>
      <c r="J333" s="222">
        <f>ROUND(I333*H333,2)</f>
        <v>0</v>
      </c>
      <c r="K333" s="218" t="s">
        <v>156</v>
      </c>
      <c r="L333" s="47"/>
      <c r="M333" s="223" t="s">
        <v>21</v>
      </c>
      <c r="N333" s="224" t="s">
        <v>44</v>
      </c>
      <c r="O333" s="87"/>
      <c r="P333" s="225">
        <f>O333*H333</f>
        <v>0</v>
      </c>
      <c r="Q333" s="225">
        <v>0.00012</v>
      </c>
      <c r="R333" s="225">
        <f>Q333*H333</f>
        <v>0.0058950000000000001</v>
      </c>
      <c r="S333" s="225">
        <v>0</v>
      </c>
      <c r="T333" s="226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7" t="s">
        <v>157</v>
      </c>
      <c r="AT333" s="227" t="s">
        <v>152</v>
      </c>
      <c r="AU333" s="227" t="s">
        <v>81</v>
      </c>
      <c r="AY333" s="20" t="s">
        <v>149</v>
      </c>
      <c r="BE333" s="228">
        <f>IF(N333="základní",J333,0)</f>
        <v>0</v>
      </c>
      <c r="BF333" s="228">
        <f>IF(N333="snížená",J333,0)</f>
        <v>0</v>
      </c>
      <c r="BG333" s="228">
        <f>IF(N333="zákl. přenesená",J333,0)</f>
        <v>0</v>
      </c>
      <c r="BH333" s="228">
        <f>IF(N333="sníž. přenesená",J333,0)</f>
        <v>0</v>
      </c>
      <c r="BI333" s="228">
        <f>IF(N333="nulová",J333,0)</f>
        <v>0</v>
      </c>
      <c r="BJ333" s="20" t="s">
        <v>77</v>
      </c>
      <c r="BK333" s="228">
        <f>ROUND(I333*H333,2)</f>
        <v>0</v>
      </c>
      <c r="BL333" s="20" t="s">
        <v>157</v>
      </c>
      <c r="BM333" s="227" t="s">
        <v>175</v>
      </c>
    </row>
    <row r="334" s="2" customFormat="1">
      <c r="A334" s="41"/>
      <c r="B334" s="42"/>
      <c r="C334" s="43"/>
      <c r="D334" s="229" t="s">
        <v>159</v>
      </c>
      <c r="E334" s="43"/>
      <c r="F334" s="230" t="s">
        <v>176</v>
      </c>
      <c r="G334" s="43"/>
      <c r="H334" s="43"/>
      <c r="I334" s="231"/>
      <c r="J334" s="43"/>
      <c r="K334" s="43"/>
      <c r="L334" s="47"/>
      <c r="M334" s="232"/>
      <c r="N334" s="233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159</v>
      </c>
      <c r="AU334" s="20" t="s">
        <v>81</v>
      </c>
    </row>
    <row r="335" s="14" customFormat="1">
      <c r="A335" s="14"/>
      <c r="B335" s="245"/>
      <c r="C335" s="246"/>
      <c r="D335" s="236" t="s">
        <v>161</v>
      </c>
      <c r="E335" s="247" t="s">
        <v>21</v>
      </c>
      <c r="F335" s="248" t="s">
        <v>748</v>
      </c>
      <c r="G335" s="246"/>
      <c r="H335" s="249">
        <v>5.04</v>
      </c>
      <c r="I335" s="250"/>
      <c r="J335" s="246"/>
      <c r="K335" s="246"/>
      <c r="L335" s="251"/>
      <c r="M335" s="252"/>
      <c r="N335" s="253"/>
      <c r="O335" s="253"/>
      <c r="P335" s="253"/>
      <c r="Q335" s="253"/>
      <c r="R335" s="253"/>
      <c r="S335" s="253"/>
      <c r="T335" s="25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5" t="s">
        <v>161</v>
      </c>
      <c r="AU335" s="255" t="s">
        <v>81</v>
      </c>
      <c r="AV335" s="14" t="s">
        <v>81</v>
      </c>
      <c r="AW335" s="14" t="s">
        <v>34</v>
      </c>
      <c r="AX335" s="14" t="s">
        <v>73</v>
      </c>
      <c r="AY335" s="255" t="s">
        <v>149</v>
      </c>
    </row>
    <row r="336" s="14" customFormat="1">
      <c r="A336" s="14"/>
      <c r="B336" s="245"/>
      <c r="C336" s="246"/>
      <c r="D336" s="236" t="s">
        <v>161</v>
      </c>
      <c r="E336" s="247" t="s">
        <v>21</v>
      </c>
      <c r="F336" s="248" t="s">
        <v>749</v>
      </c>
      <c r="G336" s="246"/>
      <c r="H336" s="249">
        <v>9.7200000000000006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161</v>
      </c>
      <c r="AU336" s="255" t="s">
        <v>81</v>
      </c>
      <c r="AV336" s="14" t="s">
        <v>81</v>
      </c>
      <c r="AW336" s="14" t="s">
        <v>34</v>
      </c>
      <c r="AX336" s="14" t="s">
        <v>73</v>
      </c>
      <c r="AY336" s="255" t="s">
        <v>149</v>
      </c>
    </row>
    <row r="337" s="14" customFormat="1">
      <c r="A337" s="14"/>
      <c r="B337" s="245"/>
      <c r="C337" s="246"/>
      <c r="D337" s="236" t="s">
        <v>161</v>
      </c>
      <c r="E337" s="247" t="s">
        <v>21</v>
      </c>
      <c r="F337" s="248" t="s">
        <v>750</v>
      </c>
      <c r="G337" s="246"/>
      <c r="H337" s="249">
        <v>7</v>
      </c>
      <c r="I337" s="250"/>
      <c r="J337" s="246"/>
      <c r="K337" s="246"/>
      <c r="L337" s="251"/>
      <c r="M337" s="252"/>
      <c r="N337" s="253"/>
      <c r="O337" s="253"/>
      <c r="P337" s="253"/>
      <c r="Q337" s="253"/>
      <c r="R337" s="253"/>
      <c r="S337" s="253"/>
      <c r="T337" s="25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5" t="s">
        <v>161</v>
      </c>
      <c r="AU337" s="255" t="s">
        <v>81</v>
      </c>
      <c r="AV337" s="14" t="s">
        <v>81</v>
      </c>
      <c r="AW337" s="14" t="s">
        <v>34</v>
      </c>
      <c r="AX337" s="14" t="s">
        <v>73</v>
      </c>
      <c r="AY337" s="255" t="s">
        <v>149</v>
      </c>
    </row>
    <row r="338" s="14" customFormat="1">
      <c r="A338" s="14"/>
      <c r="B338" s="245"/>
      <c r="C338" s="246"/>
      <c r="D338" s="236" t="s">
        <v>161</v>
      </c>
      <c r="E338" s="247" t="s">
        <v>21</v>
      </c>
      <c r="F338" s="248" t="s">
        <v>751</v>
      </c>
      <c r="G338" s="246"/>
      <c r="H338" s="249">
        <v>14</v>
      </c>
      <c r="I338" s="250"/>
      <c r="J338" s="246"/>
      <c r="K338" s="246"/>
      <c r="L338" s="251"/>
      <c r="M338" s="252"/>
      <c r="N338" s="253"/>
      <c r="O338" s="253"/>
      <c r="P338" s="253"/>
      <c r="Q338" s="253"/>
      <c r="R338" s="253"/>
      <c r="S338" s="253"/>
      <c r="T338" s="25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5" t="s">
        <v>161</v>
      </c>
      <c r="AU338" s="255" t="s">
        <v>81</v>
      </c>
      <c r="AV338" s="14" t="s">
        <v>81</v>
      </c>
      <c r="AW338" s="14" t="s">
        <v>34</v>
      </c>
      <c r="AX338" s="14" t="s">
        <v>73</v>
      </c>
      <c r="AY338" s="255" t="s">
        <v>149</v>
      </c>
    </row>
    <row r="339" s="13" customFormat="1">
      <c r="A339" s="13"/>
      <c r="B339" s="234"/>
      <c r="C339" s="235"/>
      <c r="D339" s="236" t="s">
        <v>161</v>
      </c>
      <c r="E339" s="237" t="s">
        <v>21</v>
      </c>
      <c r="F339" s="238" t="s">
        <v>752</v>
      </c>
      <c r="G339" s="235"/>
      <c r="H339" s="237" t="s">
        <v>21</v>
      </c>
      <c r="I339" s="239"/>
      <c r="J339" s="235"/>
      <c r="K339" s="235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161</v>
      </c>
      <c r="AU339" s="244" t="s">
        <v>81</v>
      </c>
      <c r="AV339" s="13" t="s">
        <v>77</v>
      </c>
      <c r="AW339" s="13" t="s">
        <v>34</v>
      </c>
      <c r="AX339" s="13" t="s">
        <v>73</v>
      </c>
      <c r="AY339" s="244" t="s">
        <v>149</v>
      </c>
    </row>
    <row r="340" s="14" customFormat="1">
      <c r="A340" s="14"/>
      <c r="B340" s="245"/>
      <c r="C340" s="246"/>
      <c r="D340" s="236" t="s">
        <v>161</v>
      </c>
      <c r="E340" s="247" t="s">
        <v>21</v>
      </c>
      <c r="F340" s="248" t="s">
        <v>753</v>
      </c>
      <c r="G340" s="246"/>
      <c r="H340" s="249">
        <v>2.8999999999999999</v>
      </c>
      <c r="I340" s="250"/>
      <c r="J340" s="246"/>
      <c r="K340" s="246"/>
      <c r="L340" s="251"/>
      <c r="M340" s="252"/>
      <c r="N340" s="253"/>
      <c r="O340" s="253"/>
      <c r="P340" s="253"/>
      <c r="Q340" s="253"/>
      <c r="R340" s="253"/>
      <c r="S340" s="253"/>
      <c r="T340" s="25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5" t="s">
        <v>161</v>
      </c>
      <c r="AU340" s="255" t="s">
        <v>81</v>
      </c>
      <c r="AV340" s="14" t="s">
        <v>81</v>
      </c>
      <c r="AW340" s="14" t="s">
        <v>34</v>
      </c>
      <c r="AX340" s="14" t="s">
        <v>73</v>
      </c>
      <c r="AY340" s="255" t="s">
        <v>149</v>
      </c>
    </row>
    <row r="341" s="14" customFormat="1">
      <c r="A341" s="14"/>
      <c r="B341" s="245"/>
      <c r="C341" s="246"/>
      <c r="D341" s="236" t="s">
        <v>161</v>
      </c>
      <c r="E341" s="247" t="s">
        <v>21</v>
      </c>
      <c r="F341" s="248" t="s">
        <v>754</v>
      </c>
      <c r="G341" s="246"/>
      <c r="H341" s="249">
        <v>3.1499999999999999</v>
      </c>
      <c r="I341" s="250"/>
      <c r="J341" s="246"/>
      <c r="K341" s="246"/>
      <c r="L341" s="251"/>
      <c r="M341" s="252"/>
      <c r="N341" s="253"/>
      <c r="O341" s="253"/>
      <c r="P341" s="253"/>
      <c r="Q341" s="253"/>
      <c r="R341" s="253"/>
      <c r="S341" s="253"/>
      <c r="T341" s="25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5" t="s">
        <v>161</v>
      </c>
      <c r="AU341" s="255" t="s">
        <v>81</v>
      </c>
      <c r="AV341" s="14" t="s">
        <v>81</v>
      </c>
      <c r="AW341" s="14" t="s">
        <v>34</v>
      </c>
      <c r="AX341" s="14" t="s">
        <v>73</v>
      </c>
      <c r="AY341" s="255" t="s">
        <v>149</v>
      </c>
    </row>
    <row r="342" s="14" customFormat="1">
      <c r="A342" s="14"/>
      <c r="B342" s="245"/>
      <c r="C342" s="246"/>
      <c r="D342" s="236" t="s">
        <v>161</v>
      </c>
      <c r="E342" s="247" t="s">
        <v>21</v>
      </c>
      <c r="F342" s="248" t="s">
        <v>755</v>
      </c>
      <c r="G342" s="246"/>
      <c r="H342" s="249">
        <v>2.3900000000000001</v>
      </c>
      <c r="I342" s="250"/>
      <c r="J342" s="246"/>
      <c r="K342" s="246"/>
      <c r="L342" s="251"/>
      <c r="M342" s="252"/>
      <c r="N342" s="253"/>
      <c r="O342" s="253"/>
      <c r="P342" s="253"/>
      <c r="Q342" s="253"/>
      <c r="R342" s="253"/>
      <c r="S342" s="253"/>
      <c r="T342" s="25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5" t="s">
        <v>161</v>
      </c>
      <c r="AU342" s="255" t="s">
        <v>81</v>
      </c>
      <c r="AV342" s="14" t="s">
        <v>81</v>
      </c>
      <c r="AW342" s="14" t="s">
        <v>34</v>
      </c>
      <c r="AX342" s="14" t="s">
        <v>73</v>
      </c>
      <c r="AY342" s="255" t="s">
        <v>149</v>
      </c>
    </row>
    <row r="343" s="14" customFormat="1">
      <c r="A343" s="14"/>
      <c r="B343" s="245"/>
      <c r="C343" s="246"/>
      <c r="D343" s="236" t="s">
        <v>161</v>
      </c>
      <c r="E343" s="247" t="s">
        <v>21</v>
      </c>
      <c r="F343" s="248" t="s">
        <v>756</v>
      </c>
      <c r="G343" s="246"/>
      <c r="H343" s="249">
        <v>4.9249999999999998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161</v>
      </c>
      <c r="AU343" s="255" t="s">
        <v>81</v>
      </c>
      <c r="AV343" s="14" t="s">
        <v>81</v>
      </c>
      <c r="AW343" s="14" t="s">
        <v>34</v>
      </c>
      <c r="AX343" s="14" t="s">
        <v>73</v>
      </c>
      <c r="AY343" s="255" t="s">
        <v>149</v>
      </c>
    </row>
    <row r="344" s="15" customFormat="1">
      <c r="A344" s="15"/>
      <c r="B344" s="256"/>
      <c r="C344" s="257"/>
      <c r="D344" s="236" t="s">
        <v>161</v>
      </c>
      <c r="E344" s="258" t="s">
        <v>21</v>
      </c>
      <c r="F344" s="259" t="s">
        <v>164</v>
      </c>
      <c r="G344" s="257"/>
      <c r="H344" s="260">
        <v>49.125</v>
      </c>
      <c r="I344" s="261"/>
      <c r="J344" s="257"/>
      <c r="K344" s="257"/>
      <c r="L344" s="262"/>
      <c r="M344" s="263"/>
      <c r="N344" s="264"/>
      <c r="O344" s="264"/>
      <c r="P344" s="264"/>
      <c r="Q344" s="264"/>
      <c r="R344" s="264"/>
      <c r="S344" s="264"/>
      <c r="T344" s="26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6" t="s">
        <v>161</v>
      </c>
      <c r="AU344" s="266" t="s">
        <v>81</v>
      </c>
      <c r="AV344" s="15" t="s">
        <v>157</v>
      </c>
      <c r="AW344" s="15" t="s">
        <v>34</v>
      </c>
      <c r="AX344" s="15" t="s">
        <v>77</v>
      </c>
      <c r="AY344" s="266" t="s">
        <v>149</v>
      </c>
    </row>
    <row r="345" s="12" customFormat="1" ht="22.8" customHeight="1">
      <c r="A345" s="12"/>
      <c r="B345" s="200"/>
      <c r="C345" s="201"/>
      <c r="D345" s="202" t="s">
        <v>72</v>
      </c>
      <c r="E345" s="214" t="s">
        <v>157</v>
      </c>
      <c r="F345" s="214" t="s">
        <v>757</v>
      </c>
      <c r="G345" s="201"/>
      <c r="H345" s="201"/>
      <c r="I345" s="204"/>
      <c r="J345" s="215">
        <f>BK345</f>
        <v>0</v>
      </c>
      <c r="K345" s="201"/>
      <c r="L345" s="206"/>
      <c r="M345" s="207"/>
      <c r="N345" s="208"/>
      <c r="O345" s="208"/>
      <c r="P345" s="209">
        <f>SUM(P346:P391)</f>
        <v>0</v>
      </c>
      <c r="Q345" s="208"/>
      <c r="R345" s="209">
        <f>SUM(R346:R391)</f>
        <v>6.5940833399999992</v>
      </c>
      <c r="S345" s="208"/>
      <c r="T345" s="210">
        <f>SUM(T346:T391)</f>
        <v>0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R345" s="211" t="s">
        <v>77</v>
      </c>
      <c r="AT345" s="212" t="s">
        <v>72</v>
      </c>
      <c r="AU345" s="212" t="s">
        <v>77</v>
      </c>
      <c r="AY345" s="211" t="s">
        <v>149</v>
      </c>
      <c r="BK345" s="213">
        <f>SUM(BK346:BK391)</f>
        <v>0</v>
      </c>
    </row>
    <row r="346" s="2" customFormat="1" ht="49.05" customHeight="1">
      <c r="A346" s="41"/>
      <c r="B346" s="42"/>
      <c r="C346" s="216" t="s">
        <v>372</v>
      </c>
      <c r="D346" s="216" t="s">
        <v>152</v>
      </c>
      <c r="E346" s="217" t="s">
        <v>758</v>
      </c>
      <c r="F346" s="218" t="s">
        <v>759</v>
      </c>
      <c r="G346" s="219" t="s">
        <v>327</v>
      </c>
      <c r="H346" s="220">
        <v>1.9390000000000001</v>
      </c>
      <c r="I346" s="221"/>
      <c r="J346" s="222">
        <f>ROUND(I346*H346,2)</f>
        <v>0</v>
      </c>
      <c r="K346" s="218" t="s">
        <v>156</v>
      </c>
      <c r="L346" s="47"/>
      <c r="M346" s="223" t="s">
        <v>21</v>
      </c>
      <c r="N346" s="224" t="s">
        <v>44</v>
      </c>
      <c r="O346" s="87"/>
      <c r="P346" s="225">
        <f>O346*H346</f>
        <v>0</v>
      </c>
      <c r="Q346" s="225">
        <v>2.5020099999999998</v>
      </c>
      <c r="R346" s="225">
        <f>Q346*H346</f>
        <v>4.8513973899999998</v>
      </c>
      <c r="S346" s="225">
        <v>0</v>
      </c>
      <c r="T346" s="226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7" t="s">
        <v>157</v>
      </c>
      <c r="AT346" s="227" t="s">
        <v>152</v>
      </c>
      <c r="AU346" s="227" t="s">
        <v>81</v>
      </c>
      <c r="AY346" s="20" t="s">
        <v>149</v>
      </c>
      <c r="BE346" s="228">
        <f>IF(N346="základní",J346,0)</f>
        <v>0</v>
      </c>
      <c r="BF346" s="228">
        <f>IF(N346="snížená",J346,0)</f>
        <v>0</v>
      </c>
      <c r="BG346" s="228">
        <f>IF(N346="zákl. přenesená",J346,0)</f>
        <v>0</v>
      </c>
      <c r="BH346" s="228">
        <f>IF(N346="sníž. přenesená",J346,0)</f>
        <v>0</v>
      </c>
      <c r="BI346" s="228">
        <f>IF(N346="nulová",J346,0)</f>
        <v>0</v>
      </c>
      <c r="BJ346" s="20" t="s">
        <v>77</v>
      </c>
      <c r="BK346" s="228">
        <f>ROUND(I346*H346,2)</f>
        <v>0</v>
      </c>
      <c r="BL346" s="20" t="s">
        <v>157</v>
      </c>
      <c r="BM346" s="227" t="s">
        <v>760</v>
      </c>
    </row>
    <row r="347" s="2" customFormat="1">
      <c r="A347" s="41"/>
      <c r="B347" s="42"/>
      <c r="C347" s="43"/>
      <c r="D347" s="229" t="s">
        <v>159</v>
      </c>
      <c r="E347" s="43"/>
      <c r="F347" s="230" t="s">
        <v>761</v>
      </c>
      <c r="G347" s="43"/>
      <c r="H347" s="43"/>
      <c r="I347" s="231"/>
      <c r="J347" s="43"/>
      <c r="K347" s="43"/>
      <c r="L347" s="47"/>
      <c r="M347" s="232"/>
      <c r="N347" s="233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159</v>
      </c>
      <c r="AU347" s="20" t="s">
        <v>81</v>
      </c>
    </row>
    <row r="348" s="13" customFormat="1">
      <c r="A348" s="13"/>
      <c r="B348" s="234"/>
      <c r="C348" s="235"/>
      <c r="D348" s="236" t="s">
        <v>161</v>
      </c>
      <c r="E348" s="237" t="s">
        <v>21</v>
      </c>
      <c r="F348" s="238" t="s">
        <v>762</v>
      </c>
      <c r="G348" s="235"/>
      <c r="H348" s="237" t="s">
        <v>21</v>
      </c>
      <c r="I348" s="239"/>
      <c r="J348" s="235"/>
      <c r="K348" s="235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161</v>
      </c>
      <c r="AU348" s="244" t="s">
        <v>81</v>
      </c>
      <c r="AV348" s="13" t="s">
        <v>77</v>
      </c>
      <c r="AW348" s="13" t="s">
        <v>34</v>
      </c>
      <c r="AX348" s="13" t="s">
        <v>73</v>
      </c>
      <c r="AY348" s="244" t="s">
        <v>149</v>
      </c>
    </row>
    <row r="349" s="14" customFormat="1">
      <c r="A349" s="14"/>
      <c r="B349" s="245"/>
      <c r="C349" s="246"/>
      <c r="D349" s="236" t="s">
        <v>161</v>
      </c>
      <c r="E349" s="247" t="s">
        <v>21</v>
      </c>
      <c r="F349" s="248" t="s">
        <v>763</v>
      </c>
      <c r="G349" s="246"/>
      <c r="H349" s="249">
        <v>1.9390000000000001</v>
      </c>
      <c r="I349" s="250"/>
      <c r="J349" s="246"/>
      <c r="K349" s="246"/>
      <c r="L349" s="251"/>
      <c r="M349" s="252"/>
      <c r="N349" s="253"/>
      <c r="O349" s="253"/>
      <c r="P349" s="253"/>
      <c r="Q349" s="253"/>
      <c r="R349" s="253"/>
      <c r="S349" s="253"/>
      <c r="T349" s="25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5" t="s">
        <v>161</v>
      </c>
      <c r="AU349" s="255" t="s">
        <v>81</v>
      </c>
      <c r="AV349" s="14" t="s">
        <v>81</v>
      </c>
      <c r="AW349" s="14" t="s">
        <v>34</v>
      </c>
      <c r="AX349" s="14" t="s">
        <v>73</v>
      </c>
      <c r="AY349" s="255" t="s">
        <v>149</v>
      </c>
    </row>
    <row r="350" s="15" customFormat="1">
      <c r="A350" s="15"/>
      <c r="B350" s="256"/>
      <c r="C350" s="257"/>
      <c r="D350" s="236" t="s">
        <v>161</v>
      </c>
      <c r="E350" s="258" t="s">
        <v>21</v>
      </c>
      <c r="F350" s="259" t="s">
        <v>164</v>
      </c>
      <c r="G350" s="257"/>
      <c r="H350" s="260">
        <v>1.9390000000000001</v>
      </c>
      <c r="I350" s="261"/>
      <c r="J350" s="257"/>
      <c r="K350" s="257"/>
      <c r="L350" s="262"/>
      <c r="M350" s="263"/>
      <c r="N350" s="264"/>
      <c r="O350" s="264"/>
      <c r="P350" s="264"/>
      <c r="Q350" s="264"/>
      <c r="R350" s="264"/>
      <c r="S350" s="264"/>
      <c r="T350" s="26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66" t="s">
        <v>161</v>
      </c>
      <c r="AU350" s="266" t="s">
        <v>81</v>
      </c>
      <c r="AV350" s="15" t="s">
        <v>157</v>
      </c>
      <c r="AW350" s="15" t="s">
        <v>34</v>
      </c>
      <c r="AX350" s="15" t="s">
        <v>77</v>
      </c>
      <c r="AY350" s="266" t="s">
        <v>149</v>
      </c>
    </row>
    <row r="351" s="2" customFormat="1" ht="37.8" customHeight="1">
      <c r="A351" s="41"/>
      <c r="B351" s="42"/>
      <c r="C351" s="216" t="s">
        <v>376</v>
      </c>
      <c r="D351" s="216" t="s">
        <v>152</v>
      </c>
      <c r="E351" s="217" t="s">
        <v>764</v>
      </c>
      <c r="F351" s="218" t="s">
        <v>765</v>
      </c>
      <c r="G351" s="219" t="s">
        <v>155</v>
      </c>
      <c r="H351" s="220">
        <v>7.758</v>
      </c>
      <c r="I351" s="221"/>
      <c r="J351" s="222">
        <f>ROUND(I351*H351,2)</f>
        <v>0</v>
      </c>
      <c r="K351" s="218" t="s">
        <v>156</v>
      </c>
      <c r="L351" s="47"/>
      <c r="M351" s="223" t="s">
        <v>21</v>
      </c>
      <c r="N351" s="224" t="s">
        <v>44</v>
      </c>
      <c r="O351" s="87"/>
      <c r="P351" s="225">
        <f>O351*H351</f>
        <v>0</v>
      </c>
      <c r="Q351" s="225">
        <v>0.0053299999999999997</v>
      </c>
      <c r="R351" s="225">
        <f>Q351*H351</f>
        <v>0.041350140000000001</v>
      </c>
      <c r="S351" s="225">
        <v>0</v>
      </c>
      <c r="T351" s="226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7" t="s">
        <v>157</v>
      </c>
      <c r="AT351" s="227" t="s">
        <v>152</v>
      </c>
      <c r="AU351" s="227" t="s">
        <v>81</v>
      </c>
      <c r="AY351" s="20" t="s">
        <v>149</v>
      </c>
      <c r="BE351" s="228">
        <f>IF(N351="základní",J351,0)</f>
        <v>0</v>
      </c>
      <c r="BF351" s="228">
        <f>IF(N351="snížená",J351,0)</f>
        <v>0</v>
      </c>
      <c r="BG351" s="228">
        <f>IF(N351="zákl. přenesená",J351,0)</f>
        <v>0</v>
      </c>
      <c r="BH351" s="228">
        <f>IF(N351="sníž. přenesená",J351,0)</f>
        <v>0</v>
      </c>
      <c r="BI351" s="228">
        <f>IF(N351="nulová",J351,0)</f>
        <v>0</v>
      </c>
      <c r="BJ351" s="20" t="s">
        <v>77</v>
      </c>
      <c r="BK351" s="228">
        <f>ROUND(I351*H351,2)</f>
        <v>0</v>
      </c>
      <c r="BL351" s="20" t="s">
        <v>157</v>
      </c>
      <c r="BM351" s="227" t="s">
        <v>766</v>
      </c>
    </row>
    <row r="352" s="2" customFormat="1">
      <c r="A352" s="41"/>
      <c r="B352" s="42"/>
      <c r="C352" s="43"/>
      <c r="D352" s="229" t="s">
        <v>159</v>
      </c>
      <c r="E352" s="43"/>
      <c r="F352" s="230" t="s">
        <v>767</v>
      </c>
      <c r="G352" s="43"/>
      <c r="H352" s="43"/>
      <c r="I352" s="231"/>
      <c r="J352" s="43"/>
      <c r="K352" s="43"/>
      <c r="L352" s="47"/>
      <c r="M352" s="232"/>
      <c r="N352" s="233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159</v>
      </c>
      <c r="AU352" s="20" t="s">
        <v>81</v>
      </c>
    </row>
    <row r="353" s="13" customFormat="1">
      <c r="A353" s="13"/>
      <c r="B353" s="234"/>
      <c r="C353" s="235"/>
      <c r="D353" s="236" t="s">
        <v>161</v>
      </c>
      <c r="E353" s="237" t="s">
        <v>21</v>
      </c>
      <c r="F353" s="238" t="s">
        <v>762</v>
      </c>
      <c r="G353" s="235"/>
      <c r="H353" s="237" t="s">
        <v>21</v>
      </c>
      <c r="I353" s="239"/>
      <c r="J353" s="235"/>
      <c r="K353" s="235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161</v>
      </c>
      <c r="AU353" s="244" t="s">
        <v>81</v>
      </c>
      <c r="AV353" s="13" t="s">
        <v>77</v>
      </c>
      <c r="AW353" s="13" t="s">
        <v>34</v>
      </c>
      <c r="AX353" s="13" t="s">
        <v>73</v>
      </c>
      <c r="AY353" s="244" t="s">
        <v>149</v>
      </c>
    </row>
    <row r="354" s="14" customFormat="1">
      <c r="A354" s="14"/>
      <c r="B354" s="245"/>
      <c r="C354" s="246"/>
      <c r="D354" s="236" t="s">
        <v>161</v>
      </c>
      <c r="E354" s="247" t="s">
        <v>21</v>
      </c>
      <c r="F354" s="248" t="s">
        <v>768</v>
      </c>
      <c r="G354" s="246"/>
      <c r="H354" s="249">
        <v>7.758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161</v>
      </c>
      <c r="AU354" s="255" t="s">
        <v>81</v>
      </c>
      <c r="AV354" s="14" t="s">
        <v>81</v>
      </c>
      <c r="AW354" s="14" t="s">
        <v>34</v>
      </c>
      <c r="AX354" s="14" t="s">
        <v>73</v>
      </c>
      <c r="AY354" s="255" t="s">
        <v>149</v>
      </c>
    </row>
    <row r="355" s="16" customFormat="1">
      <c r="A355" s="16"/>
      <c r="B355" s="267"/>
      <c r="C355" s="268"/>
      <c r="D355" s="236" t="s">
        <v>161</v>
      </c>
      <c r="E355" s="269" t="s">
        <v>445</v>
      </c>
      <c r="F355" s="270" t="s">
        <v>192</v>
      </c>
      <c r="G355" s="268"/>
      <c r="H355" s="271">
        <v>7.758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T355" s="277" t="s">
        <v>161</v>
      </c>
      <c r="AU355" s="277" t="s">
        <v>81</v>
      </c>
      <c r="AV355" s="16" t="s">
        <v>150</v>
      </c>
      <c r="AW355" s="16" t="s">
        <v>34</v>
      </c>
      <c r="AX355" s="16" t="s">
        <v>73</v>
      </c>
      <c r="AY355" s="277" t="s">
        <v>149</v>
      </c>
    </row>
    <row r="356" s="15" customFormat="1">
      <c r="A356" s="15"/>
      <c r="B356" s="256"/>
      <c r="C356" s="257"/>
      <c r="D356" s="236" t="s">
        <v>161</v>
      </c>
      <c r="E356" s="258" t="s">
        <v>21</v>
      </c>
      <c r="F356" s="259" t="s">
        <v>164</v>
      </c>
      <c r="G356" s="257"/>
      <c r="H356" s="260">
        <v>7.758</v>
      </c>
      <c r="I356" s="261"/>
      <c r="J356" s="257"/>
      <c r="K356" s="257"/>
      <c r="L356" s="262"/>
      <c r="M356" s="263"/>
      <c r="N356" s="264"/>
      <c r="O356" s="264"/>
      <c r="P356" s="264"/>
      <c r="Q356" s="264"/>
      <c r="R356" s="264"/>
      <c r="S356" s="264"/>
      <c r="T356" s="26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66" t="s">
        <v>161</v>
      </c>
      <c r="AU356" s="266" t="s">
        <v>81</v>
      </c>
      <c r="AV356" s="15" t="s">
        <v>157</v>
      </c>
      <c r="AW356" s="15" t="s">
        <v>34</v>
      </c>
      <c r="AX356" s="15" t="s">
        <v>77</v>
      </c>
      <c r="AY356" s="266" t="s">
        <v>149</v>
      </c>
    </row>
    <row r="357" s="2" customFormat="1" ht="37.8" customHeight="1">
      <c r="A357" s="41"/>
      <c r="B357" s="42"/>
      <c r="C357" s="216" t="s">
        <v>380</v>
      </c>
      <c r="D357" s="216" t="s">
        <v>152</v>
      </c>
      <c r="E357" s="217" t="s">
        <v>769</v>
      </c>
      <c r="F357" s="218" t="s">
        <v>770</v>
      </c>
      <c r="G357" s="219" t="s">
        <v>155</v>
      </c>
      <c r="H357" s="220">
        <v>7.758</v>
      </c>
      <c r="I357" s="221"/>
      <c r="J357" s="222">
        <f>ROUND(I357*H357,2)</f>
        <v>0</v>
      </c>
      <c r="K357" s="218" t="s">
        <v>156</v>
      </c>
      <c r="L357" s="47"/>
      <c r="M357" s="223" t="s">
        <v>21</v>
      </c>
      <c r="N357" s="224" t="s">
        <v>44</v>
      </c>
      <c r="O357" s="87"/>
      <c r="P357" s="225">
        <f>O357*H357</f>
        <v>0</v>
      </c>
      <c r="Q357" s="225">
        <v>0</v>
      </c>
      <c r="R357" s="225">
        <f>Q357*H357</f>
        <v>0</v>
      </c>
      <c r="S357" s="225">
        <v>0</v>
      </c>
      <c r="T357" s="226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227" t="s">
        <v>157</v>
      </c>
      <c r="AT357" s="227" t="s">
        <v>152</v>
      </c>
      <c r="AU357" s="227" t="s">
        <v>81</v>
      </c>
      <c r="AY357" s="20" t="s">
        <v>149</v>
      </c>
      <c r="BE357" s="228">
        <f>IF(N357="základní",J357,0)</f>
        <v>0</v>
      </c>
      <c r="BF357" s="228">
        <f>IF(N357="snížená",J357,0)</f>
        <v>0</v>
      </c>
      <c r="BG357" s="228">
        <f>IF(N357="zákl. přenesená",J357,0)</f>
        <v>0</v>
      </c>
      <c r="BH357" s="228">
        <f>IF(N357="sníž. přenesená",J357,0)</f>
        <v>0</v>
      </c>
      <c r="BI357" s="228">
        <f>IF(N357="nulová",J357,0)</f>
        <v>0</v>
      </c>
      <c r="BJ357" s="20" t="s">
        <v>77</v>
      </c>
      <c r="BK357" s="228">
        <f>ROUND(I357*H357,2)</f>
        <v>0</v>
      </c>
      <c r="BL357" s="20" t="s">
        <v>157</v>
      </c>
      <c r="BM357" s="227" t="s">
        <v>771</v>
      </c>
    </row>
    <row r="358" s="2" customFormat="1">
      <c r="A358" s="41"/>
      <c r="B358" s="42"/>
      <c r="C358" s="43"/>
      <c r="D358" s="229" t="s">
        <v>159</v>
      </c>
      <c r="E358" s="43"/>
      <c r="F358" s="230" t="s">
        <v>772</v>
      </c>
      <c r="G358" s="43"/>
      <c r="H358" s="43"/>
      <c r="I358" s="231"/>
      <c r="J358" s="43"/>
      <c r="K358" s="43"/>
      <c r="L358" s="47"/>
      <c r="M358" s="232"/>
      <c r="N358" s="233"/>
      <c r="O358" s="87"/>
      <c r="P358" s="87"/>
      <c r="Q358" s="87"/>
      <c r="R358" s="87"/>
      <c r="S358" s="87"/>
      <c r="T358" s="88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0" t="s">
        <v>159</v>
      </c>
      <c r="AU358" s="20" t="s">
        <v>81</v>
      </c>
    </row>
    <row r="359" s="14" customFormat="1">
      <c r="A359" s="14"/>
      <c r="B359" s="245"/>
      <c r="C359" s="246"/>
      <c r="D359" s="236" t="s">
        <v>161</v>
      </c>
      <c r="E359" s="247" t="s">
        <v>21</v>
      </c>
      <c r="F359" s="248" t="s">
        <v>445</v>
      </c>
      <c r="G359" s="246"/>
      <c r="H359" s="249">
        <v>7.758</v>
      </c>
      <c r="I359" s="250"/>
      <c r="J359" s="246"/>
      <c r="K359" s="246"/>
      <c r="L359" s="251"/>
      <c r="M359" s="252"/>
      <c r="N359" s="253"/>
      <c r="O359" s="253"/>
      <c r="P359" s="253"/>
      <c r="Q359" s="253"/>
      <c r="R359" s="253"/>
      <c r="S359" s="253"/>
      <c r="T359" s="25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5" t="s">
        <v>161</v>
      </c>
      <c r="AU359" s="255" t="s">
        <v>81</v>
      </c>
      <c r="AV359" s="14" t="s">
        <v>81</v>
      </c>
      <c r="AW359" s="14" t="s">
        <v>34</v>
      </c>
      <c r="AX359" s="14" t="s">
        <v>77</v>
      </c>
      <c r="AY359" s="255" t="s">
        <v>149</v>
      </c>
    </row>
    <row r="360" s="2" customFormat="1" ht="37.8" customHeight="1">
      <c r="A360" s="41"/>
      <c r="B360" s="42"/>
      <c r="C360" s="216" t="s">
        <v>384</v>
      </c>
      <c r="D360" s="216" t="s">
        <v>152</v>
      </c>
      <c r="E360" s="217" t="s">
        <v>773</v>
      </c>
      <c r="F360" s="218" t="s">
        <v>774</v>
      </c>
      <c r="G360" s="219" t="s">
        <v>155</v>
      </c>
      <c r="H360" s="220">
        <v>7.758</v>
      </c>
      <c r="I360" s="221"/>
      <c r="J360" s="222">
        <f>ROUND(I360*H360,2)</f>
        <v>0</v>
      </c>
      <c r="K360" s="218" t="s">
        <v>156</v>
      </c>
      <c r="L360" s="47"/>
      <c r="M360" s="223" t="s">
        <v>21</v>
      </c>
      <c r="N360" s="224" t="s">
        <v>44</v>
      </c>
      <c r="O360" s="87"/>
      <c r="P360" s="225">
        <f>O360*H360</f>
        <v>0</v>
      </c>
      <c r="Q360" s="225">
        <v>0.00088000000000000003</v>
      </c>
      <c r="R360" s="225">
        <f>Q360*H360</f>
        <v>0.0068270400000000004</v>
      </c>
      <c r="S360" s="225">
        <v>0</v>
      </c>
      <c r="T360" s="226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227" t="s">
        <v>157</v>
      </c>
      <c r="AT360" s="227" t="s">
        <v>152</v>
      </c>
      <c r="AU360" s="227" t="s">
        <v>81</v>
      </c>
      <c r="AY360" s="20" t="s">
        <v>149</v>
      </c>
      <c r="BE360" s="228">
        <f>IF(N360="základní",J360,0)</f>
        <v>0</v>
      </c>
      <c r="BF360" s="228">
        <f>IF(N360="snížená",J360,0)</f>
        <v>0</v>
      </c>
      <c r="BG360" s="228">
        <f>IF(N360="zákl. přenesená",J360,0)</f>
        <v>0</v>
      </c>
      <c r="BH360" s="228">
        <f>IF(N360="sníž. přenesená",J360,0)</f>
        <v>0</v>
      </c>
      <c r="BI360" s="228">
        <f>IF(N360="nulová",J360,0)</f>
        <v>0</v>
      </c>
      <c r="BJ360" s="20" t="s">
        <v>77</v>
      </c>
      <c r="BK360" s="228">
        <f>ROUND(I360*H360,2)</f>
        <v>0</v>
      </c>
      <c r="BL360" s="20" t="s">
        <v>157</v>
      </c>
      <c r="BM360" s="227" t="s">
        <v>775</v>
      </c>
    </row>
    <row r="361" s="2" customFormat="1">
      <c r="A361" s="41"/>
      <c r="B361" s="42"/>
      <c r="C361" s="43"/>
      <c r="D361" s="229" t="s">
        <v>159</v>
      </c>
      <c r="E361" s="43"/>
      <c r="F361" s="230" t="s">
        <v>776</v>
      </c>
      <c r="G361" s="43"/>
      <c r="H361" s="43"/>
      <c r="I361" s="231"/>
      <c r="J361" s="43"/>
      <c r="K361" s="43"/>
      <c r="L361" s="47"/>
      <c r="M361" s="232"/>
      <c r="N361" s="233"/>
      <c r="O361" s="87"/>
      <c r="P361" s="87"/>
      <c r="Q361" s="87"/>
      <c r="R361" s="87"/>
      <c r="S361" s="87"/>
      <c r="T361" s="88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T361" s="20" t="s">
        <v>159</v>
      </c>
      <c r="AU361" s="20" t="s">
        <v>81</v>
      </c>
    </row>
    <row r="362" s="14" customFormat="1">
      <c r="A362" s="14"/>
      <c r="B362" s="245"/>
      <c r="C362" s="246"/>
      <c r="D362" s="236" t="s">
        <v>161</v>
      </c>
      <c r="E362" s="247" t="s">
        <v>21</v>
      </c>
      <c r="F362" s="248" t="s">
        <v>445</v>
      </c>
      <c r="G362" s="246"/>
      <c r="H362" s="249">
        <v>7.758</v>
      </c>
      <c r="I362" s="250"/>
      <c r="J362" s="246"/>
      <c r="K362" s="246"/>
      <c r="L362" s="251"/>
      <c r="M362" s="252"/>
      <c r="N362" s="253"/>
      <c r="O362" s="253"/>
      <c r="P362" s="253"/>
      <c r="Q362" s="253"/>
      <c r="R362" s="253"/>
      <c r="S362" s="253"/>
      <c r="T362" s="25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5" t="s">
        <v>161</v>
      </c>
      <c r="AU362" s="255" t="s">
        <v>81</v>
      </c>
      <c r="AV362" s="14" t="s">
        <v>81</v>
      </c>
      <c r="AW362" s="14" t="s">
        <v>34</v>
      </c>
      <c r="AX362" s="14" t="s">
        <v>77</v>
      </c>
      <c r="AY362" s="255" t="s">
        <v>149</v>
      </c>
    </row>
    <row r="363" s="2" customFormat="1" ht="37.8" customHeight="1">
      <c r="A363" s="41"/>
      <c r="B363" s="42"/>
      <c r="C363" s="216" t="s">
        <v>388</v>
      </c>
      <c r="D363" s="216" t="s">
        <v>152</v>
      </c>
      <c r="E363" s="217" t="s">
        <v>777</v>
      </c>
      <c r="F363" s="218" t="s">
        <v>778</v>
      </c>
      <c r="G363" s="219" t="s">
        <v>155</v>
      </c>
      <c r="H363" s="220">
        <v>7.758</v>
      </c>
      <c r="I363" s="221"/>
      <c r="J363" s="222">
        <f>ROUND(I363*H363,2)</f>
        <v>0</v>
      </c>
      <c r="K363" s="218" t="s">
        <v>156</v>
      </c>
      <c r="L363" s="47"/>
      <c r="M363" s="223" t="s">
        <v>21</v>
      </c>
      <c r="N363" s="224" t="s">
        <v>44</v>
      </c>
      <c r="O363" s="87"/>
      <c r="P363" s="225">
        <f>O363*H363</f>
        <v>0</v>
      </c>
      <c r="Q363" s="225">
        <v>0</v>
      </c>
      <c r="R363" s="225">
        <f>Q363*H363</f>
        <v>0</v>
      </c>
      <c r="S363" s="225">
        <v>0</v>
      </c>
      <c r="T363" s="226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227" t="s">
        <v>157</v>
      </c>
      <c r="AT363" s="227" t="s">
        <v>152</v>
      </c>
      <c r="AU363" s="227" t="s">
        <v>81</v>
      </c>
      <c r="AY363" s="20" t="s">
        <v>149</v>
      </c>
      <c r="BE363" s="228">
        <f>IF(N363="základní",J363,0)</f>
        <v>0</v>
      </c>
      <c r="BF363" s="228">
        <f>IF(N363="snížená",J363,0)</f>
        <v>0</v>
      </c>
      <c r="BG363" s="228">
        <f>IF(N363="zákl. přenesená",J363,0)</f>
        <v>0</v>
      </c>
      <c r="BH363" s="228">
        <f>IF(N363="sníž. přenesená",J363,0)</f>
        <v>0</v>
      </c>
      <c r="BI363" s="228">
        <f>IF(N363="nulová",J363,0)</f>
        <v>0</v>
      </c>
      <c r="BJ363" s="20" t="s">
        <v>77</v>
      </c>
      <c r="BK363" s="228">
        <f>ROUND(I363*H363,2)</f>
        <v>0</v>
      </c>
      <c r="BL363" s="20" t="s">
        <v>157</v>
      </c>
      <c r="BM363" s="227" t="s">
        <v>779</v>
      </c>
    </row>
    <row r="364" s="2" customFormat="1">
      <c r="A364" s="41"/>
      <c r="B364" s="42"/>
      <c r="C364" s="43"/>
      <c r="D364" s="229" t="s">
        <v>159</v>
      </c>
      <c r="E364" s="43"/>
      <c r="F364" s="230" t="s">
        <v>780</v>
      </c>
      <c r="G364" s="43"/>
      <c r="H364" s="43"/>
      <c r="I364" s="231"/>
      <c r="J364" s="43"/>
      <c r="K364" s="43"/>
      <c r="L364" s="47"/>
      <c r="M364" s="232"/>
      <c r="N364" s="233"/>
      <c r="O364" s="87"/>
      <c r="P364" s="87"/>
      <c r="Q364" s="87"/>
      <c r="R364" s="87"/>
      <c r="S364" s="87"/>
      <c r="T364" s="88"/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T364" s="20" t="s">
        <v>159</v>
      </c>
      <c r="AU364" s="20" t="s">
        <v>81</v>
      </c>
    </row>
    <row r="365" s="14" customFormat="1">
      <c r="A365" s="14"/>
      <c r="B365" s="245"/>
      <c r="C365" s="246"/>
      <c r="D365" s="236" t="s">
        <v>161</v>
      </c>
      <c r="E365" s="247" t="s">
        <v>21</v>
      </c>
      <c r="F365" s="248" t="s">
        <v>445</v>
      </c>
      <c r="G365" s="246"/>
      <c r="H365" s="249">
        <v>7.758</v>
      </c>
      <c r="I365" s="250"/>
      <c r="J365" s="246"/>
      <c r="K365" s="246"/>
      <c r="L365" s="251"/>
      <c r="M365" s="252"/>
      <c r="N365" s="253"/>
      <c r="O365" s="253"/>
      <c r="P365" s="253"/>
      <c r="Q365" s="253"/>
      <c r="R365" s="253"/>
      <c r="S365" s="253"/>
      <c r="T365" s="25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5" t="s">
        <v>161</v>
      </c>
      <c r="AU365" s="255" t="s">
        <v>81</v>
      </c>
      <c r="AV365" s="14" t="s">
        <v>81</v>
      </c>
      <c r="AW365" s="14" t="s">
        <v>34</v>
      </c>
      <c r="AX365" s="14" t="s">
        <v>77</v>
      </c>
      <c r="AY365" s="255" t="s">
        <v>149</v>
      </c>
    </row>
    <row r="366" s="2" customFormat="1" ht="78" customHeight="1">
      <c r="A366" s="41"/>
      <c r="B366" s="42"/>
      <c r="C366" s="216" t="s">
        <v>392</v>
      </c>
      <c r="D366" s="216" t="s">
        <v>152</v>
      </c>
      <c r="E366" s="217" t="s">
        <v>781</v>
      </c>
      <c r="F366" s="218" t="s">
        <v>782</v>
      </c>
      <c r="G366" s="219" t="s">
        <v>310</v>
      </c>
      <c r="H366" s="220">
        <v>0.123</v>
      </c>
      <c r="I366" s="221"/>
      <c r="J366" s="222">
        <f>ROUND(I366*H366,2)</f>
        <v>0</v>
      </c>
      <c r="K366" s="218" t="s">
        <v>156</v>
      </c>
      <c r="L366" s="47"/>
      <c r="M366" s="223" t="s">
        <v>21</v>
      </c>
      <c r="N366" s="224" t="s">
        <v>44</v>
      </c>
      <c r="O366" s="87"/>
      <c r="P366" s="225">
        <f>O366*H366</f>
        <v>0</v>
      </c>
      <c r="Q366" s="225">
        <v>1.06277</v>
      </c>
      <c r="R366" s="225">
        <f>Q366*H366</f>
        <v>0.13072070999999999</v>
      </c>
      <c r="S366" s="225">
        <v>0</v>
      </c>
      <c r="T366" s="226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7" t="s">
        <v>157</v>
      </c>
      <c r="AT366" s="227" t="s">
        <v>152</v>
      </c>
      <c r="AU366" s="227" t="s">
        <v>81</v>
      </c>
      <c r="AY366" s="20" t="s">
        <v>149</v>
      </c>
      <c r="BE366" s="228">
        <f>IF(N366="základní",J366,0)</f>
        <v>0</v>
      </c>
      <c r="BF366" s="228">
        <f>IF(N366="snížená",J366,0)</f>
        <v>0</v>
      </c>
      <c r="BG366" s="228">
        <f>IF(N366="zákl. přenesená",J366,0)</f>
        <v>0</v>
      </c>
      <c r="BH366" s="228">
        <f>IF(N366="sníž. přenesená",J366,0)</f>
        <v>0</v>
      </c>
      <c r="BI366" s="228">
        <f>IF(N366="nulová",J366,0)</f>
        <v>0</v>
      </c>
      <c r="BJ366" s="20" t="s">
        <v>77</v>
      </c>
      <c r="BK366" s="228">
        <f>ROUND(I366*H366,2)</f>
        <v>0</v>
      </c>
      <c r="BL366" s="20" t="s">
        <v>157</v>
      </c>
      <c r="BM366" s="227" t="s">
        <v>783</v>
      </c>
    </row>
    <row r="367" s="2" customFormat="1">
      <c r="A367" s="41"/>
      <c r="B367" s="42"/>
      <c r="C367" s="43"/>
      <c r="D367" s="229" t="s">
        <v>159</v>
      </c>
      <c r="E367" s="43"/>
      <c r="F367" s="230" t="s">
        <v>784</v>
      </c>
      <c r="G367" s="43"/>
      <c r="H367" s="43"/>
      <c r="I367" s="231"/>
      <c r="J367" s="43"/>
      <c r="K367" s="43"/>
      <c r="L367" s="47"/>
      <c r="M367" s="232"/>
      <c r="N367" s="233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159</v>
      </c>
      <c r="AU367" s="20" t="s">
        <v>81</v>
      </c>
    </row>
    <row r="368" s="13" customFormat="1">
      <c r="A368" s="13"/>
      <c r="B368" s="234"/>
      <c r="C368" s="235"/>
      <c r="D368" s="236" t="s">
        <v>161</v>
      </c>
      <c r="E368" s="237" t="s">
        <v>21</v>
      </c>
      <c r="F368" s="238" t="s">
        <v>762</v>
      </c>
      <c r="G368" s="235"/>
      <c r="H368" s="237" t="s">
        <v>21</v>
      </c>
      <c r="I368" s="239"/>
      <c r="J368" s="235"/>
      <c r="K368" s="235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161</v>
      </c>
      <c r="AU368" s="244" t="s">
        <v>81</v>
      </c>
      <c r="AV368" s="13" t="s">
        <v>77</v>
      </c>
      <c r="AW368" s="13" t="s">
        <v>34</v>
      </c>
      <c r="AX368" s="13" t="s">
        <v>73</v>
      </c>
      <c r="AY368" s="244" t="s">
        <v>149</v>
      </c>
    </row>
    <row r="369" s="14" customFormat="1">
      <c r="A369" s="14"/>
      <c r="B369" s="245"/>
      <c r="C369" s="246"/>
      <c r="D369" s="236" t="s">
        <v>161</v>
      </c>
      <c r="E369" s="247" t="s">
        <v>21</v>
      </c>
      <c r="F369" s="248" t="s">
        <v>785</v>
      </c>
      <c r="G369" s="246"/>
      <c r="H369" s="249">
        <v>0.123</v>
      </c>
      <c r="I369" s="250"/>
      <c r="J369" s="246"/>
      <c r="K369" s="246"/>
      <c r="L369" s="251"/>
      <c r="M369" s="252"/>
      <c r="N369" s="253"/>
      <c r="O369" s="253"/>
      <c r="P369" s="253"/>
      <c r="Q369" s="253"/>
      <c r="R369" s="253"/>
      <c r="S369" s="253"/>
      <c r="T369" s="25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5" t="s">
        <v>161</v>
      </c>
      <c r="AU369" s="255" t="s">
        <v>81</v>
      </c>
      <c r="AV369" s="14" t="s">
        <v>81</v>
      </c>
      <c r="AW369" s="14" t="s">
        <v>34</v>
      </c>
      <c r="AX369" s="14" t="s">
        <v>73</v>
      </c>
      <c r="AY369" s="255" t="s">
        <v>149</v>
      </c>
    </row>
    <row r="370" s="15" customFormat="1">
      <c r="A370" s="15"/>
      <c r="B370" s="256"/>
      <c r="C370" s="257"/>
      <c r="D370" s="236" t="s">
        <v>161</v>
      </c>
      <c r="E370" s="258" t="s">
        <v>21</v>
      </c>
      <c r="F370" s="259" t="s">
        <v>164</v>
      </c>
      <c r="G370" s="257"/>
      <c r="H370" s="260">
        <v>0.123</v>
      </c>
      <c r="I370" s="261"/>
      <c r="J370" s="257"/>
      <c r="K370" s="257"/>
      <c r="L370" s="262"/>
      <c r="M370" s="263"/>
      <c r="N370" s="264"/>
      <c r="O370" s="264"/>
      <c r="P370" s="264"/>
      <c r="Q370" s="264"/>
      <c r="R370" s="264"/>
      <c r="S370" s="264"/>
      <c r="T370" s="26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66" t="s">
        <v>161</v>
      </c>
      <c r="AU370" s="266" t="s">
        <v>81</v>
      </c>
      <c r="AV370" s="15" t="s">
        <v>157</v>
      </c>
      <c r="AW370" s="15" t="s">
        <v>34</v>
      </c>
      <c r="AX370" s="15" t="s">
        <v>77</v>
      </c>
      <c r="AY370" s="266" t="s">
        <v>149</v>
      </c>
    </row>
    <row r="371" s="2" customFormat="1" ht="37.8" customHeight="1">
      <c r="A371" s="41"/>
      <c r="B371" s="42"/>
      <c r="C371" s="216" t="s">
        <v>396</v>
      </c>
      <c r="D371" s="216" t="s">
        <v>152</v>
      </c>
      <c r="E371" s="217" t="s">
        <v>786</v>
      </c>
      <c r="F371" s="218" t="s">
        <v>787</v>
      </c>
      <c r="G371" s="219" t="s">
        <v>699</v>
      </c>
      <c r="H371" s="220">
        <v>8</v>
      </c>
      <c r="I371" s="221"/>
      <c r="J371" s="222">
        <f>ROUND(I371*H371,2)</f>
        <v>0</v>
      </c>
      <c r="K371" s="218" t="s">
        <v>156</v>
      </c>
      <c r="L371" s="47"/>
      <c r="M371" s="223" t="s">
        <v>21</v>
      </c>
      <c r="N371" s="224" t="s">
        <v>44</v>
      </c>
      <c r="O371" s="87"/>
      <c r="P371" s="225">
        <f>O371*H371</f>
        <v>0</v>
      </c>
      <c r="Q371" s="225">
        <v>0.066600000000000006</v>
      </c>
      <c r="R371" s="225">
        <f>Q371*H371</f>
        <v>0.53280000000000005</v>
      </c>
      <c r="S371" s="225">
        <v>0</v>
      </c>
      <c r="T371" s="226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7" t="s">
        <v>157</v>
      </c>
      <c r="AT371" s="227" t="s">
        <v>152</v>
      </c>
      <c r="AU371" s="227" t="s">
        <v>81</v>
      </c>
      <c r="AY371" s="20" t="s">
        <v>149</v>
      </c>
      <c r="BE371" s="228">
        <f>IF(N371="základní",J371,0)</f>
        <v>0</v>
      </c>
      <c r="BF371" s="228">
        <f>IF(N371="snížená",J371,0)</f>
        <v>0</v>
      </c>
      <c r="BG371" s="228">
        <f>IF(N371="zákl. přenesená",J371,0)</f>
        <v>0</v>
      </c>
      <c r="BH371" s="228">
        <f>IF(N371="sníž. přenesená",J371,0)</f>
        <v>0</v>
      </c>
      <c r="BI371" s="228">
        <f>IF(N371="nulová",J371,0)</f>
        <v>0</v>
      </c>
      <c r="BJ371" s="20" t="s">
        <v>77</v>
      </c>
      <c r="BK371" s="228">
        <f>ROUND(I371*H371,2)</f>
        <v>0</v>
      </c>
      <c r="BL371" s="20" t="s">
        <v>157</v>
      </c>
      <c r="BM371" s="227" t="s">
        <v>788</v>
      </c>
    </row>
    <row r="372" s="2" customFormat="1">
      <c r="A372" s="41"/>
      <c r="B372" s="42"/>
      <c r="C372" s="43"/>
      <c r="D372" s="229" t="s">
        <v>159</v>
      </c>
      <c r="E372" s="43"/>
      <c r="F372" s="230" t="s">
        <v>789</v>
      </c>
      <c r="G372" s="43"/>
      <c r="H372" s="43"/>
      <c r="I372" s="231"/>
      <c r="J372" s="43"/>
      <c r="K372" s="43"/>
      <c r="L372" s="47"/>
      <c r="M372" s="232"/>
      <c r="N372" s="233"/>
      <c r="O372" s="87"/>
      <c r="P372" s="87"/>
      <c r="Q372" s="87"/>
      <c r="R372" s="87"/>
      <c r="S372" s="87"/>
      <c r="T372" s="88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T372" s="20" t="s">
        <v>159</v>
      </c>
      <c r="AU372" s="20" t="s">
        <v>81</v>
      </c>
    </row>
    <row r="373" s="13" customFormat="1">
      <c r="A373" s="13"/>
      <c r="B373" s="234"/>
      <c r="C373" s="235"/>
      <c r="D373" s="236" t="s">
        <v>161</v>
      </c>
      <c r="E373" s="237" t="s">
        <v>21</v>
      </c>
      <c r="F373" s="238" t="s">
        <v>790</v>
      </c>
      <c r="G373" s="235"/>
      <c r="H373" s="237" t="s">
        <v>21</v>
      </c>
      <c r="I373" s="239"/>
      <c r="J373" s="235"/>
      <c r="K373" s="235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161</v>
      </c>
      <c r="AU373" s="244" t="s">
        <v>81</v>
      </c>
      <c r="AV373" s="13" t="s">
        <v>77</v>
      </c>
      <c r="AW373" s="13" t="s">
        <v>34</v>
      </c>
      <c r="AX373" s="13" t="s">
        <v>73</v>
      </c>
      <c r="AY373" s="244" t="s">
        <v>149</v>
      </c>
    </row>
    <row r="374" s="14" customFormat="1">
      <c r="A374" s="14"/>
      <c r="B374" s="245"/>
      <c r="C374" s="246"/>
      <c r="D374" s="236" t="s">
        <v>161</v>
      </c>
      <c r="E374" s="247" t="s">
        <v>21</v>
      </c>
      <c r="F374" s="248" t="s">
        <v>208</v>
      </c>
      <c r="G374" s="246"/>
      <c r="H374" s="249">
        <v>8</v>
      </c>
      <c r="I374" s="250"/>
      <c r="J374" s="246"/>
      <c r="K374" s="246"/>
      <c r="L374" s="251"/>
      <c r="M374" s="252"/>
      <c r="N374" s="253"/>
      <c r="O374" s="253"/>
      <c r="P374" s="253"/>
      <c r="Q374" s="253"/>
      <c r="R374" s="253"/>
      <c r="S374" s="253"/>
      <c r="T374" s="25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5" t="s">
        <v>161</v>
      </c>
      <c r="AU374" s="255" t="s">
        <v>81</v>
      </c>
      <c r="AV374" s="14" t="s">
        <v>81</v>
      </c>
      <c r="AW374" s="14" t="s">
        <v>34</v>
      </c>
      <c r="AX374" s="14" t="s">
        <v>73</v>
      </c>
      <c r="AY374" s="255" t="s">
        <v>149</v>
      </c>
    </row>
    <row r="375" s="15" customFormat="1">
      <c r="A375" s="15"/>
      <c r="B375" s="256"/>
      <c r="C375" s="257"/>
      <c r="D375" s="236" t="s">
        <v>161</v>
      </c>
      <c r="E375" s="258" t="s">
        <v>21</v>
      </c>
      <c r="F375" s="259" t="s">
        <v>164</v>
      </c>
      <c r="G375" s="257"/>
      <c r="H375" s="260">
        <v>8</v>
      </c>
      <c r="I375" s="261"/>
      <c r="J375" s="257"/>
      <c r="K375" s="257"/>
      <c r="L375" s="262"/>
      <c r="M375" s="263"/>
      <c r="N375" s="264"/>
      <c r="O375" s="264"/>
      <c r="P375" s="264"/>
      <c r="Q375" s="264"/>
      <c r="R375" s="264"/>
      <c r="S375" s="264"/>
      <c r="T375" s="26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66" t="s">
        <v>161</v>
      </c>
      <c r="AU375" s="266" t="s">
        <v>81</v>
      </c>
      <c r="AV375" s="15" t="s">
        <v>157</v>
      </c>
      <c r="AW375" s="15" t="s">
        <v>34</v>
      </c>
      <c r="AX375" s="15" t="s">
        <v>77</v>
      </c>
      <c r="AY375" s="266" t="s">
        <v>149</v>
      </c>
    </row>
    <row r="376" s="2" customFormat="1" ht="24.15" customHeight="1">
      <c r="A376" s="41"/>
      <c r="B376" s="42"/>
      <c r="C376" s="216" t="s">
        <v>402</v>
      </c>
      <c r="D376" s="216" t="s">
        <v>152</v>
      </c>
      <c r="E376" s="217" t="s">
        <v>791</v>
      </c>
      <c r="F376" s="218" t="s">
        <v>792</v>
      </c>
      <c r="G376" s="219" t="s">
        <v>327</v>
      </c>
      <c r="H376" s="220">
        <v>0.39200000000000002</v>
      </c>
      <c r="I376" s="221"/>
      <c r="J376" s="222">
        <f>ROUND(I376*H376,2)</f>
        <v>0</v>
      </c>
      <c r="K376" s="218" t="s">
        <v>156</v>
      </c>
      <c r="L376" s="47"/>
      <c r="M376" s="223" t="s">
        <v>21</v>
      </c>
      <c r="N376" s="224" t="s">
        <v>44</v>
      </c>
      <c r="O376" s="87"/>
      <c r="P376" s="225">
        <f>O376*H376</f>
        <v>0</v>
      </c>
      <c r="Q376" s="225">
        <v>2.5019800000000001</v>
      </c>
      <c r="R376" s="225">
        <f>Q376*H376</f>
        <v>0.98077616000000012</v>
      </c>
      <c r="S376" s="225">
        <v>0</v>
      </c>
      <c r="T376" s="226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7" t="s">
        <v>157</v>
      </c>
      <c r="AT376" s="227" t="s">
        <v>152</v>
      </c>
      <c r="AU376" s="227" t="s">
        <v>81</v>
      </c>
      <c r="AY376" s="20" t="s">
        <v>149</v>
      </c>
      <c r="BE376" s="228">
        <f>IF(N376="základní",J376,0)</f>
        <v>0</v>
      </c>
      <c r="BF376" s="228">
        <f>IF(N376="snížená",J376,0)</f>
        <v>0</v>
      </c>
      <c r="BG376" s="228">
        <f>IF(N376="zákl. přenesená",J376,0)</f>
        <v>0</v>
      </c>
      <c r="BH376" s="228">
        <f>IF(N376="sníž. přenesená",J376,0)</f>
        <v>0</v>
      </c>
      <c r="BI376" s="228">
        <f>IF(N376="nulová",J376,0)</f>
        <v>0</v>
      </c>
      <c r="BJ376" s="20" t="s">
        <v>77</v>
      </c>
      <c r="BK376" s="228">
        <f>ROUND(I376*H376,2)</f>
        <v>0</v>
      </c>
      <c r="BL376" s="20" t="s">
        <v>157</v>
      </c>
      <c r="BM376" s="227" t="s">
        <v>793</v>
      </c>
    </row>
    <row r="377" s="2" customFormat="1">
      <c r="A377" s="41"/>
      <c r="B377" s="42"/>
      <c r="C377" s="43"/>
      <c r="D377" s="229" t="s">
        <v>159</v>
      </c>
      <c r="E377" s="43"/>
      <c r="F377" s="230" t="s">
        <v>794</v>
      </c>
      <c r="G377" s="43"/>
      <c r="H377" s="43"/>
      <c r="I377" s="231"/>
      <c r="J377" s="43"/>
      <c r="K377" s="43"/>
      <c r="L377" s="47"/>
      <c r="M377" s="232"/>
      <c r="N377" s="233"/>
      <c r="O377" s="87"/>
      <c r="P377" s="87"/>
      <c r="Q377" s="87"/>
      <c r="R377" s="87"/>
      <c r="S377" s="87"/>
      <c r="T377" s="88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159</v>
      </c>
      <c r="AU377" s="20" t="s">
        <v>81</v>
      </c>
    </row>
    <row r="378" s="13" customFormat="1">
      <c r="A378" s="13"/>
      <c r="B378" s="234"/>
      <c r="C378" s="235"/>
      <c r="D378" s="236" t="s">
        <v>161</v>
      </c>
      <c r="E378" s="237" t="s">
        <v>21</v>
      </c>
      <c r="F378" s="238" t="s">
        <v>795</v>
      </c>
      <c r="G378" s="235"/>
      <c r="H378" s="237" t="s">
        <v>21</v>
      </c>
      <c r="I378" s="239"/>
      <c r="J378" s="235"/>
      <c r="K378" s="235"/>
      <c r="L378" s="240"/>
      <c r="M378" s="241"/>
      <c r="N378" s="242"/>
      <c r="O378" s="242"/>
      <c r="P378" s="242"/>
      <c r="Q378" s="242"/>
      <c r="R378" s="242"/>
      <c r="S378" s="242"/>
      <c r="T378" s="24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4" t="s">
        <v>161</v>
      </c>
      <c r="AU378" s="244" t="s">
        <v>81</v>
      </c>
      <c r="AV378" s="13" t="s">
        <v>77</v>
      </c>
      <c r="AW378" s="13" t="s">
        <v>34</v>
      </c>
      <c r="AX378" s="13" t="s">
        <v>73</v>
      </c>
      <c r="AY378" s="244" t="s">
        <v>149</v>
      </c>
    </row>
    <row r="379" s="14" customFormat="1">
      <c r="A379" s="14"/>
      <c r="B379" s="245"/>
      <c r="C379" s="246"/>
      <c r="D379" s="236" t="s">
        <v>161</v>
      </c>
      <c r="E379" s="247" t="s">
        <v>21</v>
      </c>
      <c r="F379" s="248" t="s">
        <v>796</v>
      </c>
      <c r="G379" s="246"/>
      <c r="H379" s="249">
        <v>0.39200000000000002</v>
      </c>
      <c r="I379" s="250"/>
      <c r="J379" s="246"/>
      <c r="K379" s="246"/>
      <c r="L379" s="251"/>
      <c r="M379" s="252"/>
      <c r="N379" s="253"/>
      <c r="O379" s="253"/>
      <c r="P379" s="253"/>
      <c r="Q379" s="253"/>
      <c r="R379" s="253"/>
      <c r="S379" s="253"/>
      <c r="T379" s="25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5" t="s">
        <v>161</v>
      </c>
      <c r="AU379" s="255" t="s">
        <v>81</v>
      </c>
      <c r="AV379" s="14" t="s">
        <v>81</v>
      </c>
      <c r="AW379" s="14" t="s">
        <v>34</v>
      </c>
      <c r="AX379" s="14" t="s">
        <v>73</v>
      </c>
      <c r="AY379" s="255" t="s">
        <v>149</v>
      </c>
    </row>
    <row r="380" s="15" customFormat="1">
      <c r="A380" s="15"/>
      <c r="B380" s="256"/>
      <c r="C380" s="257"/>
      <c r="D380" s="236" t="s">
        <v>161</v>
      </c>
      <c r="E380" s="258" t="s">
        <v>21</v>
      </c>
      <c r="F380" s="259" t="s">
        <v>164</v>
      </c>
      <c r="G380" s="257"/>
      <c r="H380" s="260">
        <v>0.39200000000000002</v>
      </c>
      <c r="I380" s="261"/>
      <c r="J380" s="257"/>
      <c r="K380" s="257"/>
      <c r="L380" s="262"/>
      <c r="M380" s="263"/>
      <c r="N380" s="264"/>
      <c r="O380" s="264"/>
      <c r="P380" s="264"/>
      <c r="Q380" s="264"/>
      <c r="R380" s="264"/>
      <c r="S380" s="264"/>
      <c r="T380" s="26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66" t="s">
        <v>161</v>
      </c>
      <c r="AU380" s="266" t="s">
        <v>81</v>
      </c>
      <c r="AV380" s="15" t="s">
        <v>157</v>
      </c>
      <c r="AW380" s="15" t="s">
        <v>34</v>
      </c>
      <c r="AX380" s="15" t="s">
        <v>77</v>
      </c>
      <c r="AY380" s="266" t="s">
        <v>149</v>
      </c>
    </row>
    <row r="381" s="2" customFormat="1" ht="24.15" customHeight="1">
      <c r="A381" s="41"/>
      <c r="B381" s="42"/>
      <c r="C381" s="216" t="s">
        <v>407</v>
      </c>
      <c r="D381" s="216" t="s">
        <v>152</v>
      </c>
      <c r="E381" s="217" t="s">
        <v>797</v>
      </c>
      <c r="F381" s="218" t="s">
        <v>798</v>
      </c>
      <c r="G381" s="219" t="s">
        <v>155</v>
      </c>
      <c r="H381" s="220">
        <v>2.6099999999999999</v>
      </c>
      <c r="I381" s="221"/>
      <c r="J381" s="222">
        <f>ROUND(I381*H381,2)</f>
        <v>0</v>
      </c>
      <c r="K381" s="218" t="s">
        <v>156</v>
      </c>
      <c r="L381" s="47"/>
      <c r="M381" s="223" t="s">
        <v>21</v>
      </c>
      <c r="N381" s="224" t="s">
        <v>44</v>
      </c>
      <c r="O381" s="87"/>
      <c r="P381" s="225">
        <f>O381*H381</f>
        <v>0</v>
      </c>
      <c r="Q381" s="225">
        <v>0.011169999999999999</v>
      </c>
      <c r="R381" s="225">
        <f>Q381*H381</f>
        <v>0.029153699999999998</v>
      </c>
      <c r="S381" s="225">
        <v>0</v>
      </c>
      <c r="T381" s="226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227" t="s">
        <v>157</v>
      </c>
      <c r="AT381" s="227" t="s">
        <v>152</v>
      </c>
      <c r="AU381" s="227" t="s">
        <v>81</v>
      </c>
      <c r="AY381" s="20" t="s">
        <v>149</v>
      </c>
      <c r="BE381" s="228">
        <f>IF(N381="základní",J381,0)</f>
        <v>0</v>
      </c>
      <c r="BF381" s="228">
        <f>IF(N381="snížená",J381,0)</f>
        <v>0</v>
      </c>
      <c r="BG381" s="228">
        <f>IF(N381="zákl. přenesená",J381,0)</f>
        <v>0</v>
      </c>
      <c r="BH381" s="228">
        <f>IF(N381="sníž. přenesená",J381,0)</f>
        <v>0</v>
      </c>
      <c r="BI381" s="228">
        <f>IF(N381="nulová",J381,0)</f>
        <v>0</v>
      </c>
      <c r="BJ381" s="20" t="s">
        <v>77</v>
      </c>
      <c r="BK381" s="228">
        <f>ROUND(I381*H381,2)</f>
        <v>0</v>
      </c>
      <c r="BL381" s="20" t="s">
        <v>157</v>
      </c>
      <c r="BM381" s="227" t="s">
        <v>799</v>
      </c>
    </row>
    <row r="382" s="2" customFormat="1">
      <c r="A382" s="41"/>
      <c r="B382" s="42"/>
      <c r="C382" s="43"/>
      <c r="D382" s="229" t="s">
        <v>159</v>
      </c>
      <c r="E382" s="43"/>
      <c r="F382" s="230" t="s">
        <v>800</v>
      </c>
      <c r="G382" s="43"/>
      <c r="H382" s="43"/>
      <c r="I382" s="231"/>
      <c r="J382" s="43"/>
      <c r="K382" s="43"/>
      <c r="L382" s="47"/>
      <c r="M382" s="232"/>
      <c r="N382" s="233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159</v>
      </c>
      <c r="AU382" s="20" t="s">
        <v>81</v>
      </c>
    </row>
    <row r="383" s="13" customFormat="1">
      <c r="A383" s="13"/>
      <c r="B383" s="234"/>
      <c r="C383" s="235"/>
      <c r="D383" s="236" t="s">
        <v>161</v>
      </c>
      <c r="E383" s="237" t="s">
        <v>21</v>
      </c>
      <c r="F383" s="238" t="s">
        <v>795</v>
      </c>
      <c r="G383" s="235"/>
      <c r="H383" s="237" t="s">
        <v>21</v>
      </c>
      <c r="I383" s="239"/>
      <c r="J383" s="235"/>
      <c r="K383" s="235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161</v>
      </c>
      <c r="AU383" s="244" t="s">
        <v>81</v>
      </c>
      <c r="AV383" s="13" t="s">
        <v>77</v>
      </c>
      <c r="AW383" s="13" t="s">
        <v>34</v>
      </c>
      <c r="AX383" s="13" t="s">
        <v>73</v>
      </c>
      <c r="AY383" s="244" t="s">
        <v>149</v>
      </c>
    </row>
    <row r="384" s="14" customFormat="1">
      <c r="A384" s="14"/>
      <c r="B384" s="245"/>
      <c r="C384" s="246"/>
      <c r="D384" s="236" t="s">
        <v>161</v>
      </c>
      <c r="E384" s="247" t="s">
        <v>21</v>
      </c>
      <c r="F384" s="248" t="s">
        <v>801</v>
      </c>
      <c r="G384" s="246"/>
      <c r="H384" s="249">
        <v>2.6099999999999999</v>
      </c>
      <c r="I384" s="250"/>
      <c r="J384" s="246"/>
      <c r="K384" s="246"/>
      <c r="L384" s="251"/>
      <c r="M384" s="252"/>
      <c r="N384" s="253"/>
      <c r="O384" s="253"/>
      <c r="P384" s="253"/>
      <c r="Q384" s="253"/>
      <c r="R384" s="253"/>
      <c r="S384" s="253"/>
      <c r="T384" s="25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55" t="s">
        <v>161</v>
      </c>
      <c r="AU384" s="255" t="s">
        <v>81</v>
      </c>
      <c r="AV384" s="14" t="s">
        <v>81</v>
      </c>
      <c r="AW384" s="14" t="s">
        <v>34</v>
      </c>
      <c r="AX384" s="14" t="s">
        <v>73</v>
      </c>
      <c r="AY384" s="255" t="s">
        <v>149</v>
      </c>
    </row>
    <row r="385" s="15" customFormat="1">
      <c r="A385" s="15"/>
      <c r="B385" s="256"/>
      <c r="C385" s="257"/>
      <c r="D385" s="236" t="s">
        <v>161</v>
      </c>
      <c r="E385" s="258" t="s">
        <v>21</v>
      </c>
      <c r="F385" s="259" t="s">
        <v>164</v>
      </c>
      <c r="G385" s="257"/>
      <c r="H385" s="260">
        <v>2.6099999999999999</v>
      </c>
      <c r="I385" s="261"/>
      <c r="J385" s="257"/>
      <c r="K385" s="257"/>
      <c r="L385" s="262"/>
      <c r="M385" s="263"/>
      <c r="N385" s="264"/>
      <c r="O385" s="264"/>
      <c r="P385" s="264"/>
      <c r="Q385" s="264"/>
      <c r="R385" s="264"/>
      <c r="S385" s="264"/>
      <c r="T385" s="26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66" t="s">
        <v>161</v>
      </c>
      <c r="AU385" s="266" t="s">
        <v>81</v>
      </c>
      <c r="AV385" s="15" t="s">
        <v>157</v>
      </c>
      <c r="AW385" s="15" t="s">
        <v>34</v>
      </c>
      <c r="AX385" s="15" t="s">
        <v>77</v>
      </c>
      <c r="AY385" s="266" t="s">
        <v>149</v>
      </c>
    </row>
    <row r="386" s="2" customFormat="1" ht="24.15" customHeight="1">
      <c r="A386" s="41"/>
      <c r="B386" s="42"/>
      <c r="C386" s="216" t="s">
        <v>802</v>
      </c>
      <c r="D386" s="216" t="s">
        <v>152</v>
      </c>
      <c r="E386" s="217" t="s">
        <v>803</v>
      </c>
      <c r="F386" s="218" t="s">
        <v>804</v>
      </c>
      <c r="G386" s="219" t="s">
        <v>155</v>
      </c>
      <c r="H386" s="220">
        <v>2.6099999999999999</v>
      </c>
      <c r="I386" s="221"/>
      <c r="J386" s="222">
        <f>ROUND(I386*H386,2)</f>
        <v>0</v>
      </c>
      <c r="K386" s="218" t="s">
        <v>156</v>
      </c>
      <c r="L386" s="47"/>
      <c r="M386" s="223" t="s">
        <v>21</v>
      </c>
      <c r="N386" s="224" t="s">
        <v>44</v>
      </c>
      <c r="O386" s="87"/>
      <c r="P386" s="225">
        <f>O386*H386</f>
        <v>0</v>
      </c>
      <c r="Q386" s="225">
        <v>0</v>
      </c>
      <c r="R386" s="225">
        <f>Q386*H386</f>
        <v>0</v>
      </c>
      <c r="S386" s="225">
        <v>0</v>
      </c>
      <c r="T386" s="226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7" t="s">
        <v>157</v>
      </c>
      <c r="AT386" s="227" t="s">
        <v>152</v>
      </c>
      <c r="AU386" s="227" t="s">
        <v>81</v>
      </c>
      <c r="AY386" s="20" t="s">
        <v>149</v>
      </c>
      <c r="BE386" s="228">
        <f>IF(N386="základní",J386,0)</f>
        <v>0</v>
      </c>
      <c r="BF386" s="228">
        <f>IF(N386="snížená",J386,0)</f>
        <v>0</v>
      </c>
      <c r="BG386" s="228">
        <f>IF(N386="zákl. přenesená",J386,0)</f>
        <v>0</v>
      </c>
      <c r="BH386" s="228">
        <f>IF(N386="sníž. přenesená",J386,0)</f>
        <v>0</v>
      </c>
      <c r="BI386" s="228">
        <f>IF(N386="nulová",J386,0)</f>
        <v>0</v>
      </c>
      <c r="BJ386" s="20" t="s">
        <v>77</v>
      </c>
      <c r="BK386" s="228">
        <f>ROUND(I386*H386,2)</f>
        <v>0</v>
      </c>
      <c r="BL386" s="20" t="s">
        <v>157</v>
      </c>
      <c r="BM386" s="227" t="s">
        <v>805</v>
      </c>
    </row>
    <row r="387" s="2" customFormat="1">
      <c r="A387" s="41"/>
      <c r="B387" s="42"/>
      <c r="C387" s="43"/>
      <c r="D387" s="229" t="s">
        <v>159</v>
      </c>
      <c r="E387" s="43"/>
      <c r="F387" s="230" t="s">
        <v>806</v>
      </c>
      <c r="G387" s="43"/>
      <c r="H387" s="43"/>
      <c r="I387" s="231"/>
      <c r="J387" s="43"/>
      <c r="K387" s="43"/>
      <c r="L387" s="47"/>
      <c r="M387" s="232"/>
      <c r="N387" s="233"/>
      <c r="O387" s="87"/>
      <c r="P387" s="87"/>
      <c r="Q387" s="87"/>
      <c r="R387" s="87"/>
      <c r="S387" s="87"/>
      <c r="T387" s="88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0" t="s">
        <v>159</v>
      </c>
      <c r="AU387" s="20" t="s">
        <v>81</v>
      </c>
    </row>
    <row r="388" s="2" customFormat="1" ht="24.15" customHeight="1">
      <c r="A388" s="41"/>
      <c r="B388" s="42"/>
      <c r="C388" s="216" t="s">
        <v>807</v>
      </c>
      <c r="D388" s="216" t="s">
        <v>152</v>
      </c>
      <c r="E388" s="217" t="s">
        <v>808</v>
      </c>
      <c r="F388" s="218" t="s">
        <v>809</v>
      </c>
      <c r="G388" s="219" t="s">
        <v>310</v>
      </c>
      <c r="H388" s="220">
        <v>0.02</v>
      </c>
      <c r="I388" s="221"/>
      <c r="J388" s="222">
        <f>ROUND(I388*H388,2)</f>
        <v>0</v>
      </c>
      <c r="K388" s="218" t="s">
        <v>156</v>
      </c>
      <c r="L388" s="47"/>
      <c r="M388" s="223" t="s">
        <v>21</v>
      </c>
      <c r="N388" s="224" t="s">
        <v>44</v>
      </c>
      <c r="O388" s="87"/>
      <c r="P388" s="225">
        <f>O388*H388</f>
        <v>0</v>
      </c>
      <c r="Q388" s="225">
        <v>1.05291</v>
      </c>
      <c r="R388" s="225">
        <f>Q388*H388</f>
        <v>0.021058199999999999</v>
      </c>
      <c r="S388" s="225">
        <v>0</v>
      </c>
      <c r="T388" s="226">
        <f>S388*H388</f>
        <v>0</v>
      </c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R388" s="227" t="s">
        <v>157</v>
      </c>
      <c r="AT388" s="227" t="s">
        <v>152</v>
      </c>
      <c r="AU388" s="227" t="s">
        <v>81</v>
      </c>
      <c r="AY388" s="20" t="s">
        <v>149</v>
      </c>
      <c r="BE388" s="228">
        <f>IF(N388="základní",J388,0)</f>
        <v>0</v>
      </c>
      <c r="BF388" s="228">
        <f>IF(N388="snížená",J388,0)</f>
        <v>0</v>
      </c>
      <c r="BG388" s="228">
        <f>IF(N388="zákl. přenesená",J388,0)</f>
        <v>0</v>
      </c>
      <c r="BH388" s="228">
        <f>IF(N388="sníž. přenesená",J388,0)</f>
        <v>0</v>
      </c>
      <c r="BI388" s="228">
        <f>IF(N388="nulová",J388,0)</f>
        <v>0</v>
      </c>
      <c r="BJ388" s="20" t="s">
        <v>77</v>
      </c>
      <c r="BK388" s="228">
        <f>ROUND(I388*H388,2)</f>
        <v>0</v>
      </c>
      <c r="BL388" s="20" t="s">
        <v>157</v>
      </c>
      <c r="BM388" s="227" t="s">
        <v>810</v>
      </c>
    </row>
    <row r="389" s="2" customFormat="1">
      <c r="A389" s="41"/>
      <c r="B389" s="42"/>
      <c r="C389" s="43"/>
      <c r="D389" s="229" t="s">
        <v>159</v>
      </c>
      <c r="E389" s="43"/>
      <c r="F389" s="230" t="s">
        <v>811</v>
      </c>
      <c r="G389" s="43"/>
      <c r="H389" s="43"/>
      <c r="I389" s="231"/>
      <c r="J389" s="43"/>
      <c r="K389" s="43"/>
      <c r="L389" s="47"/>
      <c r="M389" s="232"/>
      <c r="N389" s="233"/>
      <c r="O389" s="87"/>
      <c r="P389" s="87"/>
      <c r="Q389" s="87"/>
      <c r="R389" s="87"/>
      <c r="S389" s="87"/>
      <c r="T389" s="88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T389" s="20" t="s">
        <v>159</v>
      </c>
      <c r="AU389" s="20" t="s">
        <v>81</v>
      </c>
    </row>
    <row r="390" s="14" customFormat="1">
      <c r="A390" s="14"/>
      <c r="B390" s="245"/>
      <c r="C390" s="246"/>
      <c r="D390" s="236" t="s">
        <v>161</v>
      </c>
      <c r="E390" s="247" t="s">
        <v>21</v>
      </c>
      <c r="F390" s="248" t="s">
        <v>812</v>
      </c>
      <c r="G390" s="246"/>
      <c r="H390" s="249">
        <v>0.02</v>
      </c>
      <c r="I390" s="250"/>
      <c r="J390" s="246"/>
      <c r="K390" s="246"/>
      <c r="L390" s="251"/>
      <c r="M390" s="252"/>
      <c r="N390" s="253"/>
      <c r="O390" s="253"/>
      <c r="P390" s="253"/>
      <c r="Q390" s="253"/>
      <c r="R390" s="253"/>
      <c r="S390" s="253"/>
      <c r="T390" s="25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55" t="s">
        <v>161</v>
      </c>
      <c r="AU390" s="255" t="s">
        <v>81</v>
      </c>
      <c r="AV390" s="14" t="s">
        <v>81</v>
      </c>
      <c r="AW390" s="14" t="s">
        <v>34</v>
      </c>
      <c r="AX390" s="14" t="s">
        <v>73</v>
      </c>
      <c r="AY390" s="255" t="s">
        <v>149</v>
      </c>
    </row>
    <row r="391" s="15" customFormat="1">
      <c r="A391" s="15"/>
      <c r="B391" s="256"/>
      <c r="C391" s="257"/>
      <c r="D391" s="236" t="s">
        <v>161</v>
      </c>
      <c r="E391" s="258" t="s">
        <v>21</v>
      </c>
      <c r="F391" s="259" t="s">
        <v>164</v>
      </c>
      <c r="G391" s="257"/>
      <c r="H391" s="260">
        <v>0.02</v>
      </c>
      <c r="I391" s="261"/>
      <c r="J391" s="257"/>
      <c r="K391" s="257"/>
      <c r="L391" s="262"/>
      <c r="M391" s="263"/>
      <c r="N391" s="264"/>
      <c r="O391" s="264"/>
      <c r="P391" s="264"/>
      <c r="Q391" s="264"/>
      <c r="R391" s="264"/>
      <c r="S391" s="264"/>
      <c r="T391" s="26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66" t="s">
        <v>161</v>
      </c>
      <c r="AU391" s="266" t="s">
        <v>81</v>
      </c>
      <c r="AV391" s="15" t="s">
        <v>157</v>
      </c>
      <c r="AW391" s="15" t="s">
        <v>34</v>
      </c>
      <c r="AX391" s="15" t="s">
        <v>77</v>
      </c>
      <c r="AY391" s="266" t="s">
        <v>149</v>
      </c>
    </row>
    <row r="392" s="12" customFormat="1" ht="22.8" customHeight="1">
      <c r="A392" s="12"/>
      <c r="B392" s="200"/>
      <c r="C392" s="201"/>
      <c r="D392" s="202" t="s">
        <v>72</v>
      </c>
      <c r="E392" s="214" t="s">
        <v>185</v>
      </c>
      <c r="F392" s="214" t="s">
        <v>813</v>
      </c>
      <c r="G392" s="201"/>
      <c r="H392" s="201"/>
      <c r="I392" s="204"/>
      <c r="J392" s="215">
        <f>BK392</f>
        <v>0</v>
      </c>
      <c r="K392" s="201"/>
      <c r="L392" s="206"/>
      <c r="M392" s="207"/>
      <c r="N392" s="208"/>
      <c r="O392" s="208"/>
      <c r="P392" s="209">
        <f>SUM(P393:P447)</f>
        <v>0</v>
      </c>
      <c r="Q392" s="208"/>
      <c r="R392" s="209">
        <f>SUM(R393:R447)</f>
        <v>62.386580400000007</v>
      </c>
      <c r="S392" s="208"/>
      <c r="T392" s="210">
        <f>SUM(T393:T447)</f>
        <v>0</v>
      </c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R392" s="211" t="s">
        <v>77</v>
      </c>
      <c r="AT392" s="212" t="s">
        <v>72</v>
      </c>
      <c r="AU392" s="212" t="s">
        <v>77</v>
      </c>
      <c r="AY392" s="211" t="s">
        <v>149</v>
      </c>
      <c r="BK392" s="213">
        <f>SUM(BK393:BK447)</f>
        <v>0</v>
      </c>
    </row>
    <row r="393" s="2" customFormat="1" ht="44.25" customHeight="1">
      <c r="A393" s="41"/>
      <c r="B393" s="42"/>
      <c r="C393" s="216" t="s">
        <v>814</v>
      </c>
      <c r="D393" s="216" t="s">
        <v>152</v>
      </c>
      <c r="E393" s="217" t="s">
        <v>815</v>
      </c>
      <c r="F393" s="218" t="s">
        <v>816</v>
      </c>
      <c r="G393" s="219" t="s">
        <v>155</v>
      </c>
      <c r="H393" s="220">
        <v>40.799999999999997</v>
      </c>
      <c r="I393" s="221"/>
      <c r="J393" s="222">
        <f>ROUND(I393*H393,2)</f>
        <v>0</v>
      </c>
      <c r="K393" s="218" t="s">
        <v>156</v>
      </c>
      <c r="L393" s="47"/>
      <c r="M393" s="223" t="s">
        <v>21</v>
      </c>
      <c r="N393" s="224" t="s">
        <v>44</v>
      </c>
      <c r="O393" s="87"/>
      <c r="P393" s="225">
        <f>O393*H393</f>
        <v>0</v>
      </c>
      <c r="Q393" s="225">
        <v>0</v>
      </c>
      <c r="R393" s="225">
        <f>Q393*H393</f>
        <v>0</v>
      </c>
      <c r="S393" s="225">
        <v>0</v>
      </c>
      <c r="T393" s="226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7" t="s">
        <v>157</v>
      </c>
      <c r="AT393" s="227" t="s">
        <v>152</v>
      </c>
      <c r="AU393" s="227" t="s">
        <v>81</v>
      </c>
      <c r="AY393" s="20" t="s">
        <v>149</v>
      </c>
      <c r="BE393" s="228">
        <f>IF(N393="základní",J393,0)</f>
        <v>0</v>
      </c>
      <c r="BF393" s="228">
        <f>IF(N393="snížená",J393,0)</f>
        <v>0</v>
      </c>
      <c r="BG393" s="228">
        <f>IF(N393="zákl. přenesená",J393,0)</f>
        <v>0</v>
      </c>
      <c r="BH393" s="228">
        <f>IF(N393="sníž. přenesená",J393,0)</f>
        <v>0</v>
      </c>
      <c r="BI393" s="228">
        <f>IF(N393="nulová",J393,0)</f>
        <v>0</v>
      </c>
      <c r="BJ393" s="20" t="s">
        <v>77</v>
      </c>
      <c r="BK393" s="228">
        <f>ROUND(I393*H393,2)</f>
        <v>0</v>
      </c>
      <c r="BL393" s="20" t="s">
        <v>157</v>
      </c>
      <c r="BM393" s="227" t="s">
        <v>817</v>
      </c>
    </row>
    <row r="394" s="2" customFormat="1">
      <c r="A394" s="41"/>
      <c r="B394" s="42"/>
      <c r="C394" s="43"/>
      <c r="D394" s="229" t="s">
        <v>159</v>
      </c>
      <c r="E394" s="43"/>
      <c r="F394" s="230" t="s">
        <v>818</v>
      </c>
      <c r="G394" s="43"/>
      <c r="H394" s="43"/>
      <c r="I394" s="231"/>
      <c r="J394" s="43"/>
      <c r="K394" s="43"/>
      <c r="L394" s="47"/>
      <c r="M394" s="232"/>
      <c r="N394" s="233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159</v>
      </c>
      <c r="AU394" s="20" t="s">
        <v>81</v>
      </c>
    </row>
    <row r="395" s="14" customFormat="1">
      <c r="A395" s="14"/>
      <c r="B395" s="245"/>
      <c r="C395" s="246"/>
      <c r="D395" s="236" t="s">
        <v>161</v>
      </c>
      <c r="E395" s="247" t="s">
        <v>21</v>
      </c>
      <c r="F395" s="248" t="s">
        <v>485</v>
      </c>
      <c r="G395" s="246"/>
      <c r="H395" s="249">
        <v>40.799999999999997</v>
      </c>
      <c r="I395" s="250"/>
      <c r="J395" s="246"/>
      <c r="K395" s="246"/>
      <c r="L395" s="251"/>
      <c r="M395" s="252"/>
      <c r="N395" s="253"/>
      <c r="O395" s="253"/>
      <c r="P395" s="253"/>
      <c r="Q395" s="253"/>
      <c r="R395" s="253"/>
      <c r="S395" s="253"/>
      <c r="T395" s="25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5" t="s">
        <v>161</v>
      </c>
      <c r="AU395" s="255" t="s">
        <v>81</v>
      </c>
      <c r="AV395" s="14" t="s">
        <v>81</v>
      </c>
      <c r="AW395" s="14" t="s">
        <v>34</v>
      </c>
      <c r="AX395" s="14" t="s">
        <v>73</v>
      </c>
      <c r="AY395" s="255" t="s">
        <v>149</v>
      </c>
    </row>
    <row r="396" s="15" customFormat="1">
      <c r="A396" s="15"/>
      <c r="B396" s="256"/>
      <c r="C396" s="257"/>
      <c r="D396" s="236" t="s">
        <v>161</v>
      </c>
      <c r="E396" s="258" t="s">
        <v>21</v>
      </c>
      <c r="F396" s="259" t="s">
        <v>164</v>
      </c>
      <c r="G396" s="257"/>
      <c r="H396" s="260">
        <v>40.799999999999997</v>
      </c>
      <c r="I396" s="261"/>
      <c r="J396" s="257"/>
      <c r="K396" s="257"/>
      <c r="L396" s="262"/>
      <c r="M396" s="263"/>
      <c r="N396" s="264"/>
      <c r="O396" s="264"/>
      <c r="P396" s="264"/>
      <c r="Q396" s="264"/>
      <c r="R396" s="264"/>
      <c r="S396" s="264"/>
      <c r="T396" s="26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66" t="s">
        <v>161</v>
      </c>
      <c r="AU396" s="266" t="s">
        <v>81</v>
      </c>
      <c r="AV396" s="15" t="s">
        <v>157</v>
      </c>
      <c r="AW396" s="15" t="s">
        <v>34</v>
      </c>
      <c r="AX396" s="15" t="s">
        <v>77</v>
      </c>
      <c r="AY396" s="266" t="s">
        <v>149</v>
      </c>
    </row>
    <row r="397" s="2" customFormat="1" ht="33" customHeight="1">
      <c r="A397" s="41"/>
      <c r="B397" s="42"/>
      <c r="C397" s="216" t="s">
        <v>819</v>
      </c>
      <c r="D397" s="216" t="s">
        <v>152</v>
      </c>
      <c r="E397" s="217" t="s">
        <v>820</v>
      </c>
      <c r="F397" s="218" t="s">
        <v>821</v>
      </c>
      <c r="G397" s="219" t="s">
        <v>155</v>
      </c>
      <c r="H397" s="220">
        <v>142.28999999999999</v>
      </c>
      <c r="I397" s="221"/>
      <c r="J397" s="222">
        <f>ROUND(I397*H397,2)</f>
        <v>0</v>
      </c>
      <c r="K397" s="218" t="s">
        <v>156</v>
      </c>
      <c r="L397" s="47"/>
      <c r="M397" s="223" t="s">
        <v>21</v>
      </c>
      <c r="N397" s="224" t="s">
        <v>44</v>
      </c>
      <c r="O397" s="87"/>
      <c r="P397" s="225">
        <f>O397*H397</f>
        <v>0</v>
      </c>
      <c r="Q397" s="225">
        <v>0</v>
      </c>
      <c r="R397" s="225">
        <f>Q397*H397</f>
        <v>0</v>
      </c>
      <c r="S397" s="225">
        <v>0</v>
      </c>
      <c r="T397" s="226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7" t="s">
        <v>157</v>
      </c>
      <c r="AT397" s="227" t="s">
        <v>152</v>
      </c>
      <c r="AU397" s="227" t="s">
        <v>81</v>
      </c>
      <c r="AY397" s="20" t="s">
        <v>149</v>
      </c>
      <c r="BE397" s="228">
        <f>IF(N397="základní",J397,0)</f>
        <v>0</v>
      </c>
      <c r="BF397" s="228">
        <f>IF(N397="snížená",J397,0)</f>
        <v>0</v>
      </c>
      <c r="BG397" s="228">
        <f>IF(N397="zákl. přenesená",J397,0)</f>
        <v>0</v>
      </c>
      <c r="BH397" s="228">
        <f>IF(N397="sníž. přenesená",J397,0)</f>
        <v>0</v>
      </c>
      <c r="BI397" s="228">
        <f>IF(N397="nulová",J397,0)</f>
        <v>0</v>
      </c>
      <c r="BJ397" s="20" t="s">
        <v>77</v>
      </c>
      <c r="BK397" s="228">
        <f>ROUND(I397*H397,2)</f>
        <v>0</v>
      </c>
      <c r="BL397" s="20" t="s">
        <v>157</v>
      </c>
      <c r="BM397" s="227" t="s">
        <v>822</v>
      </c>
    </row>
    <row r="398" s="2" customFormat="1">
      <c r="A398" s="41"/>
      <c r="B398" s="42"/>
      <c r="C398" s="43"/>
      <c r="D398" s="229" t="s">
        <v>159</v>
      </c>
      <c r="E398" s="43"/>
      <c r="F398" s="230" t="s">
        <v>823</v>
      </c>
      <c r="G398" s="43"/>
      <c r="H398" s="43"/>
      <c r="I398" s="231"/>
      <c r="J398" s="43"/>
      <c r="K398" s="43"/>
      <c r="L398" s="47"/>
      <c r="M398" s="232"/>
      <c r="N398" s="233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159</v>
      </c>
      <c r="AU398" s="20" t="s">
        <v>81</v>
      </c>
    </row>
    <row r="399" s="2" customFormat="1">
      <c r="A399" s="41"/>
      <c r="B399" s="42"/>
      <c r="C399" s="43"/>
      <c r="D399" s="236" t="s">
        <v>279</v>
      </c>
      <c r="E399" s="43"/>
      <c r="F399" s="288" t="s">
        <v>824</v>
      </c>
      <c r="G399" s="43"/>
      <c r="H399" s="43"/>
      <c r="I399" s="231"/>
      <c r="J399" s="43"/>
      <c r="K399" s="43"/>
      <c r="L399" s="47"/>
      <c r="M399" s="232"/>
      <c r="N399" s="233"/>
      <c r="O399" s="87"/>
      <c r="P399" s="87"/>
      <c r="Q399" s="87"/>
      <c r="R399" s="87"/>
      <c r="S399" s="87"/>
      <c r="T399" s="88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T399" s="20" t="s">
        <v>279</v>
      </c>
      <c r="AU399" s="20" t="s">
        <v>81</v>
      </c>
    </row>
    <row r="400" s="13" customFormat="1">
      <c r="A400" s="13"/>
      <c r="B400" s="234"/>
      <c r="C400" s="235"/>
      <c r="D400" s="236" t="s">
        <v>161</v>
      </c>
      <c r="E400" s="237" t="s">
        <v>21</v>
      </c>
      <c r="F400" s="238" t="s">
        <v>647</v>
      </c>
      <c r="G400" s="235"/>
      <c r="H400" s="237" t="s">
        <v>21</v>
      </c>
      <c r="I400" s="239"/>
      <c r="J400" s="235"/>
      <c r="K400" s="235"/>
      <c r="L400" s="240"/>
      <c r="M400" s="241"/>
      <c r="N400" s="242"/>
      <c r="O400" s="242"/>
      <c r="P400" s="242"/>
      <c r="Q400" s="242"/>
      <c r="R400" s="242"/>
      <c r="S400" s="242"/>
      <c r="T400" s="24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4" t="s">
        <v>161</v>
      </c>
      <c r="AU400" s="244" t="s">
        <v>81</v>
      </c>
      <c r="AV400" s="13" t="s">
        <v>77</v>
      </c>
      <c r="AW400" s="13" t="s">
        <v>34</v>
      </c>
      <c r="AX400" s="13" t="s">
        <v>73</v>
      </c>
      <c r="AY400" s="244" t="s">
        <v>149</v>
      </c>
    </row>
    <row r="401" s="14" customFormat="1">
      <c r="A401" s="14"/>
      <c r="B401" s="245"/>
      <c r="C401" s="246"/>
      <c r="D401" s="236" t="s">
        <v>161</v>
      </c>
      <c r="E401" s="247" t="s">
        <v>21</v>
      </c>
      <c r="F401" s="248" t="s">
        <v>495</v>
      </c>
      <c r="G401" s="246"/>
      <c r="H401" s="249">
        <v>50</v>
      </c>
      <c r="I401" s="250"/>
      <c r="J401" s="246"/>
      <c r="K401" s="246"/>
      <c r="L401" s="251"/>
      <c r="M401" s="252"/>
      <c r="N401" s="253"/>
      <c r="O401" s="253"/>
      <c r="P401" s="253"/>
      <c r="Q401" s="253"/>
      <c r="R401" s="253"/>
      <c r="S401" s="253"/>
      <c r="T401" s="25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5" t="s">
        <v>161</v>
      </c>
      <c r="AU401" s="255" t="s">
        <v>81</v>
      </c>
      <c r="AV401" s="14" t="s">
        <v>81</v>
      </c>
      <c r="AW401" s="14" t="s">
        <v>34</v>
      </c>
      <c r="AX401" s="14" t="s">
        <v>73</v>
      </c>
      <c r="AY401" s="255" t="s">
        <v>149</v>
      </c>
    </row>
    <row r="402" s="13" customFormat="1">
      <c r="A402" s="13"/>
      <c r="B402" s="234"/>
      <c r="C402" s="235"/>
      <c r="D402" s="236" t="s">
        <v>161</v>
      </c>
      <c r="E402" s="237" t="s">
        <v>21</v>
      </c>
      <c r="F402" s="238" t="s">
        <v>825</v>
      </c>
      <c r="G402" s="235"/>
      <c r="H402" s="237" t="s">
        <v>21</v>
      </c>
      <c r="I402" s="239"/>
      <c r="J402" s="235"/>
      <c r="K402" s="235"/>
      <c r="L402" s="240"/>
      <c r="M402" s="241"/>
      <c r="N402" s="242"/>
      <c r="O402" s="242"/>
      <c r="P402" s="242"/>
      <c r="Q402" s="242"/>
      <c r="R402" s="242"/>
      <c r="S402" s="242"/>
      <c r="T402" s="24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4" t="s">
        <v>161</v>
      </c>
      <c r="AU402" s="244" t="s">
        <v>81</v>
      </c>
      <c r="AV402" s="13" t="s">
        <v>77</v>
      </c>
      <c r="AW402" s="13" t="s">
        <v>34</v>
      </c>
      <c r="AX402" s="13" t="s">
        <v>73</v>
      </c>
      <c r="AY402" s="244" t="s">
        <v>149</v>
      </c>
    </row>
    <row r="403" s="14" customFormat="1">
      <c r="A403" s="14"/>
      <c r="B403" s="245"/>
      <c r="C403" s="246"/>
      <c r="D403" s="236" t="s">
        <v>161</v>
      </c>
      <c r="E403" s="247" t="s">
        <v>21</v>
      </c>
      <c r="F403" s="248" t="s">
        <v>826</v>
      </c>
      <c r="G403" s="246"/>
      <c r="H403" s="249">
        <v>16.149999999999999</v>
      </c>
      <c r="I403" s="250"/>
      <c r="J403" s="246"/>
      <c r="K403" s="246"/>
      <c r="L403" s="251"/>
      <c r="M403" s="252"/>
      <c r="N403" s="253"/>
      <c r="O403" s="253"/>
      <c r="P403" s="253"/>
      <c r="Q403" s="253"/>
      <c r="R403" s="253"/>
      <c r="S403" s="253"/>
      <c r="T403" s="25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5" t="s">
        <v>161</v>
      </c>
      <c r="AU403" s="255" t="s">
        <v>81</v>
      </c>
      <c r="AV403" s="14" t="s">
        <v>81</v>
      </c>
      <c r="AW403" s="14" t="s">
        <v>34</v>
      </c>
      <c r="AX403" s="14" t="s">
        <v>73</v>
      </c>
      <c r="AY403" s="255" t="s">
        <v>149</v>
      </c>
    </row>
    <row r="404" s="13" customFormat="1">
      <c r="A404" s="13"/>
      <c r="B404" s="234"/>
      <c r="C404" s="235"/>
      <c r="D404" s="236" t="s">
        <v>161</v>
      </c>
      <c r="E404" s="237" t="s">
        <v>21</v>
      </c>
      <c r="F404" s="238" t="s">
        <v>530</v>
      </c>
      <c r="G404" s="235"/>
      <c r="H404" s="237" t="s">
        <v>21</v>
      </c>
      <c r="I404" s="239"/>
      <c r="J404" s="235"/>
      <c r="K404" s="235"/>
      <c r="L404" s="240"/>
      <c r="M404" s="241"/>
      <c r="N404" s="242"/>
      <c r="O404" s="242"/>
      <c r="P404" s="242"/>
      <c r="Q404" s="242"/>
      <c r="R404" s="242"/>
      <c r="S404" s="242"/>
      <c r="T404" s="24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4" t="s">
        <v>161</v>
      </c>
      <c r="AU404" s="244" t="s">
        <v>81</v>
      </c>
      <c r="AV404" s="13" t="s">
        <v>77</v>
      </c>
      <c r="AW404" s="13" t="s">
        <v>34</v>
      </c>
      <c r="AX404" s="13" t="s">
        <v>73</v>
      </c>
      <c r="AY404" s="244" t="s">
        <v>149</v>
      </c>
    </row>
    <row r="405" s="14" customFormat="1">
      <c r="A405" s="14"/>
      <c r="B405" s="245"/>
      <c r="C405" s="246"/>
      <c r="D405" s="236" t="s">
        <v>161</v>
      </c>
      <c r="E405" s="247" t="s">
        <v>21</v>
      </c>
      <c r="F405" s="248" t="s">
        <v>531</v>
      </c>
      <c r="G405" s="246"/>
      <c r="H405" s="249">
        <v>23.140000000000001</v>
      </c>
      <c r="I405" s="250"/>
      <c r="J405" s="246"/>
      <c r="K405" s="246"/>
      <c r="L405" s="251"/>
      <c r="M405" s="252"/>
      <c r="N405" s="253"/>
      <c r="O405" s="253"/>
      <c r="P405" s="253"/>
      <c r="Q405" s="253"/>
      <c r="R405" s="253"/>
      <c r="S405" s="253"/>
      <c r="T405" s="25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5" t="s">
        <v>161</v>
      </c>
      <c r="AU405" s="255" t="s">
        <v>81</v>
      </c>
      <c r="AV405" s="14" t="s">
        <v>81</v>
      </c>
      <c r="AW405" s="14" t="s">
        <v>34</v>
      </c>
      <c r="AX405" s="14" t="s">
        <v>73</v>
      </c>
      <c r="AY405" s="255" t="s">
        <v>149</v>
      </c>
    </row>
    <row r="406" s="13" customFormat="1">
      <c r="A406" s="13"/>
      <c r="B406" s="234"/>
      <c r="C406" s="235"/>
      <c r="D406" s="236" t="s">
        <v>161</v>
      </c>
      <c r="E406" s="237" t="s">
        <v>21</v>
      </c>
      <c r="F406" s="238" t="s">
        <v>532</v>
      </c>
      <c r="G406" s="235"/>
      <c r="H406" s="237" t="s">
        <v>21</v>
      </c>
      <c r="I406" s="239"/>
      <c r="J406" s="235"/>
      <c r="K406" s="235"/>
      <c r="L406" s="240"/>
      <c r="M406" s="241"/>
      <c r="N406" s="242"/>
      <c r="O406" s="242"/>
      <c r="P406" s="242"/>
      <c r="Q406" s="242"/>
      <c r="R406" s="242"/>
      <c r="S406" s="242"/>
      <c r="T406" s="24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4" t="s">
        <v>161</v>
      </c>
      <c r="AU406" s="244" t="s">
        <v>81</v>
      </c>
      <c r="AV406" s="13" t="s">
        <v>77</v>
      </c>
      <c r="AW406" s="13" t="s">
        <v>34</v>
      </c>
      <c r="AX406" s="13" t="s">
        <v>73</v>
      </c>
      <c r="AY406" s="244" t="s">
        <v>149</v>
      </c>
    </row>
    <row r="407" s="14" customFormat="1">
      <c r="A407" s="14"/>
      <c r="B407" s="245"/>
      <c r="C407" s="246"/>
      <c r="D407" s="236" t="s">
        <v>161</v>
      </c>
      <c r="E407" s="247" t="s">
        <v>21</v>
      </c>
      <c r="F407" s="248" t="s">
        <v>533</v>
      </c>
      <c r="G407" s="246"/>
      <c r="H407" s="249">
        <v>40</v>
      </c>
      <c r="I407" s="250"/>
      <c r="J407" s="246"/>
      <c r="K407" s="246"/>
      <c r="L407" s="251"/>
      <c r="M407" s="252"/>
      <c r="N407" s="253"/>
      <c r="O407" s="253"/>
      <c r="P407" s="253"/>
      <c r="Q407" s="253"/>
      <c r="R407" s="253"/>
      <c r="S407" s="253"/>
      <c r="T407" s="25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55" t="s">
        <v>161</v>
      </c>
      <c r="AU407" s="255" t="s">
        <v>81</v>
      </c>
      <c r="AV407" s="14" t="s">
        <v>81</v>
      </c>
      <c r="AW407" s="14" t="s">
        <v>34</v>
      </c>
      <c r="AX407" s="14" t="s">
        <v>73</v>
      </c>
      <c r="AY407" s="255" t="s">
        <v>149</v>
      </c>
    </row>
    <row r="408" s="13" customFormat="1">
      <c r="A408" s="13"/>
      <c r="B408" s="234"/>
      <c r="C408" s="235"/>
      <c r="D408" s="236" t="s">
        <v>161</v>
      </c>
      <c r="E408" s="237" t="s">
        <v>21</v>
      </c>
      <c r="F408" s="238" t="s">
        <v>827</v>
      </c>
      <c r="G408" s="235"/>
      <c r="H408" s="237" t="s">
        <v>21</v>
      </c>
      <c r="I408" s="239"/>
      <c r="J408" s="235"/>
      <c r="K408" s="235"/>
      <c r="L408" s="240"/>
      <c r="M408" s="241"/>
      <c r="N408" s="242"/>
      <c r="O408" s="242"/>
      <c r="P408" s="242"/>
      <c r="Q408" s="242"/>
      <c r="R408" s="242"/>
      <c r="S408" s="242"/>
      <c r="T408" s="24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44" t="s">
        <v>161</v>
      </c>
      <c r="AU408" s="244" t="s">
        <v>81</v>
      </c>
      <c r="AV408" s="13" t="s">
        <v>77</v>
      </c>
      <c r="AW408" s="13" t="s">
        <v>34</v>
      </c>
      <c r="AX408" s="13" t="s">
        <v>73</v>
      </c>
      <c r="AY408" s="244" t="s">
        <v>149</v>
      </c>
    </row>
    <row r="409" s="14" customFormat="1">
      <c r="A409" s="14"/>
      <c r="B409" s="245"/>
      <c r="C409" s="246"/>
      <c r="D409" s="236" t="s">
        <v>161</v>
      </c>
      <c r="E409" s="247" t="s">
        <v>21</v>
      </c>
      <c r="F409" s="248" t="s">
        <v>828</v>
      </c>
      <c r="G409" s="246"/>
      <c r="H409" s="249">
        <v>13</v>
      </c>
      <c r="I409" s="250"/>
      <c r="J409" s="246"/>
      <c r="K409" s="246"/>
      <c r="L409" s="251"/>
      <c r="M409" s="252"/>
      <c r="N409" s="253"/>
      <c r="O409" s="253"/>
      <c r="P409" s="253"/>
      <c r="Q409" s="253"/>
      <c r="R409" s="253"/>
      <c r="S409" s="253"/>
      <c r="T409" s="25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55" t="s">
        <v>161</v>
      </c>
      <c r="AU409" s="255" t="s">
        <v>81</v>
      </c>
      <c r="AV409" s="14" t="s">
        <v>81</v>
      </c>
      <c r="AW409" s="14" t="s">
        <v>34</v>
      </c>
      <c r="AX409" s="14" t="s">
        <v>73</v>
      </c>
      <c r="AY409" s="255" t="s">
        <v>149</v>
      </c>
    </row>
    <row r="410" s="15" customFormat="1">
      <c r="A410" s="15"/>
      <c r="B410" s="256"/>
      <c r="C410" s="257"/>
      <c r="D410" s="236" t="s">
        <v>161</v>
      </c>
      <c r="E410" s="258" t="s">
        <v>21</v>
      </c>
      <c r="F410" s="259" t="s">
        <v>164</v>
      </c>
      <c r="G410" s="257"/>
      <c r="H410" s="260">
        <v>142.28999999999999</v>
      </c>
      <c r="I410" s="261"/>
      <c r="J410" s="257"/>
      <c r="K410" s="257"/>
      <c r="L410" s="262"/>
      <c r="M410" s="263"/>
      <c r="N410" s="264"/>
      <c r="O410" s="264"/>
      <c r="P410" s="264"/>
      <c r="Q410" s="264"/>
      <c r="R410" s="264"/>
      <c r="S410" s="264"/>
      <c r="T410" s="26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T410" s="266" t="s">
        <v>161</v>
      </c>
      <c r="AU410" s="266" t="s">
        <v>81</v>
      </c>
      <c r="AV410" s="15" t="s">
        <v>157</v>
      </c>
      <c r="AW410" s="15" t="s">
        <v>34</v>
      </c>
      <c r="AX410" s="15" t="s">
        <v>77</v>
      </c>
      <c r="AY410" s="266" t="s">
        <v>149</v>
      </c>
    </row>
    <row r="411" s="2" customFormat="1" ht="33" customHeight="1">
      <c r="A411" s="41"/>
      <c r="B411" s="42"/>
      <c r="C411" s="216" t="s">
        <v>829</v>
      </c>
      <c r="D411" s="216" t="s">
        <v>152</v>
      </c>
      <c r="E411" s="217" t="s">
        <v>830</v>
      </c>
      <c r="F411" s="218" t="s">
        <v>831</v>
      </c>
      <c r="G411" s="219" t="s">
        <v>155</v>
      </c>
      <c r="H411" s="220">
        <v>230</v>
      </c>
      <c r="I411" s="221"/>
      <c r="J411" s="222">
        <f>ROUND(I411*H411,2)</f>
        <v>0</v>
      </c>
      <c r="K411" s="218" t="s">
        <v>156</v>
      </c>
      <c r="L411" s="47"/>
      <c r="M411" s="223" t="s">
        <v>21</v>
      </c>
      <c r="N411" s="224" t="s">
        <v>44</v>
      </c>
      <c r="O411" s="87"/>
      <c r="P411" s="225">
        <f>O411*H411</f>
        <v>0</v>
      </c>
      <c r="Q411" s="225">
        <v>0</v>
      </c>
      <c r="R411" s="225">
        <f>Q411*H411</f>
        <v>0</v>
      </c>
      <c r="S411" s="225">
        <v>0</v>
      </c>
      <c r="T411" s="226">
        <f>S411*H411</f>
        <v>0</v>
      </c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R411" s="227" t="s">
        <v>157</v>
      </c>
      <c r="AT411" s="227" t="s">
        <v>152</v>
      </c>
      <c r="AU411" s="227" t="s">
        <v>81</v>
      </c>
      <c r="AY411" s="20" t="s">
        <v>149</v>
      </c>
      <c r="BE411" s="228">
        <f>IF(N411="základní",J411,0)</f>
        <v>0</v>
      </c>
      <c r="BF411" s="228">
        <f>IF(N411="snížená",J411,0)</f>
        <v>0</v>
      </c>
      <c r="BG411" s="228">
        <f>IF(N411="zákl. přenesená",J411,0)</f>
        <v>0</v>
      </c>
      <c r="BH411" s="228">
        <f>IF(N411="sníž. přenesená",J411,0)</f>
        <v>0</v>
      </c>
      <c r="BI411" s="228">
        <f>IF(N411="nulová",J411,0)</f>
        <v>0</v>
      </c>
      <c r="BJ411" s="20" t="s">
        <v>77</v>
      </c>
      <c r="BK411" s="228">
        <f>ROUND(I411*H411,2)</f>
        <v>0</v>
      </c>
      <c r="BL411" s="20" t="s">
        <v>157</v>
      </c>
      <c r="BM411" s="227" t="s">
        <v>832</v>
      </c>
    </row>
    <row r="412" s="2" customFormat="1">
      <c r="A412" s="41"/>
      <c r="B412" s="42"/>
      <c r="C412" s="43"/>
      <c r="D412" s="229" t="s">
        <v>159</v>
      </c>
      <c r="E412" s="43"/>
      <c r="F412" s="230" t="s">
        <v>833</v>
      </c>
      <c r="G412" s="43"/>
      <c r="H412" s="43"/>
      <c r="I412" s="231"/>
      <c r="J412" s="43"/>
      <c r="K412" s="43"/>
      <c r="L412" s="47"/>
      <c r="M412" s="232"/>
      <c r="N412" s="233"/>
      <c r="O412" s="87"/>
      <c r="P412" s="87"/>
      <c r="Q412" s="87"/>
      <c r="R412" s="87"/>
      <c r="S412" s="87"/>
      <c r="T412" s="88"/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T412" s="20" t="s">
        <v>159</v>
      </c>
      <c r="AU412" s="20" t="s">
        <v>81</v>
      </c>
    </row>
    <row r="413" s="13" customFormat="1">
      <c r="A413" s="13"/>
      <c r="B413" s="234"/>
      <c r="C413" s="235"/>
      <c r="D413" s="236" t="s">
        <v>161</v>
      </c>
      <c r="E413" s="237" t="s">
        <v>21</v>
      </c>
      <c r="F413" s="238" t="s">
        <v>834</v>
      </c>
      <c r="G413" s="235"/>
      <c r="H413" s="237" t="s">
        <v>21</v>
      </c>
      <c r="I413" s="239"/>
      <c r="J413" s="235"/>
      <c r="K413" s="235"/>
      <c r="L413" s="240"/>
      <c r="M413" s="241"/>
      <c r="N413" s="242"/>
      <c r="O413" s="242"/>
      <c r="P413" s="242"/>
      <c r="Q413" s="242"/>
      <c r="R413" s="242"/>
      <c r="S413" s="242"/>
      <c r="T413" s="24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44" t="s">
        <v>161</v>
      </c>
      <c r="AU413" s="244" t="s">
        <v>81</v>
      </c>
      <c r="AV413" s="13" t="s">
        <v>77</v>
      </c>
      <c r="AW413" s="13" t="s">
        <v>34</v>
      </c>
      <c r="AX413" s="13" t="s">
        <v>73</v>
      </c>
      <c r="AY413" s="244" t="s">
        <v>149</v>
      </c>
    </row>
    <row r="414" s="14" customFormat="1">
      <c r="A414" s="14"/>
      <c r="B414" s="245"/>
      <c r="C414" s="246"/>
      <c r="D414" s="236" t="s">
        <v>161</v>
      </c>
      <c r="E414" s="247" t="s">
        <v>21</v>
      </c>
      <c r="F414" s="248" t="s">
        <v>551</v>
      </c>
      <c r="G414" s="246"/>
      <c r="H414" s="249">
        <v>230</v>
      </c>
      <c r="I414" s="250"/>
      <c r="J414" s="246"/>
      <c r="K414" s="246"/>
      <c r="L414" s="251"/>
      <c r="M414" s="252"/>
      <c r="N414" s="253"/>
      <c r="O414" s="253"/>
      <c r="P414" s="253"/>
      <c r="Q414" s="253"/>
      <c r="R414" s="253"/>
      <c r="S414" s="253"/>
      <c r="T414" s="25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5" t="s">
        <v>161</v>
      </c>
      <c r="AU414" s="255" t="s">
        <v>81</v>
      </c>
      <c r="AV414" s="14" t="s">
        <v>81</v>
      </c>
      <c r="AW414" s="14" t="s">
        <v>34</v>
      </c>
      <c r="AX414" s="14" t="s">
        <v>73</v>
      </c>
      <c r="AY414" s="255" t="s">
        <v>149</v>
      </c>
    </row>
    <row r="415" s="15" customFormat="1">
      <c r="A415" s="15"/>
      <c r="B415" s="256"/>
      <c r="C415" s="257"/>
      <c r="D415" s="236" t="s">
        <v>161</v>
      </c>
      <c r="E415" s="258" t="s">
        <v>21</v>
      </c>
      <c r="F415" s="259" t="s">
        <v>164</v>
      </c>
      <c r="G415" s="257"/>
      <c r="H415" s="260">
        <v>230</v>
      </c>
      <c r="I415" s="261"/>
      <c r="J415" s="257"/>
      <c r="K415" s="257"/>
      <c r="L415" s="262"/>
      <c r="M415" s="263"/>
      <c r="N415" s="264"/>
      <c r="O415" s="264"/>
      <c r="P415" s="264"/>
      <c r="Q415" s="264"/>
      <c r="R415" s="264"/>
      <c r="S415" s="264"/>
      <c r="T415" s="26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66" t="s">
        <v>161</v>
      </c>
      <c r="AU415" s="266" t="s">
        <v>81</v>
      </c>
      <c r="AV415" s="15" t="s">
        <v>157</v>
      </c>
      <c r="AW415" s="15" t="s">
        <v>34</v>
      </c>
      <c r="AX415" s="15" t="s">
        <v>77</v>
      </c>
      <c r="AY415" s="266" t="s">
        <v>149</v>
      </c>
    </row>
    <row r="416" s="2" customFormat="1" ht="37.8" customHeight="1">
      <c r="A416" s="41"/>
      <c r="B416" s="42"/>
      <c r="C416" s="216" t="s">
        <v>835</v>
      </c>
      <c r="D416" s="216" t="s">
        <v>152</v>
      </c>
      <c r="E416" s="217" t="s">
        <v>836</v>
      </c>
      <c r="F416" s="218" t="s">
        <v>837</v>
      </c>
      <c r="G416" s="219" t="s">
        <v>155</v>
      </c>
      <c r="H416" s="220">
        <v>53</v>
      </c>
      <c r="I416" s="221"/>
      <c r="J416" s="222">
        <f>ROUND(I416*H416,2)</f>
        <v>0</v>
      </c>
      <c r="K416" s="218" t="s">
        <v>156</v>
      </c>
      <c r="L416" s="47"/>
      <c r="M416" s="223" t="s">
        <v>21</v>
      </c>
      <c r="N416" s="224" t="s">
        <v>44</v>
      </c>
      <c r="O416" s="87"/>
      <c r="P416" s="225">
        <f>O416*H416</f>
        <v>0</v>
      </c>
      <c r="Q416" s="225">
        <v>0</v>
      </c>
      <c r="R416" s="225">
        <f>Q416*H416</f>
        <v>0</v>
      </c>
      <c r="S416" s="225">
        <v>0</v>
      </c>
      <c r="T416" s="226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227" t="s">
        <v>157</v>
      </c>
      <c r="AT416" s="227" t="s">
        <v>152</v>
      </c>
      <c r="AU416" s="227" t="s">
        <v>81</v>
      </c>
      <c r="AY416" s="20" t="s">
        <v>149</v>
      </c>
      <c r="BE416" s="228">
        <f>IF(N416="základní",J416,0)</f>
        <v>0</v>
      </c>
      <c r="BF416" s="228">
        <f>IF(N416="snížená",J416,0)</f>
        <v>0</v>
      </c>
      <c r="BG416" s="228">
        <f>IF(N416="zákl. přenesená",J416,0)</f>
        <v>0</v>
      </c>
      <c r="BH416" s="228">
        <f>IF(N416="sníž. přenesená",J416,0)</f>
        <v>0</v>
      </c>
      <c r="BI416" s="228">
        <f>IF(N416="nulová",J416,0)</f>
        <v>0</v>
      </c>
      <c r="BJ416" s="20" t="s">
        <v>77</v>
      </c>
      <c r="BK416" s="228">
        <f>ROUND(I416*H416,2)</f>
        <v>0</v>
      </c>
      <c r="BL416" s="20" t="s">
        <v>157</v>
      </c>
      <c r="BM416" s="227" t="s">
        <v>838</v>
      </c>
    </row>
    <row r="417" s="2" customFormat="1">
      <c r="A417" s="41"/>
      <c r="B417" s="42"/>
      <c r="C417" s="43"/>
      <c r="D417" s="229" t="s">
        <v>159</v>
      </c>
      <c r="E417" s="43"/>
      <c r="F417" s="230" t="s">
        <v>839</v>
      </c>
      <c r="G417" s="43"/>
      <c r="H417" s="43"/>
      <c r="I417" s="231"/>
      <c r="J417" s="43"/>
      <c r="K417" s="43"/>
      <c r="L417" s="47"/>
      <c r="M417" s="232"/>
      <c r="N417" s="233"/>
      <c r="O417" s="87"/>
      <c r="P417" s="87"/>
      <c r="Q417" s="87"/>
      <c r="R417" s="87"/>
      <c r="S417" s="87"/>
      <c r="T417" s="88"/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T417" s="20" t="s">
        <v>159</v>
      </c>
      <c r="AU417" s="20" t="s">
        <v>81</v>
      </c>
    </row>
    <row r="418" s="13" customFormat="1">
      <c r="A418" s="13"/>
      <c r="B418" s="234"/>
      <c r="C418" s="235"/>
      <c r="D418" s="236" t="s">
        <v>161</v>
      </c>
      <c r="E418" s="237" t="s">
        <v>21</v>
      </c>
      <c r="F418" s="238" t="s">
        <v>649</v>
      </c>
      <c r="G418" s="235"/>
      <c r="H418" s="237" t="s">
        <v>21</v>
      </c>
      <c r="I418" s="239"/>
      <c r="J418" s="235"/>
      <c r="K418" s="235"/>
      <c r="L418" s="240"/>
      <c r="M418" s="241"/>
      <c r="N418" s="242"/>
      <c r="O418" s="242"/>
      <c r="P418" s="242"/>
      <c r="Q418" s="242"/>
      <c r="R418" s="242"/>
      <c r="S418" s="242"/>
      <c r="T418" s="24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4" t="s">
        <v>161</v>
      </c>
      <c r="AU418" s="244" t="s">
        <v>81</v>
      </c>
      <c r="AV418" s="13" t="s">
        <v>77</v>
      </c>
      <c r="AW418" s="13" t="s">
        <v>34</v>
      </c>
      <c r="AX418" s="13" t="s">
        <v>73</v>
      </c>
      <c r="AY418" s="244" t="s">
        <v>149</v>
      </c>
    </row>
    <row r="419" s="14" customFormat="1">
      <c r="A419" s="14"/>
      <c r="B419" s="245"/>
      <c r="C419" s="246"/>
      <c r="D419" s="236" t="s">
        <v>161</v>
      </c>
      <c r="E419" s="247" t="s">
        <v>21</v>
      </c>
      <c r="F419" s="248" t="s">
        <v>840</v>
      </c>
      <c r="G419" s="246"/>
      <c r="H419" s="249">
        <v>53</v>
      </c>
      <c r="I419" s="250"/>
      <c r="J419" s="246"/>
      <c r="K419" s="246"/>
      <c r="L419" s="251"/>
      <c r="M419" s="252"/>
      <c r="N419" s="253"/>
      <c r="O419" s="253"/>
      <c r="P419" s="253"/>
      <c r="Q419" s="253"/>
      <c r="R419" s="253"/>
      <c r="S419" s="253"/>
      <c r="T419" s="25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5" t="s">
        <v>161</v>
      </c>
      <c r="AU419" s="255" t="s">
        <v>81</v>
      </c>
      <c r="AV419" s="14" t="s">
        <v>81</v>
      </c>
      <c r="AW419" s="14" t="s">
        <v>34</v>
      </c>
      <c r="AX419" s="14" t="s">
        <v>73</v>
      </c>
      <c r="AY419" s="255" t="s">
        <v>149</v>
      </c>
    </row>
    <row r="420" s="15" customFormat="1">
      <c r="A420" s="15"/>
      <c r="B420" s="256"/>
      <c r="C420" s="257"/>
      <c r="D420" s="236" t="s">
        <v>161</v>
      </c>
      <c r="E420" s="258" t="s">
        <v>21</v>
      </c>
      <c r="F420" s="259" t="s">
        <v>164</v>
      </c>
      <c r="G420" s="257"/>
      <c r="H420" s="260">
        <v>53</v>
      </c>
      <c r="I420" s="261"/>
      <c r="J420" s="257"/>
      <c r="K420" s="257"/>
      <c r="L420" s="262"/>
      <c r="M420" s="263"/>
      <c r="N420" s="264"/>
      <c r="O420" s="264"/>
      <c r="P420" s="264"/>
      <c r="Q420" s="264"/>
      <c r="R420" s="264"/>
      <c r="S420" s="264"/>
      <c r="T420" s="26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66" t="s">
        <v>161</v>
      </c>
      <c r="AU420" s="266" t="s">
        <v>81</v>
      </c>
      <c r="AV420" s="15" t="s">
        <v>157</v>
      </c>
      <c r="AW420" s="15" t="s">
        <v>34</v>
      </c>
      <c r="AX420" s="15" t="s">
        <v>77</v>
      </c>
      <c r="AY420" s="266" t="s">
        <v>149</v>
      </c>
    </row>
    <row r="421" s="2" customFormat="1" ht="55.5" customHeight="1">
      <c r="A421" s="41"/>
      <c r="B421" s="42"/>
      <c r="C421" s="216" t="s">
        <v>841</v>
      </c>
      <c r="D421" s="216" t="s">
        <v>152</v>
      </c>
      <c r="E421" s="217" t="s">
        <v>842</v>
      </c>
      <c r="F421" s="218" t="s">
        <v>843</v>
      </c>
      <c r="G421" s="219" t="s">
        <v>155</v>
      </c>
      <c r="H421" s="220">
        <v>89.150000000000006</v>
      </c>
      <c r="I421" s="221"/>
      <c r="J421" s="222">
        <f>ROUND(I421*H421,2)</f>
        <v>0</v>
      </c>
      <c r="K421" s="218" t="s">
        <v>156</v>
      </c>
      <c r="L421" s="47"/>
      <c r="M421" s="223" t="s">
        <v>21</v>
      </c>
      <c r="N421" s="224" t="s">
        <v>44</v>
      </c>
      <c r="O421" s="87"/>
      <c r="P421" s="225">
        <f>O421*H421</f>
        <v>0</v>
      </c>
      <c r="Q421" s="225">
        <v>0.19536000000000001</v>
      </c>
      <c r="R421" s="225">
        <f>Q421*H421</f>
        <v>17.416344000000002</v>
      </c>
      <c r="S421" s="225">
        <v>0</v>
      </c>
      <c r="T421" s="226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227" t="s">
        <v>157</v>
      </c>
      <c r="AT421" s="227" t="s">
        <v>152</v>
      </c>
      <c r="AU421" s="227" t="s">
        <v>81</v>
      </c>
      <c r="AY421" s="20" t="s">
        <v>149</v>
      </c>
      <c r="BE421" s="228">
        <f>IF(N421="základní",J421,0)</f>
        <v>0</v>
      </c>
      <c r="BF421" s="228">
        <f>IF(N421="snížená",J421,0)</f>
        <v>0</v>
      </c>
      <c r="BG421" s="228">
        <f>IF(N421="zákl. přenesená",J421,0)</f>
        <v>0</v>
      </c>
      <c r="BH421" s="228">
        <f>IF(N421="sníž. přenesená",J421,0)</f>
        <v>0</v>
      </c>
      <c r="BI421" s="228">
        <f>IF(N421="nulová",J421,0)</f>
        <v>0</v>
      </c>
      <c r="BJ421" s="20" t="s">
        <v>77</v>
      </c>
      <c r="BK421" s="228">
        <f>ROUND(I421*H421,2)</f>
        <v>0</v>
      </c>
      <c r="BL421" s="20" t="s">
        <v>157</v>
      </c>
      <c r="BM421" s="227" t="s">
        <v>844</v>
      </c>
    </row>
    <row r="422" s="2" customFormat="1">
      <c r="A422" s="41"/>
      <c r="B422" s="42"/>
      <c r="C422" s="43"/>
      <c r="D422" s="229" t="s">
        <v>159</v>
      </c>
      <c r="E422" s="43"/>
      <c r="F422" s="230" t="s">
        <v>845</v>
      </c>
      <c r="G422" s="43"/>
      <c r="H422" s="43"/>
      <c r="I422" s="231"/>
      <c r="J422" s="43"/>
      <c r="K422" s="43"/>
      <c r="L422" s="47"/>
      <c r="M422" s="232"/>
      <c r="N422" s="233"/>
      <c r="O422" s="87"/>
      <c r="P422" s="87"/>
      <c r="Q422" s="87"/>
      <c r="R422" s="87"/>
      <c r="S422" s="87"/>
      <c r="T422" s="88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0" t="s">
        <v>159</v>
      </c>
      <c r="AU422" s="20" t="s">
        <v>81</v>
      </c>
    </row>
    <row r="423" s="13" customFormat="1">
      <c r="A423" s="13"/>
      <c r="B423" s="234"/>
      <c r="C423" s="235"/>
      <c r="D423" s="236" t="s">
        <v>161</v>
      </c>
      <c r="E423" s="237" t="s">
        <v>21</v>
      </c>
      <c r="F423" s="238" t="s">
        <v>647</v>
      </c>
      <c r="G423" s="235"/>
      <c r="H423" s="237" t="s">
        <v>21</v>
      </c>
      <c r="I423" s="239"/>
      <c r="J423" s="235"/>
      <c r="K423" s="235"/>
      <c r="L423" s="240"/>
      <c r="M423" s="241"/>
      <c r="N423" s="242"/>
      <c r="O423" s="242"/>
      <c r="P423" s="242"/>
      <c r="Q423" s="242"/>
      <c r="R423" s="242"/>
      <c r="S423" s="242"/>
      <c r="T423" s="24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44" t="s">
        <v>161</v>
      </c>
      <c r="AU423" s="244" t="s">
        <v>81</v>
      </c>
      <c r="AV423" s="13" t="s">
        <v>77</v>
      </c>
      <c r="AW423" s="13" t="s">
        <v>34</v>
      </c>
      <c r="AX423" s="13" t="s">
        <v>73</v>
      </c>
      <c r="AY423" s="244" t="s">
        <v>149</v>
      </c>
    </row>
    <row r="424" s="14" customFormat="1">
      <c r="A424" s="14"/>
      <c r="B424" s="245"/>
      <c r="C424" s="246"/>
      <c r="D424" s="236" t="s">
        <v>161</v>
      </c>
      <c r="E424" s="247" t="s">
        <v>21</v>
      </c>
      <c r="F424" s="248" t="s">
        <v>495</v>
      </c>
      <c r="G424" s="246"/>
      <c r="H424" s="249">
        <v>50</v>
      </c>
      <c r="I424" s="250"/>
      <c r="J424" s="246"/>
      <c r="K424" s="246"/>
      <c r="L424" s="251"/>
      <c r="M424" s="252"/>
      <c r="N424" s="253"/>
      <c r="O424" s="253"/>
      <c r="P424" s="253"/>
      <c r="Q424" s="253"/>
      <c r="R424" s="253"/>
      <c r="S424" s="253"/>
      <c r="T424" s="25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5" t="s">
        <v>161</v>
      </c>
      <c r="AU424" s="255" t="s">
        <v>81</v>
      </c>
      <c r="AV424" s="14" t="s">
        <v>81</v>
      </c>
      <c r="AW424" s="14" t="s">
        <v>34</v>
      </c>
      <c r="AX424" s="14" t="s">
        <v>73</v>
      </c>
      <c r="AY424" s="255" t="s">
        <v>149</v>
      </c>
    </row>
    <row r="425" s="13" customFormat="1">
      <c r="A425" s="13"/>
      <c r="B425" s="234"/>
      <c r="C425" s="235"/>
      <c r="D425" s="236" t="s">
        <v>161</v>
      </c>
      <c r="E425" s="237" t="s">
        <v>21</v>
      </c>
      <c r="F425" s="238" t="s">
        <v>825</v>
      </c>
      <c r="G425" s="235"/>
      <c r="H425" s="237" t="s">
        <v>21</v>
      </c>
      <c r="I425" s="239"/>
      <c r="J425" s="235"/>
      <c r="K425" s="235"/>
      <c r="L425" s="240"/>
      <c r="M425" s="241"/>
      <c r="N425" s="242"/>
      <c r="O425" s="242"/>
      <c r="P425" s="242"/>
      <c r="Q425" s="242"/>
      <c r="R425" s="242"/>
      <c r="S425" s="242"/>
      <c r="T425" s="24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44" t="s">
        <v>161</v>
      </c>
      <c r="AU425" s="244" t="s">
        <v>81</v>
      </c>
      <c r="AV425" s="13" t="s">
        <v>77</v>
      </c>
      <c r="AW425" s="13" t="s">
        <v>34</v>
      </c>
      <c r="AX425" s="13" t="s">
        <v>73</v>
      </c>
      <c r="AY425" s="244" t="s">
        <v>149</v>
      </c>
    </row>
    <row r="426" s="14" customFormat="1">
      <c r="A426" s="14"/>
      <c r="B426" s="245"/>
      <c r="C426" s="246"/>
      <c r="D426" s="236" t="s">
        <v>161</v>
      </c>
      <c r="E426" s="247" t="s">
        <v>21</v>
      </c>
      <c r="F426" s="248" t="s">
        <v>826</v>
      </c>
      <c r="G426" s="246"/>
      <c r="H426" s="249">
        <v>16.149999999999999</v>
      </c>
      <c r="I426" s="250"/>
      <c r="J426" s="246"/>
      <c r="K426" s="246"/>
      <c r="L426" s="251"/>
      <c r="M426" s="252"/>
      <c r="N426" s="253"/>
      <c r="O426" s="253"/>
      <c r="P426" s="253"/>
      <c r="Q426" s="253"/>
      <c r="R426" s="253"/>
      <c r="S426" s="253"/>
      <c r="T426" s="25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55" t="s">
        <v>161</v>
      </c>
      <c r="AU426" s="255" t="s">
        <v>81</v>
      </c>
      <c r="AV426" s="14" t="s">
        <v>81</v>
      </c>
      <c r="AW426" s="14" t="s">
        <v>34</v>
      </c>
      <c r="AX426" s="14" t="s">
        <v>73</v>
      </c>
      <c r="AY426" s="255" t="s">
        <v>149</v>
      </c>
    </row>
    <row r="427" s="13" customFormat="1">
      <c r="A427" s="13"/>
      <c r="B427" s="234"/>
      <c r="C427" s="235"/>
      <c r="D427" s="236" t="s">
        <v>161</v>
      </c>
      <c r="E427" s="237" t="s">
        <v>21</v>
      </c>
      <c r="F427" s="238" t="s">
        <v>846</v>
      </c>
      <c r="G427" s="235"/>
      <c r="H427" s="237" t="s">
        <v>21</v>
      </c>
      <c r="I427" s="239"/>
      <c r="J427" s="235"/>
      <c r="K427" s="235"/>
      <c r="L427" s="240"/>
      <c r="M427" s="241"/>
      <c r="N427" s="242"/>
      <c r="O427" s="242"/>
      <c r="P427" s="242"/>
      <c r="Q427" s="242"/>
      <c r="R427" s="242"/>
      <c r="S427" s="242"/>
      <c r="T427" s="24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44" t="s">
        <v>161</v>
      </c>
      <c r="AU427" s="244" t="s">
        <v>81</v>
      </c>
      <c r="AV427" s="13" t="s">
        <v>77</v>
      </c>
      <c r="AW427" s="13" t="s">
        <v>34</v>
      </c>
      <c r="AX427" s="13" t="s">
        <v>73</v>
      </c>
      <c r="AY427" s="244" t="s">
        <v>149</v>
      </c>
    </row>
    <row r="428" s="14" customFormat="1">
      <c r="A428" s="14"/>
      <c r="B428" s="245"/>
      <c r="C428" s="246"/>
      <c r="D428" s="236" t="s">
        <v>161</v>
      </c>
      <c r="E428" s="247" t="s">
        <v>21</v>
      </c>
      <c r="F428" s="248" t="s">
        <v>847</v>
      </c>
      <c r="G428" s="246"/>
      <c r="H428" s="249">
        <v>23</v>
      </c>
      <c r="I428" s="250"/>
      <c r="J428" s="246"/>
      <c r="K428" s="246"/>
      <c r="L428" s="251"/>
      <c r="M428" s="252"/>
      <c r="N428" s="253"/>
      <c r="O428" s="253"/>
      <c r="P428" s="253"/>
      <c r="Q428" s="253"/>
      <c r="R428" s="253"/>
      <c r="S428" s="253"/>
      <c r="T428" s="25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55" t="s">
        <v>161</v>
      </c>
      <c r="AU428" s="255" t="s">
        <v>81</v>
      </c>
      <c r="AV428" s="14" t="s">
        <v>81</v>
      </c>
      <c r="AW428" s="14" t="s">
        <v>34</v>
      </c>
      <c r="AX428" s="14" t="s">
        <v>73</v>
      </c>
      <c r="AY428" s="255" t="s">
        <v>149</v>
      </c>
    </row>
    <row r="429" s="15" customFormat="1">
      <c r="A429" s="15"/>
      <c r="B429" s="256"/>
      <c r="C429" s="257"/>
      <c r="D429" s="236" t="s">
        <v>161</v>
      </c>
      <c r="E429" s="258" t="s">
        <v>21</v>
      </c>
      <c r="F429" s="259" t="s">
        <v>164</v>
      </c>
      <c r="G429" s="257"/>
      <c r="H429" s="260">
        <v>89.150000000000006</v>
      </c>
      <c r="I429" s="261"/>
      <c r="J429" s="257"/>
      <c r="K429" s="257"/>
      <c r="L429" s="262"/>
      <c r="M429" s="263"/>
      <c r="N429" s="264"/>
      <c r="O429" s="264"/>
      <c r="P429" s="264"/>
      <c r="Q429" s="264"/>
      <c r="R429" s="264"/>
      <c r="S429" s="264"/>
      <c r="T429" s="26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T429" s="266" t="s">
        <v>161</v>
      </c>
      <c r="AU429" s="266" t="s">
        <v>81</v>
      </c>
      <c r="AV429" s="15" t="s">
        <v>157</v>
      </c>
      <c r="AW429" s="15" t="s">
        <v>34</v>
      </c>
      <c r="AX429" s="15" t="s">
        <v>77</v>
      </c>
      <c r="AY429" s="266" t="s">
        <v>149</v>
      </c>
    </row>
    <row r="430" s="2" customFormat="1" ht="16.5" customHeight="1">
      <c r="A430" s="41"/>
      <c r="B430" s="42"/>
      <c r="C430" s="278" t="s">
        <v>496</v>
      </c>
      <c r="D430" s="278" t="s">
        <v>229</v>
      </c>
      <c r="E430" s="279" t="s">
        <v>848</v>
      </c>
      <c r="F430" s="280" t="s">
        <v>849</v>
      </c>
      <c r="G430" s="281" t="s">
        <v>155</v>
      </c>
      <c r="H430" s="282">
        <v>90.933000000000007</v>
      </c>
      <c r="I430" s="283"/>
      <c r="J430" s="284">
        <f>ROUND(I430*H430,2)</f>
        <v>0</v>
      </c>
      <c r="K430" s="280" t="s">
        <v>156</v>
      </c>
      <c r="L430" s="285"/>
      <c r="M430" s="286" t="s">
        <v>21</v>
      </c>
      <c r="N430" s="287" t="s">
        <v>44</v>
      </c>
      <c r="O430" s="87"/>
      <c r="P430" s="225">
        <f>O430*H430</f>
        <v>0</v>
      </c>
      <c r="Q430" s="225">
        <v>0.222</v>
      </c>
      <c r="R430" s="225">
        <f>Q430*H430</f>
        <v>20.187126000000003</v>
      </c>
      <c r="S430" s="225">
        <v>0</v>
      </c>
      <c r="T430" s="226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227" t="s">
        <v>208</v>
      </c>
      <c r="AT430" s="227" t="s">
        <v>229</v>
      </c>
      <c r="AU430" s="227" t="s">
        <v>81</v>
      </c>
      <c r="AY430" s="20" t="s">
        <v>149</v>
      </c>
      <c r="BE430" s="228">
        <f>IF(N430="základní",J430,0)</f>
        <v>0</v>
      </c>
      <c r="BF430" s="228">
        <f>IF(N430="snížená",J430,0)</f>
        <v>0</v>
      </c>
      <c r="BG430" s="228">
        <f>IF(N430="zákl. přenesená",J430,0)</f>
        <v>0</v>
      </c>
      <c r="BH430" s="228">
        <f>IF(N430="sníž. přenesená",J430,0)</f>
        <v>0</v>
      </c>
      <c r="BI430" s="228">
        <f>IF(N430="nulová",J430,0)</f>
        <v>0</v>
      </c>
      <c r="BJ430" s="20" t="s">
        <v>77</v>
      </c>
      <c r="BK430" s="228">
        <f>ROUND(I430*H430,2)</f>
        <v>0</v>
      </c>
      <c r="BL430" s="20" t="s">
        <v>157</v>
      </c>
      <c r="BM430" s="227" t="s">
        <v>850</v>
      </c>
    </row>
    <row r="431" s="14" customFormat="1">
      <c r="A431" s="14"/>
      <c r="B431" s="245"/>
      <c r="C431" s="246"/>
      <c r="D431" s="236" t="s">
        <v>161</v>
      </c>
      <c r="E431" s="246"/>
      <c r="F431" s="248" t="s">
        <v>851</v>
      </c>
      <c r="G431" s="246"/>
      <c r="H431" s="249">
        <v>90.933000000000007</v>
      </c>
      <c r="I431" s="250"/>
      <c r="J431" s="246"/>
      <c r="K431" s="246"/>
      <c r="L431" s="251"/>
      <c r="M431" s="252"/>
      <c r="N431" s="253"/>
      <c r="O431" s="253"/>
      <c r="P431" s="253"/>
      <c r="Q431" s="253"/>
      <c r="R431" s="253"/>
      <c r="S431" s="253"/>
      <c r="T431" s="25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55" t="s">
        <v>161</v>
      </c>
      <c r="AU431" s="255" t="s">
        <v>81</v>
      </c>
      <c r="AV431" s="14" t="s">
        <v>81</v>
      </c>
      <c r="AW431" s="14" t="s">
        <v>4</v>
      </c>
      <c r="AX431" s="14" t="s">
        <v>77</v>
      </c>
      <c r="AY431" s="255" t="s">
        <v>149</v>
      </c>
    </row>
    <row r="432" s="2" customFormat="1" ht="24.15" customHeight="1">
      <c r="A432" s="41"/>
      <c r="B432" s="42"/>
      <c r="C432" s="216" t="s">
        <v>852</v>
      </c>
      <c r="D432" s="216" t="s">
        <v>152</v>
      </c>
      <c r="E432" s="217" t="s">
        <v>853</v>
      </c>
      <c r="F432" s="218" t="s">
        <v>854</v>
      </c>
      <c r="G432" s="219" t="s">
        <v>155</v>
      </c>
      <c r="H432" s="220">
        <v>63.140000000000001</v>
      </c>
      <c r="I432" s="221"/>
      <c r="J432" s="222">
        <f>ROUND(I432*H432,2)</f>
        <v>0</v>
      </c>
      <c r="K432" s="218" t="s">
        <v>21</v>
      </c>
      <c r="L432" s="47"/>
      <c r="M432" s="223" t="s">
        <v>21</v>
      </c>
      <c r="N432" s="224" t="s">
        <v>44</v>
      </c>
      <c r="O432" s="87"/>
      <c r="P432" s="225">
        <f>O432*H432</f>
        <v>0</v>
      </c>
      <c r="Q432" s="225">
        <v>0.19536000000000001</v>
      </c>
      <c r="R432" s="225">
        <f>Q432*H432</f>
        <v>12.335030400000001</v>
      </c>
      <c r="S432" s="225">
        <v>0</v>
      </c>
      <c r="T432" s="226">
        <f>S432*H432</f>
        <v>0</v>
      </c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R432" s="227" t="s">
        <v>157</v>
      </c>
      <c r="AT432" s="227" t="s">
        <v>152</v>
      </c>
      <c r="AU432" s="227" t="s">
        <v>81</v>
      </c>
      <c r="AY432" s="20" t="s">
        <v>149</v>
      </c>
      <c r="BE432" s="228">
        <f>IF(N432="základní",J432,0)</f>
        <v>0</v>
      </c>
      <c r="BF432" s="228">
        <f>IF(N432="snížená",J432,0)</f>
        <v>0</v>
      </c>
      <c r="BG432" s="228">
        <f>IF(N432="zákl. přenesená",J432,0)</f>
        <v>0</v>
      </c>
      <c r="BH432" s="228">
        <f>IF(N432="sníž. přenesená",J432,0)</f>
        <v>0</v>
      </c>
      <c r="BI432" s="228">
        <f>IF(N432="nulová",J432,0)</f>
        <v>0</v>
      </c>
      <c r="BJ432" s="20" t="s">
        <v>77</v>
      </c>
      <c r="BK432" s="228">
        <f>ROUND(I432*H432,2)</f>
        <v>0</v>
      </c>
      <c r="BL432" s="20" t="s">
        <v>157</v>
      </c>
      <c r="BM432" s="227" t="s">
        <v>855</v>
      </c>
    </row>
    <row r="433" s="13" customFormat="1">
      <c r="A433" s="13"/>
      <c r="B433" s="234"/>
      <c r="C433" s="235"/>
      <c r="D433" s="236" t="s">
        <v>161</v>
      </c>
      <c r="E433" s="237" t="s">
        <v>21</v>
      </c>
      <c r="F433" s="238" t="s">
        <v>530</v>
      </c>
      <c r="G433" s="235"/>
      <c r="H433" s="237" t="s">
        <v>21</v>
      </c>
      <c r="I433" s="239"/>
      <c r="J433" s="235"/>
      <c r="K433" s="235"/>
      <c r="L433" s="240"/>
      <c r="M433" s="241"/>
      <c r="N433" s="242"/>
      <c r="O433" s="242"/>
      <c r="P433" s="242"/>
      <c r="Q433" s="242"/>
      <c r="R433" s="242"/>
      <c r="S433" s="242"/>
      <c r="T433" s="24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44" t="s">
        <v>161</v>
      </c>
      <c r="AU433" s="244" t="s">
        <v>81</v>
      </c>
      <c r="AV433" s="13" t="s">
        <v>77</v>
      </c>
      <c r="AW433" s="13" t="s">
        <v>34</v>
      </c>
      <c r="AX433" s="13" t="s">
        <v>73</v>
      </c>
      <c r="AY433" s="244" t="s">
        <v>149</v>
      </c>
    </row>
    <row r="434" s="14" customFormat="1">
      <c r="A434" s="14"/>
      <c r="B434" s="245"/>
      <c r="C434" s="246"/>
      <c r="D434" s="236" t="s">
        <v>161</v>
      </c>
      <c r="E434" s="247" t="s">
        <v>21</v>
      </c>
      <c r="F434" s="248" t="s">
        <v>531</v>
      </c>
      <c r="G434" s="246"/>
      <c r="H434" s="249">
        <v>23.140000000000001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161</v>
      </c>
      <c r="AU434" s="255" t="s">
        <v>81</v>
      </c>
      <c r="AV434" s="14" t="s">
        <v>81</v>
      </c>
      <c r="AW434" s="14" t="s">
        <v>34</v>
      </c>
      <c r="AX434" s="14" t="s">
        <v>73</v>
      </c>
      <c r="AY434" s="255" t="s">
        <v>149</v>
      </c>
    </row>
    <row r="435" s="13" customFormat="1">
      <c r="A435" s="13"/>
      <c r="B435" s="234"/>
      <c r="C435" s="235"/>
      <c r="D435" s="236" t="s">
        <v>161</v>
      </c>
      <c r="E435" s="237" t="s">
        <v>21</v>
      </c>
      <c r="F435" s="238" t="s">
        <v>532</v>
      </c>
      <c r="G435" s="235"/>
      <c r="H435" s="237" t="s">
        <v>21</v>
      </c>
      <c r="I435" s="239"/>
      <c r="J435" s="235"/>
      <c r="K435" s="235"/>
      <c r="L435" s="240"/>
      <c r="M435" s="241"/>
      <c r="N435" s="242"/>
      <c r="O435" s="242"/>
      <c r="P435" s="242"/>
      <c r="Q435" s="242"/>
      <c r="R435" s="242"/>
      <c r="S435" s="242"/>
      <c r="T435" s="24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4" t="s">
        <v>161</v>
      </c>
      <c r="AU435" s="244" t="s">
        <v>81</v>
      </c>
      <c r="AV435" s="13" t="s">
        <v>77</v>
      </c>
      <c r="AW435" s="13" t="s">
        <v>34</v>
      </c>
      <c r="AX435" s="13" t="s">
        <v>73</v>
      </c>
      <c r="AY435" s="244" t="s">
        <v>149</v>
      </c>
    </row>
    <row r="436" s="14" customFormat="1">
      <c r="A436" s="14"/>
      <c r="B436" s="245"/>
      <c r="C436" s="246"/>
      <c r="D436" s="236" t="s">
        <v>161</v>
      </c>
      <c r="E436" s="247" t="s">
        <v>21</v>
      </c>
      <c r="F436" s="248" t="s">
        <v>533</v>
      </c>
      <c r="G436" s="246"/>
      <c r="H436" s="249">
        <v>40</v>
      </c>
      <c r="I436" s="250"/>
      <c r="J436" s="246"/>
      <c r="K436" s="246"/>
      <c r="L436" s="251"/>
      <c r="M436" s="252"/>
      <c r="N436" s="253"/>
      <c r="O436" s="253"/>
      <c r="P436" s="253"/>
      <c r="Q436" s="253"/>
      <c r="R436" s="253"/>
      <c r="S436" s="253"/>
      <c r="T436" s="25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5" t="s">
        <v>161</v>
      </c>
      <c r="AU436" s="255" t="s">
        <v>81</v>
      </c>
      <c r="AV436" s="14" t="s">
        <v>81</v>
      </c>
      <c r="AW436" s="14" t="s">
        <v>34</v>
      </c>
      <c r="AX436" s="14" t="s">
        <v>73</v>
      </c>
      <c r="AY436" s="255" t="s">
        <v>149</v>
      </c>
    </row>
    <row r="437" s="15" customFormat="1">
      <c r="A437" s="15"/>
      <c r="B437" s="256"/>
      <c r="C437" s="257"/>
      <c r="D437" s="236" t="s">
        <v>161</v>
      </c>
      <c r="E437" s="258" t="s">
        <v>21</v>
      </c>
      <c r="F437" s="259" t="s">
        <v>164</v>
      </c>
      <c r="G437" s="257"/>
      <c r="H437" s="260">
        <v>63.140000000000001</v>
      </c>
      <c r="I437" s="261"/>
      <c r="J437" s="257"/>
      <c r="K437" s="257"/>
      <c r="L437" s="262"/>
      <c r="M437" s="263"/>
      <c r="N437" s="264"/>
      <c r="O437" s="264"/>
      <c r="P437" s="264"/>
      <c r="Q437" s="264"/>
      <c r="R437" s="264"/>
      <c r="S437" s="264"/>
      <c r="T437" s="26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266" t="s">
        <v>161</v>
      </c>
      <c r="AU437" s="266" t="s">
        <v>81</v>
      </c>
      <c r="AV437" s="15" t="s">
        <v>157</v>
      </c>
      <c r="AW437" s="15" t="s">
        <v>34</v>
      </c>
      <c r="AX437" s="15" t="s">
        <v>77</v>
      </c>
      <c r="AY437" s="266" t="s">
        <v>149</v>
      </c>
    </row>
    <row r="438" s="2" customFormat="1" ht="21.75" customHeight="1">
      <c r="A438" s="41"/>
      <c r="B438" s="42"/>
      <c r="C438" s="216" t="s">
        <v>856</v>
      </c>
      <c r="D438" s="216" t="s">
        <v>152</v>
      </c>
      <c r="E438" s="217" t="s">
        <v>857</v>
      </c>
      <c r="F438" s="218" t="s">
        <v>858</v>
      </c>
      <c r="G438" s="219" t="s">
        <v>155</v>
      </c>
      <c r="H438" s="220">
        <v>53</v>
      </c>
      <c r="I438" s="221"/>
      <c r="J438" s="222">
        <f>ROUND(I438*H438,2)</f>
        <v>0</v>
      </c>
      <c r="K438" s="218" t="s">
        <v>21</v>
      </c>
      <c r="L438" s="47"/>
      <c r="M438" s="223" t="s">
        <v>21</v>
      </c>
      <c r="N438" s="224" t="s">
        <v>44</v>
      </c>
      <c r="O438" s="87"/>
      <c r="P438" s="225">
        <f>O438*H438</f>
        <v>0</v>
      </c>
      <c r="Q438" s="225">
        <v>0</v>
      </c>
      <c r="R438" s="225">
        <f>Q438*H438</f>
        <v>0</v>
      </c>
      <c r="S438" s="225">
        <v>0</v>
      </c>
      <c r="T438" s="226">
        <f>S438*H438</f>
        <v>0</v>
      </c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R438" s="227" t="s">
        <v>157</v>
      </c>
      <c r="AT438" s="227" t="s">
        <v>152</v>
      </c>
      <c r="AU438" s="227" t="s">
        <v>81</v>
      </c>
      <c r="AY438" s="20" t="s">
        <v>149</v>
      </c>
      <c r="BE438" s="228">
        <f>IF(N438="základní",J438,0)</f>
        <v>0</v>
      </c>
      <c r="BF438" s="228">
        <f>IF(N438="snížená",J438,0)</f>
        <v>0</v>
      </c>
      <c r="BG438" s="228">
        <f>IF(N438="zákl. přenesená",J438,0)</f>
        <v>0</v>
      </c>
      <c r="BH438" s="228">
        <f>IF(N438="sníž. přenesená",J438,0)</f>
        <v>0</v>
      </c>
      <c r="BI438" s="228">
        <f>IF(N438="nulová",J438,0)</f>
        <v>0</v>
      </c>
      <c r="BJ438" s="20" t="s">
        <v>77</v>
      </c>
      <c r="BK438" s="228">
        <f>ROUND(I438*H438,2)</f>
        <v>0</v>
      </c>
      <c r="BL438" s="20" t="s">
        <v>157</v>
      </c>
      <c r="BM438" s="227" t="s">
        <v>859</v>
      </c>
    </row>
    <row r="439" s="13" customFormat="1">
      <c r="A439" s="13"/>
      <c r="B439" s="234"/>
      <c r="C439" s="235"/>
      <c r="D439" s="236" t="s">
        <v>161</v>
      </c>
      <c r="E439" s="237" t="s">
        <v>21</v>
      </c>
      <c r="F439" s="238" t="s">
        <v>532</v>
      </c>
      <c r="G439" s="235"/>
      <c r="H439" s="237" t="s">
        <v>21</v>
      </c>
      <c r="I439" s="239"/>
      <c r="J439" s="235"/>
      <c r="K439" s="235"/>
      <c r="L439" s="240"/>
      <c r="M439" s="241"/>
      <c r="N439" s="242"/>
      <c r="O439" s="242"/>
      <c r="P439" s="242"/>
      <c r="Q439" s="242"/>
      <c r="R439" s="242"/>
      <c r="S439" s="242"/>
      <c r="T439" s="24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44" t="s">
        <v>161</v>
      </c>
      <c r="AU439" s="244" t="s">
        <v>81</v>
      </c>
      <c r="AV439" s="13" t="s">
        <v>77</v>
      </c>
      <c r="AW439" s="13" t="s">
        <v>34</v>
      </c>
      <c r="AX439" s="13" t="s">
        <v>73</v>
      </c>
      <c r="AY439" s="244" t="s">
        <v>149</v>
      </c>
    </row>
    <row r="440" s="14" customFormat="1">
      <c r="A440" s="14"/>
      <c r="B440" s="245"/>
      <c r="C440" s="246"/>
      <c r="D440" s="236" t="s">
        <v>161</v>
      </c>
      <c r="E440" s="247" t="s">
        <v>21</v>
      </c>
      <c r="F440" s="248" t="s">
        <v>840</v>
      </c>
      <c r="G440" s="246"/>
      <c r="H440" s="249">
        <v>53</v>
      </c>
      <c r="I440" s="250"/>
      <c r="J440" s="246"/>
      <c r="K440" s="246"/>
      <c r="L440" s="251"/>
      <c r="M440" s="252"/>
      <c r="N440" s="253"/>
      <c r="O440" s="253"/>
      <c r="P440" s="253"/>
      <c r="Q440" s="253"/>
      <c r="R440" s="253"/>
      <c r="S440" s="253"/>
      <c r="T440" s="25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5" t="s">
        <v>161</v>
      </c>
      <c r="AU440" s="255" t="s">
        <v>81</v>
      </c>
      <c r="AV440" s="14" t="s">
        <v>81</v>
      </c>
      <c r="AW440" s="14" t="s">
        <v>34</v>
      </c>
      <c r="AX440" s="14" t="s">
        <v>73</v>
      </c>
      <c r="AY440" s="255" t="s">
        <v>149</v>
      </c>
    </row>
    <row r="441" s="15" customFormat="1">
      <c r="A441" s="15"/>
      <c r="B441" s="256"/>
      <c r="C441" s="257"/>
      <c r="D441" s="236" t="s">
        <v>161</v>
      </c>
      <c r="E441" s="258" t="s">
        <v>21</v>
      </c>
      <c r="F441" s="259" t="s">
        <v>164</v>
      </c>
      <c r="G441" s="257"/>
      <c r="H441" s="260">
        <v>53</v>
      </c>
      <c r="I441" s="261"/>
      <c r="J441" s="257"/>
      <c r="K441" s="257"/>
      <c r="L441" s="262"/>
      <c r="M441" s="263"/>
      <c r="N441" s="264"/>
      <c r="O441" s="264"/>
      <c r="P441" s="264"/>
      <c r="Q441" s="264"/>
      <c r="R441" s="264"/>
      <c r="S441" s="264"/>
      <c r="T441" s="26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66" t="s">
        <v>161</v>
      </c>
      <c r="AU441" s="266" t="s">
        <v>81</v>
      </c>
      <c r="AV441" s="15" t="s">
        <v>157</v>
      </c>
      <c r="AW441" s="15" t="s">
        <v>34</v>
      </c>
      <c r="AX441" s="15" t="s">
        <v>77</v>
      </c>
      <c r="AY441" s="266" t="s">
        <v>149</v>
      </c>
    </row>
    <row r="442" s="2" customFormat="1" ht="66.75" customHeight="1">
      <c r="A442" s="41"/>
      <c r="B442" s="42"/>
      <c r="C442" s="216" t="s">
        <v>860</v>
      </c>
      <c r="D442" s="216" t="s">
        <v>152</v>
      </c>
      <c r="E442" s="217" t="s">
        <v>861</v>
      </c>
      <c r="F442" s="218" t="s">
        <v>862</v>
      </c>
      <c r="G442" s="219" t="s">
        <v>155</v>
      </c>
      <c r="H442" s="220">
        <v>40.799999999999997</v>
      </c>
      <c r="I442" s="221"/>
      <c r="J442" s="222">
        <f>ROUND(I442*H442,2)</f>
        <v>0</v>
      </c>
      <c r="K442" s="218" t="s">
        <v>156</v>
      </c>
      <c r="L442" s="47"/>
      <c r="M442" s="223" t="s">
        <v>21</v>
      </c>
      <c r="N442" s="224" t="s">
        <v>44</v>
      </c>
      <c r="O442" s="87"/>
      <c r="P442" s="225">
        <f>O442*H442</f>
        <v>0</v>
      </c>
      <c r="Q442" s="225">
        <v>0.088800000000000004</v>
      </c>
      <c r="R442" s="225">
        <f>Q442*H442</f>
        <v>3.62304</v>
      </c>
      <c r="S442" s="225">
        <v>0</v>
      </c>
      <c r="T442" s="226">
        <f>S442*H442</f>
        <v>0</v>
      </c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R442" s="227" t="s">
        <v>157</v>
      </c>
      <c r="AT442" s="227" t="s">
        <v>152</v>
      </c>
      <c r="AU442" s="227" t="s">
        <v>81</v>
      </c>
      <c r="AY442" s="20" t="s">
        <v>149</v>
      </c>
      <c r="BE442" s="228">
        <f>IF(N442="základní",J442,0)</f>
        <v>0</v>
      </c>
      <c r="BF442" s="228">
        <f>IF(N442="snížená",J442,0)</f>
        <v>0</v>
      </c>
      <c r="BG442" s="228">
        <f>IF(N442="zákl. přenesená",J442,0)</f>
        <v>0</v>
      </c>
      <c r="BH442" s="228">
        <f>IF(N442="sníž. přenesená",J442,0)</f>
        <v>0</v>
      </c>
      <c r="BI442" s="228">
        <f>IF(N442="nulová",J442,0)</f>
        <v>0</v>
      </c>
      <c r="BJ442" s="20" t="s">
        <v>77</v>
      </c>
      <c r="BK442" s="228">
        <f>ROUND(I442*H442,2)</f>
        <v>0</v>
      </c>
      <c r="BL442" s="20" t="s">
        <v>157</v>
      </c>
      <c r="BM442" s="227" t="s">
        <v>863</v>
      </c>
    </row>
    <row r="443" s="2" customFormat="1">
      <c r="A443" s="41"/>
      <c r="B443" s="42"/>
      <c r="C443" s="43"/>
      <c r="D443" s="229" t="s">
        <v>159</v>
      </c>
      <c r="E443" s="43"/>
      <c r="F443" s="230" t="s">
        <v>864</v>
      </c>
      <c r="G443" s="43"/>
      <c r="H443" s="43"/>
      <c r="I443" s="231"/>
      <c r="J443" s="43"/>
      <c r="K443" s="43"/>
      <c r="L443" s="47"/>
      <c r="M443" s="232"/>
      <c r="N443" s="233"/>
      <c r="O443" s="87"/>
      <c r="P443" s="87"/>
      <c r="Q443" s="87"/>
      <c r="R443" s="87"/>
      <c r="S443" s="87"/>
      <c r="T443" s="88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T443" s="20" t="s">
        <v>159</v>
      </c>
      <c r="AU443" s="20" t="s">
        <v>81</v>
      </c>
    </row>
    <row r="444" s="14" customFormat="1">
      <c r="A444" s="14"/>
      <c r="B444" s="245"/>
      <c r="C444" s="246"/>
      <c r="D444" s="236" t="s">
        <v>161</v>
      </c>
      <c r="E444" s="247" t="s">
        <v>21</v>
      </c>
      <c r="F444" s="248" t="s">
        <v>485</v>
      </c>
      <c r="G444" s="246"/>
      <c r="H444" s="249">
        <v>40.799999999999997</v>
      </c>
      <c r="I444" s="250"/>
      <c r="J444" s="246"/>
      <c r="K444" s="246"/>
      <c r="L444" s="251"/>
      <c r="M444" s="252"/>
      <c r="N444" s="253"/>
      <c r="O444" s="253"/>
      <c r="P444" s="253"/>
      <c r="Q444" s="253"/>
      <c r="R444" s="253"/>
      <c r="S444" s="253"/>
      <c r="T444" s="25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55" t="s">
        <v>161</v>
      </c>
      <c r="AU444" s="255" t="s">
        <v>81</v>
      </c>
      <c r="AV444" s="14" t="s">
        <v>81</v>
      </c>
      <c r="AW444" s="14" t="s">
        <v>34</v>
      </c>
      <c r="AX444" s="14" t="s">
        <v>73</v>
      </c>
      <c r="AY444" s="255" t="s">
        <v>149</v>
      </c>
    </row>
    <row r="445" s="15" customFormat="1">
      <c r="A445" s="15"/>
      <c r="B445" s="256"/>
      <c r="C445" s="257"/>
      <c r="D445" s="236" t="s">
        <v>161</v>
      </c>
      <c r="E445" s="258" t="s">
        <v>21</v>
      </c>
      <c r="F445" s="259" t="s">
        <v>164</v>
      </c>
      <c r="G445" s="257"/>
      <c r="H445" s="260">
        <v>40.799999999999997</v>
      </c>
      <c r="I445" s="261"/>
      <c r="J445" s="257"/>
      <c r="K445" s="257"/>
      <c r="L445" s="262"/>
      <c r="M445" s="263"/>
      <c r="N445" s="264"/>
      <c r="O445" s="264"/>
      <c r="P445" s="264"/>
      <c r="Q445" s="264"/>
      <c r="R445" s="264"/>
      <c r="S445" s="264"/>
      <c r="T445" s="26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66" t="s">
        <v>161</v>
      </c>
      <c r="AU445" s="266" t="s">
        <v>81</v>
      </c>
      <c r="AV445" s="15" t="s">
        <v>157</v>
      </c>
      <c r="AW445" s="15" t="s">
        <v>34</v>
      </c>
      <c r="AX445" s="15" t="s">
        <v>77</v>
      </c>
      <c r="AY445" s="266" t="s">
        <v>149</v>
      </c>
    </row>
    <row r="446" s="2" customFormat="1" ht="33" customHeight="1">
      <c r="A446" s="41"/>
      <c r="B446" s="42"/>
      <c r="C446" s="278" t="s">
        <v>865</v>
      </c>
      <c r="D446" s="278" t="s">
        <v>229</v>
      </c>
      <c r="E446" s="279" t="s">
        <v>866</v>
      </c>
      <c r="F446" s="280" t="s">
        <v>867</v>
      </c>
      <c r="G446" s="281" t="s">
        <v>155</v>
      </c>
      <c r="H446" s="282">
        <v>42.024000000000001</v>
      </c>
      <c r="I446" s="283"/>
      <c r="J446" s="284">
        <f>ROUND(I446*H446,2)</f>
        <v>0</v>
      </c>
      <c r="K446" s="280" t="s">
        <v>21</v>
      </c>
      <c r="L446" s="285"/>
      <c r="M446" s="286" t="s">
        <v>21</v>
      </c>
      <c r="N446" s="287" t="s">
        <v>44</v>
      </c>
      <c r="O446" s="87"/>
      <c r="P446" s="225">
        <f>O446*H446</f>
        <v>0</v>
      </c>
      <c r="Q446" s="225">
        <v>0.20999999999999999</v>
      </c>
      <c r="R446" s="225">
        <f>Q446*H446</f>
        <v>8.8250399999999996</v>
      </c>
      <c r="S446" s="225">
        <v>0</v>
      </c>
      <c r="T446" s="226">
        <f>S446*H446</f>
        <v>0</v>
      </c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227" t="s">
        <v>208</v>
      </c>
      <c r="AT446" s="227" t="s">
        <v>229</v>
      </c>
      <c r="AU446" s="227" t="s">
        <v>81</v>
      </c>
      <c r="AY446" s="20" t="s">
        <v>149</v>
      </c>
      <c r="BE446" s="228">
        <f>IF(N446="základní",J446,0)</f>
        <v>0</v>
      </c>
      <c r="BF446" s="228">
        <f>IF(N446="snížená",J446,0)</f>
        <v>0</v>
      </c>
      <c r="BG446" s="228">
        <f>IF(N446="zákl. přenesená",J446,0)</f>
        <v>0</v>
      </c>
      <c r="BH446" s="228">
        <f>IF(N446="sníž. přenesená",J446,0)</f>
        <v>0</v>
      </c>
      <c r="BI446" s="228">
        <f>IF(N446="nulová",J446,0)</f>
        <v>0</v>
      </c>
      <c r="BJ446" s="20" t="s">
        <v>77</v>
      </c>
      <c r="BK446" s="228">
        <f>ROUND(I446*H446,2)</f>
        <v>0</v>
      </c>
      <c r="BL446" s="20" t="s">
        <v>157</v>
      </c>
      <c r="BM446" s="227" t="s">
        <v>868</v>
      </c>
    </row>
    <row r="447" s="14" customFormat="1">
      <c r="A447" s="14"/>
      <c r="B447" s="245"/>
      <c r="C447" s="246"/>
      <c r="D447" s="236" t="s">
        <v>161</v>
      </c>
      <c r="E447" s="246"/>
      <c r="F447" s="248" t="s">
        <v>869</v>
      </c>
      <c r="G447" s="246"/>
      <c r="H447" s="249">
        <v>42.024000000000001</v>
      </c>
      <c r="I447" s="250"/>
      <c r="J447" s="246"/>
      <c r="K447" s="246"/>
      <c r="L447" s="251"/>
      <c r="M447" s="252"/>
      <c r="N447" s="253"/>
      <c r="O447" s="253"/>
      <c r="P447" s="253"/>
      <c r="Q447" s="253"/>
      <c r="R447" s="253"/>
      <c r="S447" s="253"/>
      <c r="T447" s="25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5" t="s">
        <v>161</v>
      </c>
      <c r="AU447" s="255" t="s">
        <v>81</v>
      </c>
      <c r="AV447" s="14" t="s">
        <v>81</v>
      </c>
      <c r="AW447" s="14" t="s">
        <v>4</v>
      </c>
      <c r="AX447" s="14" t="s">
        <v>77</v>
      </c>
      <c r="AY447" s="255" t="s">
        <v>149</v>
      </c>
    </row>
    <row r="448" s="12" customFormat="1" ht="22.8" customHeight="1">
      <c r="A448" s="12"/>
      <c r="B448" s="200"/>
      <c r="C448" s="201"/>
      <c r="D448" s="202" t="s">
        <v>72</v>
      </c>
      <c r="E448" s="214" t="s">
        <v>179</v>
      </c>
      <c r="F448" s="214" t="s">
        <v>180</v>
      </c>
      <c r="G448" s="201"/>
      <c r="H448" s="201"/>
      <c r="I448" s="204"/>
      <c r="J448" s="215">
        <f>BK448</f>
        <v>0</v>
      </c>
      <c r="K448" s="201"/>
      <c r="L448" s="206"/>
      <c r="M448" s="207"/>
      <c r="N448" s="208"/>
      <c r="O448" s="208"/>
      <c r="P448" s="209">
        <f>SUM(P449:P1227)</f>
        <v>0</v>
      </c>
      <c r="Q448" s="208"/>
      <c r="R448" s="209">
        <f>SUM(R449:R1227)</f>
        <v>97.105204650000005</v>
      </c>
      <c r="S448" s="208"/>
      <c r="T448" s="210">
        <f>SUM(T449:T1227)</f>
        <v>0.0072000100000000006</v>
      </c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R448" s="211" t="s">
        <v>77</v>
      </c>
      <c r="AT448" s="212" t="s">
        <v>72</v>
      </c>
      <c r="AU448" s="212" t="s">
        <v>77</v>
      </c>
      <c r="AY448" s="211" t="s">
        <v>149</v>
      </c>
      <c r="BK448" s="213">
        <f>SUM(BK449:BK1227)</f>
        <v>0</v>
      </c>
    </row>
    <row r="449" s="2" customFormat="1" ht="24.15" customHeight="1">
      <c r="A449" s="41"/>
      <c r="B449" s="42"/>
      <c r="C449" s="216" t="s">
        <v>870</v>
      </c>
      <c r="D449" s="216" t="s">
        <v>152</v>
      </c>
      <c r="E449" s="217" t="s">
        <v>871</v>
      </c>
      <c r="F449" s="218" t="s">
        <v>872</v>
      </c>
      <c r="G449" s="219" t="s">
        <v>155</v>
      </c>
      <c r="H449" s="220">
        <v>2924.6799999999998</v>
      </c>
      <c r="I449" s="221"/>
      <c r="J449" s="222">
        <f>ROUND(I449*H449,2)</f>
        <v>0</v>
      </c>
      <c r="K449" s="218" t="s">
        <v>156</v>
      </c>
      <c r="L449" s="47"/>
      <c r="M449" s="223" t="s">
        <v>21</v>
      </c>
      <c r="N449" s="224" t="s">
        <v>44</v>
      </c>
      <c r="O449" s="87"/>
      <c r="P449" s="225">
        <f>O449*H449</f>
        <v>0</v>
      </c>
      <c r="Q449" s="225">
        <v>0.00025999999999999998</v>
      </c>
      <c r="R449" s="225">
        <f>Q449*H449</f>
        <v>0.76041679999999989</v>
      </c>
      <c r="S449" s="225">
        <v>0</v>
      </c>
      <c r="T449" s="226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227" t="s">
        <v>157</v>
      </c>
      <c r="AT449" s="227" t="s">
        <v>152</v>
      </c>
      <c r="AU449" s="227" t="s">
        <v>81</v>
      </c>
      <c r="AY449" s="20" t="s">
        <v>149</v>
      </c>
      <c r="BE449" s="228">
        <f>IF(N449="základní",J449,0)</f>
        <v>0</v>
      </c>
      <c r="BF449" s="228">
        <f>IF(N449="snížená",J449,0)</f>
        <v>0</v>
      </c>
      <c r="BG449" s="228">
        <f>IF(N449="zákl. přenesená",J449,0)</f>
        <v>0</v>
      </c>
      <c r="BH449" s="228">
        <f>IF(N449="sníž. přenesená",J449,0)</f>
        <v>0</v>
      </c>
      <c r="BI449" s="228">
        <f>IF(N449="nulová",J449,0)</f>
        <v>0</v>
      </c>
      <c r="BJ449" s="20" t="s">
        <v>77</v>
      </c>
      <c r="BK449" s="228">
        <f>ROUND(I449*H449,2)</f>
        <v>0</v>
      </c>
      <c r="BL449" s="20" t="s">
        <v>157</v>
      </c>
      <c r="BM449" s="227" t="s">
        <v>873</v>
      </c>
    </row>
    <row r="450" s="2" customFormat="1">
      <c r="A450" s="41"/>
      <c r="B450" s="42"/>
      <c r="C450" s="43"/>
      <c r="D450" s="229" t="s">
        <v>159</v>
      </c>
      <c r="E450" s="43"/>
      <c r="F450" s="230" t="s">
        <v>874</v>
      </c>
      <c r="G450" s="43"/>
      <c r="H450" s="43"/>
      <c r="I450" s="231"/>
      <c r="J450" s="43"/>
      <c r="K450" s="43"/>
      <c r="L450" s="47"/>
      <c r="M450" s="232"/>
      <c r="N450" s="233"/>
      <c r="O450" s="87"/>
      <c r="P450" s="87"/>
      <c r="Q450" s="87"/>
      <c r="R450" s="87"/>
      <c r="S450" s="87"/>
      <c r="T450" s="88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T450" s="20" t="s">
        <v>159</v>
      </c>
      <c r="AU450" s="20" t="s">
        <v>81</v>
      </c>
    </row>
    <row r="451" s="13" customFormat="1">
      <c r="A451" s="13"/>
      <c r="B451" s="234"/>
      <c r="C451" s="235"/>
      <c r="D451" s="236" t="s">
        <v>161</v>
      </c>
      <c r="E451" s="237" t="s">
        <v>21</v>
      </c>
      <c r="F451" s="238" t="s">
        <v>875</v>
      </c>
      <c r="G451" s="235"/>
      <c r="H451" s="237" t="s">
        <v>21</v>
      </c>
      <c r="I451" s="239"/>
      <c r="J451" s="235"/>
      <c r="K451" s="235"/>
      <c r="L451" s="240"/>
      <c r="M451" s="241"/>
      <c r="N451" s="242"/>
      <c r="O451" s="242"/>
      <c r="P451" s="242"/>
      <c r="Q451" s="242"/>
      <c r="R451" s="242"/>
      <c r="S451" s="242"/>
      <c r="T451" s="24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44" t="s">
        <v>161</v>
      </c>
      <c r="AU451" s="244" t="s">
        <v>81</v>
      </c>
      <c r="AV451" s="13" t="s">
        <v>77</v>
      </c>
      <c r="AW451" s="13" t="s">
        <v>34</v>
      </c>
      <c r="AX451" s="13" t="s">
        <v>73</v>
      </c>
      <c r="AY451" s="244" t="s">
        <v>149</v>
      </c>
    </row>
    <row r="452" s="14" customFormat="1">
      <c r="A452" s="14"/>
      <c r="B452" s="245"/>
      <c r="C452" s="246"/>
      <c r="D452" s="236" t="s">
        <v>161</v>
      </c>
      <c r="E452" s="247" t="s">
        <v>21</v>
      </c>
      <c r="F452" s="248" t="s">
        <v>876</v>
      </c>
      <c r="G452" s="246"/>
      <c r="H452" s="249">
        <v>2888.3899999999999</v>
      </c>
      <c r="I452" s="250"/>
      <c r="J452" s="246"/>
      <c r="K452" s="246"/>
      <c r="L452" s="251"/>
      <c r="M452" s="252"/>
      <c r="N452" s="253"/>
      <c r="O452" s="253"/>
      <c r="P452" s="253"/>
      <c r="Q452" s="253"/>
      <c r="R452" s="253"/>
      <c r="S452" s="253"/>
      <c r="T452" s="25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55" t="s">
        <v>161</v>
      </c>
      <c r="AU452" s="255" t="s">
        <v>81</v>
      </c>
      <c r="AV452" s="14" t="s">
        <v>81</v>
      </c>
      <c r="AW452" s="14" t="s">
        <v>34</v>
      </c>
      <c r="AX452" s="14" t="s">
        <v>73</v>
      </c>
      <c r="AY452" s="255" t="s">
        <v>149</v>
      </c>
    </row>
    <row r="453" s="14" customFormat="1">
      <c r="A453" s="14"/>
      <c r="B453" s="245"/>
      <c r="C453" s="246"/>
      <c r="D453" s="236" t="s">
        <v>161</v>
      </c>
      <c r="E453" s="247" t="s">
        <v>21</v>
      </c>
      <c r="F453" s="248" t="s">
        <v>474</v>
      </c>
      <c r="G453" s="246"/>
      <c r="H453" s="249">
        <v>36.289999999999999</v>
      </c>
      <c r="I453" s="250"/>
      <c r="J453" s="246"/>
      <c r="K453" s="246"/>
      <c r="L453" s="251"/>
      <c r="M453" s="252"/>
      <c r="N453" s="253"/>
      <c r="O453" s="253"/>
      <c r="P453" s="253"/>
      <c r="Q453" s="253"/>
      <c r="R453" s="253"/>
      <c r="S453" s="253"/>
      <c r="T453" s="25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55" t="s">
        <v>161</v>
      </c>
      <c r="AU453" s="255" t="s">
        <v>81</v>
      </c>
      <c r="AV453" s="14" t="s">
        <v>81</v>
      </c>
      <c r="AW453" s="14" t="s">
        <v>34</v>
      </c>
      <c r="AX453" s="14" t="s">
        <v>73</v>
      </c>
      <c r="AY453" s="255" t="s">
        <v>149</v>
      </c>
    </row>
    <row r="454" s="15" customFormat="1">
      <c r="A454" s="15"/>
      <c r="B454" s="256"/>
      <c r="C454" s="257"/>
      <c r="D454" s="236" t="s">
        <v>161</v>
      </c>
      <c r="E454" s="258" t="s">
        <v>21</v>
      </c>
      <c r="F454" s="259" t="s">
        <v>164</v>
      </c>
      <c r="G454" s="257"/>
      <c r="H454" s="260">
        <v>2924.6799999999998</v>
      </c>
      <c r="I454" s="261"/>
      <c r="J454" s="257"/>
      <c r="K454" s="257"/>
      <c r="L454" s="262"/>
      <c r="M454" s="263"/>
      <c r="N454" s="264"/>
      <c r="O454" s="264"/>
      <c r="P454" s="264"/>
      <c r="Q454" s="264"/>
      <c r="R454" s="264"/>
      <c r="S454" s="264"/>
      <c r="T454" s="26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T454" s="266" t="s">
        <v>161</v>
      </c>
      <c r="AU454" s="266" t="s">
        <v>81</v>
      </c>
      <c r="AV454" s="15" t="s">
        <v>157</v>
      </c>
      <c r="AW454" s="15" t="s">
        <v>34</v>
      </c>
      <c r="AX454" s="15" t="s">
        <v>77</v>
      </c>
      <c r="AY454" s="266" t="s">
        <v>149</v>
      </c>
    </row>
    <row r="455" s="2" customFormat="1" ht="37.8" customHeight="1">
      <c r="A455" s="41"/>
      <c r="B455" s="42"/>
      <c r="C455" s="216" t="s">
        <v>877</v>
      </c>
      <c r="D455" s="216" t="s">
        <v>152</v>
      </c>
      <c r="E455" s="217" t="s">
        <v>878</v>
      </c>
      <c r="F455" s="218" t="s">
        <v>879</v>
      </c>
      <c r="G455" s="219" t="s">
        <v>155</v>
      </c>
      <c r="H455" s="220">
        <v>1480.4849999999999</v>
      </c>
      <c r="I455" s="221"/>
      <c r="J455" s="222">
        <f>ROUND(I455*H455,2)</f>
        <v>0</v>
      </c>
      <c r="K455" s="218" t="s">
        <v>156</v>
      </c>
      <c r="L455" s="47"/>
      <c r="M455" s="223" t="s">
        <v>21</v>
      </c>
      <c r="N455" s="224" t="s">
        <v>44</v>
      </c>
      <c r="O455" s="87"/>
      <c r="P455" s="225">
        <f>O455*H455</f>
        <v>0</v>
      </c>
      <c r="Q455" s="225">
        <v>0.0043800000000000002</v>
      </c>
      <c r="R455" s="225">
        <f>Q455*H455</f>
        <v>6.4845242999999995</v>
      </c>
      <c r="S455" s="225">
        <v>0</v>
      </c>
      <c r="T455" s="226">
        <f>S455*H455</f>
        <v>0</v>
      </c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R455" s="227" t="s">
        <v>157</v>
      </c>
      <c r="AT455" s="227" t="s">
        <v>152</v>
      </c>
      <c r="AU455" s="227" t="s">
        <v>81</v>
      </c>
      <c r="AY455" s="20" t="s">
        <v>149</v>
      </c>
      <c r="BE455" s="228">
        <f>IF(N455="základní",J455,0)</f>
        <v>0</v>
      </c>
      <c r="BF455" s="228">
        <f>IF(N455="snížená",J455,0)</f>
        <v>0</v>
      </c>
      <c r="BG455" s="228">
        <f>IF(N455="zákl. přenesená",J455,0)</f>
        <v>0</v>
      </c>
      <c r="BH455" s="228">
        <f>IF(N455="sníž. přenesená",J455,0)</f>
        <v>0</v>
      </c>
      <c r="BI455" s="228">
        <f>IF(N455="nulová",J455,0)</f>
        <v>0</v>
      </c>
      <c r="BJ455" s="20" t="s">
        <v>77</v>
      </c>
      <c r="BK455" s="228">
        <f>ROUND(I455*H455,2)</f>
        <v>0</v>
      </c>
      <c r="BL455" s="20" t="s">
        <v>157</v>
      </c>
      <c r="BM455" s="227" t="s">
        <v>880</v>
      </c>
    </row>
    <row r="456" s="2" customFormat="1">
      <c r="A456" s="41"/>
      <c r="B456" s="42"/>
      <c r="C456" s="43"/>
      <c r="D456" s="229" t="s">
        <v>159</v>
      </c>
      <c r="E456" s="43"/>
      <c r="F456" s="230" t="s">
        <v>881</v>
      </c>
      <c r="G456" s="43"/>
      <c r="H456" s="43"/>
      <c r="I456" s="231"/>
      <c r="J456" s="43"/>
      <c r="K456" s="43"/>
      <c r="L456" s="47"/>
      <c r="M456" s="232"/>
      <c r="N456" s="233"/>
      <c r="O456" s="87"/>
      <c r="P456" s="87"/>
      <c r="Q456" s="87"/>
      <c r="R456" s="87"/>
      <c r="S456" s="87"/>
      <c r="T456" s="88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T456" s="20" t="s">
        <v>159</v>
      </c>
      <c r="AU456" s="20" t="s">
        <v>81</v>
      </c>
    </row>
    <row r="457" s="14" customFormat="1">
      <c r="A457" s="14"/>
      <c r="B457" s="245"/>
      <c r="C457" s="246"/>
      <c r="D457" s="236" t="s">
        <v>161</v>
      </c>
      <c r="E457" s="247" t="s">
        <v>21</v>
      </c>
      <c r="F457" s="248" t="s">
        <v>474</v>
      </c>
      <c r="G457" s="246"/>
      <c r="H457" s="249">
        <v>36.289999999999999</v>
      </c>
      <c r="I457" s="250"/>
      <c r="J457" s="246"/>
      <c r="K457" s="246"/>
      <c r="L457" s="251"/>
      <c r="M457" s="252"/>
      <c r="N457" s="253"/>
      <c r="O457" s="253"/>
      <c r="P457" s="253"/>
      <c r="Q457" s="253"/>
      <c r="R457" s="253"/>
      <c r="S457" s="253"/>
      <c r="T457" s="25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55" t="s">
        <v>161</v>
      </c>
      <c r="AU457" s="255" t="s">
        <v>81</v>
      </c>
      <c r="AV457" s="14" t="s">
        <v>81</v>
      </c>
      <c r="AW457" s="14" t="s">
        <v>34</v>
      </c>
      <c r="AX457" s="14" t="s">
        <v>73</v>
      </c>
      <c r="AY457" s="255" t="s">
        <v>149</v>
      </c>
    </row>
    <row r="458" s="14" customFormat="1">
      <c r="A458" s="14"/>
      <c r="B458" s="245"/>
      <c r="C458" s="246"/>
      <c r="D458" s="236" t="s">
        <v>161</v>
      </c>
      <c r="E458" s="247" t="s">
        <v>21</v>
      </c>
      <c r="F458" s="248" t="s">
        <v>497</v>
      </c>
      <c r="G458" s="246"/>
      <c r="H458" s="249">
        <v>1444.1949999999999</v>
      </c>
      <c r="I458" s="250"/>
      <c r="J458" s="246"/>
      <c r="K458" s="246"/>
      <c r="L458" s="251"/>
      <c r="M458" s="252"/>
      <c r="N458" s="253"/>
      <c r="O458" s="253"/>
      <c r="P458" s="253"/>
      <c r="Q458" s="253"/>
      <c r="R458" s="253"/>
      <c r="S458" s="253"/>
      <c r="T458" s="25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55" t="s">
        <v>161</v>
      </c>
      <c r="AU458" s="255" t="s">
        <v>81</v>
      </c>
      <c r="AV458" s="14" t="s">
        <v>81</v>
      </c>
      <c r="AW458" s="14" t="s">
        <v>34</v>
      </c>
      <c r="AX458" s="14" t="s">
        <v>73</v>
      </c>
      <c r="AY458" s="255" t="s">
        <v>149</v>
      </c>
    </row>
    <row r="459" s="15" customFormat="1">
      <c r="A459" s="15"/>
      <c r="B459" s="256"/>
      <c r="C459" s="257"/>
      <c r="D459" s="236" t="s">
        <v>161</v>
      </c>
      <c r="E459" s="258" t="s">
        <v>21</v>
      </c>
      <c r="F459" s="259" t="s">
        <v>164</v>
      </c>
      <c r="G459" s="257"/>
      <c r="H459" s="260">
        <v>1480.4849999999999</v>
      </c>
      <c r="I459" s="261"/>
      <c r="J459" s="257"/>
      <c r="K459" s="257"/>
      <c r="L459" s="262"/>
      <c r="M459" s="263"/>
      <c r="N459" s="264"/>
      <c r="O459" s="264"/>
      <c r="P459" s="264"/>
      <c r="Q459" s="264"/>
      <c r="R459" s="264"/>
      <c r="S459" s="264"/>
      <c r="T459" s="26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266" t="s">
        <v>161</v>
      </c>
      <c r="AU459" s="266" t="s">
        <v>81</v>
      </c>
      <c r="AV459" s="15" t="s">
        <v>157</v>
      </c>
      <c r="AW459" s="15" t="s">
        <v>34</v>
      </c>
      <c r="AX459" s="15" t="s">
        <v>77</v>
      </c>
      <c r="AY459" s="266" t="s">
        <v>149</v>
      </c>
    </row>
    <row r="460" s="2" customFormat="1" ht="24.15" customHeight="1">
      <c r="A460" s="41"/>
      <c r="B460" s="42"/>
      <c r="C460" s="216" t="s">
        <v>882</v>
      </c>
      <c r="D460" s="216" t="s">
        <v>152</v>
      </c>
      <c r="E460" s="217" t="s">
        <v>883</v>
      </c>
      <c r="F460" s="218" t="s">
        <v>884</v>
      </c>
      <c r="G460" s="219" t="s">
        <v>155</v>
      </c>
      <c r="H460" s="220">
        <v>0.315</v>
      </c>
      <c r="I460" s="221"/>
      <c r="J460" s="222">
        <f>ROUND(I460*H460,2)</f>
        <v>0</v>
      </c>
      <c r="K460" s="218" t="s">
        <v>156</v>
      </c>
      <c r="L460" s="47"/>
      <c r="M460" s="223" t="s">
        <v>21</v>
      </c>
      <c r="N460" s="224" t="s">
        <v>44</v>
      </c>
      <c r="O460" s="87"/>
      <c r="P460" s="225">
        <f>O460*H460</f>
        <v>0</v>
      </c>
      <c r="Q460" s="225">
        <v>0.040629999999999999</v>
      </c>
      <c r="R460" s="225">
        <f>Q460*H460</f>
        <v>0.012798449999999999</v>
      </c>
      <c r="S460" s="225">
        <v>0</v>
      </c>
      <c r="T460" s="226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27" t="s">
        <v>157</v>
      </c>
      <c r="AT460" s="227" t="s">
        <v>152</v>
      </c>
      <c r="AU460" s="227" t="s">
        <v>81</v>
      </c>
      <c r="AY460" s="20" t="s">
        <v>149</v>
      </c>
      <c r="BE460" s="228">
        <f>IF(N460="základní",J460,0)</f>
        <v>0</v>
      </c>
      <c r="BF460" s="228">
        <f>IF(N460="snížená",J460,0)</f>
        <v>0</v>
      </c>
      <c r="BG460" s="228">
        <f>IF(N460="zákl. přenesená",J460,0)</f>
        <v>0</v>
      </c>
      <c r="BH460" s="228">
        <f>IF(N460="sníž. přenesená",J460,0)</f>
        <v>0</v>
      </c>
      <c r="BI460" s="228">
        <f>IF(N460="nulová",J460,0)</f>
        <v>0</v>
      </c>
      <c r="BJ460" s="20" t="s">
        <v>77</v>
      </c>
      <c r="BK460" s="228">
        <f>ROUND(I460*H460,2)</f>
        <v>0</v>
      </c>
      <c r="BL460" s="20" t="s">
        <v>157</v>
      </c>
      <c r="BM460" s="227" t="s">
        <v>885</v>
      </c>
    </row>
    <row r="461" s="2" customFormat="1">
      <c r="A461" s="41"/>
      <c r="B461" s="42"/>
      <c r="C461" s="43"/>
      <c r="D461" s="229" t="s">
        <v>159</v>
      </c>
      <c r="E461" s="43"/>
      <c r="F461" s="230" t="s">
        <v>886</v>
      </c>
      <c r="G461" s="43"/>
      <c r="H461" s="43"/>
      <c r="I461" s="231"/>
      <c r="J461" s="43"/>
      <c r="K461" s="43"/>
      <c r="L461" s="47"/>
      <c r="M461" s="232"/>
      <c r="N461" s="233"/>
      <c r="O461" s="87"/>
      <c r="P461" s="87"/>
      <c r="Q461" s="87"/>
      <c r="R461" s="87"/>
      <c r="S461" s="87"/>
      <c r="T461" s="88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0" t="s">
        <v>159</v>
      </c>
      <c r="AU461" s="20" t="s">
        <v>81</v>
      </c>
    </row>
    <row r="462" s="13" customFormat="1">
      <c r="A462" s="13"/>
      <c r="B462" s="234"/>
      <c r="C462" s="235"/>
      <c r="D462" s="236" t="s">
        <v>161</v>
      </c>
      <c r="E462" s="237" t="s">
        <v>21</v>
      </c>
      <c r="F462" s="238" t="s">
        <v>887</v>
      </c>
      <c r="G462" s="235"/>
      <c r="H462" s="237" t="s">
        <v>21</v>
      </c>
      <c r="I462" s="239"/>
      <c r="J462" s="235"/>
      <c r="K462" s="235"/>
      <c r="L462" s="240"/>
      <c r="M462" s="241"/>
      <c r="N462" s="242"/>
      <c r="O462" s="242"/>
      <c r="P462" s="242"/>
      <c r="Q462" s="242"/>
      <c r="R462" s="242"/>
      <c r="S462" s="242"/>
      <c r="T462" s="24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44" t="s">
        <v>161</v>
      </c>
      <c r="AU462" s="244" t="s">
        <v>81</v>
      </c>
      <c r="AV462" s="13" t="s">
        <v>77</v>
      </c>
      <c r="AW462" s="13" t="s">
        <v>34</v>
      </c>
      <c r="AX462" s="13" t="s">
        <v>73</v>
      </c>
      <c r="AY462" s="244" t="s">
        <v>149</v>
      </c>
    </row>
    <row r="463" s="13" customFormat="1">
      <c r="A463" s="13"/>
      <c r="B463" s="234"/>
      <c r="C463" s="235"/>
      <c r="D463" s="236" t="s">
        <v>161</v>
      </c>
      <c r="E463" s="237" t="s">
        <v>21</v>
      </c>
      <c r="F463" s="238" t="s">
        <v>733</v>
      </c>
      <c r="G463" s="235"/>
      <c r="H463" s="237" t="s">
        <v>21</v>
      </c>
      <c r="I463" s="239"/>
      <c r="J463" s="235"/>
      <c r="K463" s="235"/>
      <c r="L463" s="240"/>
      <c r="M463" s="241"/>
      <c r="N463" s="242"/>
      <c r="O463" s="242"/>
      <c r="P463" s="242"/>
      <c r="Q463" s="242"/>
      <c r="R463" s="242"/>
      <c r="S463" s="242"/>
      <c r="T463" s="24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44" t="s">
        <v>161</v>
      </c>
      <c r="AU463" s="244" t="s">
        <v>81</v>
      </c>
      <c r="AV463" s="13" t="s">
        <v>77</v>
      </c>
      <c r="AW463" s="13" t="s">
        <v>34</v>
      </c>
      <c r="AX463" s="13" t="s">
        <v>73</v>
      </c>
      <c r="AY463" s="244" t="s">
        <v>149</v>
      </c>
    </row>
    <row r="464" s="14" customFormat="1">
      <c r="A464" s="14"/>
      <c r="B464" s="245"/>
      <c r="C464" s="246"/>
      <c r="D464" s="236" t="s">
        <v>161</v>
      </c>
      <c r="E464" s="247" t="s">
        <v>21</v>
      </c>
      <c r="F464" s="248" t="s">
        <v>888</v>
      </c>
      <c r="G464" s="246"/>
      <c r="H464" s="249">
        <v>0.315</v>
      </c>
      <c r="I464" s="250"/>
      <c r="J464" s="246"/>
      <c r="K464" s="246"/>
      <c r="L464" s="251"/>
      <c r="M464" s="252"/>
      <c r="N464" s="253"/>
      <c r="O464" s="253"/>
      <c r="P464" s="253"/>
      <c r="Q464" s="253"/>
      <c r="R464" s="253"/>
      <c r="S464" s="253"/>
      <c r="T464" s="25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55" t="s">
        <v>161</v>
      </c>
      <c r="AU464" s="255" t="s">
        <v>81</v>
      </c>
      <c r="AV464" s="14" t="s">
        <v>81</v>
      </c>
      <c r="AW464" s="14" t="s">
        <v>34</v>
      </c>
      <c r="AX464" s="14" t="s">
        <v>73</v>
      </c>
      <c r="AY464" s="255" t="s">
        <v>149</v>
      </c>
    </row>
    <row r="465" s="15" customFormat="1">
      <c r="A465" s="15"/>
      <c r="B465" s="256"/>
      <c r="C465" s="257"/>
      <c r="D465" s="236" t="s">
        <v>161</v>
      </c>
      <c r="E465" s="258" t="s">
        <v>21</v>
      </c>
      <c r="F465" s="259" t="s">
        <v>164</v>
      </c>
      <c r="G465" s="257"/>
      <c r="H465" s="260">
        <v>0.315</v>
      </c>
      <c r="I465" s="261"/>
      <c r="J465" s="257"/>
      <c r="K465" s="257"/>
      <c r="L465" s="262"/>
      <c r="M465" s="263"/>
      <c r="N465" s="264"/>
      <c r="O465" s="264"/>
      <c r="P465" s="264"/>
      <c r="Q465" s="264"/>
      <c r="R465" s="264"/>
      <c r="S465" s="264"/>
      <c r="T465" s="26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T465" s="266" t="s">
        <v>161</v>
      </c>
      <c r="AU465" s="266" t="s">
        <v>81</v>
      </c>
      <c r="AV465" s="15" t="s">
        <v>157</v>
      </c>
      <c r="AW465" s="15" t="s">
        <v>34</v>
      </c>
      <c r="AX465" s="15" t="s">
        <v>77</v>
      </c>
      <c r="AY465" s="266" t="s">
        <v>149</v>
      </c>
    </row>
    <row r="466" s="2" customFormat="1" ht="37.8" customHeight="1">
      <c r="A466" s="41"/>
      <c r="B466" s="42"/>
      <c r="C466" s="216" t="s">
        <v>889</v>
      </c>
      <c r="D466" s="216" t="s">
        <v>152</v>
      </c>
      <c r="E466" s="217" t="s">
        <v>890</v>
      </c>
      <c r="F466" s="218" t="s">
        <v>891</v>
      </c>
      <c r="G466" s="219" t="s">
        <v>155</v>
      </c>
      <c r="H466" s="220">
        <v>1480.4849999999999</v>
      </c>
      <c r="I466" s="221"/>
      <c r="J466" s="222">
        <f>ROUND(I466*H466,2)</f>
        <v>0</v>
      </c>
      <c r="K466" s="218" t="s">
        <v>156</v>
      </c>
      <c r="L466" s="47"/>
      <c r="M466" s="223" t="s">
        <v>21</v>
      </c>
      <c r="N466" s="224" t="s">
        <v>44</v>
      </c>
      <c r="O466" s="87"/>
      <c r="P466" s="225">
        <f>O466*H466</f>
        <v>0</v>
      </c>
      <c r="Q466" s="225">
        <v>0.0030000000000000001</v>
      </c>
      <c r="R466" s="225">
        <f>Q466*H466</f>
        <v>4.4414549999999995</v>
      </c>
      <c r="S466" s="225">
        <v>0</v>
      </c>
      <c r="T466" s="226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27" t="s">
        <v>157</v>
      </c>
      <c r="AT466" s="227" t="s">
        <v>152</v>
      </c>
      <c r="AU466" s="227" t="s">
        <v>81</v>
      </c>
      <c r="AY466" s="20" t="s">
        <v>149</v>
      </c>
      <c r="BE466" s="228">
        <f>IF(N466="základní",J466,0)</f>
        <v>0</v>
      </c>
      <c r="BF466" s="228">
        <f>IF(N466="snížená",J466,0)</f>
        <v>0</v>
      </c>
      <c r="BG466" s="228">
        <f>IF(N466="zákl. přenesená",J466,0)</f>
        <v>0</v>
      </c>
      <c r="BH466" s="228">
        <f>IF(N466="sníž. přenesená",J466,0)</f>
        <v>0</v>
      </c>
      <c r="BI466" s="228">
        <f>IF(N466="nulová",J466,0)</f>
        <v>0</v>
      </c>
      <c r="BJ466" s="20" t="s">
        <v>77</v>
      </c>
      <c r="BK466" s="228">
        <f>ROUND(I466*H466,2)</f>
        <v>0</v>
      </c>
      <c r="BL466" s="20" t="s">
        <v>157</v>
      </c>
      <c r="BM466" s="227" t="s">
        <v>892</v>
      </c>
    </row>
    <row r="467" s="2" customFormat="1">
      <c r="A467" s="41"/>
      <c r="B467" s="42"/>
      <c r="C467" s="43"/>
      <c r="D467" s="229" t="s">
        <v>159</v>
      </c>
      <c r="E467" s="43"/>
      <c r="F467" s="230" t="s">
        <v>893</v>
      </c>
      <c r="G467" s="43"/>
      <c r="H467" s="43"/>
      <c r="I467" s="231"/>
      <c r="J467" s="43"/>
      <c r="K467" s="43"/>
      <c r="L467" s="47"/>
      <c r="M467" s="232"/>
      <c r="N467" s="233"/>
      <c r="O467" s="87"/>
      <c r="P467" s="87"/>
      <c r="Q467" s="87"/>
      <c r="R467" s="87"/>
      <c r="S467" s="87"/>
      <c r="T467" s="88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T467" s="20" t="s">
        <v>159</v>
      </c>
      <c r="AU467" s="20" t="s">
        <v>81</v>
      </c>
    </row>
    <row r="468" s="14" customFormat="1">
      <c r="A468" s="14"/>
      <c r="B468" s="245"/>
      <c r="C468" s="246"/>
      <c r="D468" s="236" t="s">
        <v>161</v>
      </c>
      <c r="E468" s="247" t="s">
        <v>21</v>
      </c>
      <c r="F468" s="248" t="s">
        <v>497</v>
      </c>
      <c r="G468" s="246"/>
      <c r="H468" s="249">
        <v>1444.1949999999999</v>
      </c>
      <c r="I468" s="250"/>
      <c r="J468" s="246"/>
      <c r="K468" s="246"/>
      <c r="L468" s="251"/>
      <c r="M468" s="252"/>
      <c r="N468" s="253"/>
      <c r="O468" s="253"/>
      <c r="P468" s="253"/>
      <c r="Q468" s="253"/>
      <c r="R468" s="253"/>
      <c r="S468" s="253"/>
      <c r="T468" s="25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55" t="s">
        <v>161</v>
      </c>
      <c r="AU468" s="255" t="s">
        <v>81</v>
      </c>
      <c r="AV468" s="14" t="s">
        <v>81</v>
      </c>
      <c r="AW468" s="14" t="s">
        <v>34</v>
      </c>
      <c r="AX468" s="14" t="s">
        <v>73</v>
      </c>
      <c r="AY468" s="255" t="s">
        <v>149</v>
      </c>
    </row>
    <row r="469" s="14" customFormat="1">
      <c r="A469" s="14"/>
      <c r="B469" s="245"/>
      <c r="C469" s="246"/>
      <c r="D469" s="236" t="s">
        <v>161</v>
      </c>
      <c r="E469" s="247" t="s">
        <v>21</v>
      </c>
      <c r="F469" s="248" t="s">
        <v>474</v>
      </c>
      <c r="G469" s="246"/>
      <c r="H469" s="249">
        <v>36.289999999999999</v>
      </c>
      <c r="I469" s="250"/>
      <c r="J469" s="246"/>
      <c r="K469" s="246"/>
      <c r="L469" s="251"/>
      <c r="M469" s="252"/>
      <c r="N469" s="253"/>
      <c r="O469" s="253"/>
      <c r="P469" s="253"/>
      <c r="Q469" s="253"/>
      <c r="R469" s="253"/>
      <c r="S469" s="253"/>
      <c r="T469" s="25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55" t="s">
        <v>161</v>
      </c>
      <c r="AU469" s="255" t="s">
        <v>81</v>
      </c>
      <c r="AV469" s="14" t="s">
        <v>81</v>
      </c>
      <c r="AW469" s="14" t="s">
        <v>34</v>
      </c>
      <c r="AX469" s="14" t="s">
        <v>73</v>
      </c>
      <c r="AY469" s="255" t="s">
        <v>149</v>
      </c>
    </row>
    <row r="470" s="15" customFormat="1">
      <c r="A470" s="15"/>
      <c r="B470" s="256"/>
      <c r="C470" s="257"/>
      <c r="D470" s="236" t="s">
        <v>161</v>
      </c>
      <c r="E470" s="258" t="s">
        <v>21</v>
      </c>
      <c r="F470" s="259" t="s">
        <v>164</v>
      </c>
      <c r="G470" s="257"/>
      <c r="H470" s="260">
        <v>1480.4849999999999</v>
      </c>
      <c r="I470" s="261"/>
      <c r="J470" s="257"/>
      <c r="K470" s="257"/>
      <c r="L470" s="262"/>
      <c r="M470" s="263"/>
      <c r="N470" s="264"/>
      <c r="O470" s="264"/>
      <c r="P470" s="264"/>
      <c r="Q470" s="264"/>
      <c r="R470" s="264"/>
      <c r="S470" s="264"/>
      <c r="T470" s="26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T470" s="266" t="s">
        <v>161</v>
      </c>
      <c r="AU470" s="266" t="s">
        <v>81</v>
      </c>
      <c r="AV470" s="15" t="s">
        <v>157</v>
      </c>
      <c r="AW470" s="15" t="s">
        <v>34</v>
      </c>
      <c r="AX470" s="15" t="s">
        <v>77</v>
      </c>
      <c r="AY470" s="266" t="s">
        <v>149</v>
      </c>
    </row>
    <row r="471" s="2" customFormat="1" ht="37.8" customHeight="1">
      <c r="A471" s="41"/>
      <c r="B471" s="42"/>
      <c r="C471" s="216" t="s">
        <v>894</v>
      </c>
      <c r="D471" s="216" t="s">
        <v>152</v>
      </c>
      <c r="E471" s="217" t="s">
        <v>895</v>
      </c>
      <c r="F471" s="218" t="s">
        <v>896</v>
      </c>
      <c r="G471" s="219" t="s">
        <v>155</v>
      </c>
      <c r="H471" s="220">
        <v>400</v>
      </c>
      <c r="I471" s="221"/>
      <c r="J471" s="222">
        <f>ROUND(I471*H471,2)</f>
        <v>0</v>
      </c>
      <c r="K471" s="218" t="s">
        <v>156</v>
      </c>
      <c r="L471" s="47"/>
      <c r="M471" s="223" t="s">
        <v>21</v>
      </c>
      <c r="N471" s="224" t="s">
        <v>44</v>
      </c>
      <c r="O471" s="87"/>
      <c r="P471" s="225">
        <f>O471*H471</f>
        <v>0</v>
      </c>
      <c r="Q471" s="225">
        <v>0.0023400000000000001</v>
      </c>
      <c r="R471" s="225">
        <f>Q471*H471</f>
        <v>0.93600000000000005</v>
      </c>
      <c r="S471" s="225">
        <v>0</v>
      </c>
      <c r="T471" s="226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227" t="s">
        <v>157</v>
      </c>
      <c r="AT471" s="227" t="s">
        <v>152</v>
      </c>
      <c r="AU471" s="227" t="s">
        <v>81</v>
      </c>
      <c r="AY471" s="20" t="s">
        <v>149</v>
      </c>
      <c r="BE471" s="228">
        <f>IF(N471="základní",J471,0)</f>
        <v>0</v>
      </c>
      <c r="BF471" s="228">
        <f>IF(N471="snížená",J471,0)</f>
        <v>0</v>
      </c>
      <c r="BG471" s="228">
        <f>IF(N471="zákl. přenesená",J471,0)</f>
        <v>0</v>
      </c>
      <c r="BH471" s="228">
        <f>IF(N471="sníž. přenesená",J471,0)</f>
        <v>0</v>
      </c>
      <c r="BI471" s="228">
        <f>IF(N471="nulová",J471,0)</f>
        <v>0</v>
      </c>
      <c r="BJ471" s="20" t="s">
        <v>77</v>
      </c>
      <c r="BK471" s="228">
        <f>ROUND(I471*H471,2)</f>
        <v>0</v>
      </c>
      <c r="BL471" s="20" t="s">
        <v>157</v>
      </c>
      <c r="BM471" s="227" t="s">
        <v>897</v>
      </c>
    </row>
    <row r="472" s="2" customFormat="1">
      <c r="A472" s="41"/>
      <c r="B472" s="42"/>
      <c r="C472" s="43"/>
      <c r="D472" s="229" t="s">
        <v>159</v>
      </c>
      <c r="E472" s="43"/>
      <c r="F472" s="230" t="s">
        <v>898</v>
      </c>
      <c r="G472" s="43"/>
      <c r="H472" s="43"/>
      <c r="I472" s="231"/>
      <c r="J472" s="43"/>
      <c r="K472" s="43"/>
      <c r="L472" s="47"/>
      <c r="M472" s="232"/>
      <c r="N472" s="233"/>
      <c r="O472" s="87"/>
      <c r="P472" s="87"/>
      <c r="Q472" s="87"/>
      <c r="R472" s="87"/>
      <c r="S472" s="87"/>
      <c r="T472" s="88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0" t="s">
        <v>159</v>
      </c>
      <c r="AU472" s="20" t="s">
        <v>81</v>
      </c>
    </row>
    <row r="473" s="13" customFormat="1">
      <c r="A473" s="13"/>
      <c r="B473" s="234"/>
      <c r="C473" s="235"/>
      <c r="D473" s="236" t="s">
        <v>161</v>
      </c>
      <c r="E473" s="237" t="s">
        <v>21</v>
      </c>
      <c r="F473" s="238" t="s">
        <v>899</v>
      </c>
      <c r="G473" s="235"/>
      <c r="H473" s="237" t="s">
        <v>21</v>
      </c>
      <c r="I473" s="239"/>
      <c r="J473" s="235"/>
      <c r="K473" s="235"/>
      <c r="L473" s="240"/>
      <c r="M473" s="241"/>
      <c r="N473" s="242"/>
      <c r="O473" s="242"/>
      <c r="P473" s="242"/>
      <c r="Q473" s="242"/>
      <c r="R473" s="242"/>
      <c r="S473" s="242"/>
      <c r="T473" s="24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44" t="s">
        <v>161</v>
      </c>
      <c r="AU473" s="244" t="s">
        <v>81</v>
      </c>
      <c r="AV473" s="13" t="s">
        <v>77</v>
      </c>
      <c r="AW473" s="13" t="s">
        <v>34</v>
      </c>
      <c r="AX473" s="13" t="s">
        <v>73</v>
      </c>
      <c r="AY473" s="244" t="s">
        <v>149</v>
      </c>
    </row>
    <row r="474" s="14" customFormat="1">
      <c r="A474" s="14"/>
      <c r="B474" s="245"/>
      <c r="C474" s="246"/>
      <c r="D474" s="236" t="s">
        <v>161</v>
      </c>
      <c r="E474" s="247" t="s">
        <v>21</v>
      </c>
      <c r="F474" s="248" t="s">
        <v>900</v>
      </c>
      <c r="G474" s="246"/>
      <c r="H474" s="249">
        <v>400</v>
      </c>
      <c r="I474" s="250"/>
      <c r="J474" s="246"/>
      <c r="K474" s="246"/>
      <c r="L474" s="251"/>
      <c r="M474" s="252"/>
      <c r="N474" s="253"/>
      <c r="O474" s="253"/>
      <c r="P474" s="253"/>
      <c r="Q474" s="253"/>
      <c r="R474" s="253"/>
      <c r="S474" s="253"/>
      <c r="T474" s="25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5" t="s">
        <v>161</v>
      </c>
      <c r="AU474" s="255" t="s">
        <v>81</v>
      </c>
      <c r="AV474" s="14" t="s">
        <v>81</v>
      </c>
      <c r="AW474" s="14" t="s">
        <v>34</v>
      </c>
      <c r="AX474" s="14" t="s">
        <v>73</v>
      </c>
      <c r="AY474" s="255" t="s">
        <v>149</v>
      </c>
    </row>
    <row r="475" s="16" customFormat="1">
      <c r="A475" s="16"/>
      <c r="B475" s="267"/>
      <c r="C475" s="268"/>
      <c r="D475" s="236" t="s">
        <v>161</v>
      </c>
      <c r="E475" s="269" t="s">
        <v>901</v>
      </c>
      <c r="F475" s="270" t="s">
        <v>192</v>
      </c>
      <c r="G475" s="268"/>
      <c r="H475" s="271">
        <v>400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T475" s="277" t="s">
        <v>161</v>
      </c>
      <c r="AU475" s="277" t="s">
        <v>81</v>
      </c>
      <c r="AV475" s="16" t="s">
        <v>150</v>
      </c>
      <c r="AW475" s="16" t="s">
        <v>34</v>
      </c>
      <c r="AX475" s="16" t="s">
        <v>73</v>
      </c>
      <c r="AY475" s="277" t="s">
        <v>149</v>
      </c>
    </row>
    <row r="476" s="15" customFormat="1">
      <c r="A476" s="15"/>
      <c r="B476" s="256"/>
      <c r="C476" s="257"/>
      <c r="D476" s="236" t="s">
        <v>161</v>
      </c>
      <c r="E476" s="258" t="s">
        <v>21</v>
      </c>
      <c r="F476" s="259" t="s">
        <v>164</v>
      </c>
      <c r="G476" s="257"/>
      <c r="H476" s="260">
        <v>400</v>
      </c>
      <c r="I476" s="261"/>
      <c r="J476" s="257"/>
      <c r="K476" s="257"/>
      <c r="L476" s="262"/>
      <c r="M476" s="263"/>
      <c r="N476" s="264"/>
      <c r="O476" s="264"/>
      <c r="P476" s="264"/>
      <c r="Q476" s="264"/>
      <c r="R476" s="264"/>
      <c r="S476" s="264"/>
      <c r="T476" s="26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66" t="s">
        <v>161</v>
      </c>
      <c r="AU476" s="266" t="s">
        <v>81</v>
      </c>
      <c r="AV476" s="15" t="s">
        <v>157</v>
      </c>
      <c r="AW476" s="15" t="s">
        <v>34</v>
      </c>
      <c r="AX476" s="15" t="s">
        <v>77</v>
      </c>
      <c r="AY476" s="266" t="s">
        <v>149</v>
      </c>
    </row>
    <row r="477" s="2" customFormat="1" ht="37.8" customHeight="1">
      <c r="A477" s="41"/>
      <c r="B477" s="42"/>
      <c r="C477" s="216" t="s">
        <v>902</v>
      </c>
      <c r="D477" s="216" t="s">
        <v>152</v>
      </c>
      <c r="E477" s="217" t="s">
        <v>903</v>
      </c>
      <c r="F477" s="218" t="s">
        <v>904</v>
      </c>
      <c r="G477" s="219" t="s">
        <v>155</v>
      </c>
      <c r="H477" s="220">
        <v>36.289999999999999</v>
      </c>
      <c r="I477" s="221"/>
      <c r="J477" s="222">
        <f>ROUND(I477*H477,2)</f>
        <v>0</v>
      </c>
      <c r="K477" s="218" t="s">
        <v>156</v>
      </c>
      <c r="L477" s="47"/>
      <c r="M477" s="223" t="s">
        <v>21</v>
      </c>
      <c r="N477" s="224" t="s">
        <v>44</v>
      </c>
      <c r="O477" s="87"/>
      <c r="P477" s="225">
        <f>O477*H477</f>
        <v>0</v>
      </c>
      <c r="Q477" s="225">
        <v>0.0069800000000000001</v>
      </c>
      <c r="R477" s="225">
        <f>Q477*H477</f>
        <v>0.25330419999999998</v>
      </c>
      <c r="S477" s="225">
        <v>0</v>
      </c>
      <c r="T477" s="226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227" t="s">
        <v>157</v>
      </c>
      <c r="AT477" s="227" t="s">
        <v>152</v>
      </c>
      <c r="AU477" s="227" t="s">
        <v>81</v>
      </c>
      <c r="AY477" s="20" t="s">
        <v>149</v>
      </c>
      <c r="BE477" s="228">
        <f>IF(N477="základní",J477,0)</f>
        <v>0</v>
      </c>
      <c r="BF477" s="228">
        <f>IF(N477="snížená",J477,0)</f>
        <v>0</v>
      </c>
      <c r="BG477" s="228">
        <f>IF(N477="zákl. přenesená",J477,0)</f>
        <v>0</v>
      </c>
      <c r="BH477" s="228">
        <f>IF(N477="sníž. přenesená",J477,0)</f>
        <v>0</v>
      </c>
      <c r="BI477" s="228">
        <f>IF(N477="nulová",J477,0)</f>
        <v>0</v>
      </c>
      <c r="BJ477" s="20" t="s">
        <v>77</v>
      </c>
      <c r="BK477" s="228">
        <f>ROUND(I477*H477,2)</f>
        <v>0</v>
      </c>
      <c r="BL477" s="20" t="s">
        <v>157</v>
      </c>
      <c r="BM477" s="227" t="s">
        <v>905</v>
      </c>
    </row>
    <row r="478" s="2" customFormat="1">
      <c r="A478" s="41"/>
      <c r="B478" s="42"/>
      <c r="C478" s="43"/>
      <c r="D478" s="229" t="s">
        <v>159</v>
      </c>
      <c r="E478" s="43"/>
      <c r="F478" s="230" t="s">
        <v>906</v>
      </c>
      <c r="G478" s="43"/>
      <c r="H478" s="43"/>
      <c r="I478" s="231"/>
      <c r="J478" s="43"/>
      <c r="K478" s="43"/>
      <c r="L478" s="47"/>
      <c r="M478" s="232"/>
      <c r="N478" s="233"/>
      <c r="O478" s="87"/>
      <c r="P478" s="87"/>
      <c r="Q478" s="87"/>
      <c r="R478" s="87"/>
      <c r="S478" s="87"/>
      <c r="T478" s="88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0" t="s">
        <v>159</v>
      </c>
      <c r="AU478" s="20" t="s">
        <v>81</v>
      </c>
    </row>
    <row r="479" s="14" customFormat="1">
      <c r="A479" s="14"/>
      <c r="B479" s="245"/>
      <c r="C479" s="246"/>
      <c r="D479" s="236" t="s">
        <v>161</v>
      </c>
      <c r="E479" s="247" t="s">
        <v>21</v>
      </c>
      <c r="F479" s="248" t="s">
        <v>474</v>
      </c>
      <c r="G479" s="246"/>
      <c r="H479" s="249">
        <v>36.289999999999999</v>
      </c>
      <c r="I479" s="250"/>
      <c r="J479" s="246"/>
      <c r="K479" s="246"/>
      <c r="L479" s="251"/>
      <c r="M479" s="252"/>
      <c r="N479" s="253"/>
      <c r="O479" s="253"/>
      <c r="P479" s="253"/>
      <c r="Q479" s="253"/>
      <c r="R479" s="253"/>
      <c r="S479" s="253"/>
      <c r="T479" s="25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5" t="s">
        <v>161</v>
      </c>
      <c r="AU479" s="255" t="s">
        <v>81</v>
      </c>
      <c r="AV479" s="14" t="s">
        <v>81</v>
      </c>
      <c r="AW479" s="14" t="s">
        <v>34</v>
      </c>
      <c r="AX479" s="14" t="s">
        <v>73</v>
      </c>
      <c r="AY479" s="255" t="s">
        <v>149</v>
      </c>
    </row>
    <row r="480" s="15" customFormat="1">
      <c r="A480" s="15"/>
      <c r="B480" s="256"/>
      <c r="C480" s="257"/>
      <c r="D480" s="236" t="s">
        <v>161</v>
      </c>
      <c r="E480" s="258" t="s">
        <v>21</v>
      </c>
      <c r="F480" s="259" t="s">
        <v>164</v>
      </c>
      <c r="G480" s="257"/>
      <c r="H480" s="260">
        <v>36.289999999999999</v>
      </c>
      <c r="I480" s="261"/>
      <c r="J480" s="257"/>
      <c r="K480" s="257"/>
      <c r="L480" s="262"/>
      <c r="M480" s="263"/>
      <c r="N480" s="264"/>
      <c r="O480" s="264"/>
      <c r="P480" s="264"/>
      <c r="Q480" s="264"/>
      <c r="R480" s="264"/>
      <c r="S480" s="264"/>
      <c r="T480" s="26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66" t="s">
        <v>161</v>
      </c>
      <c r="AU480" s="266" t="s">
        <v>81</v>
      </c>
      <c r="AV480" s="15" t="s">
        <v>157</v>
      </c>
      <c r="AW480" s="15" t="s">
        <v>34</v>
      </c>
      <c r="AX480" s="15" t="s">
        <v>77</v>
      </c>
      <c r="AY480" s="266" t="s">
        <v>149</v>
      </c>
    </row>
    <row r="481" s="2" customFormat="1" ht="24.15" customHeight="1">
      <c r="A481" s="41"/>
      <c r="B481" s="42"/>
      <c r="C481" s="216" t="s">
        <v>907</v>
      </c>
      <c r="D481" s="216" t="s">
        <v>152</v>
      </c>
      <c r="E481" s="217" t="s">
        <v>181</v>
      </c>
      <c r="F481" s="218" t="s">
        <v>182</v>
      </c>
      <c r="G481" s="219" t="s">
        <v>155</v>
      </c>
      <c r="H481" s="220">
        <v>560.00400000000002</v>
      </c>
      <c r="I481" s="221"/>
      <c r="J481" s="222">
        <f>ROUND(I481*H481,2)</f>
        <v>0</v>
      </c>
      <c r="K481" s="218" t="s">
        <v>156</v>
      </c>
      <c r="L481" s="47"/>
      <c r="M481" s="223" t="s">
        <v>21</v>
      </c>
      <c r="N481" s="224" t="s">
        <v>44</v>
      </c>
      <c r="O481" s="87"/>
      <c r="P481" s="225">
        <f>O481*H481</f>
        <v>0</v>
      </c>
      <c r="Q481" s="225">
        <v>0.00025999999999999998</v>
      </c>
      <c r="R481" s="225">
        <f>Q481*H481</f>
        <v>0.14560103999999999</v>
      </c>
      <c r="S481" s="225">
        <v>0</v>
      </c>
      <c r="T481" s="226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7" t="s">
        <v>157</v>
      </c>
      <c r="AT481" s="227" t="s">
        <v>152</v>
      </c>
      <c r="AU481" s="227" t="s">
        <v>81</v>
      </c>
      <c r="AY481" s="20" t="s">
        <v>149</v>
      </c>
      <c r="BE481" s="228">
        <f>IF(N481="základní",J481,0)</f>
        <v>0</v>
      </c>
      <c r="BF481" s="228">
        <f>IF(N481="snížená",J481,0)</f>
        <v>0</v>
      </c>
      <c r="BG481" s="228">
        <f>IF(N481="zákl. přenesená",J481,0)</f>
        <v>0</v>
      </c>
      <c r="BH481" s="228">
        <f>IF(N481="sníž. přenesená",J481,0)</f>
        <v>0</v>
      </c>
      <c r="BI481" s="228">
        <f>IF(N481="nulová",J481,0)</f>
        <v>0</v>
      </c>
      <c r="BJ481" s="20" t="s">
        <v>77</v>
      </c>
      <c r="BK481" s="228">
        <f>ROUND(I481*H481,2)</f>
        <v>0</v>
      </c>
      <c r="BL481" s="20" t="s">
        <v>157</v>
      </c>
      <c r="BM481" s="227" t="s">
        <v>183</v>
      </c>
    </row>
    <row r="482" s="2" customFormat="1">
      <c r="A482" s="41"/>
      <c r="B482" s="42"/>
      <c r="C482" s="43"/>
      <c r="D482" s="229" t="s">
        <v>159</v>
      </c>
      <c r="E482" s="43"/>
      <c r="F482" s="230" t="s">
        <v>184</v>
      </c>
      <c r="G482" s="43"/>
      <c r="H482" s="43"/>
      <c r="I482" s="231"/>
      <c r="J482" s="43"/>
      <c r="K482" s="43"/>
      <c r="L482" s="47"/>
      <c r="M482" s="232"/>
      <c r="N482" s="233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159</v>
      </c>
      <c r="AU482" s="20" t="s">
        <v>81</v>
      </c>
    </row>
    <row r="483" s="14" customFormat="1">
      <c r="A483" s="14"/>
      <c r="B483" s="245"/>
      <c r="C483" s="246"/>
      <c r="D483" s="236" t="s">
        <v>161</v>
      </c>
      <c r="E483" s="247" t="s">
        <v>21</v>
      </c>
      <c r="F483" s="248" t="s">
        <v>908</v>
      </c>
      <c r="G483" s="246"/>
      <c r="H483" s="249">
        <v>560.00400000000002</v>
      </c>
      <c r="I483" s="250"/>
      <c r="J483" s="246"/>
      <c r="K483" s="246"/>
      <c r="L483" s="251"/>
      <c r="M483" s="252"/>
      <c r="N483" s="253"/>
      <c r="O483" s="253"/>
      <c r="P483" s="253"/>
      <c r="Q483" s="253"/>
      <c r="R483" s="253"/>
      <c r="S483" s="253"/>
      <c r="T483" s="25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55" t="s">
        <v>161</v>
      </c>
      <c r="AU483" s="255" t="s">
        <v>81</v>
      </c>
      <c r="AV483" s="14" t="s">
        <v>81</v>
      </c>
      <c r="AW483" s="14" t="s">
        <v>34</v>
      </c>
      <c r="AX483" s="14" t="s">
        <v>77</v>
      </c>
      <c r="AY483" s="255" t="s">
        <v>149</v>
      </c>
    </row>
    <row r="484" s="2" customFormat="1" ht="37.8" customHeight="1">
      <c r="A484" s="41"/>
      <c r="B484" s="42"/>
      <c r="C484" s="216" t="s">
        <v>909</v>
      </c>
      <c r="D484" s="216" t="s">
        <v>152</v>
      </c>
      <c r="E484" s="217" t="s">
        <v>910</v>
      </c>
      <c r="F484" s="218" t="s">
        <v>911</v>
      </c>
      <c r="G484" s="219" t="s">
        <v>155</v>
      </c>
      <c r="H484" s="220">
        <v>468.08999999999998</v>
      </c>
      <c r="I484" s="221"/>
      <c r="J484" s="222">
        <f>ROUND(I484*H484,2)</f>
        <v>0</v>
      </c>
      <c r="K484" s="218" t="s">
        <v>156</v>
      </c>
      <c r="L484" s="47"/>
      <c r="M484" s="223" t="s">
        <v>21</v>
      </c>
      <c r="N484" s="224" t="s">
        <v>44</v>
      </c>
      <c r="O484" s="87"/>
      <c r="P484" s="225">
        <f>O484*H484</f>
        <v>0</v>
      </c>
      <c r="Q484" s="225">
        <v>0.0043800000000000002</v>
      </c>
      <c r="R484" s="225">
        <f>Q484*H484</f>
        <v>2.0502341999999998</v>
      </c>
      <c r="S484" s="225">
        <v>0</v>
      </c>
      <c r="T484" s="226">
        <f>S484*H484</f>
        <v>0</v>
      </c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R484" s="227" t="s">
        <v>157</v>
      </c>
      <c r="AT484" s="227" t="s">
        <v>152</v>
      </c>
      <c r="AU484" s="227" t="s">
        <v>81</v>
      </c>
      <c r="AY484" s="20" t="s">
        <v>149</v>
      </c>
      <c r="BE484" s="228">
        <f>IF(N484="základní",J484,0)</f>
        <v>0</v>
      </c>
      <c r="BF484" s="228">
        <f>IF(N484="snížená",J484,0)</f>
        <v>0</v>
      </c>
      <c r="BG484" s="228">
        <f>IF(N484="zákl. přenesená",J484,0)</f>
        <v>0</v>
      </c>
      <c r="BH484" s="228">
        <f>IF(N484="sníž. přenesená",J484,0)</f>
        <v>0</v>
      </c>
      <c r="BI484" s="228">
        <f>IF(N484="nulová",J484,0)</f>
        <v>0</v>
      </c>
      <c r="BJ484" s="20" t="s">
        <v>77</v>
      </c>
      <c r="BK484" s="228">
        <f>ROUND(I484*H484,2)</f>
        <v>0</v>
      </c>
      <c r="BL484" s="20" t="s">
        <v>157</v>
      </c>
      <c r="BM484" s="227" t="s">
        <v>912</v>
      </c>
    </row>
    <row r="485" s="2" customFormat="1">
      <c r="A485" s="41"/>
      <c r="B485" s="42"/>
      <c r="C485" s="43"/>
      <c r="D485" s="229" t="s">
        <v>159</v>
      </c>
      <c r="E485" s="43"/>
      <c r="F485" s="230" t="s">
        <v>913</v>
      </c>
      <c r="G485" s="43"/>
      <c r="H485" s="43"/>
      <c r="I485" s="231"/>
      <c r="J485" s="43"/>
      <c r="K485" s="43"/>
      <c r="L485" s="47"/>
      <c r="M485" s="232"/>
      <c r="N485" s="233"/>
      <c r="O485" s="87"/>
      <c r="P485" s="87"/>
      <c r="Q485" s="87"/>
      <c r="R485" s="87"/>
      <c r="S485" s="87"/>
      <c r="T485" s="88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T485" s="20" t="s">
        <v>159</v>
      </c>
      <c r="AU485" s="20" t="s">
        <v>81</v>
      </c>
    </row>
    <row r="486" s="13" customFormat="1">
      <c r="A486" s="13"/>
      <c r="B486" s="234"/>
      <c r="C486" s="235"/>
      <c r="D486" s="236" t="s">
        <v>161</v>
      </c>
      <c r="E486" s="237" t="s">
        <v>21</v>
      </c>
      <c r="F486" s="238" t="s">
        <v>914</v>
      </c>
      <c r="G486" s="235"/>
      <c r="H486" s="237" t="s">
        <v>21</v>
      </c>
      <c r="I486" s="239"/>
      <c r="J486" s="235"/>
      <c r="K486" s="235"/>
      <c r="L486" s="240"/>
      <c r="M486" s="241"/>
      <c r="N486" s="242"/>
      <c r="O486" s="242"/>
      <c r="P486" s="242"/>
      <c r="Q486" s="242"/>
      <c r="R486" s="242"/>
      <c r="S486" s="242"/>
      <c r="T486" s="24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44" t="s">
        <v>161</v>
      </c>
      <c r="AU486" s="244" t="s">
        <v>81</v>
      </c>
      <c r="AV486" s="13" t="s">
        <v>77</v>
      </c>
      <c r="AW486" s="13" t="s">
        <v>34</v>
      </c>
      <c r="AX486" s="13" t="s">
        <v>73</v>
      </c>
      <c r="AY486" s="244" t="s">
        <v>149</v>
      </c>
    </row>
    <row r="487" s="14" customFormat="1">
      <c r="A487" s="14"/>
      <c r="B487" s="245"/>
      <c r="C487" s="246"/>
      <c r="D487" s="236" t="s">
        <v>161</v>
      </c>
      <c r="E487" s="247" t="s">
        <v>21</v>
      </c>
      <c r="F487" s="248" t="s">
        <v>915</v>
      </c>
      <c r="G487" s="246"/>
      <c r="H487" s="249">
        <v>8.8000000000000007</v>
      </c>
      <c r="I487" s="250"/>
      <c r="J487" s="246"/>
      <c r="K487" s="246"/>
      <c r="L487" s="251"/>
      <c r="M487" s="252"/>
      <c r="N487" s="253"/>
      <c r="O487" s="253"/>
      <c r="P487" s="253"/>
      <c r="Q487" s="253"/>
      <c r="R487" s="253"/>
      <c r="S487" s="253"/>
      <c r="T487" s="25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5" t="s">
        <v>161</v>
      </c>
      <c r="AU487" s="255" t="s">
        <v>81</v>
      </c>
      <c r="AV487" s="14" t="s">
        <v>81</v>
      </c>
      <c r="AW487" s="14" t="s">
        <v>34</v>
      </c>
      <c r="AX487" s="14" t="s">
        <v>73</v>
      </c>
      <c r="AY487" s="255" t="s">
        <v>149</v>
      </c>
    </row>
    <row r="488" s="14" customFormat="1">
      <c r="A488" s="14"/>
      <c r="B488" s="245"/>
      <c r="C488" s="246"/>
      <c r="D488" s="236" t="s">
        <v>161</v>
      </c>
      <c r="E488" s="247" t="s">
        <v>21</v>
      </c>
      <c r="F488" s="248" t="s">
        <v>916</v>
      </c>
      <c r="G488" s="246"/>
      <c r="H488" s="249">
        <v>2.2000000000000002</v>
      </c>
      <c r="I488" s="250"/>
      <c r="J488" s="246"/>
      <c r="K488" s="246"/>
      <c r="L488" s="251"/>
      <c r="M488" s="252"/>
      <c r="N488" s="253"/>
      <c r="O488" s="253"/>
      <c r="P488" s="253"/>
      <c r="Q488" s="253"/>
      <c r="R488" s="253"/>
      <c r="S488" s="253"/>
      <c r="T488" s="25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5" t="s">
        <v>161</v>
      </c>
      <c r="AU488" s="255" t="s">
        <v>81</v>
      </c>
      <c r="AV488" s="14" t="s">
        <v>81</v>
      </c>
      <c r="AW488" s="14" t="s">
        <v>34</v>
      </c>
      <c r="AX488" s="14" t="s">
        <v>73</v>
      </c>
      <c r="AY488" s="255" t="s">
        <v>149</v>
      </c>
    </row>
    <row r="489" s="13" customFormat="1">
      <c r="A489" s="13"/>
      <c r="B489" s="234"/>
      <c r="C489" s="235"/>
      <c r="D489" s="236" t="s">
        <v>161</v>
      </c>
      <c r="E489" s="237" t="s">
        <v>21</v>
      </c>
      <c r="F489" s="238" t="s">
        <v>682</v>
      </c>
      <c r="G489" s="235"/>
      <c r="H489" s="237" t="s">
        <v>21</v>
      </c>
      <c r="I489" s="239"/>
      <c r="J489" s="235"/>
      <c r="K489" s="235"/>
      <c r="L489" s="240"/>
      <c r="M489" s="241"/>
      <c r="N489" s="242"/>
      <c r="O489" s="242"/>
      <c r="P489" s="242"/>
      <c r="Q489" s="242"/>
      <c r="R489" s="242"/>
      <c r="S489" s="242"/>
      <c r="T489" s="24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4" t="s">
        <v>161</v>
      </c>
      <c r="AU489" s="244" t="s">
        <v>81</v>
      </c>
      <c r="AV489" s="13" t="s">
        <v>77</v>
      </c>
      <c r="AW489" s="13" t="s">
        <v>34</v>
      </c>
      <c r="AX489" s="13" t="s">
        <v>73</v>
      </c>
      <c r="AY489" s="244" t="s">
        <v>149</v>
      </c>
    </row>
    <row r="490" s="14" customFormat="1">
      <c r="A490" s="14"/>
      <c r="B490" s="245"/>
      <c r="C490" s="246"/>
      <c r="D490" s="236" t="s">
        <v>161</v>
      </c>
      <c r="E490" s="247" t="s">
        <v>21</v>
      </c>
      <c r="F490" s="248" t="s">
        <v>683</v>
      </c>
      <c r="G490" s="246"/>
      <c r="H490" s="249">
        <v>0.47999999999999998</v>
      </c>
      <c r="I490" s="250"/>
      <c r="J490" s="246"/>
      <c r="K490" s="246"/>
      <c r="L490" s="251"/>
      <c r="M490" s="252"/>
      <c r="N490" s="253"/>
      <c r="O490" s="253"/>
      <c r="P490" s="253"/>
      <c r="Q490" s="253"/>
      <c r="R490" s="253"/>
      <c r="S490" s="253"/>
      <c r="T490" s="25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5" t="s">
        <v>161</v>
      </c>
      <c r="AU490" s="255" t="s">
        <v>81</v>
      </c>
      <c r="AV490" s="14" t="s">
        <v>81</v>
      </c>
      <c r="AW490" s="14" t="s">
        <v>34</v>
      </c>
      <c r="AX490" s="14" t="s">
        <v>73</v>
      </c>
      <c r="AY490" s="255" t="s">
        <v>149</v>
      </c>
    </row>
    <row r="491" s="14" customFormat="1">
      <c r="A491" s="14"/>
      <c r="B491" s="245"/>
      <c r="C491" s="246"/>
      <c r="D491" s="236" t="s">
        <v>161</v>
      </c>
      <c r="E491" s="247" t="s">
        <v>21</v>
      </c>
      <c r="F491" s="248" t="s">
        <v>684</v>
      </c>
      <c r="G491" s="246"/>
      <c r="H491" s="249">
        <v>0.91200000000000003</v>
      </c>
      <c r="I491" s="250"/>
      <c r="J491" s="246"/>
      <c r="K491" s="246"/>
      <c r="L491" s="251"/>
      <c r="M491" s="252"/>
      <c r="N491" s="253"/>
      <c r="O491" s="253"/>
      <c r="P491" s="253"/>
      <c r="Q491" s="253"/>
      <c r="R491" s="253"/>
      <c r="S491" s="253"/>
      <c r="T491" s="25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5" t="s">
        <v>161</v>
      </c>
      <c r="AU491" s="255" t="s">
        <v>81</v>
      </c>
      <c r="AV491" s="14" t="s">
        <v>81</v>
      </c>
      <c r="AW491" s="14" t="s">
        <v>34</v>
      </c>
      <c r="AX491" s="14" t="s">
        <v>73</v>
      </c>
      <c r="AY491" s="255" t="s">
        <v>149</v>
      </c>
    </row>
    <row r="492" s="13" customFormat="1">
      <c r="A492" s="13"/>
      <c r="B492" s="234"/>
      <c r="C492" s="235"/>
      <c r="D492" s="236" t="s">
        <v>161</v>
      </c>
      <c r="E492" s="237" t="s">
        <v>21</v>
      </c>
      <c r="F492" s="238" t="s">
        <v>917</v>
      </c>
      <c r="G492" s="235"/>
      <c r="H492" s="237" t="s">
        <v>21</v>
      </c>
      <c r="I492" s="239"/>
      <c r="J492" s="235"/>
      <c r="K492" s="235"/>
      <c r="L492" s="240"/>
      <c r="M492" s="241"/>
      <c r="N492" s="242"/>
      <c r="O492" s="242"/>
      <c r="P492" s="242"/>
      <c r="Q492" s="242"/>
      <c r="R492" s="242"/>
      <c r="S492" s="242"/>
      <c r="T492" s="24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4" t="s">
        <v>161</v>
      </c>
      <c r="AU492" s="244" t="s">
        <v>81</v>
      </c>
      <c r="AV492" s="13" t="s">
        <v>77</v>
      </c>
      <c r="AW492" s="13" t="s">
        <v>34</v>
      </c>
      <c r="AX492" s="13" t="s">
        <v>73</v>
      </c>
      <c r="AY492" s="244" t="s">
        <v>149</v>
      </c>
    </row>
    <row r="493" s="13" customFormat="1">
      <c r="A493" s="13"/>
      <c r="B493" s="234"/>
      <c r="C493" s="235"/>
      <c r="D493" s="236" t="s">
        <v>161</v>
      </c>
      <c r="E493" s="237" t="s">
        <v>21</v>
      </c>
      <c r="F493" s="238" t="s">
        <v>918</v>
      </c>
      <c r="G493" s="235"/>
      <c r="H493" s="237" t="s">
        <v>21</v>
      </c>
      <c r="I493" s="239"/>
      <c r="J493" s="235"/>
      <c r="K493" s="235"/>
      <c r="L493" s="240"/>
      <c r="M493" s="241"/>
      <c r="N493" s="242"/>
      <c r="O493" s="242"/>
      <c r="P493" s="242"/>
      <c r="Q493" s="242"/>
      <c r="R493" s="242"/>
      <c r="S493" s="242"/>
      <c r="T493" s="24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44" t="s">
        <v>161</v>
      </c>
      <c r="AU493" s="244" t="s">
        <v>81</v>
      </c>
      <c r="AV493" s="13" t="s">
        <v>77</v>
      </c>
      <c r="AW493" s="13" t="s">
        <v>34</v>
      </c>
      <c r="AX493" s="13" t="s">
        <v>73</v>
      </c>
      <c r="AY493" s="244" t="s">
        <v>149</v>
      </c>
    </row>
    <row r="494" s="14" customFormat="1">
      <c r="A494" s="14"/>
      <c r="B494" s="245"/>
      <c r="C494" s="246"/>
      <c r="D494" s="236" t="s">
        <v>161</v>
      </c>
      <c r="E494" s="247" t="s">
        <v>21</v>
      </c>
      <c r="F494" s="248" t="s">
        <v>919</v>
      </c>
      <c r="G494" s="246"/>
      <c r="H494" s="249">
        <v>2.9940000000000002</v>
      </c>
      <c r="I494" s="250"/>
      <c r="J494" s="246"/>
      <c r="K494" s="246"/>
      <c r="L494" s="251"/>
      <c r="M494" s="252"/>
      <c r="N494" s="253"/>
      <c r="O494" s="253"/>
      <c r="P494" s="253"/>
      <c r="Q494" s="253"/>
      <c r="R494" s="253"/>
      <c r="S494" s="253"/>
      <c r="T494" s="25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5" t="s">
        <v>161</v>
      </c>
      <c r="AU494" s="255" t="s">
        <v>81</v>
      </c>
      <c r="AV494" s="14" t="s">
        <v>81</v>
      </c>
      <c r="AW494" s="14" t="s">
        <v>34</v>
      </c>
      <c r="AX494" s="14" t="s">
        <v>73</v>
      </c>
      <c r="AY494" s="255" t="s">
        <v>149</v>
      </c>
    </row>
    <row r="495" s="14" customFormat="1">
      <c r="A495" s="14"/>
      <c r="B495" s="245"/>
      <c r="C495" s="246"/>
      <c r="D495" s="236" t="s">
        <v>161</v>
      </c>
      <c r="E495" s="247" t="s">
        <v>21</v>
      </c>
      <c r="F495" s="248" t="s">
        <v>920</v>
      </c>
      <c r="G495" s="246"/>
      <c r="H495" s="249">
        <v>2.04</v>
      </c>
      <c r="I495" s="250"/>
      <c r="J495" s="246"/>
      <c r="K495" s="246"/>
      <c r="L495" s="251"/>
      <c r="M495" s="252"/>
      <c r="N495" s="253"/>
      <c r="O495" s="253"/>
      <c r="P495" s="253"/>
      <c r="Q495" s="253"/>
      <c r="R495" s="253"/>
      <c r="S495" s="253"/>
      <c r="T495" s="25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5" t="s">
        <v>161</v>
      </c>
      <c r="AU495" s="255" t="s">
        <v>81</v>
      </c>
      <c r="AV495" s="14" t="s">
        <v>81</v>
      </c>
      <c r="AW495" s="14" t="s">
        <v>34</v>
      </c>
      <c r="AX495" s="14" t="s">
        <v>73</v>
      </c>
      <c r="AY495" s="255" t="s">
        <v>149</v>
      </c>
    </row>
    <row r="496" s="14" customFormat="1">
      <c r="A496" s="14"/>
      <c r="B496" s="245"/>
      <c r="C496" s="246"/>
      <c r="D496" s="236" t="s">
        <v>161</v>
      </c>
      <c r="E496" s="247" t="s">
        <v>21</v>
      </c>
      <c r="F496" s="248" t="s">
        <v>920</v>
      </c>
      <c r="G496" s="246"/>
      <c r="H496" s="249">
        <v>2.04</v>
      </c>
      <c r="I496" s="250"/>
      <c r="J496" s="246"/>
      <c r="K496" s="246"/>
      <c r="L496" s="251"/>
      <c r="M496" s="252"/>
      <c r="N496" s="253"/>
      <c r="O496" s="253"/>
      <c r="P496" s="253"/>
      <c r="Q496" s="253"/>
      <c r="R496" s="253"/>
      <c r="S496" s="253"/>
      <c r="T496" s="25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55" t="s">
        <v>161</v>
      </c>
      <c r="AU496" s="255" t="s">
        <v>81</v>
      </c>
      <c r="AV496" s="14" t="s">
        <v>81</v>
      </c>
      <c r="AW496" s="14" t="s">
        <v>34</v>
      </c>
      <c r="AX496" s="14" t="s">
        <v>73</v>
      </c>
      <c r="AY496" s="255" t="s">
        <v>149</v>
      </c>
    </row>
    <row r="497" s="14" customFormat="1">
      <c r="A497" s="14"/>
      <c r="B497" s="245"/>
      <c r="C497" s="246"/>
      <c r="D497" s="236" t="s">
        <v>161</v>
      </c>
      <c r="E497" s="247" t="s">
        <v>21</v>
      </c>
      <c r="F497" s="248" t="s">
        <v>921</v>
      </c>
      <c r="G497" s="246"/>
      <c r="H497" s="249">
        <v>1.9199999999999999</v>
      </c>
      <c r="I497" s="250"/>
      <c r="J497" s="246"/>
      <c r="K497" s="246"/>
      <c r="L497" s="251"/>
      <c r="M497" s="252"/>
      <c r="N497" s="253"/>
      <c r="O497" s="253"/>
      <c r="P497" s="253"/>
      <c r="Q497" s="253"/>
      <c r="R497" s="253"/>
      <c r="S497" s="253"/>
      <c r="T497" s="25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5" t="s">
        <v>161</v>
      </c>
      <c r="AU497" s="255" t="s">
        <v>81</v>
      </c>
      <c r="AV497" s="14" t="s">
        <v>81</v>
      </c>
      <c r="AW497" s="14" t="s">
        <v>34</v>
      </c>
      <c r="AX497" s="14" t="s">
        <v>73</v>
      </c>
      <c r="AY497" s="255" t="s">
        <v>149</v>
      </c>
    </row>
    <row r="498" s="13" customFormat="1">
      <c r="A498" s="13"/>
      <c r="B498" s="234"/>
      <c r="C498" s="235"/>
      <c r="D498" s="236" t="s">
        <v>161</v>
      </c>
      <c r="E498" s="237" t="s">
        <v>21</v>
      </c>
      <c r="F498" s="238" t="s">
        <v>922</v>
      </c>
      <c r="G498" s="235"/>
      <c r="H498" s="237" t="s">
        <v>21</v>
      </c>
      <c r="I498" s="239"/>
      <c r="J498" s="235"/>
      <c r="K498" s="235"/>
      <c r="L498" s="240"/>
      <c r="M498" s="241"/>
      <c r="N498" s="242"/>
      <c r="O498" s="242"/>
      <c r="P498" s="242"/>
      <c r="Q498" s="242"/>
      <c r="R498" s="242"/>
      <c r="S498" s="242"/>
      <c r="T498" s="24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4" t="s">
        <v>161</v>
      </c>
      <c r="AU498" s="244" t="s">
        <v>81</v>
      </c>
      <c r="AV498" s="13" t="s">
        <v>77</v>
      </c>
      <c r="AW498" s="13" t="s">
        <v>34</v>
      </c>
      <c r="AX498" s="13" t="s">
        <v>73</v>
      </c>
      <c r="AY498" s="244" t="s">
        <v>149</v>
      </c>
    </row>
    <row r="499" s="13" customFormat="1">
      <c r="A499" s="13"/>
      <c r="B499" s="234"/>
      <c r="C499" s="235"/>
      <c r="D499" s="236" t="s">
        <v>161</v>
      </c>
      <c r="E499" s="237" t="s">
        <v>21</v>
      </c>
      <c r="F499" s="238" t="s">
        <v>714</v>
      </c>
      <c r="G499" s="235"/>
      <c r="H499" s="237" t="s">
        <v>21</v>
      </c>
      <c r="I499" s="239"/>
      <c r="J499" s="235"/>
      <c r="K499" s="235"/>
      <c r="L499" s="240"/>
      <c r="M499" s="241"/>
      <c r="N499" s="242"/>
      <c r="O499" s="242"/>
      <c r="P499" s="242"/>
      <c r="Q499" s="242"/>
      <c r="R499" s="242"/>
      <c r="S499" s="242"/>
      <c r="T499" s="24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4" t="s">
        <v>161</v>
      </c>
      <c r="AU499" s="244" t="s">
        <v>81</v>
      </c>
      <c r="AV499" s="13" t="s">
        <v>77</v>
      </c>
      <c r="AW499" s="13" t="s">
        <v>34</v>
      </c>
      <c r="AX499" s="13" t="s">
        <v>73</v>
      </c>
      <c r="AY499" s="244" t="s">
        <v>149</v>
      </c>
    </row>
    <row r="500" s="14" customFormat="1">
      <c r="A500" s="14"/>
      <c r="B500" s="245"/>
      <c r="C500" s="246"/>
      <c r="D500" s="236" t="s">
        <v>161</v>
      </c>
      <c r="E500" s="247" t="s">
        <v>21</v>
      </c>
      <c r="F500" s="248" t="s">
        <v>923</v>
      </c>
      <c r="G500" s="246"/>
      <c r="H500" s="249">
        <v>328.56799999999998</v>
      </c>
      <c r="I500" s="250"/>
      <c r="J500" s="246"/>
      <c r="K500" s="246"/>
      <c r="L500" s="251"/>
      <c r="M500" s="252"/>
      <c r="N500" s="253"/>
      <c r="O500" s="253"/>
      <c r="P500" s="253"/>
      <c r="Q500" s="253"/>
      <c r="R500" s="253"/>
      <c r="S500" s="253"/>
      <c r="T500" s="25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55" t="s">
        <v>161</v>
      </c>
      <c r="AU500" s="255" t="s">
        <v>81</v>
      </c>
      <c r="AV500" s="14" t="s">
        <v>81</v>
      </c>
      <c r="AW500" s="14" t="s">
        <v>34</v>
      </c>
      <c r="AX500" s="14" t="s">
        <v>73</v>
      </c>
      <c r="AY500" s="255" t="s">
        <v>149</v>
      </c>
    </row>
    <row r="501" s="14" customFormat="1">
      <c r="A501" s="14"/>
      <c r="B501" s="245"/>
      <c r="C501" s="246"/>
      <c r="D501" s="236" t="s">
        <v>161</v>
      </c>
      <c r="E501" s="247" t="s">
        <v>21</v>
      </c>
      <c r="F501" s="248" t="s">
        <v>924</v>
      </c>
      <c r="G501" s="246"/>
      <c r="H501" s="249">
        <v>12.256</v>
      </c>
      <c r="I501" s="250"/>
      <c r="J501" s="246"/>
      <c r="K501" s="246"/>
      <c r="L501" s="251"/>
      <c r="M501" s="252"/>
      <c r="N501" s="253"/>
      <c r="O501" s="253"/>
      <c r="P501" s="253"/>
      <c r="Q501" s="253"/>
      <c r="R501" s="253"/>
      <c r="S501" s="253"/>
      <c r="T501" s="25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55" t="s">
        <v>161</v>
      </c>
      <c r="AU501" s="255" t="s">
        <v>81</v>
      </c>
      <c r="AV501" s="14" t="s">
        <v>81</v>
      </c>
      <c r="AW501" s="14" t="s">
        <v>34</v>
      </c>
      <c r="AX501" s="14" t="s">
        <v>73</v>
      </c>
      <c r="AY501" s="255" t="s">
        <v>149</v>
      </c>
    </row>
    <row r="502" s="14" customFormat="1">
      <c r="A502" s="14"/>
      <c r="B502" s="245"/>
      <c r="C502" s="246"/>
      <c r="D502" s="236" t="s">
        <v>161</v>
      </c>
      <c r="E502" s="247" t="s">
        <v>21</v>
      </c>
      <c r="F502" s="248" t="s">
        <v>925</v>
      </c>
      <c r="G502" s="246"/>
      <c r="H502" s="249">
        <v>19.199999999999999</v>
      </c>
      <c r="I502" s="250"/>
      <c r="J502" s="246"/>
      <c r="K502" s="246"/>
      <c r="L502" s="251"/>
      <c r="M502" s="252"/>
      <c r="N502" s="253"/>
      <c r="O502" s="253"/>
      <c r="P502" s="253"/>
      <c r="Q502" s="253"/>
      <c r="R502" s="253"/>
      <c r="S502" s="253"/>
      <c r="T502" s="25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5" t="s">
        <v>161</v>
      </c>
      <c r="AU502" s="255" t="s">
        <v>81</v>
      </c>
      <c r="AV502" s="14" t="s">
        <v>81</v>
      </c>
      <c r="AW502" s="14" t="s">
        <v>34</v>
      </c>
      <c r="AX502" s="14" t="s">
        <v>73</v>
      </c>
      <c r="AY502" s="255" t="s">
        <v>149</v>
      </c>
    </row>
    <row r="503" s="14" customFormat="1">
      <c r="A503" s="14"/>
      <c r="B503" s="245"/>
      <c r="C503" s="246"/>
      <c r="D503" s="236" t="s">
        <v>161</v>
      </c>
      <c r="E503" s="247" t="s">
        <v>21</v>
      </c>
      <c r="F503" s="248" t="s">
        <v>926</v>
      </c>
      <c r="G503" s="246"/>
      <c r="H503" s="249">
        <v>11.199999999999999</v>
      </c>
      <c r="I503" s="250"/>
      <c r="J503" s="246"/>
      <c r="K503" s="246"/>
      <c r="L503" s="251"/>
      <c r="M503" s="252"/>
      <c r="N503" s="253"/>
      <c r="O503" s="253"/>
      <c r="P503" s="253"/>
      <c r="Q503" s="253"/>
      <c r="R503" s="253"/>
      <c r="S503" s="253"/>
      <c r="T503" s="25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5" t="s">
        <v>161</v>
      </c>
      <c r="AU503" s="255" t="s">
        <v>81</v>
      </c>
      <c r="AV503" s="14" t="s">
        <v>81</v>
      </c>
      <c r="AW503" s="14" t="s">
        <v>34</v>
      </c>
      <c r="AX503" s="14" t="s">
        <v>73</v>
      </c>
      <c r="AY503" s="255" t="s">
        <v>149</v>
      </c>
    </row>
    <row r="504" s="14" customFormat="1">
      <c r="A504" s="14"/>
      <c r="B504" s="245"/>
      <c r="C504" s="246"/>
      <c r="D504" s="236" t="s">
        <v>161</v>
      </c>
      <c r="E504" s="247" t="s">
        <v>21</v>
      </c>
      <c r="F504" s="248" t="s">
        <v>927</v>
      </c>
      <c r="G504" s="246"/>
      <c r="H504" s="249">
        <v>4</v>
      </c>
      <c r="I504" s="250"/>
      <c r="J504" s="246"/>
      <c r="K504" s="246"/>
      <c r="L504" s="251"/>
      <c r="M504" s="252"/>
      <c r="N504" s="253"/>
      <c r="O504" s="253"/>
      <c r="P504" s="253"/>
      <c r="Q504" s="253"/>
      <c r="R504" s="253"/>
      <c r="S504" s="253"/>
      <c r="T504" s="25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55" t="s">
        <v>161</v>
      </c>
      <c r="AU504" s="255" t="s">
        <v>81</v>
      </c>
      <c r="AV504" s="14" t="s">
        <v>81</v>
      </c>
      <c r="AW504" s="14" t="s">
        <v>34</v>
      </c>
      <c r="AX504" s="14" t="s">
        <v>73</v>
      </c>
      <c r="AY504" s="255" t="s">
        <v>149</v>
      </c>
    </row>
    <row r="505" s="14" customFormat="1">
      <c r="A505" s="14"/>
      <c r="B505" s="245"/>
      <c r="C505" s="246"/>
      <c r="D505" s="236" t="s">
        <v>161</v>
      </c>
      <c r="E505" s="247" t="s">
        <v>21</v>
      </c>
      <c r="F505" s="248" t="s">
        <v>928</v>
      </c>
      <c r="G505" s="246"/>
      <c r="H505" s="249">
        <v>3.968</v>
      </c>
      <c r="I505" s="250"/>
      <c r="J505" s="246"/>
      <c r="K505" s="246"/>
      <c r="L505" s="251"/>
      <c r="M505" s="252"/>
      <c r="N505" s="253"/>
      <c r="O505" s="253"/>
      <c r="P505" s="253"/>
      <c r="Q505" s="253"/>
      <c r="R505" s="253"/>
      <c r="S505" s="253"/>
      <c r="T505" s="25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55" t="s">
        <v>161</v>
      </c>
      <c r="AU505" s="255" t="s">
        <v>81</v>
      </c>
      <c r="AV505" s="14" t="s">
        <v>81</v>
      </c>
      <c r="AW505" s="14" t="s">
        <v>34</v>
      </c>
      <c r="AX505" s="14" t="s">
        <v>73</v>
      </c>
      <c r="AY505" s="255" t="s">
        <v>149</v>
      </c>
    </row>
    <row r="506" s="14" customFormat="1">
      <c r="A506" s="14"/>
      <c r="B506" s="245"/>
      <c r="C506" s="246"/>
      <c r="D506" s="236" t="s">
        <v>161</v>
      </c>
      <c r="E506" s="247" t="s">
        <v>21</v>
      </c>
      <c r="F506" s="248" t="s">
        <v>929</v>
      </c>
      <c r="G506" s="246"/>
      <c r="H506" s="249">
        <v>4.048</v>
      </c>
      <c r="I506" s="250"/>
      <c r="J506" s="246"/>
      <c r="K506" s="246"/>
      <c r="L506" s="251"/>
      <c r="M506" s="252"/>
      <c r="N506" s="253"/>
      <c r="O506" s="253"/>
      <c r="P506" s="253"/>
      <c r="Q506" s="253"/>
      <c r="R506" s="253"/>
      <c r="S506" s="253"/>
      <c r="T506" s="25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55" t="s">
        <v>161</v>
      </c>
      <c r="AU506" s="255" t="s">
        <v>81</v>
      </c>
      <c r="AV506" s="14" t="s">
        <v>81</v>
      </c>
      <c r="AW506" s="14" t="s">
        <v>34</v>
      </c>
      <c r="AX506" s="14" t="s">
        <v>73</v>
      </c>
      <c r="AY506" s="255" t="s">
        <v>149</v>
      </c>
    </row>
    <row r="507" s="14" customFormat="1">
      <c r="A507" s="14"/>
      <c r="B507" s="245"/>
      <c r="C507" s="246"/>
      <c r="D507" s="236" t="s">
        <v>161</v>
      </c>
      <c r="E507" s="247" t="s">
        <v>21</v>
      </c>
      <c r="F507" s="248" t="s">
        <v>930</v>
      </c>
      <c r="G507" s="246"/>
      <c r="H507" s="249">
        <v>2.5840000000000001</v>
      </c>
      <c r="I507" s="250"/>
      <c r="J507" s="246"/>
      <c r="K507" s="246"/>
      <c r="L507" s="251"/>
      <c r="M507" s="252"/>
      <c r="N507" s="253"/>
      <c r="O507" s="253"/>
      <c r="P507" s="253"/>
      <c r="Q507" s="253"/>
      <c r="R507" s="253"/>
      <c r="S507" s="253"/>
      <c r="T507" s="25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5" t="s">
        <v>161</v>
      </c>
      <c r="AU507" s="255" t="s">
        <v>81</v>
      </c>
      <c r="AV507" s="14" t="s">
        <v>81</v>
      </c>
      <c r="AW507" s="14" t="s">
        <v>34</v>
      </c>
      <c r="AX507" s="14" t="s">
        <v>73</v>
      </c>
      <c r="AY507" s="255" t="s">
        <v>149</v>
      </c>
    </row>
    <row r="508" s="14" customFormat="1">
      <c r="A508" s="14"/>
      <c r="B508" s="245"/>
      <c r="C508" s="246"/>
      <c r="D508" s="236" t="s">
        <v>161</v>
      </c>
      <c r="E508" s="247" t="s">
        <v>21</v>
      </c>
      <c r="F508" s="248" t="s">
        <v>931</v>
      </c>
      <c r="G508" s="246"/>
      <c r="H508" s="249">
        <v>54</v>
      </c>
      <c r="I508" s="250"/>
      <c r="J508" s="246"/>
      <c r="K508" s="246"/>
      <c r="L508" s="251"/>
      <c r="M508" s="252"/>
      <c r="N508" s="253"/>
      <c r="O508" s="253"/>
      <c r="P508" s="253"/>
      <c r="Q508" s="253"/>
      <c r="R508" s="253"/>
      <c r="S508" s="253"/>
      <c r="T508" s="25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5" t="s">
        <v>161</v>
      </c>
      <c r="AU508" s="255" t="s">
        <v>81</v>
      </c>
      <c r="AV508" s="14" t="s">
        <v>81</v>
      </c>
      <c r="AW508" s="14" t="s">
        <v>34</v>
      </c>
      <c r="AX508" s="14" t="s">
        <v>73</v>
      </c>
      <c r="AY508" s="255" t="s">
        <v>149</v>
      </c>
    </row>
    <row r="509" s="14" customFormat="1">
      <c r="A509" s="14"/>
      <c r="B509" s="245"/>
      <c r="C509" s="246"/>
      <c r="D509" s="236" t="s">
        <v>161</v>
      </c>
      <c r="E509" s="247" t="s">
        <v>21</v>
      </c>
      <c r="F509" s="248" t="s">
        <v>932</v>
      </c>
      <c r="G509" s="246"/>
      <c r="H509" s="249">
        <v>6.8799999999999999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161</v>
      </c>
      <c r="AU509" s="255" t="s">
        <v>81</v>
      </c>
      <c r="AV509" s="14" t="s">
        <v>81</v>
      </c>
      <c r="AW509" s="14" t="s">
        <v>34</v>
      </c>
      <c r="AX509" s="14" t="s">
        <v>73</v>
      </c>
      <c r="AY509" s="255" t="s">
        <v>149</v>
      </c>
    </row>
    <row r="510" s="15" customFormat="1">
      <c r="A510" s="15"/>
      <c r="B510" s="256"/>
      <c r="C510" s="257"/>
      <c r="D510" s="236" t="s">
        <v>161</v>
      </c>
      <c r="E510" s="258" t="s">
        <v>21</v>
      </c>
      <c r="F510" s="259" t="s">
        <v>164</v>
      </c>
      <c r="G510" s="257"/>
      <c r="H510" s="260">
        <v>468.08999999999998</v>
      </c>
      <c r="I510" s="261"/>
      <c r="J510" s="257"/>
      <c r="K510" s="257"/>
      <c r="L510" s="262"/>
      <c r="M510" s="263"/>
      <c r="N510" s="264"/>
      <c r="O510" s="264"/>
      <c r="P510" s="264"/>
      <c r="Q510" s="264"/>
      <c r="R510" s="264"/>
      <c r="S510" s="264"/>
      <c r="T510" s="26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6" t="s">
        <v>161</v>
      </c>
      <c r="AU510" s="266" t="s">
        <v>81</v>
      </c>
      <c r="AV510" s="15" t="s">
        <v>157</v>
      </c>
      <c r="AW510" s="15" t="s">
        <v>34</v>
      </c>
      <c r="AX510" s="15" t="s">
        <v>77</v>
      </c>
      <c r="AY510" s="266" t="s">
        <v>149</v>
      </c>
    </row>
    <row r="511" s="2" customFormat="1" ht="44.25" customHeight="1">
      <c r="A511" s="41"/>
      <c r="B511" s="42"/>
      <c r="C511" s="216" t="s">
        <v>933</v>
      </c>
      <c r="D511" s="216" t="s">
        <v>152</v>
      </c>
      <c r="E511" s="217" t="s">
        <v>186</v>
      </c>
      <c r="F511" s="218" t="s">
        <v>187</v>
      </c>
      <c r="G511" s="219" t="s">
        <v>155</v>
      </c>
      <c r="H511" s="220">
        <v>113.3</v>
      </c>
      <c r="I511" s="221"/>
      <c r="J511" s="222">
        <f>ROUND(I511*H511,2)</f>
        <v>0</v>
      </c>
      <c r="K511" s="218" t="s">
        <v>156</v>
      </c>
      <c r="L511" s="47"/>
      <c r="M511" s="223" t="s">
        <v>21</v>
      </c>
      <c r="N511" s="224" t="s">
        <v>44</v>
      </c>
      <c r="O511" s="87"/>
      <c r="P511" s="225">
        <f>O511*H511</f>
        <v>0</v>
      </c>
      <c r="Q511" s="225">
        <v>0.017330000000000002</v>
      </c>
      <c r="R511" s="225">
        <f>Q511*H511</f>
        <v>1.963489</v>
      </c>
      <c r="S511" s="225">
        <v>0</v>
      </c>
      <c r="T511" s="226">
        <f>S511*H511</f>
        <v>0</v>
      </c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R511" s="227" t="s">
        <v>157</v>
      </c>
      <c r="AT511" s="227" t="s">
        <v>152</v>
      </c>
      <c r="AU511" s="227" t="s">
        <v>81</v>
      </c>
      <c r="AY511" s="20" t="s">
        <v>149</v>
      </c>
      <c r="BE511" s="228">
        <f>IF(N511="základní",J511,0)</f>
        <v>0</v>
      </c>
      <c r="BF511" s="228">
        <f>IF(N511="snížená",J511,0)</f>
        <v>0</v>
      </c>
      <c r="BG511" s="228">
        <f>IF(N511="zákl. přenesená",J511,0)</f>
        <v>0</v>
      </c>
      <c r="BH511" s="228">
        <f>IF(N511="sníž. přenesená",J511,0)</f>
        <v>0</v>
      </c>
      <c r="BI511" s="228">
        <f>IF(N511="nulová",J511,0)</f>
        <v>0</v>
      </c>
      <c r="BJ511" s="20" t="s">
        <v>77</v>
      </c>
      <c r="BK511" s="228">
        <f>ROUND(I511*H511,2)</f>
        <v>0</v>
      </c>
      <c r="BL511" s="20" t="s">
        <v>157</v>
      </c>
      <c r="BM511" s="227" t="s">
        <v>188</v>
      </c>
    </row>
    <row r="512" s="2" customFormat="1">
      <c r="A512" s="41"/>
      <c r="B512" s="42"/>
      <c r="C512" s="43"/>
      <c r="D512" s="229" t="s">
        <v>159</v>
      </c>
      <c r="E512" s="43"/>
      <c r="F512" s="230" t="s">
        <v>189</v>
      </c>
      <c r="G512" s="43"/>
      <c r="H512" s="43"/>
      <c r="I512" s="231"/>
      <c r="J512" s="43"/>
      <c r="K512" s="43"/>
      <c r="L512" s="47"/>
      <c r="M512" s="232"/>
      <c r="N512" s="233"/>
      <c r="O512" s="87"/>
      <c r="P512" s="87"/>
      <c r="Q512" s="87"/>
      <c r="R512" s="87"/>
      <c r="S512" s="87"/>
      <c r="T512" s="88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T512" s="20" t="s">
        <v>159</v>
      </c>
      <c r="AU512" s="20" t="s">
        <v>81</v>
      </c>
    </row>
    <row r="513" s="14" customFormat="1">
      <c r="A513" s="14"/>
      <c r="B513" s="245"/>
      <c r="C513" s="246"/>
      <c r="D513" s="236" t="s">
        <v>161</v>
      </c>
      <c r="E513" s="247" t="s">
        <v>21</v>
      </c>
      <c r="F513" s="248" t="s">
        <v>934</v>
      </c>
      <c r="G513" s="246"/>
      <c r="H513" s="249">
        <v>7.3440000000000003</v>
      </c>
      <c r="I513" s="250"/>
      <c r="J513" s="246"/>
      <c r="K513" s="246"/>
      <c r="L513" s="251"/>
      <c r="M513" s="252"/>
      <c r="N513" s="253"/>
      <c r="O513" s="253"/>
      <c r="P513" s="253"/>
      <c r="Q513" s="253"/>
      <c r="R513" s="253"/>
      <c r="S513" s="253"/>
      <c r="T513" s="25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55" t="s">
        <v>161</v>
      </c>
      <c r="AU513" s="255" t="s">
        <v>81</v>
      </c>
      <c r="AV513" s="14" t="s">
        <v>81</v>
      </c>
      <c r="AW513" s="14" t="s">
        <v>34</v>
      </c>
      <c r="AX513" s="14" t="s">
        <v>73</v>
      </c>
      <c r="AY513" s="255" t="s">
        <v>149</v>
      </c>
    </row>
    <row r="514" s="14" customFormat="1">
      <c r="A514" s="14"/>
      <c r="B514" s="245"/>
      <c r="C514" s="246"/>
      <c r="D514" s="236" t="s">
        <v>161</v>
      </c>
      <c r="E514" s="247" t="s">
        <v>21</v>
      </c>
      <c r="F514" s="248" t="s">
        <v>935</v>
      </c>
      <c r="G514" s="246"/>
      <c r="H514" s="249">
        <v>17.052</v>
      </c>
      <c r="I514" s="250"/>
      <c r="J514" s="246"/>
      <c r="K514" s="246"/>
      <c r="L514" s="251"/>
      <c r="M514" s="252"/>
      <c r="N514" s="253"/>
      <c r="O514" s="253"/>
      <c r="P514" s="253"/>
      <c r="Q514" s="253"/>
      <c r="R514" s="253"/>
      <c r="S514" s="253"/>
      <c r="T514" s="25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55" t="s">
        <v>161</v>
      </c>
      <c r="AU514" s="255" t="s">
        <v>81</v>
      </c>
      <c r="AV514" s="14" t="s">
        <v>81</v>
      </c>
      <c r="AW514" s="14" t="s">
        <v>34</v>
      </c>
      <c r="AX514" s="14" t="s">
        <v>73</v>
      </c>
      <c r="AY514" s="255" t="s">
        <v>149</v>
      </c>
    </row>
    <row r="515" s="14" customFormat="1">
      <c r="A515" s="14"/>
      <c r="B515" s="245"/>
      <c r="C515" s="246"/>
      <c r="D515" s="236" t="s">
        <v>161</v>
      </c>
      <c r="E515" s="247" t="s">
        <v>21</v>
      </c>
      <c r="F515" s="248" t="s">
        <v>936</v>
      </c>
      <c r="G515" s="246"/>
      <c r="H515" s="249">
        <v>13.789999999999999</v>
      </c>
      <c r="I515" s="250"/>
      <c r="J515" s="246"/>
      <c r="K515" s="246"/>
      <c r="L515" s="251"/>
      <c r="M515" s="252"/>
      <c r="N515" s="253"/>
      <c r="O515" s="253"/>
      <c r="P515" s="253"/>
      <c r="Q515" s="253"/>
      <c r="R515" s="253"/>
      <c r="S515" s="253"/>
      <c r="T515" s="25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55" t="s">
        <v>161</v>
      </c>
      <c r="AU515" s="255" t="s">
        <v>81</v>
      </c>
      <c r="AV515" s="14" t="s">
        <v>81</v>
      </c>
      <c r="AW515" s="14" t="s">
        <v>34</v>
      </c>
      <c r="AX515" s="14" t="s">
        <v>73</v>
      </c>
      <c r="AY515" s="255" t="s">
        <v>149</v>
      </c>
    </row>
    <row r="516" s="14" customFormat="1">
      <c r="A516" s="14"/>
      <c r="B516" s="245"/>
      <c r="C516" s="246"/>
      <c r="D516" s="236" t="s">
        <v>161</v>
      </c>
      <c r="E516" s="247" t="s">
        <v>21</v>
      </c>
      <c r="F516" s="248" t="s">
        <v>937</v>
      </c>
      <c r="G516" s="246"/>
      <c r="H516" s="249">
        <v>31.5</v>
      </c>
      <c r="I516" s="250"/>
      <c r="J516" s="246"/>
      <c r="K516" s="246"/>
      <c r="L516" s="251"/>
      <c r="M516" s="252"/>
      <c r="N516" s="253"/>
      <c r="O516" s="253"/>
      <c r="P516" s="253"/>
      <c r="Q516" s="253"/>
      <c r="R516" s="253"/>
      <c r="S516" s="253"/>
      <c r="T516" s="25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5" t="s">
        <v>161</v>
      </c>
      <c r="AU516" s="255" t="s">
        <v>81</v>
      </c>
      <c r="AV516" s="14" t="s">
        <v>81</v>
      </c>
      <c r="AW516" s="14" t="s">
        <v>34</v>
      </c>
      <c r="AX516" s="14" t="s">
        <v>73</v>
      </c>
      <c r="AY516" s="255" t="s">
        <v>149</v>
      </c>
    </row>
    <row r="517" s="14" customFormat="1">
      <c r="A517" s="14"/>
      <c r="B517" s="245"/>
      <c r="C517" s="246"/>
      <c r="D517" s="236" t="s">
        <v>161</v>
      </c>
      <c r="E517" s="247" t="s">
        <v>21</v>
      </c>
      <c r="F517" s="248" t="s">
        <v>747</v>
      </c>
      <c r="G517" s="246"/>
      <c r="H517" s="249">
        <v>0.83999999999999997</v>
      </c>
      <c r="I517" s="250"/>
      <c r="J517" s="246"/>
      <c r="K517" s="246"/>
      <c r="L517" s="251"/>
      <c r="M517" s="252"/>
      <c r="N517" s="253"/>
      <c r="O517" s="253"/>
      <c r="P517" s="253"/>
      <c r="Q517" s="253"/>
      <c r="R517" s="253"/>
      <c r="S517" s="253"/>
      <c r="T517" s="25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55" t="s">
        <v>161</v>
      </c>
      <c r="AU517" s="255" t="s">
        <v>81</v>
      </c>
      <c r="AV517" s="14" t="s">
        <v>81</v>
      </c>
      <c r="AW517" s="14" t="s">
        <v>34</v>
      </c>
      <c r="AX517" s="14" t="s">
        <v>73</v>
      </c>
      <c r="AY517" s="255" t="s">
        <v>149</v>
      </c>
    </row>
    <row r="518" s="13" customFormat="1">
      <c r="A518" s="13"/>
      <c r="B518" s="234"/>
      <c r="C518" s="235"/>
      <c r="D518" s="236" t="s">
        <v>161</v>
      </c>
      <c r="E518" s="237" t="s">
        <v>21</v>
      </c>
      <c r="F518" s="238" t="s">
        <v>162</v>
      </c>
      <c r="G518" s="235"/>
      <c r="H518" s="237" t="s">
        <v>21</v>
      </c>
      <c r="I518" s="239"/>
      <c r="J518" s="235"/>
      <c r="K518" s="235"/>
      <c r="L518" s="240"/>
      <c r="M518" s="241"/>
      <c r="N518" s="242"/>
      <c r="O518" s="242"/>
      <c r="P518" s="242"/>
      <c r="Q518" s="242"/>
      <c r="R518" s="242"/>
      <c r="S518" s="242"/>
      <c r="T518" s="24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44" t="s">
        <v>161</v>
      </c>
      <c r="AU518" s="244" t="s">
        <v>81</v>
      </c>
      <c r="AV518" s="13" t="s">
        <v>77</v>
      </c>
      <c r="AW518" s="13" t="s">
        <v>34</v>
      </c>
      <c r="AX518" s="13" t="s">
        <v>73</v>
      </c>
      <c r="AY518" s="244" t="s">
        <v>149</v>
      </c>
    </row>
    <row r="519" s="13" customFormat="1">
      <c r="A519" s="13"/>
      <c r="B519" s="234"/>
      <c r="C519" s="235"/>
      <c r="D519" s="236" t="s">
        <v>161</v>
      </c>
      <c r="E519" s="237" t="s">
        <v>21</v>
      </c>
      <c r="F519" s="238" t="s">
        <v>226</v>
      </c>
      <c r="G519" s="235"/>
      <c r="H519" s="237" t="s">
        <v>21</v>
      </c>
      <c r="I519" s="239"/>
      <c r="J519" s="235"/>
      <c r="K519" s="235"/>
      <c r="L519" s="240"/>
      <c r="M519" s="241"/>
      <c r="N519" s="242"/>
      <c r="O519" s="242"/>
      <c r="P519" s="242"/>
      <c r="Q519" s="242"/>
      <c r="R519" s="242"/>
      <c r="S519" s="242"/>
      <c r="T519" s="24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44" t="s">
        <v>161</v>
      </c>
      <c r="AU519" s="244" t="s">
        <v>81</v>
      </c>
      <c r="AV519" s="13" t="s">
        <v>77</v>
      </c>
      <c r="AW519" s="13" t="s">
        <v>34</v>
      </c>
      <c r="AX519" s="13" t="s">
        <v>73</v>
      </c>
      <c r="AY519" s="244" t="s">
        <v>149</v>
      </c>
    </row>
    <row r="520" s="14" customFormat="1">
      <c r="A520" s="14"/>
      <c r="B520" s="245"/>
      <c r="C520" s="246"/>
      <c r="D520" s="236" t="s">
        <v>161</v>
      </c>
      <c r="E520" s="247" t="s">
        <v>21</v>
      </c>
      <c r="F520" s="248" t="s">
        <v>938</v>
      </c>
      <c r="G520" s="246"/>
      <c r="H520" s="249">
        <v>1.05</v>
      </c>
      <c r="I520" s="250"/>
      <c r="J520" s="246"/>
      <c r="K520" s="246"/>
      <c r="L520" s="251"/>
      <c r="M520" s="252"/>
      <c r="N520" s="253"/>
      <c r="O520" s="253"/>
      <c r="P520" s="253"/>
      <c r="Q520" s="253"/>
      <c r="R520" s="253"/>
      <c r="S520" s="253"/>
      <c r="T520" s="25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55" t="s">
        <v>161</v>
      </c>
      <c r="AU520" s="255" t="s">
        <v>81</v>
      </c>
      <c r="AV520" s="14" t="s">
        <v>81</v>
      </c>
      <c r="AW520" s="14" t="s">
        <v>34</v>
      </c>
      <c r="AX520" s="14" t="s">
        <v>73</v>
      </c>
      <c r="AY520" s="255" t="s">
        <v>149</v>
      </c>
    </row>
    <row r="521" s="14" customFormat="1">
      <c r="A521" s="14"/>
      <c r="B521" s="245"/>
      <c r="C521" s="246"/>
      <c r="D521" s="236" t="s">
        <v>161</v>
      </c>
      <c r="E521" s="247" t="s">
        <v>21</v>
      </c>
      <c r="F521" s="248" t="s">
        <v>939</v>
      </c>
      <c r="G521" s="246"/>
      <c r="H521" s="249">
        <v>1.47</v>
      </c>
      <c r="I521" s="250"/>
      <c r="J521" s="246"/>
      <c r="K521" s="246"/>
      <c r="L521" s="251"/>
      <c r="M521" s="252"/>
      <c r="N521" s="253"/>
      <c r="O521" s="253"/>
      <c r="P521" s="253"/>
      <c r="Q521" s="253"/>
      <c r="R521" s="253"/>
      <c r="S521" s="253"/>
      <c r="T521" s="25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5" t="s">
        <v>161</v>
      </c>
      <c r="AU521" s="255" t="s">
        <v>81</v>
      </c>
      <c r="AV521" s="14" t="s">
        <v>81</v>
      </c>
      <c r="AW521" s="14" t="s">
        <v>34</v>
      </c>
      <c r="AX521" s="14" t="s">
        <v>73</v>
      </c>
      <c r="AY521" s="255" t="s">
        <v>149</v>
      </c>
    </row>
    <row r="522" s="13" customFormat="1">
      <c r="A522" s="13"/>
      <c r="B522" s="234"/>
      <c r="C522" s="235"/>
      <c r="D522" s="236" t="s">
        <v>161</v>
      </c>
      <c r="E522" s="237" t="s">
        <v>21</v>
      </c>
      <c r="F522" s="238" t="s">
        <v>669</v>
      </c>
      <c r="G522" s="235"/>
      <c r="H522" s="237" t="s">
        <v>21</v>
      </c>
      <c r="I522" s="239"/>
      <c r="J522" s="235"/>
      <c r="K522" s="235"/>
      <c r="L522" s="240"/>
      <c r="M522" s="241"/>
      <c r="N522" s="242"/>
      <c r="O522" s="242"/>
      <c r="P522" s="242"/>
      <c r="Q522" s="242"/>
      <c r="R522" s="242"/>
      <c r="S522" s="242"/>
      <c r="T522" s="24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4" t="s">
        <v>161</v>
      </c>
      <c r="AU522" s="244" t="s">
        <v>81</v>
      </c>
      <c r="AV522" s="13" t="s">
        <v>77</v>
      </c>
      <c r="AW522" s="13" t="s">
        <v>34</v>
      </c>
      <c r="AX522" s="13" t="s">
        <v>73</v>
      </c>
      <c r="AY522" s="244" t="s">
        <v>149</v>
      </c>
    </row>
    <row r="523" s="14" customFormat="1">
      <c r="A523" s="14"/>
      <c r="B523" s="245"/>
      <c r="C523" s="246"/>
      <c r="D523" s="236" t="s">
        <v>161</v>
      </c>
      <c r="E523" s="247" t="s">
        <v>21</v>
      </c>
      <c r="F523" s="248" t="s">
        <v>670</v>
      </c>
      <c r="G523" s="246"/>
      <c r="H523" s="249">
        <v>0.105</v>
      </c>
      <c r="I523" s="250"/>
      <c r="J523" s="246"/>
      <c r="K523" s="246"/>
      <c r="L523" s="251"/>
      <c r="M523" s="252"/>
      <c r="N523" s="253"/>
      <c r="O523" s="253"/>
      <c r="P523" s="253"/>
      <c r="Q523" s="253"/>
      <c r="R523" s="253"/>
      <c r="S523" s="253"/>
      <c r="T523" s="25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55" t="s">
        <v>161</v>
      </c>
      <c r="AU523" s="255" t="s">
        <v>81</v>
      </c>
      <c r="AV523" s="14" t="s">
        <v>81</v>
      </c>
      <c r="AW523" s="14" t="s">
        <v>34</v>
      </c>
      <c r="AX523" s="14" t="s">
        <v>73</v>
      </c>
      <c r="AY523" s="255" t="s">
        <v>149</v>
      </c>
    </row>
    <row r="524" s="14" customFormat="1">
      <c r="A524" s="14"/>
      <c r="B524" s="245"/>
      <c r="C524" s="246"/>
      <c r="D524" s="236" t="s">
        <v>161</v>
      </c>
      <c r="E524" s="247" t="s">
        <v>21</v>
      </c>
      <c r="F524" s="248" t="s">
        <v>671</v>
      </c>
      <c r="G524" s="246"/>
      <c r="H524" s="249">
        <v>0.42299999999999999</v>
      </c>
      <c r="I524" s="250"/>
      <c r="J524" s="246"/>
      <c r="K524" s="246"/>
      <c r="L524" s="251"/>
      <c r="M524" s="252"/>
      <c r="N524" s="253"/>
      <c r="O524" s="253"/>
      <c r="P524" s="253"/>
      <c r="Q524" s="253"/>
      <c r="R524" s="253"/>
      <c r="S524" s="253"/>
      <c r="T524" s="25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5" t="s">
        <v>161</v>
      </c>
      <c r="AU524" s="255" t="s">
        <v>81</v>
      </c>
      <c r="AV524" s="14" t="s">
        <v>81</v>
      </c>
      <c r="AW524" s="14" t="s">
        <v>34</v>
      </c>
      <c r="AX524" s="14" t="s">
        <v>73</v>
      </c>
      <c r="AY524" s="255" t="s">
        <v>149</v>
      </c>
    </row>
    <row r="525" s="13" customFormat="1">
      <c r="A525" s="13"/>
      <c r="B525" s="234"/>
      <c r="C525" s="235"/>
      <c r="D525" s="236" t="s">
        <v>161</v>
      </c>
      <c r="E525" s="237" t="s">
        <v>21</v>
      </c>
      <c r="F525" s="238" t="s">
        <v>689</v>
      </c>
      <c r="G525" s="235"/>
      <c r="H525" s="237" t="s">
        <v>21</v>
      </c>
      <c r="I525" s="239"/>
      <c r="J525" s="235"/>
      <c r="K525" s="235"/>
      <c r="L525" s="240"/>
      <c r="M525" s="241"/>
      <c r="N525" s="242"/>
      <c r="O525" s="242"/>
      <c r="P525" s="242"/>
      <c r="Q525" s="242"/>
      <c r="R525" s="242"/>
      <c r="S525" s="242"/>
      <c r="T525" s="24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4" t="s">
        <v>161</v>
      </c>
      <c r="AU525" s="244" t="s">
        <v>81</v>
      </c>
      <c r="AV525" s="13" t="s">
        <v>77</v>
      </c>
      <c r="AW525" s="13" t="s">
        <v>34</v>
      </c>
      <c r="AX525" s="13" t="s">
        <v>73</v>
      </c>
      <c r="AY525" s="244" t="s">
        <v>149</v>
      </c>
    </row>
    <row r="526" s="14" customFormat="1">
      <c r="A526" s="14"/>
      <c r="B526" s="245"/>
      <c r="C526" s="246"/>
      <c r="D526" s="236" t="s">
        <v>161</v>
      </c>
      <c r="E526" s="247" t="s">
        <v>21</v>
      </c>
      <c r="F526" s="248" t="s">
        <v>690</v>
      </c>
      <c r="G526" s="246"/>
      <c r="H526" s="249">
        <v>8</v>
      </c>
      <c r="I526" s="250"/>
      <c r="J526" s="246"/>
      <c r="K526" s="246"/>
      <c r="L526" s="251"/>
      <c r="M526" s="252"/>
      <c r="N526" s="253"/>
      <c r="O526" s="253"/>
      <c r="P526" s="253"/>
      <c r="Q526" s="253"/>
      <c r="R526" s="253"/>
      <c r="S526" s="253"/>
      <c r="T526" s="25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5" t="s">
        <v>161</v>
      </c>
      <c r="AU526" s="255" t="s">
        <v>81</v>
      </c>
      <c r="AV526" s="14" t="s">
        <v>81</v>
      </c>
      <c r="AW526" s="14" t="s">
        <v>34</v>
      </c>
      <c r="AX526" s="14" t="s">
        <v>73</v>
      </c>
      <c r="AY526" s="255" t="s">
        <v>149</v>
      </c>
    </row>
    <row r="527" s="13" customFormat="1">
      <c r="A527" s="13"/>
      <c r="B527" s="234"/>
      <c r="C527" s="235"/>
      <c r="D527" s="236" t="s">
        <v>161</v>
      </c>
      <c r="E527" s="237" t="s">
        <v>21</v>
      </c>
      <c r="F527" s="238" t="s">
        <v>730</v>
      </c>
      <c r="G527" s="235"/>
      <c r="H527" s="237" t="s">
        <v>21</v>
      </c>
      <c r="I527" s="239"/>
      <c r="J527" s="235"/>
      <c r="K527" s="235"/>
      <c r="L527" s="240"/>
      <c r="M527" s="241"/>
      <c r="N527" s="242"/>
      <c r="O527" s="242"/>
      <c r="P527" s="242"/>
      <c r="Q527" s="242"/>
      <c r="R527" s="242"/>
      <c r="S527" s="242"/>
      <c r="T527" s="24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4" t="s">
        <v>161</v>
      </c>
      <c r="AU527" s="244" t="s">
        <v>81</v>
      </c>
      <c r="AV527" s="13" t="s">
        <v>77</v>
      </c>
      <c r="AW527" s="13" t="s">
        <v>34</v>
      </c>
      <c r="AX527" s="13" t="s">
        <v>73</v>
      </c>
      <c r="AY527" s="244" t="s">
        <v>149</v>
      </c>
    </row>
    <row r="528" s="13" customFormat="1">
      <c r="A528" s="13"/>
      <c r="B528" s="234"/>
      <c r="C528" s="235"/>
      <c r="D528" s="236" t="s">
        <v>161</v>
      </c>
      <c r="E528" s="237" t="s">
        <v>21</v>
      </c>
      <c r="F528" s="238" t="s">
        <v>731</v>
      </c>
      <c r="G528" s="235"/>
      <c r="H528" s="237" t="s">
        <v>21</v>
      </c>
      <c r="I528" s="239"/>
      <c r="J528" s="235"/>
      <c r="K528" s="235"/>
      <c r="L528" s="240"/>
      <c r="M528" s="241"/>
      <c r="N528" s="242"/>
      <c r="O528" s="242"/>
      <c r="P528" s="242"/>
      <c r="Q528" s="242"/>
      <c r="R528" s="242"/>
      <c r="S528" s="242"/>
      <c r="T528" s="24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44" t="s">
        <v>161</v>
      </c>
      <c r="AU528" s="244" t="s">
        <v>81</v>
      </c>
      <c r="AV528" s="13" t="s">
        <v>77</v>
      </c>
      <c r="AW528" s="13" t="s">
        <v>34</v>
      </c>
      <c r="AX528" s="13" t="s">
        <v>73</v>
      </c>
      <c r="AY528" s="244" t="s">
        <v>149</v>
      </c>
    </row>
    <row r="529" s="14" customFormat="1">
      <c r="A529" s="14"/>
      <c r="B529" s="245"/>
      <c r="C529" s="246"/>
      <c r="D529" s="236" t="s">
        <v>161</v>
      </c>
      <c r="E529" s="247" t="s">
        <v>21</v>
      </c>
      <c r="F529" s="248" t="s">
        <v>940</v>
      </c>
      <c r="G529" s="246"/>
      <c r="H529" s="249">
        <v>2.52</v>
      </c>
      <c r="I529" s="250"/>
      <c r="J529" s="246"/>
      <c r="K529" s="246"/>
      <c r="L529" s="251"/>
      <c r="M529" s="252"/>
      <c r="N529" s="253"/>
      <c r="O529" s="253"/>
      <c r="P529" s="253"/>
      <c r="Q529" s="253"/>
      <c r="R529" s="253"/>
      <c r="S529" s="253"/>
      <c r="T529" s="25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55" t="s">
        <v>161</v>
      </c>
      <c r="AU529" s="255" t="s">
        <v>81</v>
      </c>
      <c r="AV529" s="14" t="s">
        <v>81</v>
      </c>
      <c r="AW529" s="14" t="s">
        <v>34</v>
      </c>
      <c r="AX529" s="14" t="s">
        <v>73</v>
      </c>
      <c r="AY529" s="255" t="s">
        <v>149</v>
      </c>
    </row>
    <row r="530" s="13" customFormat="1">
      <c r="A530" s="13"/>
      <c r="B530" s="234"/>
      <c r="C530" s="235"/>
      <c r="D530" s="236" t="s">
        <v>161</v>
      </c>
      <c r="E530" s="237" t="s">
        <v>21</v>
      </c>
      <c r="F530" s="238" t="s">
        <v>733</v>
      </c>
      <c r="G530" s="235"/>
      <c r="H530" s="237" t="s">
        <v>21</v>
      </c>
      <c r="I530" s="239"/>
      <c r="J530" s="235"/>
      <c r="K530" s="235"/>
      <c r="L530" s="240"/>
      <c r="M530" s="241"/>
      <c r="N530" s="242"/>
      <c r="O530" s="242"/>
      <c r="P530" s="242"/>
      <c r="Q530" s="242"/>
      <c r="R530" s="242"/>
      <c r="S530" s="242"/>
      <c r="T530" s="24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4" t="s">
        <v>161</v>
      </c>
      <c r="AU530" s="244" t="s">
        <v>81</v>
      </c>
      <c r="AV530" s="13" t="s">
        <v>77</v>
      </c>
      <c r="AW530" s="13" t="s">
        <v>34</v>
      </c>
      <c r="AX530" s="13" t="s">
        <v>73</v>
      </c>
      <c r="AY530" s="244" t="s">
        <v>149</v>
      </c>
    </row>
    <row r="531" s="14" customFormat="1">
      <c r="A531" s="14"/>
      <c r="B531" s="245"/>
      <c r="C531" s="246"/>
      <c r="D531" s="236" t="s">
        <v>161</v>
      </c>
      <c r="E531" s="247" t="s">
        <v>21</v>
      </c>
      <c r="F531" s="248" t="s">
        <v>940</v>
      </c>
      <c r="G531" s="246"/>
      <c r="H531" s="249">
        <v>2.52</v>
      </c>
      <c r="I531" s="250"/>
      <c r="J531" s="246"/>
      <c r="K531" s="246"/>
      <c r="L531" s="251"/>
      <c r="M531" s="252"/>
      <c r="N531" s="253"/>
      <c r="O531" s="253"/>
      <c r="P531" s="253"/>
      <c r="Q531" s="253"/>
      <c r="R531" s="253"/>
      <c r="S531" s="253"/>
      <c r="T531" s="25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55" t="s">
        <v>161</v>
      </c>
      <c r="AU531" s="255" t="s">
        <v>81</v>
      </c>
      <c r="AV531" s="14" t="s">
        <v>81</v>
      </c>
      <c r="AW531" s="14" t="s">
        <v>34</v>
      </c>
      <c r="AX531" s="14" t="s">
        <v>73</v>
      </c>
      <c r="AY531" s="255" t="s">
        <v>149</v>
      </c>
    </row>
    <row r="532" s="13" customFormat="1">
      <c r="A532" s="13"/>
      <c r="B532" s="234"/>
      <c r="C532" s="235"/>
      <c r="D532" s="236" t="s">
        <v>161</v>
      </c>
      <c r="E532" s="237" t="s">
        <v>21</v>
      </c>
      <c r="F532" s="238" t="s">
        <v>734</v>
      </c>
      <c r="G532" s="235"/>
      <c r="H532" s="237" t="s">
        <v>21</v>
      </c>
      <c r="I532" s="239"/>
      <c r="J532" s="235"/>
      <c r="K532" s="235"/>
      <c r="L532" s="240"/>
      <c r="M532" s="241"/>
      <c r="N532" s="242"/>
      <c r="O532" s="242"/>
      <c r="P532" s="242"/>
      <c r="Q532" s="242"/>
      <c r="R532" s="242"/>
      <c r="S532" s="242"/>
      <c r="T532" s="24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44" t="s">
        <v>161</v>
      </c>
      <c r="AU532" s="244" t="s">
        <v>81</v>
      </c>
      <c r="AV532" s="13" t="s">
        <v>77</v>
      </c>
      <c r="AW532" s="13" t="s">
        <v>34</v>
      </c>
      <c r="AX532" s="13" t="s">
        <v>73</v>
      </c>
      <c r="AY532" s="244" t="s">
        <v>149</v>
      </c>
    </row>
    <row r="533" s="14" customFormat="1">
      <c r="A533" s="14"/>
      <c r="B533" s="245"/>
      <c r="C533" s="246"/>
      <c r="D533" s="236" t="s">
        <v>161</v>
      </c>
      <c r="E533" s="247" t="s">
        <v>21</v>
      </c>
      <c r="F533" s="248" t="s">
        <v>940</v>
      </c>
      <c r="G533" s="246"/>
      <c r="H533" s="249">
        <v>2.52</v>
      </c>
      <c r="I533" s="250"/>
      <c r="J533" s="246"/>
      <c r="K533" s="246"/>
      <c r="L533" s="251"/>
      <c r="M533" s="252"/>
      <c r="N533" s="253"/>
      <c r="O533" s="253"/>
      <c r="P533" s="253"/>
      <c r="Q533" s="253"/>
      <c r="R533" s="253"/>
      <c r="S533" s="253"/>
      <c r="T533" s="25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55" t="s">
        <v>161</v>
      </c>
      <c r="AU533" s="255" t="s">
        <v>81</v>
      </c>
      <c r="AV533" s="14" t="s">
        <v>81</v>
      </c>
      <c r="AW533" s="14" t="s">
        <v>34</v>
      </c>
      <c r="AX533" s="14" t="s">
        <v>73</v>
      </c>
      <c r="AY533" s="255" t="s">
        <v>149</v>
      </c>
    </row>
    <row r="534" s="13" customFormat="1">
      <c r="A534" s="13"/>
      <c r="B534" s="234"/>
      <c r="C534" s="235"/>
      <c r="D534" s="236" t="s">
        <v>161</v>
      </c>
      <c r="E534" s="237" t="s">
        <v>21</v>
      </c>
      <c r="F534" s="238" t="s">
        <v>735</v>
      </c>
      <c r="G534" s="235"/>
      <c r="H534" s="237" t="s">
        <v>21</v>
      </c>
      <c r="I534" s="239"/>
      <c r="J534" s="235"/>
      <c r="K534" s="235"/>
      <c r="L534" s="240"/>
      <c r="M534" s="241"/>
      <c r="N534" s="242"/>
      <c r="O534" s="242"/>
      <c r="P534" s="242"/>
      <c r="Q534" s="242"/>
      <c r="R534" s="242"/>
      <c r="S534" s="242"/>
      <c r="T534" s="24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4" t="s">
        <v>161</v>
      </c>
      <c r="AU534" s="244" t="s">
        <v>81</v>
      </c>
      <c r="AV534" s="13" t="s">
        <v>77</v>
      </c>
      <c r="AW534" s="13" t="s">
        <v>34</v>
      </c>
      <c r="AX534" s="13" t="s">
        <v>73</v>
      </c>
      <c r="AY534" s="244" t="s">
        <v>149</v>
      </c>
    </row>
    <row r="535" s="14" customFormat="1">
      <c r="A535" s="14"/>
      <c r="B535" s="245"/>
      <c r="C535" s="246"/>
      <c r="D535" s="236" t="s">
        <v>161</v>
      </c>
      <c r="E535" s="247" t="s">
        <v>21</v>
      </c>
      <c r="F535" s="248" t="s">
        <v>940</v>
      </c>
      <c r="G535" s="246"/>
      <c r="H535" s="249">
        <v>2.52</v>
      </c>
      <c r="I535" s="250"/>
      <c r="J535" s="246"/>
      <c r="K535" s="246"/>
      <c r="L535" s="251"/>
      <c r="M535" s="252"/>
      <c r="N535" s="253"/>
      <c r="O535" s="253"/>
      <c r="P535" s="253"/>
      <c r="Q535" s="253"/>
      <c r="R535" s="253"/>
      <c r="S535" s="253"/>
      <c r="T535" s="25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5" t="s">
        <v>161</v>
      </c>
      <c r="AU535" s="255" t="s">
        <v>81</v>
      </c>
      <c r="AV535" s="14" t="s">
        <v>81</v>
      </c>
      <c r="AW535" s="14" t="s">
        <v>34</v>
      </c>
      <c r="AX535" s="14" t="s">
        <v>73</v>
      </c>
      <c r="AY535" s="255" t="s">
        <v>149</v>
      </c>
    </row>
    <row r="536" s="13" customFormat="1">
      <c r="A536" s="13"/>
      <c r="B536" s="234"/>
      <c r="C536" s="235"/>
      <c r="D536" s="236" t="s">
        <v>161</v>
      </c>
      <c r="E536" s="237" t="s">
        <v>21</v>
      </c>
      <c r="F536" s="238" t="s">
        <v>736</v>
      </c>
      <c r="G536" s="235"/>
      <c r="H536" s="237" t="s">
        <v>21</v>
      </c>
      <c r="I536" s="239"/>
      <c r="J536" s="235"/>
      <c r="K536" s="235"/>
      <c r="L536" s="240"/>
      <c r="M536" s="241"/>
      <c r="N536" s="242"/>
      <c r="O536" s="242"/>
      <c r="P536" s="242"/>
      <c r="Q536" s="242"/>
      <c r="R536" s="242"/>
      <c r="S536" s="242"/>
      <c r="T536" s="24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44" t="s">
        <v>161</v>
      </c>
      <c r="AU536" s="244" t="s">
        <v>81</v>
      </c>
      <c r="AV536" s="13" t="s">
        <v>77</v>
      </c>
      <c r="AW536" s="13" t="s">
        <v>34</v>
      </c>
      <c r="AX536" s="13" t="s">
        <v>73</v>
      </c>
      <c r="AY536" s="244" t="s">
        <v>149</v>
      </c>
    </row>
    <row r="537" s="14" customFormat="1">
      <c r="A537" s="14"/>
      <c r="B537" s="245"/>
      <c r="C537" s="246"/>
      <c r="D537" s="236" t="s">
        <v>161</v>
      </c>
      <c r="E537" s="247" t="s">
        <v>21</v>
      </c>
      <c r="F537" s="248" t="s">
        <v>941</v>
      </c>
      <c r="G537" s="246"/>
      <c r="H537" s="249">
        <v>1.26</v>
      </c>
      <c r="I537" s="250"/>
      <c r="J537" s="246"/>
      <c r="K537" s="246"/>
      <c r="L537" s="251"/>
      <c r="M537" s="252"/>
      <c r="N537" s="253"/>
      <c r="O537" s="253"/>
      <c r="P537" s="253"/>
      <c r="Q537" s="253"/>
      <c r="R537" s="253"/>
      <c r="S537" s="253"/>
      <c r="T537" s="25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55" t="s">
        <v>161</v>
      </c>
      <c r="AU537" s="255" t="s">
        <v>81</v>
      </c>
      <c r="AV537" s="14" t="s">
        <v>81</v>
      </c>
      <c r="AW537" s="14" t="s">
        <v>34</v>
      </c>
      <c r="AX537" s="14" t="s">
        <v>73</v>
      </c>
      <c r="AY537" s="255" t="s">
        <v>149</v>
      </c>
    </row>
    <row r="538" s="13" customFormat="1">
      <c r="A538" s="13"/>
      <c r="B538" s="234"/>
      <c r="C538" s="235"/>
      <c r="D538" s="236" t="s">
        <v>161</v>
      </c>
      <c r="E538" s="237" t="s">
        <v>21</v>
      </c>
      <c r="F538" s="238" t="s">
        <v>942</v>
      </c>
      <c r="G538" s="235"/>
      <c r="H538" s="237" t="s">
        <v>21</v>
      </c>
      <c r="I538" s="239"/>
      <c r="J538" s="235"/>
      <c r="K538" s="235"/>
      <c r="L538" s="240"/>
      <c r="M538" s="241"/>
      <c r="N538" s="242"/>
      <c r="O538" s="242"/>
      <c r="P538" s="242"/>
      <c r="Q538" s="242"/>
      <c r="R538" s="242"/>
      <c r="S538" s="242"/>
      <c r="T538" s="24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4" t="s">
        <v>161</v>
      </c>
      <c r="AU538" s="244" t="s">
        <v>81</v>
      </c>
      <c r="AV538" s="13" t="s">
        <v>77</v>
      </c>
      <c r="AW538" s="13" t="s">
        <v>34</v>
      </c>
      <c r="AX538" s="13" t="s">
        <v>73</v>
      </c>
      <c r="AY538" s="244" t="s">
        <v>149</v>
      </c>
    </row>
    <row r="539" s="13" customFormat="1">
      <c r="A539" s="13"/>
      <c r="B539" s="234"/>
      <c r="C539" s="235"/>
      <c r="D539" s="236" t="s">
        <v>161</v>
      </c>
      <c r="E539" s="237" t="s">
        <v>21</v>
      </c>
      <c r="F539" s="238" t="s">
        <v>899</v>
      </c>
      <c r="G539" s="235"/>
      <c r="H539" s="237" t="s">
        <v>21</v>
      </c>
      <c r="I539" s="239"/>
      <c r="J539" s="235"/>
      <c r="K539" s="235"/>
      <c r="L539" s="240"/>
      <c r="M539" s="241"/>
      <c r="N539" s="242"/>
      <c r="O539" s="242"/>
      <c r="P539" s="242"/>
      <c r="Q539" s="242"/>
      <c r="R539" s="242"/>
      <c r="S539" s="242"/>
      <c r="T539" s="24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4" t="s">
        <v>161</v>
      </c>
      <c r="AU539" s="244" t="s">
        <v>81</v>
      </c>
      <c r="AV539" s="13" t="s">
        <v>77</v>
      </c>
      <c r="AW539" s="13" t="s">
        <v>34</v>
      </c>
      <c r="AX539" s="13" t="s">
        <v>73</v>
      </c>
      <c r="AY539" s="244" t="s">
        <v>149</v>
      </c>
    </row>
    <row r="540" s="14" customFormat="1">
      <c r="A540" s="14"/>
      <c r="B540" s="245"/>
      <c r="C540" s="246"/>
      <c r="D540" s="236" t="s">
        <v>161</v>
      </c>
      <c r="E540" s="247" t="s">
        <v>21</v>
      </c>
      <c r="F540" s="248" t="s">
        <v>943</v>
      </c>
      <c r="G540" s="246"/>
      <c r="H540" s="249">
        <v>5</v>
      </c>
      <c r="I540" s="250"/>
      <c r="J540" s="246"/>
      <c r="K540" s="246"/>
      <c r="L540" s="251"/>
      <c r="M540" s="252"/>
      <c r="N540" s="253"/>
      <c r="O540" s="253"/>
      <c r="P540" s="253"/>
      <c r="Q540" s="253"/>
      <c r="R540" s="253"/>
      <c r="S540" s="253"/>
      <c r="T540" s="25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5" t="s">
        <v>161</v>
      </c>
      <c r="AU540" s="255" t="s">
        <v>81</v>
      </c>
      <c r="AV540" s="14" t="s">
        <v>81</v>
      </c>
      <c r="AW540" s="14" t="s">
        <v>34</v>
      </c>
      <c r="AX540" s="14" t="s">
        <v>73</v>
      </c>
      <c r="AY540" s="255" t="s">
        <v>149</v>
      </c>
    </row>
    <row r="541" s="13" customFormat="1">
      <c r="A541" s="13"/>
      <c r="B541" s="234"/>
      <c r="C541" s="235"/>
      <c r="D541" s="236" t="s">
        <v>161</v>
      </c>
      <c r="E541" s="237" t="s">
        <v>21</v>
      </c>
      <c r="F541" s="238" t="s">
        <v>914</v>
      </c>
      <c r="G541" s="235"/>
      <c r="H541" s="237" t="s">
        <v>21</v>
      </c>
      <c r="I541" s="239"/>
      <c r="J541" s="235"/>
      <c r="K541" s="235"/>
      <c r="L541" s="240"/>
      <c r="M541" s="241"/>
      <c r="N541" s="242"/>
      <c r="O541" s="242"/>
      <c r="P541" s="242"/>
      <c r="Q541" s="242"/>
      <c r="R541" s="242"/>
      <c r="S541" s="242"/>
      <c r="T541" s="24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44" t="s">
        <v>161</v>
      </c>
      <c r="AU541" s="244" t="s">
        <v>81</v>
      </c>
      <c r="AV541" s="13" t="s">
        <v>77</v>
      </c>
      <c r="AW541" s="13" t="s">
        <v>34</v>
      </c>
      <c r="AX541" s="13" t="s">
        <v>73</v>
      </c>
      <c r="AY541" s="244" t="s">
        <v>149</v>
      </c>
    </row>
    <row r="542" s="14" customFormat="1">
      <c r="A542" s="14"/>
      <c r="B542" s="245"/>
      <c r="C542" s="246"/>
      <c r="D542" s="236" t="s">
        <v>161</v>
      </c>
      <c r="E542" s="247" t="s">
        <v>21</v>
      </c>
      <c r="F542" s="248" t="s">
        <v>944</v>
      </c>
      <c r="G542" s="246"/>
      <c r="H542" s="249">
        <v>4</v>
      </c>
      <c r="I542" s="250"/>
      <c r="J542" s="246"/>
      <c r="K542" s="246"/>
      <c r="L542" s="251"/>
      <c r="M542" s="252"/>
      <c r="N542" s="253"/>
      <c r="O542" s="253"/>
      <c r="P542" s="253"/>
      <c r="Q542" s="253"/>
      <c r="R542" s="253"/>
      <c r="S542" s="253"/>
      <c r="T542" s="25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55" t="s">
        <v>161</v>
      </c>
      <c r="AU542" s="255" t="s">
        <v>81</v>
      </c>
      <c r="AV542" s="14" t="s">
        <v>81</v>
      </c>
      <c r="AW542" s="14" t="s">
        <v>34</v>
      </c>
      <c r="AX542" s="14" t="s">
        <v>73</v>
      </c>
      <c r="AY542" s="255" t="s">
        <v>149</v>
      </c>
    </row>
    <row r="543" s="14" customFormat="1">
      <c r="A543" s="14"/>
      <c r="B543" s="245"/>
      <c r="C543" s="246"/>
      <c r="D543" s="236" t="s">
        <v>161</v>
      </c>
      <c r="E543" s="247" t="s">
        <v>21</v>
      </c>
      <c r="F543" s="248" t="s">
        <v>945</v>
      </c>
      <c r="G543" s="246"/>
      <c r="H543" s="249">
        <v>1</v>
      </c>
      <c r="I543" s="250"/>
      <c r="J543" s="246"/>
      <c r="K543" s="246"/>
      <c r="L543" s="251"/>
      <c r="M543" s="252"/>
      <c r="N543" s="253"/>
      <c r="O543" s="253"/>
      <c r="P543" s="253"/>
      <c r="Q543" s="253"/>
      <c r="R543" s="253"/>
      <c r="S543" s="253"/>
      <c r="T543" s="25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55" t="s">
        <v>161</v>
      </c>
      <c r="AU543" s="255" t="s">
        <v>81</v>
      </c>
      <c r="AV543" s="14" t="s">
        <v>81</v>
      </c>
      <c r="AW543" s="14" t="s">
        <v>34</v>
      </c>
      <c r="AX543" s="14" t="s">
        <v>73</v>
      </c>
      <c r="AY543" s="255" t="s">
        <v>149</v>
      </c>
    </row>
    <row r="544" s="13" customFormat="1">
      <c r="A544" s="13"/>
      <c r="B544" s="234"/>
      <c r="C544" s="235"/>
      <c r="D544" s="236" t="s">
        <v>161</v>
      </c>
      <c r="E544" s="237" t="s">
        <v>21</v>
      </c>
      <c r="F544" s="238" t="s">
        <v>682</v>
      </c>
      <c r="G544" s="235"/>
      <c r="H544" s="237" t="s">
        <v>21</v>
      </c>
      <c r="I544" s="239"/>
      <c r="J544" s="235"/>
      <c r="K544" s="235"/>
      <c r="L544" s="240"/>
      <c r="M544" s="241"/>
      <c r="N544" s="242"/>
      <c r="O544" s="242"/>
      <c r="P544" s="242"/>
      <c r="Q544" s="242"/>
      <c r="R544" s="242"/>
      <c r="S544" s="242"/>
      <c r="T544" s="24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4" t="s">
        <v>161</v>
      </c>
      <c r="AU544" s="244" t="s">
        <v>81</v>
      </c>
      <c r="AV544" s="13" t="s">
        <v>77</v>
      </c>
      <c r="AW544" s="13" t="s">
        <v>34</v>
      </c>
      <c r="AX544" s="13" t="s">
        <v>73</v>
      </c>
      <c r="AY544" s="244" t="s">
        <v>149</v>
      </c>
    </row>
    <row r="545" s="14" customFormat="1">
      <c r="A545" s="14"/>
      <c r="B545" s="245"/>
      <c r="C545" s="246"/>
      <c r="D545" s="236" t="s">
        <v>161</v>
      </c>
      <c r="E545" s="247" t="s">
        <v>21</v>
      </c>
      <c r="F545" s="248" t="s">
        <v>683</v>
      </c>
      <c r="G545" s="246"/>
      <c r="H545" s="249">
        <v>0.47999999999999998</v>
      </c>
      <c r="I545" s="250"/>
      <c r="J545" s="246"/>
      <c r="K545" s="246"/>
      <c r="L545" s="251"/>
      <c r="M545" s="252"/>
      <c r="N545" s="253"/>
      <c r="O545" s="253"/>
      <c r="P545" s="253"/>
      <c r="Q545" s="253"/>
      <c r="R545" s="253"/>
      <c r="S545" s="253"/>
      <c r="T545" s="25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5" t="s">
        <v>161</v>
      </c>
      <c r="AU545" s="255" t="s">
        <v>81</v>
      </c>
      <c r="AV545" s="14" t="s">
        <v>81</v>
      </c>
      <c r="AW545" s="14" t="s">
        <v>34</v>
      </c>
      <c r="AX545" s="14" t="s">
        <v>73</v>
      </c>
      <c r="AY545" s="255" t="s">
        <v>149</v>
      </c>
    </row>
    <row r="546" s="14" customFormat="1">
      <c r="A546" s="14"/>
      <c r="B546" s="245"/>
      <c r="C546" s="246"/>
      <c r="D546" s="236" t="s">
        <v>161</v>
      </c>
      <c r="E546" s="247" t="s">
        <v>21</v>
      </c>
      <c r="F546" s="248" t="s">
        <v>684</v>
      </c>
      <c r="G546" s="246"/>
      <c r="H546" s="249">
        <v>0.91200000000000003</v>
      </c>
      <c r="I546" s="250"/>
      <c r="J546" s="246"/>
      <c r="K546" s="246"/>
      <c r="L546" s="251"/>
      <c r="M546" s="252"/>
      <c r="N546" s="253"/>
      <c r="O546" s="253"/>
      <c r="P546" s="253"/>
      <c r="Q546" s="253"/>
      <c r="R546" s="253"/>
      <c r="S546" s="253"/>
      <c r="T546" s="25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5" t="s">
        <v>161</v>
      </c>
      <c r="AU546" s="255" t="s">
        <v>81</v>
      </c>
      <c r="AV546" s="14" t="s">
        <v>81</v>
      </c>
      <c r="AW546" s="14" t="s">
        <v>34</v>
      </c>
      <c r="AX546" s="14" t="s">
        <v>73</v>
      </c>
      <c r="AY546" s="255" t="s">
        <v>149</v>
      </c>
    </row>
    <row r="547" s="13" customFormat="1">
      <c r="A547" s="13"/>
      <c r="B547" s="234"/>
      <c r="C547" s="235"/>
      <c r="D547" s="236" t="s">
        <v>161</v>
      </c>
      <c r="E547" s="237" t="s">
        <v>21</v>
      </c>
      <c r="F547" s="238" t="s">
        <v>917</v>
      </c>
      <c r="G547" s="235"/>
      <c r="H547" s="237" t="s">
        <v>21</v>
      </c>
      <c r="I547" s="239"/>
      <c r="J547" s="235"/>
      <c r="K547" s="235"/>
      <c r="L547" s="240"/>
      <c r="M547" s="241"/>
      <c r="N547" s="242"/>
      <c r="O547" s="242"/>
      <c r="P547" s="242"/>
      <c r="Q547" s="242"/>
      <c r="R547" s="242"/>
      <c r="S547" s="242"/>
      <c r="T547" s="24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44" t="s">
        <v>161</v>
      </c>
      <c r="AU547" s="244" t="s">
        <v>81</v>
      </c>
      <c r="AV547" s="13" t="s">
        <v>77</v>
      </c>
      <c r="AW547" s="13" t="s">
        <v>34</v>
      </c>
      <c r="AX547" s="13" t="s">
        <v>73</v>
      </c>
      <c r="AY547" s="244" t="s">
        <v>149</v>
      </c>
    </row>
    <row r="548" s="13" customFormat="1">
      <c r="A548" s="13"/>
      <c r="B548" s="234"/>
      <c r="C548" s="235"/>
      <c r="D548" s="236" t="s">
        <v>161</v>
      </c>
      <c r="E548" s="237" t="s">
        <v>21</v>
      </c>
      <c r="F548" s="238" t="s">
        <v>918</v>
      </c>
      <c r="G548" s="235"/>
      <c r="H548" s="237" t="s">
        <v>21</v>
      </c>
      <c r="I548" s="239"/>
      <c r="J548" s="235"/>
      <c r="K548" s="235"/>
      <c r="L548" s="240"/>
      <c r="M548" s="241"/>
      <c r="N548" s="242"/>
      <c r="O548" s="242"/>
      <c r="P548" s="242"/>
      <c r="Q548" s="242"/>
      <c r="R548" s="242"/>
      <c r="S548" s="242"/>
      <c r="T548" s="24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4" t="s">
        <v>161</v>
      </c>
      <c r="AU548" s="244" t="s">
        <v>81</v>
      </c>
      <c r="AV548" s="13" t="s">
        <v>77</v>
      </c>
      <c r="AW548" s="13" t="s">
        <v>34</v>
      </c>
      <c r="AX548" s="13" t="s">
        <v>73</v>
      </c>
      <c r="AY548" s="244" t="s">
        <v>149</v>
      </c>
    </row>
    <row r="549" s="14" customFormat="1">
      <c r="A549" s="14"/>
      <c r="B549" s="245"/>
      <c r="C549" s="246"/>
      <c r="D549" s="236" t="s">
        <v>161</v>
      </c>
      <c r="E549" s="247" t="s">
        <v>21</v>
      </c>
      <c r="F549" s="248" t="s">
        <v>919</v>
      </c>
      <c r="G549" s="246"/>
      <c r="H549" s="249">
        <v>2.9940000000000002</v>
      </c>
      <c r="I549" s="250"/>
      <c r="J549" s="246"/>
      <c r="K549" s="246"/>
      <c r="L549" s="251"/>
      <c r="M549" s="252"/>
      <c r="N549" s="253"/>
      <c r="O549" s="253"/>
      <c r="P549" s="253"/>
      <c r="Q549" s="253"/>
      <c r="R549" s="253"/>
      <c r="S549" s="253"/>
      <c r="T549" s="25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5" t="s">
        <v>161</v>
      </c>
      <c r="AU549" s="255" t="s">
        <v>81</v>
      </c>
      <c r="AV549" s="14" t="s">
        <v>81</v>
      </c>
      <c r="AW549" s="14" t="s">
        <v>34</v>
      </c>
      <c r="AX549" s="14" t="s">
        <v>73</v>
      </c>
      <c r="AY549" s="255" t="s">
        <v>149</v>
      </c>
    </row>
    <row r="550" s="14" customFormat="1">
      <c r="A550" s="14"/>
      <c r="B550" s="245"/>
      <c r="C550" s="246"/>
      <c r="D550" s="236" t="s">
        <v>161</v>
      </c>
      <c r="E550" s="247" t="s">
        <v>21</v>
      </c>
      <c r="F550" s="248" t="s">
        <v>920</v>
      </c>
      <c r="G550" s="246"/>
      <c r="H550" s="249">
        <v>2.04</v>
      </c>
      <c r="I550" s="250"/>
      <c r="J550" s="246"/>
      <c r="K550" s="246"/>
      <c r="L550" s="251"/>
      <c r="M550" s="252"/>
      <c r="N550" s="253"/>
      <c r="O550" s="253"/>
      <c r="P550" s="253"/>
      <c r="Q550" s="253"/>
      <c r="R550" s="253"/>
      <c r="S550" s="253"/>
      <c r="T550" s="25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5" t="s">
        <v>161</v>
      </c>
      <c r="AU550" s="255" t="s">
        <v>81</v>
      </c>
      <c r="AV550" s="14" t="s">
        <v>81</v>
      </c>
      <c r="AW550" s="14" t="s">
        <v>34</v>
      </c>
      <c r="AX550" s="14" t="s">
        <v>73</v>
      </c>
      <c r="AY550" s="255" t="s">
        <v>149</v>
      </c>
    </row>
    <row r="551" s="14" customFormat="1">
      <c r="A551" s="14"/>
      <c r="B551" s="245"/>
      <c r="C551" s="246"/>
      <c r="D551" s="236" t="s">
        <v>161</v>
      </c>
      <c r="E551" s="247" t="s">
        <v>21</v>
      </c>
      <c r="F551" s="248" t="s">
        <v>920</v>
      </c>
      <c r="G551" s="246"/>
      <c r="H551" s="249">
        <v>2.04</v>
      </c>
      <c r="I551" s="250"/>
      <c r="J551" s="246"/>
      <c r="K551" s="246"/>
      <c r="L551" s="251"/>
      <c r="M551" s="252"/>
      <c r="N551" s="253"/>
      <c r="O551" s="253"/>
      <c r="P551" s="253"/>
      <c r="Q551" s="253"/>
      <c r="R551" s="253"/>
      <c r="S551" s="253"/>
      <c r="T551" s="25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55" t="s">
        <v>161</v>
      </c>
      <c r="AU551" s="255" t="s">
        <v>81</v>
      </c>
      <c r="AV551" s="14" t="s">
        <v>81</v>
      </c>
      <c r="AW551" s="14" t="s">
        <v>34</v>
      </c>
      <c r="AX551" s="14" t="s">
        <v>73</v>
      </c>
      <c r="AY551" s="255" t="s">
        <v>149</v>
      </c>
    </row>
    <row r="552" s="14" customFormat="1">
      <c r="A552" s="14"/>
      <c r="B552" s="245"/>
      <c r="C552" s="246"/>
      <c r="D552" s="236" t="s">
        <v>161</v>
      </c>
      <c r="E552" s="247" t="s">
        <v>21</v>
      </c>
      <c r="F552" s="248" t="s">
        <v>921</v>
      </c>
      <c r="G552" s="246"/>
      <c r="H552" s="249">
        <v>1.9199999999999999</v>
      </c>
      <c r="I552" s="250"/>
      <c r="J552" s="246"/>
      <c r="K552" s="246"/>
      <c r="L552" s="251"/>
      <c r="M552" s="252"/>
      <c r="N552" s="253"/>
      <c r="O552" s="253"/>
      <c r="P552" s="253"/>
      <c r="Q552" s="253"/>
      <c r="R552" s="253"/>
      <c r="S552" s="253"/>
      <c r="T552" s="25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55" t="s">
        <v>161</v>
      </c>
      <c r="AU552" s="255" t="s">
        <v>81</v>
      </c>
      <c r="AV552" s="14" t="s">
        <v>81</v>
      </c>
      <c r="AW552" s="14" t="s">
        <v>34</v>
      </c>
      <c r="AX552" s="14" t="s">
        <v>73</v>
      </c>
      <c r="AY552" s="255" t="s">
        <v>149</v>
      </c>
    </row>
    <row r="553" s="16" customFormat="1">
      <c r="A553" s="16"/>
      <c r="B553" s="267"/>
      <c r="C553" s="268"/>
      <c r="D553" s="236" t="s">
        <v>161</v>
      </c>
      <c r="E553" s="269" t="s">
        <v>469</v>
      </c>
      <c r="F553" s="270" t="s">
        <v>192</v>
      </c>
      <c r="G553" s="268"/>
      <c r="H553" s="271">
        <v>113.3</v>
      </c>
      <c r="I553" s="272"/>
      <c r="J553" s="268"/>
      <c r="K553" s="268"/>
      <c r="L553" s="273"/>
      <c r="M553" s="274"/>
      <c r="N553" s="275"/>
      <c r="O553" s="275"/>
      <c r="P553" s="275"/>
      <c r="Q553" s="275"/>
      <c r="R553" s="275"/>
      <c r="S553" s="275"/>
      <c r="T553" s="27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T553" s="277" t="s">
        <v>161</v>
      </c>
      <c r="AU553" s="277" t="s">
        <v>81</v>
      </c>
      <c r="AV553" s="16" t="s">
        <v>150</v>
      </c>
      <c r="AW553" s="16" t="s">
        <v>34</v>
      </c>
      <c r="AX553" s="16" t="s">
        <v>73</v>
      </c>
      <c r="AY553" s="277" t="s">
        <v>149</v>
      </c>
    </row>
    <row r="554" s="15" customFormat="1">
      <c r="A554" s="15"/>
      <c r="B554" s="256"/>
      <c r="C554" s="257"/>
      <c r="D554" s="236" t="s">
        <v>161</v>
      </c>
      <c r="E554" s="258" t="s">
        <v>21</v>
      </c>
      <c r="F554" s="259" t="s">
        <v>164</v>
      </c>
      <c r="G554" s="257"/>
      <c r="H554" s="260">
        <v>113.3</v>
      </c>
      <c r="I554" s="261"/>
      <c r="J554" s="257"/>
      <c r="K554" s="257"/>
      <c r="L554" s="262"/>
      <c r="M554" s="263"/>
      <c r="N554" s="264"/>
      <c r="O554" s="264"/>
      <c r="P554" s="264"/>
      <c r="Q554" s="264"/>
      <c r="R554" s="264"/>
      <c r="S554" s="264"/>
      <c r="T554" s="26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T554" s="266" t="s">
        <v>161</v>
      </c>
      <c r="AU554" s="266" t="s">
        <v>81</v>
      </c>
      <c r="AV554" s="15" t="s">
        <v>157</v>
      </c>
      <c r="AW554" s="15" t="s">
        <v>34</v>
      </c>
      <c r="AX554" s="15" t="s">
        <v>77</v>
      </c>
      <c r="AY554" s="266" t="s">
        <v>149</v>
      </c>
    </row>
    <row r="555" s="2" customFormat="1" ht="24.15" customHeight="1">
      <c r="A555" s="41"/>
      <c r="B555" s="42"/>
      <c r="C555" s="216" t="s">
        <v>946</v>
      </c>
      <c r="D555" s="216" t="s">
        <v>152</v>
      </c>
      <c r="E555" s="217" t="s">
        <v>947</v>
      </c>
      <c r="F555" s="218" t="s">
        <v>948</v>
      </c>
      <c r="G555" s="219" t="s">
        <v>155</v>
      </c>
      <c r="H555" s="220">
        <v>446.70400000000001</v>
      </c>
      <c r="I555" s="221"/>
      <c r="J555" s="222">
        <f>ROUND(I555*H555,2)</f>
        <v>0</v>
      </c>
      <c r="K555" s="218" t="s">
        <v>156</v>
      </c>
      <c r="L555" s="47"/>
      <c r="M555" s="223" t="s">
        <v>21</v>
      </c>
      <c r="N555" s="224" t="s">
        <v>44</v>
      </c>
      <c r="O555" s="87"/>
      <c r="P555" s="225">
        <f>O555*H555</f>
        <v>0</v>
      </c>
      <c r="Q555" s="225">
        <v>0.0030000000000000001</v>
      </c>
      <c r="R555" s="225">
        <f>Q555*H555</f>
        <v>1.340112</v>
      </c>
      <c r="S555" s="225">
        <v>0</v>
      </c>
      <c r="T555" s="226">
        <f>S555*H555</f>
        <v>0</v>
      </c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R555" s="227" t="s">
        <v>157</v>
      </c>
      <c r="AT555" s="227" t="s">
        <v>152</v>
      </c>
      <c r="AU555" s="227" t="s">
        <v>81</v>
      </c>
      <c r="AY555" s="20" t="s">
        <v>149</v>
      </c>
      <c r="BE555" s="228">
        <f>IF(N555="základní",J555,0)</f>
        <v>0</v>
      </c>
      <c r="BF555" s="228">
        <f>IF(N555="snížená",J555,0)</f>
        <v>0</v>
      </c>
      <c r="BG555" s="228">
        <f>IF(N555="zákl. přenesená",J555,0)</f>
        <v>0</v>
      </c>
      <c r="BH555" s="228">
        <f>IF(N555="sníž. přenesená",J555,0)</f>
        <v>0</v>
      </c>
      <c r="BI555" s="228">
        <f>IF(N555="nulová",J555,0)</f>
        <v>0</v>
      </c>
      <c r="BJ555" s="20" t="s">
        <v>77</v>
      </c>
      <c r="BK555" s="228">
        <f>ROUND(I555*H555,2)</f>
        <v>0</v>
      </c>
      <c r="BL555" s="20" t="s">
        <v>157</v>
      </c>
      <c r="BM555" s="227" t="s">
        <v>949</v>
      </c>
    </row>
    <row r="556" s="2" customFormat="1">
      <c r="A556" s="41"/>
      <c r="B556" s="42"/>
      <c r="C556" s="43"/>
      <c r="D556" s="229" t="s">
        <v>159</v>
      </c>
      <c r="E556" s="43"/>
      <c r="F556" s="230" t="s">
        <v>950</v>
      </c>
      <c r="G556" s="43"/>
      <c r="H556" s="43"/>
      <c r="I556" s="231"/>
      <c r="J556" s="43"/>
      <c r="K556" s="43"/>
      <c r="L556" s="47"/>
      <c r="M556" s="232"/>
      <c r="N556" s="233"/>
      <c r="O556" s="87"/>
      <c r="P556" s="87"/>
      <c r="Q556" s="87"/>
      <c r="R556" s="87"/>
      <c r="S556" s="87"/>
      <c r="T556" s="88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T556" s="20" t="s">
        <v>159</v>
      </c>
      <c r="AU556" s="20" t="s">
        <v>81</v>
      </c>
    </row>
    <row r="557" s="13" customFormat="1">
      <c r="A557" s="13"/>
      <c r="B557" s="234"/>
      <c r="C557" s="235"/>
      <c r="D557" s="236" t="s">
        <v>161</v>
      </c>
      <c r="E557" s="237" t="s">
        <v>21</v>
      </c>
      <c r="F557" s="238" t="s">
        <v>922</v>
      </c>
      <c r="G557" s="235"/>
      <c r="H557" s="237" t="s">
        <v>21</v>
      </c>
      <c r="I557" s="239"/>
      <c r="J557" s="235"/>
      <c r="K557" s="235"/>
      <c r="L557" s="240"/>
      <c r="M557" s="241"/>
      <c r="N557" s="242"/>
      <c r="O557" s="242"/>
      <c r="P557" s="242"/>
      <c r="Q557" s="242"/>
      <c r="R557" s="242"/>
      <c r="S557" s="242"/>
      <c r="T557" s="24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44" t="s">
        <v>161</v>
      </c>
      <c r="AU557" s="244" t="s">
        <v>81</v>
      </c>
      <c r="AV557" s="13" t="s">
        <v>77</v>
      </c>
      <c r="AW557" s="13" t="s">
        <v>34</v>
      </c>
      <c r="AX557" s="13" t="s">
        <v>73</v>
      </c>
      <c r="AY557" s="244" t="s">
        <v>149</v>
      </c>
    </row>
    <row r="558" s="13" customFormat="1">
      <c r="A558" s="13"/>
      <c r="B558" s="234"/>
      <c r="C558" s="235"/>
      <c r="D558" s="236" t="s">
        <v>161</v>
      </c>
      <c r="E558" s="237" t="s">
        <v>21</v>
      </c>
      <c r="F558" s="238" t="s">
        <v>714</v>
      </c>
      <c r="G558" s="235"/>
      <c r="H558" s="237" t="s">
        <v>21</v>
      </c>
      <c r="I558" s="239"/>
      <c r="J558" s="235"/>
      <c r="K558" s="235"/>
      <c r="L558" s="240"/>
      <c r="M558" s="241"/>
      <c r="N558" s="242"/>
      <c r="O558" s="242"/>
      <c r="P558" s="242"/>
      <c r="Q558" s="242"/>
      <c r="R558" s="242"/>
      <c r="S558" s="242"/>
      <c r="T558" s="24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44" t="s">
        <v>161</v>
      </c>
      <c r="AU558" s="244" t="s">
        <v>81</v>
      </c>
      <c r="AV558" s="13" t="s">
        <v>77</v>
      </c>
      <c r="AW558" s="13" t="s">
        <v>34</v>
      </c>
      <c r="AX558" s="13" t="s">
        <v>73</v>
      </c>
      <c r="AY558" s="244" t="s">
        <v>149</v>
      </c>
    </row>
    <row r="559" s="14" customFormat="1">
      <c r="A559" s="14"/>
      <c r="B559" s="245"/>
      <c r="C559" s="246"/>
      <c r="D559" s="236" t="s">
        <v>161</v>
      </c>
      <c r="E559" s="247" t="s">
        <v>21</v>
      </c>
      <c r="F559" s="248" t="s">
        <v>923</v>
      </c>
      <c r="G559" s="246"/>
      <c r="H559" s="249">
        <v>328.56799999999998</v>
      </c>
      <c r="I559" s="250"/>
      <c r="J559" s="246"/>
      <c r="K559" s="246"/>
      <c r="L559" s="251"/>
      <c r="M559" s="252"/>
      <c r="N559" s="253"/>
      <c r="O559" s="253"/>
      <c r="P559" s="253"/>
      <c r="Q559" s="253"/>
      <c r="R559" s="253"/>
      <c r="S559" s="253"/>
      <c r="T559" s="25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5" t="s">
        <v>161</v>
      </c>
      <c r="AU559" s="255" t="s">
        <v>81</v>
      </c>
      <c r="AV559" s="14" t="s">
        <v>81</v>
      </c>
      <c r="AW559" s="14" t="s">
        <v>34</v>
      </c>
      <c r="AX559" s="14" t="s">
        <v>73</v>
      </c>
      <c r="AY559" s="255" t="s">
        <v>149</v>
      </c>
    </row>
    <row r="560" s="14" customFormat="1">
      <c r="A560" s="14"/>
      <c r="B560" s="245"/>
      <c r="C560" s="246"/>
      <c r="D560" s="236" t="s">
        <v>161</v>
      </c>
      <c r="E560" s="247" t="s">
        <v>21</v>
      </c>
      <c r="F560" s="248" t="s">
        <v>924</v>
      </c>
      <c r="G560" s="246"/>
      <c r="H560" s="249">
        <v>12.256</v>
      </c>
      <c r="I560" s="250"/>
      <c r="J560" s="246"/>
      <c r="K560" s="246"/>
      <c r="L560" s="251"/>
      <c r="M560" s="252"/>
      <c r="N560" s="253"/>
      <c r="O560" s="253"/>
      <c r="P560" s="253"/>
      <c r="Q560" s="253"/>
      <c r="R560" s="253"/>
      <c r="S560" s="253"/>
      <c r="T560" s="25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55" t="s">
        <v>161</v>
      </c>
      <c r="AU560" s="255" t="s">
        <v>81</v>
      </c>
      <c r="AV560" s="14" t="s">
        <v>81</v>
      </c>
      <c r="AW560" s="14" t="s">
        <v>34</v>
      </c>
      <c r="AX560" s="14" t="s">
        <v>73</v>
      </c>
      <c r="AY560" s="255" t="s">
        <v>149</v>
      </c>
    </row>
    <row r="561" s="14" customFormat="1">
      <c r="A561" s="14"/>
      <c r="B561" s="245"/>
      <c r="C561" s="246"/>
      <c r="D561" s="236" t="s">
        <v>161</v>
      </c>
      <c r="E561" s="247" t="s">
        <v>21</v>
      </c>
      <c r="F561" s="248" t="s">
        <v>925</v>
      </c>
      <c r="G561" s="246"/>
      <c r="H561" s="249">
        <v>19.199999999999999</v>
      </c>
      <c r="I561" s="250"/>
      <c r="J561" s="246"/>
      <c r="K561" s="246"/>
      <c r="L561" s="251"/>
      <c r="M561" s="252"/>
      <c r="N561" s="253"/>
      <c r="O561" s="253"/>
      <c r="P561" s="253"/>
      <c r="Q561" s="253"/>
      <c r="R561" s="253"/>
      <c r="S561" s="253"/>
      <c r="T561" s="25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55" t="s">
        <v>161</v>
      </c>
      <c r="AU561" s="255" t="s">
        <v>81</v>
      </c>
      <c r="AV561" s="14" t="s">
        <v>81</v>
      </c>
      <c r="AW561" s="14" t="s">
        <v>34</v>
      </c>
      <c r="AX561" s="14" t="s">
        <v>73</v>
      </c>
      <c r="AY561" s="255" t="s">
        <v>149</v>
      </c>
    </row>
    <row r="562" s="14" customFormat="1">
      <c r="A562" s="14"/>
      <c r="B562" s="245"/>
      <c r="C562" s="246"/>
      <c r="D562" s="236" t="s">
        <v>161</v>
      </c>
      <c r="E562" s="247" t="s">
        <v>21</v>
      </c>
      <c r="F562" s="248" t="s">
        <v>926</v>
      </c>
      <c r="G562" s="246"/>
      <c r="H562" s="249">
        <v>11.199999999999999</v>
      </c>
      <c r="I562" s="250"/>
      <c r="J562" s="246"/>
      <c r="K562" s="246"/>
      <c r="L562" s="251"/>
      <c r="M562" s="252"/>
      <c r="N562" s="253"/>
      <c r="O562" s="253"/>
      <c r="P562" s="253"/>
      <c r="Q562" s="253"/>
      <c r="R562" s="253"/>
      <c r="S562" s="253"/>
      <c r="T562" s="25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55" t="s">
        <v>161</v>
      </c>
      <c r="AU562" s="255" t="s">
        <v>81</v>
      </c>
      <c r="AV562" s="14" t="s">
        <v>81</v>
      </c>
      <c r="AW562" s="14" t="s">
        <v>34</v>
      </c>
      <c r="AX562" s="14" t="s">
        <v>73</v>
      </c>
      <c r="AY562" s="255" t="s">
        <v>149</v>
      </c>
    </row>
    <row r="563" s="14" customFormat="1">
      <c r="A563" s="14"/>
      <c r="B563" s="245"/>
      <c r="C563" s="246"/>
      <c r="D563" s="236" t="s">
        <v>161</v>
      </c>
      <c r="E563" s="247" t="s">
        <v>21</v>
      </c>
      <c r="F563" s="248" t="s">
        <v>927</v>
      </c>
      <c r="G563" s="246"/>
      <c r="H563" s="249">
        <v>4</v>
      </c>
      <c r="I563" s="250"/>
      <c r="J563" s="246"/>
      <c r="K563" s="246"/>
      <c r="L563" s="251"/>
      <c r="M563" s="252"/>
      <c r="N563" s="253"/>
      <c r="O563" s="253"/>
      <c r="P563" s="253"/>
      <c r="Q563" s="253"/>
      <c r="R563" s="253"/>
      <c r="S563" s="253"/>
      <c r="T563" s="25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55" t="s">
        <v>161</v>
      </c>
      <c r="AU563" s="255" t="s">
        <v>81</v>
      </c>
      <c r="AV563" s="14" t="s">
        <v>81</v>
      </c>
      <c r="AW563" s="14" t="s">
        <v>34</v>
      </c>
      <c r="AX563" s="14" t="s">
        <v>73</v>
      </c>
      <c r="AY563" s="255" t="s">
        <v>149</v>
      </c>
    </row>
    <row r="564" s="14" customFormat="1">
      <c r="A564" s="14"/>
      <c r="B564" s="245"/>
      <c r="C564" s="246"/>
      <c r="D564" s="236" t="s">
        <v>161</v>
      </c>
      <c r="E564" s="247" t="s">
        <v>21</v>
      </c>
      <c r="F564" s="248" t="s">
        <v>928</v>
      </c>
      <c r="G564" s="246"/>
      <c r="H564" s="249">
        <v>3.968</v>
      </c>
      <c r="I564" s="250"/>
      <c r="J564" s="246"/>
      <c r="K564" s="246"/>
      <c r="L564" s="251"/>
      <c r="M564" s="252"/>
      <c r="N564" s="253"/>
      <c r="O564" s="253"/>
      <c r="P564" s="253"/>
      <c r="Q564" s="253"/>
      <c r="R564" s="253"/>
      <c r="S564" s="253"/>
      <c r="T564" s="25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5" t="s">
        <v>161</v>
      </c>
      <c r="AU564" s="255" t="s">
        <v>81</v>
      </c>
      <c r="AV564" s="14" t="s">
        <v>81</v>
      </c>
      <c r="AW564" s="14" t="s">
        <v>34</v>
      </c>
      <c r="AX564" s="14" t="s">
        <v>73</v>
      </c>
      <c r="AY564" s="255" t="s">
        <v>149</v>
      </c>
    </row>
    <row r="565" s="14" customFormat="1">
      <c r="A565" s="14"/>
      <c r="B565" s="245"/>
      <c r="C565" s="246"/>
      <c r="D565" s="236" t="s">
        <v>161</v>
      </c>
      <c r="E565" s="247" t="s">
        <v>21</v>
      </c>
      <c r="F565" s="248" t="s">
        <v>929</v>
      </c>
      <c r="G565" s="246"/>
      <c r="H565" s="249">
        <v>4.048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161</v>
      </c>
      <c r="AU565" s="255" t="s">
        <v>81</v>
      </c>
      <c r="AV565" s="14" t="s">
        <v>81</v>
      </c>
      <c r="AW565" s="14" t="s">
        <v>34</v>
      </c>
      <c r="AX565" s="14" t="s">
        <v>73</v>
      </c>
      <c r="AY565" s="255" t="s">
        <v>149</v>
      </c>
    </row>
    <row r="566" s="14" customFormat="1">
      <c r="A566" s="14"/>
      <c r="B566" s="245"/>
      <c r="C566" s="246"/>
      <c r="D566" s="236" t="s">
        <v>161</v>
      </c>
      <c r="E566" s="247" t="s">
        <v>21</v>
      </c>
      <c r="F566" s="248" t="s">
        <v>930</v>
      </c>
      <c r="G566" s="246"/>
      <c r="H566" s="249">
        <v>2.5840000000000001</v>
      </c>
      <c r="I566" s="250"/>
      <c r="J566" s="246"/>
      <c r="K566" s="246"/>
      <c r="L566" s="251"/>
      <c r="M566" s="252"/>
      <c r="N566" s="253"/>
      <c r="O566" s="253"/>
      <c r="P566" s="253"/>
      <c r="Q566" s="253"/>
      <c r="R566" s="253"/>
      <c r="S566" s="253"/>
      <c r="T566" s="25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5" t="s">
        <v>161</v>
      </c>
      <c r="AU566" s="255" t="s">
        <v>81</v>
      </c>
      <c r="AV566" s="14" t="s">
        <v>81</v>
      </c>
      <c r="AW566" s="14" t="s">
        <v>34</v>
      </c>
      <c r="AX566" s="14" t="s">
        <v>73</v>
      </c>
      <c r="AY566" s="255" t="s">
        <v>149</v>
      </c>
    </row>
    <row r="567" s="14" customFormat="1">
      <c r="A567" s="14"/>
      <c r="B567" s="245"/>
      <c r="C567" s="246"/>
      <c r="D567" s="236" t="s">
        <v>161</v>
      </c>
      <c r="E567" s="247" t="s">
        <v>21</v>
      </c>
      <c r="F567" s="248" t="s">
        <v>931</v>
      </c>
      <c r="G567" s="246"/>
      <c r="H567" s="249">
        <v>54</v>
      </c>
      <c r="I567" s="250"/>
      <c r="J567" s="246"/>
      <c r="K567" s="246"/>
      <c r="L567" s="251"/>
      <c r="M567" s="252"/>
      <c r="N567" s="253"/>
      <c r="O567" s="253"/>
      <c r="P567" s="253"/>
      <c r="Q567" s="253"/>
      <c r="R567" s="253"/>
      <c r="S567" s="253"/>
      <c r="T567" s="25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5" t="s">
        <v>161</v>
      </c>
      <c r="AU567" s="255" t="s">
        <v>81</v>
      </c>
      <c r="AV567" s="14" t="s">
        <v>81</v>
      </c>
      <c r="AW567" s="14" t="s">
        <v>34</v>
      </c>
      <c r="AX567" s="14" t="s">
        <v>73</v>
      </c>
      <c r="AY567" s="255" t="s">
        <v>149</v>
      </c>
    </row>
    <row r="568" s="14" customFormat="1">
      <c r="A568" s="14"/>
      <c r="B568" s="245"/>
      <c r="C568" s="246"/>
      <c r="D568" s="236" t="s">
        <v>161</v>
      </c>
      <c r="E568" s="247" t="s">
        <v>21</v>
      </c>
      <c r="F568" s="248" t="s">
        <v>932</v>
      </c>
      <c r="G568" s="246"/>
      <c r="H568" s="249">
        <v>6.8799999999999999</v>
      </c>
      <c r="I568" s="250"/>
      <c r="J568" s="246"/>
      <c r="K568" s="246"/>
      <c r="L568" s="251"/>
      <c r="M568" s="252"/>
      <c r="N568" s="253"/>
      <c r="O568" s="253"/>
      <c r="P568" s="253"/>
      <c r="Q568" s="253"/>
      <c r="R568" s="253"/>
      <c r="S568" s="253"/>
      <c r="T568" s="25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55" t="s">
        <v>161</v>
      </c>
      <c r="AU568" s="255" t="s">
        <v>81</v>
      </c>
      <c r="AV568" s="14" t="s">
        <v>81</v>
      </c>
      <c r="AW568" s="14" t="s">
        <v>34</v>
      </c>
      <c r="AX568" s="14" t="s">
        <v>73</v>
      </c>
      <c r="AY568" s="255" t="s">
        <v>149</v>
      </c>
    </row>
    <row r="569" s="16" customFormat="1">
      <c r="A569" s="16"/>
      <c r="B569" s="267"/>
      <c r="C569" s="268"/>
      <c r="D569" s="236" t="s">
        <v>161</v>
      </c>
      <c r="E569" s="269" t="s">
        <v>507</v>
      </c>
      <c r="F569" s="270" t="s">
        <v>192</v>
      </c>
      <c r="G569" s="268"/>
      <c r="H569" s="271">
        <v>446.70400000000001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T569" s="277" t="s">
        <v>161</v>
      </c>
      <c r="AU569" s="277" t="s">
        <v>81</v>
      </c>
      <c r="AV569" s="16" t="s">
        <v>150</v>
      </c>
      <c r="AW569" s="16" t="s">
        <v>34</v>
      </c>
      <c r="AX569" s="16" t="s">
        <v>73</v>
      </c>
      <c r="AY569" s="277" t="s">
        <v>149</v>
      </c>
    </row>
    <row r="570" s="15" customFormat="1">
      <c r="A570" s="15"/>
      <c r="B570" s="256"/>
      <c r="C570" s="257"/>
      <c r="D570" s="236" t="s">
        <v>161</v>
      </c>
      <c r="E570" s="258" t="s">
        <v>21</v>
      </c>
      <c r="F570" s="259" t="s">
        <v>164</v>
      </c>
      <c r="G570" s="257"/>
      <c r="H570" s="260">
        <v>446.70400000000001</v>
      </c>
      <c r="I570" s="261"/>
      <c r="J570" s="257"/>
      <c r="K570" s="257"/>
      <c r="L570" s="262"/>
      <c r="M570" s="263"/>
      <c r="N570" s="264"/>
      <c r="O570" s="264"/>
      <c r="P570" s="264"/>
      <c r="Q570" s="264"/>
      <c r="R570" s="264"/>
      <c r="S570" s="264"/>
      <c r="T570" s="26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T570" s="266" t="s">
        <v>161</v>
      </c>
      <c r="AU570" s="266" t="s">
        <v>81</v>
      </c>
      <c r="AV570" s="15" t="s">
        <v>157</v>
      </c>
      <c r="AW570" s="15" t="s">
        <v>34</v>
      </c>
      <c r="AX570" s="15" t="s">
        <v>77</v>
      </c>
      <c r="AY570" s="266" t="s">
        <v>149</v>
      </c>
    </row>
    <row r="571" s="2" customFormat="1" ht="37.8" customHeight="1">
      <c r="A571" s="41"/>
      <c r="B571" s="42"/>
      <c r="C571" s="216" t="s">
        <v>951</v>
      </c>
      <c r="D571" s="216" t="s">
        <v>152</v>
      </c>
      <c r="E571" s="217" t="s">
        <v>952</v>
      </c>
      <c r="F571" s="218" t="s">
        <v>953</v>
      </c>
      <c r="G571" s="219" t="s">
        <v>155</v>
      </c>
      <c r="H571" s="220">
        <v>400</v>
      </c>
      <c r="I571" s="221"/>
      <c r="J571" s="222">
        <f>ROUND(I571*H571,2)</f>
        <v>0</v>
      </c>
      <c r="K571" s="218" t="s">
        <v>156</v>
      </c>
      <c r="L571" s="47"/>
      <c r="M571" s="223" t="s">
        <v>21</v>
      </c>
      <c r="N571" s="224" t="s">
        <v>44</v>
      </c>
      <c r="O571" s="87"/>
      <c r="P571" s="225">
        <f>O571*H571</f>
        <v>0</v>
      </c>
      <c r="Q571" s="225">
        <v>0.0023400000000000001</v>
      </c>
      <c r="R571" s="225">
        <f>Q571*H571</f>
        <v>0.93600000000000005</v>
      </c>
      <c r="S571" s="225">
        <v>0</v>
      </c>
      <c r="T571" s="226">
        <f>S571*H571</f>
        <v>0</v>
      </c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R571" s="227" t="s">
        <v>157</v>
      </c>
      <c r="AT571" s="227" t="s">
        <v>152</v>
      </c>
      <c r="AU571" s="227" t="s">
        <v>81</v>
      </c>
      <c r="AY571" s="20" t="s">
        <v>149</v>
      </c>
      <c r="BE571" s="228">
        <f>IF(N571="základní",J571,0)</f>
        <v>0</v>
      </c>
      <c r="BF571" s="228">
        <f>IF(N571="snížená",J571,0)</f>
        <v>0</v>
      </c>
      <c r="BG571" s="228">
        <f>IF(N571="zákl. přenesená",J571,0)</f>
        <v>0</v>
      </c>
      <c r="BH571" s="228">
        <f>IF(N571="sníž. přenesená",J571,0)</f>
        <v>0</v>
      </c>
      <c r="BI571" s="228">
        <f>IF(N571="nulová",J571,0)</f>
        <v>0</v>
      </c>
      <c r="BJ571" s="20" t="s">
        <v>77</v>
      </c>
      <c r="BK571" s="228">
        <f>ROUND(I571*H571,2)</f>
        <v>0</v>
      </c>
      <c r="BL571" s="20" t="s">
        <v>157</v>
      </c>
      <c r="BM571" s="227" t="s">
        <v>954</v>
      </c>
    </row>
    <row r="572" s="2" customFormat="1">
      <c r="A572" s="41"/>
      <c r="B572" s="42"/>
      <c r="C572" s="43"/>
      <c r="D572" s="229" t="s">
        <v>159</v>
      </c>
      <c r="E572" s="43"/>
      <c r="F572" s="230" t="s">
        <v>955</v>
      </c>
      <c r="G572" s="43"/>
      <c r="H572" s="43"/>
      <c r="I572" s="231"/>
      <c r="J572" s="43"/>
      <c r="K572" s="43"/>
      <c r="L572" s="47"/>
      <c r="M572" s="232"/>
      <c r="N572" s="233"/>
      <c r="O572" s="87"/>
      <c r="P572" s="87"/>
      <c r="Q572" s="87"/>
      <c r="R572" s="87"/>
      <c r="S572" s="87"/>
      <c r="T572" s="88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T572" s="20" t="s">
        <v>159</v>
      </c>
      <c r="AU572" s="20" t="s">
        <v>81</v>
      </c>
    </row>
    <row r="573" s="13" customFormat="1">
      <c r="A573" s="13"/>
      <c r="B573" s="234"/>
      <c r="C573" s="235"/>
      <c r="D573" s="236" t="s">
        <v>161</v>
      </c>
      <c r="E573" s="237" t="s">
        <v>21</v>
      </c>
      <c r="F573" s="238" t="s">
        <v>899</v>
      </c>
      <c r="G573" s="235"/>
      <c r="H573" s="237" t="s">
        <v>21</v>
      </c>
      <c r="I573" s="239"/>
      <c r="J573" s="235"/>
      <c r="K573" s="235"/>
      <c r="L573" s="240"/>
      <c r="M573" s="241"/>
      <c r="N573" s="242"/>
      <c r="O573" s="242"/>
      <c r="P573" s="242"/>
      <c r="Q573" s="242"/>
      <c r="R573" s="242"/>
      <c r="S573" s="242"/>
      <c r="T573" s="24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44" t="s">
        <v>161</v>
      </c>
      <c r="AU573" s="244" t="s">
        <v>81</v>
      </c>
      <c r="AV573" s="13" t="s">
        <v>77</v>
      </c>
      <c r="AW573" s="13" t="s">
        <v>34</v>
      </c>
      <c r="AX573" s="13" t="s">
        <v>73</v>
      </c>
      <c r="AY573" s="244" t="s">
        <v>149</v>
      </c>
    </row>
    <row r="574" s="14" customFormat="1">
      <c r="A574" s="14"/>
      <c r="B574" s="245"/>
      <c r="C574" s="246"/>
      <c r="D574" s="236" t="s">
        <v>161</v>
      </c>
      <c r="E574" s="247" t="s">
        <v>21</v>
      </c>
      <c r="F574" s="248" t="s">
        <v>900</v>
      </c>
      <c r="G574" s="246"/>
      <c r="H574" s="249">
        <v>400</v>
      </c>
      <c r="I574" s="250"/>
      <c r="J574" s="246"/>
      <c r="K574" s="246"/>
      <c r="L574" s="251"/>
      <c r="M574" s="252"/>
      <c r="N574" s="253"/>
      <c r="O574" s="253"/>
      <c r="P574" s="253"/>
      <c r="Q574" s="253"/>
      <c r="R574" s="253"/>
      <c r="S574" s="253"/>
      <c r="T574" s="25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5" t="s">
        <v>161</v>
      </c>
      <c r="AU574" s="255" t="s">
        <v>81</v>
      </c>
      <c r="AV574" s="14" t="s">
        <v>81</v>
      </c>
      <c r="AW574" s="14" t="s">
        <v>34</v>
      </c>
      <c r="AX574" s="14" t="s">
        <v>73</v>
      </c>
      <c r="AY574" s="255" t="s">
        <v>149</v>
      </c>
    </row>
    <row r="575" s="16" customFormat="1">
      <c r="A575" s="16"/>
      <c r="B575" s="267"/>
      <c r="C575" s="268"/>
      <c r="D575" s="236" t="s">
        <v>161</v>
      </c>
      <c r="E575" s="269" t="s">
        <v>956</v>
      </c>
      <c r="F575" s="270" t="s">
        <v>192</v>
      </c>
      <c r="G575" s="268"/>
      <c r="H575" s="271">
        <v>400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T575" s="277" t="s">
        <v>161</v>
      </c>
      <c r="AU575" s="277" t="s">
        <v>81</v>
      </c>
      <c r="AV575" s="16" t="s">
        <v>150</v>
      </c>
      <c r="AW575" s="16" t="s">
        <v>34</v>
      </c>
      <c r="AX575" s="16" t="s">
        <v>73</v>
      </c>
      <c r="AY575" s="277" t="s">
        <v>149</v>
      </c>
    </row>
    <row r="576" s="15" customFormat="1">
      <c r="A576" s="15"/>
      <c r="B576" s="256"/>
      <c r="C576" s="257"/>
      <c r="D576" s="236" t="s">
        <v>161</v>
      </c>
      <c r="E576" s="258" t="s">
        <v>21</v>
      </c>
      <c r="F576" s="259" t="s">
        <v>164</v>
      </c>
      <c r="G576" s="257"/>
      <c r="H576" s="260">
        <v>400</v>
      </c>
      <c r="I576" s="261"/>
      <c r="J576" s="257"/>
      <c r="K576" s="257"/>
      <c r="L576" s="262"/>
      <c r="M576" s="263"/>
      <c r="N576" s="264"/>
      <c r="O576" s="264"/>
      <c r="P576" s="264"/>
      <c r="Q576" s="264"/>
      <c r="R576" s="264"/>
      <c r="S576" s="264"/>
      <c r="T576" s="26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T576" s="266" t="s">
        <v>161</v>
      </c>
      <c r="AU576" s="266" t="s">
        <v>81</v>
      </c>
      <c r="AV576" s="15" t="s">
        <v>157</v>
      </c>
      <c r="AW576" s="15" t="s">
        <v>34</v>
      </c>
      <c r="AX576" s="15" t="s">
        <v>77</v>
      </c>
      <c r="AY576" s="266" t="s">
        <v>149</v>
      </c>
    </row>
    <row r="577" s="2" customFormat="1" ht="37.8" customHeight="1">
      <c r="A577" s="41"/>
      <c r="B577" s="42"/>
      <c r="C577" s="216" t="s">
        <v>957</v>
      </c>
      <c r="D577" s="216" t="s">
        <v>152</v>
      </c>
      <c r="E577" s="217" t="s">
        <v>958</v>
      </c>
      <c r="F577" s="218" t="s">
        <v>959</v>
      </c>
      <c r="G577" s="219" t="s">
        <v>155</v>
      </c>
      <c r="H577" s="220">
        <v>4.0999999999999996</v>
      </c>
      <c r="I577" s="221"/>
      <c r="J577" s="222">
        <f>ROUND(I577*H577,2)</f>
        <v>0</v>
      </c>
      <c r="K577" s="218" t="s">
        <v>156</v>
      </c>
      <c r="L577" s="47"/>
      <c r="M577" s="223" t="s">
        <v>21</v>
      </c>
      <c r="N577" s="224" t="s">
        <v>44</v>
      </c>
      <c r="O577" s="87"/>
      <c r="P577" s="225">
        <f>O577*H577</f>
        <v>0</v>
      </c>
      <c r="Q577" s="225">
        <v>0.020480000000000002</v>
      </c>
      <c r="R577" s="225">
        <f>Q577*H577</f>
        <v>0.083968000000000001</v>
      </c>
      <c r="S577" s="225">
        <v>0</v>
      </c>
      <c r="T577" s="226">
        <f>S577*H577</f>
        <v>0</v>
      </c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R577" s="227" t="s">
        <v>157</v>
      </c>
      <c r="AT577" s="227" t="s">
        <v>152</v>
      </c>
      <c r="AU577" s="227" t="s">
        <v>81</v>
      </c>
      <c r="AY577" s="20" t="s">
        <v>149</v>
      </c>
      <c r="BE577" s="228">
        <f>IF(N577="základní",J577,0)</f>
        <v>0</v>
      </c>
      <c r="BF577" s="228">
        <f>IF(N577="snížená",J577,0)</f>
        <v>0</v>
      </c>
      <c r="BG577" s="228">
        <f>IF(N577="zákl. přenesená",J577,0)</f>
        <v>0</v>
      </c>
      <c r="BH577" s="228">
        <f>IF(N577="sníž. přenesená",J577,0)</f>
        <v>0</v>
      </c>
      <c r="BI577" s="228">
        <f>IF(N577="nulová",J577,0)</f>
        <v>0</v>
      </c>
      <c r="BJ577" s="20" t="s">
        <v>77</v>
      </c>
      <c r="BK577" s="228">
        <f>ROUND(I577*H577,2)</f>
        <v>0</v>
      </c>
      <c r="BL577" s="20" t="s">
        <v>157</v>
      </c>
      <c r="BM577" s="227" t="s">
        <v>960</v>
      </c>
    </row>
    <row r="578" s="2" customFormat="1">
      <c r="A578" s="41"/>
      <c r="B578" s="42"/>
      <c r="C578" s="43"/>
      <c r="D578" s="229" t="s">
        <v>159</v>
      </c>
      <c r="E578" s="43"/>
      <c r="F578" s="230" t="s">
        <v>961</v>
      </c>
      <c r="G578" s="43"/>
      <c r="H578" s="43"/>
      <c r="I578" s="231"/>
      <c r="J578" s="43"/>
      <c r="K578" s="43"/>
      <c r="L578" s="47"/>
      <c r="M578" s="232"/>
      <c r="N578" s="233"/>
      <c r="O578" s="87"/>
      <c r="P578" s="87"/>
      <c r="Q578" s="87"/>
      <c r="R578" s="87"/>
      <c r="S578" s="87"/>
      <c r="T578" s="88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T578" s="20" t="s">
        <v>159</v>
      </c>
      <c r="AU578" s="20" t="s">
        <v>81</v>
      </c>
    </row>
    <row r="579" s="13" customFormat="1">
      <c r="A579" s="13"/>
      <c r="B579" s="234"/>
      <c r="C579" s="235"/>
      <c r="D579" s="236" t="s">
        <v>161</v>
      </c>
      <c r="E579" s="237" t="s">
        <v>21</v>
      </c>
      <c r="F579" s="238" t="s">
        <v>962</v>
      </c>
      <c r="G579" s="235"/>
      <c r="H579" s="237" t="s">
        <v>21</v>
      </c>
      <c r="I579" s="239"/>
      <c r="J579" s="235"/>
      <c r="K579" s="235"/>
      <c r="L579" s="240"/>
      <c r="M579" s="241"/>
      <c r="N579" s="242"/>
      <c r="O579" s="242"/>
      <c r="P579" s="242"/>
      <c r="Q579" s="242"/>
      <c r="R579" s="242"/>
      <c r="S579" s="242"/>
      <c r="T579" s="24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44" t="s">
        <v>161</v>
      </c>
      <c r="AU579" s="244" t="s">
        <v>81</v>
      </c>
      <c r="AV579" s="13" t="s">
        <v>77</v>
      </c>
      <c r="AW579" s="13" t="s">
        <v>34</v>
      </c>
      <c r="AX579" s="13" t="s">
        <v>73</v>
      </c>
      <c r="AY579" s="244" t="s">
        <v>149</v>
      </c>
    </row>
    <row r="580" s="13" customFormat="1">
      <c r="A580" s="13"/>
      <c r="B580" s="234"/>
      <c r="C580" s="235"/>
      <c r="D580" s="236" t="s">
        <v>161</v>
      </c>
      <c r="E580" s="237" t="s">
        <v>21</v>
      </c>
      <c r="F580" s="238" t="s">
        <v>227</v>
      </c>
      <c r="G580" s="235"/>
      <c r="H580" s="237" t="s">
        <v>21</v>
      </c>
      <c r="I580" s="239"/>
      <c r="J580" s="235"/>
      <c r="K580" s="235"/>
      <c r="L580" s="240"/>
      <c r="M580" s="241"/>
      <c r="N580" s="242"/>
      <c r="O580" s="242"/>
      <c r="P580" s="242"/>
      <c r="Q580" s="242"/>
      <c r="R580" s="242"/>
      <c r="S580" s="242"/>
      <c r="T580" s="24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44" t="s">
        <v>161</v>
      </c>
      <c r="AU580" s="244" t="s">
        <v>81</v>
      </c>
      <c r="AV580" s="13" t="s">
        <v>77</v>
      </c>
      <c r="AW580" s="13" t="s">
        <v>34</v>
      </c>
      <c r="AX580" s="13" t="s">
        <v>73</v>
      </c>
      <c r="AY580" s="244" t="s">
        <v>149</v>
      </c>
    </row>
    <row r="581" s="13" customFormat="1">
      <c r="A581" s="13"/>
      <c r="B581" s="234"/>
      <c r="C581" s="235"/>
      <c r="D581" s="236" t="s">
        <v>161</v>
      </c>
      <c r="E581" s="237" t="s">
        <v>21</v>
      </c>
      <c r="F581" s="238" t="s">
        <v>963</v>
      </c>
      <c r="G581" s="235"/>
      <c r="H581" s="237" t="s">
        <v>21</v>
      </c>
      <c r="I581" s="239"/>
      <c r="J581" s="235"/>
      <c r="K581" s="235"/>
      <c r="L581" s="240"/>
      <c r="M581" s="241"/>
      <c r="N581" s="242"/>
      <c r="O581" s="242"/>
      <c r="P581" s="242"/>
      <c r="Q581" s="242"/>
      <c r="R581" s="242"/>
      <c r="S581" s="242"/>
      <c r="T581" s="24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44" t="s">
        <v>161</v>
      </c>
      <c r="AU581" s="244" t="s">
        <v>81</v>
      </c>
      <c r="AV581" s="13" t="s">
        <v>77</v>
      </c>
      <c r="AW581" s="13" t="s">
        <v>34</v>
      </c>
      <c r="AX581" s="13" t="s">
        <v>73</v>
      </c>
      <c r="AY581" s="244" t="s">
        <v>149</v>
      </c>
    </row>
    <row r="582" s="14" customFormat="1">
      <c r="A582" s="14"/>
      <c r="B582" s="245"/>
      <c r="C582" s="246"/>
      <c r="D582" s="236" t="s">
        <v>161</v>
      </c>
      <c r="E582" s="247" t="s">
        <v>21</v>
      </c>
      <c r="F582" s="248" t="s">
        <v>964</v>
      </c>
      <c r="G582" s="246"/>
      <c r="H582" s="249">
        <v>4.0999999999999996</v>
      </c>
      <c r="I582" s="250"/>
      <c r="J582" s="246"/>
      <c r="K582" s="246"/>
      <c r="L582" s="251"/>
      <c r="M582" s="252"/>
      <c r="N582" s="253"/>
      <c r="O582" s="253"/>
      <c r="P582" s="253"/>
      <c r="Q582" s="253"/>
      <c r="R582" s="253"/>
      <c r="S582" s="253"/>
      <c r="T582" s="25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5" t="s">
        <v>161</v>
      </c>
      <c r="AU582" s="255" t="s">
        <v>81</v>
      </c>
      <c r="AV582" s="14" t="s">
        <v>81</v>
      </c>
      <c r="AW582" s="14" t="s">
        <v>34</v>
      </c>
      <c r="AX582" s="14" t="s">
        <v>73</v>
      </c>
      <c r="AY582" s="255" t="s">
        <v>149</v>
      </c>
    </row>
    <row r="583" s="15" customFormat="1">
      <c r="A583" s="15"/>
      <c r="B583" s="256"/>
      <c r="C583" s="257"/>
      <c r="D583" s="236" t="s">
        <v>161</v>
      </c>
      <c r="E583" s="258" t="s">
        <v>21</v>
      </c>
      <c r="F583" s="259" t="s">
        <v>164</v>
      </c>
      <c r="G583" s="257"/>
      <c r="H583" s="260">
        <v>4.0999999999999996</v>
      </c>
      <c r="I583" s="261"/>
      <c r="J583" s="257"/>
      <c r="K583" s="257"/>
      <c r="L583" s="262"/>
      <c r="M583" s="263"/>
      <c r="N583" s="264"/>
      <c r="O583" s="264"/>
      <c r="P583" s="264"/>
      <c r="Q583" s="264"/>
      <c r="R583" s="264"/>
      <c r="S583" s="264"/>
      <c r="T583" s="26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T583" s="266" t="s">
        <v>161</v>
      </c>
      <c r="AU583" s="266" t="s">
        <v>81</v>
      </c>
      <c r="AV583" s="15" t="s">
        <v>157</v>
      </c>
      <c r="AW583" s="15" t="s">
        <v>34</v>
      </c>
      <c r="AX583" s="15" t="s">
        <v>77</v>
      </c>
      <c r="AY583" s="266" t="s">
        <v>149</v>
      </c>
    </row>
    <row r="584" s="2" customFormat="1" ht="55.5" customHeight="1">
      <c r="A584" s="41"/>
      <c r="B584" s="42"/>
      <c r="C584" s="216" t="s">
        <v>965</v>
      </c>
      <c r="D584" s="216" t="s">
        <v>152</v>
      </c>
      <c r="E584" s="217" t="s">
        <v>966</v>
      </c>
      <c r="F584" s="218" t="s">
        <v>967</v>
      </c>
      <c r="G584" s="219" t="s">
        <v>155</v>
      </c>
      <c r="H584" s="220">
        <v>4.0999999999999996</v>
      </c>
      <c r="I584" s="221"/>
      <c r="J584" s="222">
        <f>ROUND(I584*H584,2)</f>
        <v>0</v>
      </c>
      <c r="K584" s="218" t="s">
        <v>156</v>
      </c>
      <c r="L584" s="47"/>
      <c r="M584" s="223" t="s">
        <v>21</v>
      </c>
      <c r="N584" s="224" t="s">
        <v>44</v>
      </c>
      <c r="O584" s="87"/>
      <c r="P584" s="225">
        <f>O584*H584</f>
        <v>0</v>
      </c>
      <c r="Q584" s="225">
        <v>0.0079000000000000008</v>
      </c>
      <c r="R584" s="225">
        <f>Q584*H584</f>
        <v>0.032390000000000002</v>
      </c>
      <c r="S584" s="225">
        <v>0</v>
      </c>
      <c r="T584" s="226">
        <f>S584*H584</f>
        <v>0</v>
      </c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R584" s="227" t="s">
        <v>157</v>
      </c>
      <c r="AT584" s="227" t="s">
        <v>152</v>
      </c>
      <c r="AU584" s="227" t="s">
        <v>81</v>
      </c>
      <c r="AY584" s="20" t="s">
        <v>149</v>
      </c>
      <c r="BE584" s="228">
        <f>IF(N584="základní",J584,0)</f>
        <v>0</v>
      </c>
      <c r="BF584" s="228">
        <f>IF(N584="snížená",J584,0)</f>
        <v>0</v>
      </c>
      <c r="BG584" s="228">
        <f>IF(N584="zákl. přenesená",J584,0)</f>
        <v>0</v>
      </c>
      <c r="BH584" s="228">
        <f>IF(N584="sníž. přenesená",J584,0)</f>
        <v>0</v>
      </c>
      <c r="BI584" s="228">
        <f>IF(N584="nulová",J584,0)</f>
        <v>0</v>
      </c>
      <c r="BJ584" s="20" t="s">
        <v>77</v>
      </c>
      <c r="BK584" s="228">
        <f>ROUND(I584*H584,2)</f>
        <v>0</v>
      </c>
      <c r="BL584" s="20" t="s">
        <v>157</v>
      </c>
      <c r="BM584" s="227" t="s">
        <v>968</v>
      </c>
    </row>
    <row r="585" s="2" customFormat="1">
      <c r="A585" s="41"/>
      <c r="B585" s="42"/>
      <c r="C585" s="43"/>
      <c r="D585" s="229" t="s">
        <v>159</v>
      </c>
      <c r="E585" s="43"/>
      <c r="F585" s="230" t="s">
        <v>969</v>
      </c>
      <c r="G585" s="43"/>
      <c r="H585" s="43"/>
      <c r="I585" s="231"/>
      <c r="J585" s="43"/>
      <c r="K585" s="43"/>
      <c r="L585" s="47"/>
      <c r="M585" s="232"/>
      <c r="N585" s="233"/>
      <c r="O585" s="87"/>
      <c r="P585" s="87"/>
      <c r="Q585" s="87"/>
      <c r="R585" s="87"/>
      <c r="S585" s="87"/>
      <c r="T585" s="88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T585" s="20" t="s">
        <v>159</v>
      </c>
      <c r="AU585" s="20" t="s">
        <v>81</v>
      </c>
    </row>
    <row r="586" s="13" customFormat="1">
      <c r="A586" s="13"/>
      <c r="B586" s="234"/>
      <c r="C586" s="235"/>
      <c r="D586" s="236" t="s">
        <v>161</v>
      </c>
      <c r="E586" s="237" t="s">
        <v>21</v>
      </c>
      <c r="F586" s="238" t="s">
        <v>962</v>
      </c>
      <c r="G586" s="235"/>
      <c r="H586" s="237" t="s">
        <v>21</v>
      </c>
      <c r="I586" s="239"/>
      <c r="J586" s="235"/>
      <c r="K586" s="235"/>
      <c r="L586" s="240"/>
      <c r="M586" s="241"/>
      <c r="N586" s="242"/>
      <c r="O586" s="242"/>
      <c r="P586" s="242"/>
      <c r="Q586" s="242"/>
      <c r="R586" s="242"/>
      <c r="S586" s="242"/>
      <c r="T586" s="24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44" t="s">
        <v>161</v>
      </c>
      <c r="AU586" s="244" t="s">
        <v>81</v>
      </c>
      <c r="AV586" s="13" t="s">
        <v>77</v>
      </c>
      <c r="AW586" s="13" t="s">
        <v>34</v>
      </c>
      <c r="AX586" s="13" t="s">
        <v>73</v>
      </c>
      <c r="AY586" s="244" t="s">
        <v>149</v>
      </c>
    </row>
    <row r="587" s="13" customFormat="1">
      <c r="A587" s="13"/>
      <c r="B587" s="234"/>
      <c r="C587" s="235"/>
      <c r="D587" s="236" t="s">
        <v>161</v>
      </c>
      <c r="E587" s="237" t="s">
        <v>21</v>
      </c>
      <c r="F587" s="238" t="s">
        <v>227</v>
      </c>
      <c r="G587" s="235"/>
      <c r="H587" s="237" t="s">
        <v>21</v>
      </c>
      <c r="I587" s="239"/>
      <c r="J587" s="235"/>
      <c r="K587" s="235"/>
      <c r="L587" s="240"/>
      <c r="M587" s="241"/>
      <c r="N587" s="242"/>
      <c r="O587" s="242"/>
      <c r="P587" s="242"/>
      <c r="Q587" s="242"/>
      <c r="R587" s="242"/>
      <c r="S587" s="242"/>
      <c r="T587" s="24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44" t="s">
        <v>161</v>
      </c>
      <c r="AU587" s="244" t="s">
        <v>81</v>
      </c>
      <c r="AV587" s="13" t="s">
        <v>77</v>
      </c>
      <c r="AW587" s="13" t="s">
        <v>34</v>
      </c>
      <c r="AX587" s="13" t="s">
        <v>73</v>
      </c>
      <c r="AY587" s="244" t="s">
        <v>149</v>
      </c>
    </row>
    <row r="588" s="13" customFormat="1">
      <c r="A588" s="13"/>
      <c r="B588" s="234"/>
      <c r="C588" s="235"/>
      <c r="D588" s="236" t="s">
        <v>161</v>
      </c>
      <c r="E588" s="237" t="s">
        <v>21</v>
      </c>
      <c r="F588" s="238" t="s">
        <v>963</v>
      </c>
      <c r="G588" s="235"/>
      <c r="H588" s="237" t="s">
        <v>21</v>
      </c>
      <c r="I588" s="239"/>
      <c r="J588" s="235"/>
      <c r="K588" s="235"/>
      <c r="L588" s="240"/>
      <c r="M588" s="241"/>
      <c r="N588" s="242"/>
      <c r="O588" s="242"/>
      <c r="P588" s="242"/>
      <c r="Q588" s="242"/>
      <c r="R588" s="242"/>
      <c r="S588" s="242"/>
      <c r="T588" s="24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44" t="s">
        <v>161</v>
      </c>
      <c r="AU588" s="244" t="s">
        <v>81</v>
      </c>
      <c r="AV588" s="13" t="s">
        <v>77</v>
      </c>
      <c r="AW588" s="13" t="s">
        <v>34</v>
      </c>
      <c r="AX588" s="13" t="s">
        <v>73</v>
      </c>
      <c r="AY588" s="244" t="s">
        <v>149</v>
      </c>
    </row>
    <row r="589" s="14" customFormat="1">
      <c r="A589" s="14"/>
      <c r="B589" s="245"/>
      <c r="C589" s="246"/>
      <c r="D589" s="236" t="s">
        <v>161</v>
      </c>
      <c r="E589" s="247" t="s">
        <v>21</v>
      </c>
      <c r="F589" s="248" t="s">
        <v>964</v>
      </c>
      <c r="G589" s="246"/>
      <c r="H589" s="249">
        <v>4.0999999999999996</v>
      </c>
      <c r="I589" s="250"/>
      <c r="J589" s="246"/>
      <c r="K589" s="246"/>
      <c r="L589" s="251"/>
      <c r="M589" s="252"/>
      <c r="N589" s="253"/>
      <c r="O589" s="253"/>
      <c r="P589" s="253"/>
      <c r="Q589" s="253"/>
      <c r="R589" s="253"/>
      <c r="S589" s="253"/>
      <c r="T589" s="25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255" t="s">
        <v>161</v>
      </c>
      <c r="AU589" s="255" t="s">
        <v>81</v>
      </c>
      <c r="AV589" s="14" t="s">
        <v>81</v>
      </c>
      <c r="AW589" s="14" t="s">
        <v>34</v>
      </c>
      <c r="AX589" s="14" t="s">
        <v>73</v>
      </c>
      <c r="AY589" s="255" t="s">
        <v>149</v>
      </c>
    </row>
    <row r="590" s="15" customFormat="1">
      <c r="A590" s="15"/>
      <c r="B590" s="256"/>
      <c r="C590" s="257"/>
      <c r="D590" s="236" t="s">
        <v>161</v>
      </c>
      <c r="E590" s="258" t="s">
        <v>21</v>
      </c>
      <c r="F590" s="259" t="s">
        <v>164</v>
      </c>
      <c r="G590" s="257"/>
      <c r="H590" s="260">
        <v>4.0999999999999996</v>
      </c>
      <c r="I590" s="261"/>
      <c r="J590" s="257"/>
      <c r="K590" s="257"/>
      <c r="L590" s="262"/>
      <c r="M590" s="263"/>
      <c r="N590" s="264"/>
      <c r="O590" s="264"/>
      <c r="P590" s="264"/>
      <c r="Q590" s="264"/>
      <c r="R590" s="264"/>
      <c r="S590" s="264"/>
      <c r="T590" s="26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T590" s="266" t="s">
        <v>161</v>
      </c>
      <c r="AU590" s="266" t="s">
        <v>81</v>
      </c>
      <c r="AV590" s="15" t="s">
        <v>157</v>
      </c>
      <c r="AW590" s="15" t="s">
        <v>34</v>
      </c>
      <c r="AX590" s="15" t="s">
        <v>77</v>
      </c>
      <c r="AY590" s="266" t="s">
        <v>149</v>
      </c>
    </row>
    <row r="591" s="2" customFormat="1" ht="24.15" customHeight="1">
      <c r="A591" s="41"/>
      <c r="B591" s="42"/>
      <c r="C591" s="216" t="s">
        <v>970</v>
      </c>
      <c r="D591" s="216" t="s">
        <v>152</v>
      </c>
      <c r="E591" s="217" t="s">
        <v>971</v>
      </c>
      <c r="F591" s="218" t="s">
        <v>972</v>
      </c>
      <c r="G591" s="219" t="s">
        <v>155</v>
      </c>
      <c r="H591" s="220">
        <v>8.1999999999999993</v>
      </c>
      <c r="I591" s="221"/>
      <c r="J591" s="222">
        <f>ROUND(I591*H591,2)</f>
        <v>0</v>
      </c>
      <c r="K591" s="218" t="s">
        <v>156</v>
      </c>
      <c r="L591" s="47"/>
      <c r="M591" s="223" t="s">
        <v>21</v>
      </c>
      <c r="N591" s="224" t="s">
        <v>44</v>
      </c>
      <c r="O591" s="87"/>
      <c r="P591" s="225">
        <f>O591*H591</f>
        <v>0</v>
      </c>
      <c r="Q591" s="225">
        <v>0.00013999999999999999</v>
      </c>
      <c r="R591" s="225">
        <f>Q591*H591</f>
        <v>0.0011479999999999997</v>
      </c>
      <c r="S591" s="225">
        <v>0</v>
      </c>
      <c r="T591" s="226">
        <f>S591*H591</f>
        <v>0</v>
      </c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R591" s="227" t="s">
        <v>157</v>
      </c>
      <c r="AT591" s="227" t="s">
        <v>152</v>
      </c>
      <c r="AU591" s="227" t="s">
        <v>81</v>
      </c>
      <c r="AY591" s="20" t="s">
        <v>149</v>
      </c>
      <c r="BE591" s="228">
        <f>IF(N591="základní",J591,0)</f>
        <v>0</v>
      </c>
      <c r="BF591" s="228">
        <f>IF(N591="snížená",J591,0)</f>
        <v>0</v>
      </c>
      <c r="BG591" s="228">
        <f>IF(N591="zákl. přenesená",J591,0)</f>
        <v>0</v>
      </c>
      <c r="BH591" s="228">
        <f>IF(N591="sníž. přenesená",J591,0)</f>
        <v>0</v>
      </c>
      <c r="BI591" s="228">
        <f>IF(N591="nulová",J591,0)</f>
        <v>0</v>
      </c>
      <c r="BJ591" s="20" t="s">
        <v>77</v>
      </c>
      <c r="BK591" s="228">
        <f>ROUND(I591*H591,2)</f>
        <v>0</v>
      </c>
      <c r="BL591" s="20" t="s">
        <v>157</v>
      </c>
      <c r="BM591" s="227" t="s">
        <v>973</v>
      </c>
    </row>
    <row r="592" s="2" customFormat="1">
      <c r="A592" s="41"/>
      <c r="B592" s="42"/>
      <c r="C592" s="43"/>
      <c r="D592" s="229" t="s">
        <v>159</v>
      </c>
      <c r="E592" s="43"/>
      <c r="F592" s="230" t="s">
        <v>974</v>
      </c>
      <c r="G592" s="43"/>
      <c r="H592" s="43"/>
      <c r="I592" s="231"/>
      <c r="J592" s="43"/>
      <c r="K592" s="43"/>
      <c r="L592" s="47"/>
      <c r="M592" s="232"/>
      <c r="N592" s="233"/>
      <c r="O592" s="87"/>
      <c r="P592" s="87"/>
      <c r="Q592" s="87"/>
      <c r="R592" s="87"/>
      <c r="S592" s="87"/>
      <c r="T592" s="88"/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T592" s="20" t="s">
        <v>159</v>
      </c>
      <c r="AU592" s="20" t="s">
        <v>81</v>
      </c>
    </row>
    <row r="593" s="13" customFormat="1">
      <c r="A593" s="13"/>
      <c r="B593" s="234"/>
      <c r="C593" s="235"/>
      <c r="D593" s="236" t="s">
        <v>161</v>
      </c>
      <c r="E593" s="237" t="s">
        <v>21</v>
      </c>
      <c r="F593" s="238" t="s">
        <v>975</v>
      </c>
      <c r="G593" s="235"/>
      <c r="H593" s="237" t="s">
        <v>21</v>
      </c>
      <c r="I593" s="239"/>
      <c r="J593" s="235"/>
      <c r="K593" s="235"/>
      <c r="L593" s="240"/>
      <c r="M593" s="241"/>
      <c r="N593" s="242"/>
      <c r="O593" s="242"/>
      <c r="P593" s="242"/>
      <c r="Q593" s="242"/>
      <c r="R593" s="242"/>
      <c r="S593" s="242"/>
      <c r="T593" s="24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44" t="s">
        <v>161</v>
      </c>
      <c r="AU593" s="244" t="s">
        <v>81</v>
      </c>
      <c r="AV593" s="13" t="s">
        <v>77</v>
      </c>
      <c r="AW593" s="13" t="s">
        <v>34</v>
      </c>
      <c r="AX593" s="13" t="s">
        <v>73</v>
      </c>
      <c r="AY593" s="244" t="s">
        <v>149</v>
      </c>
    </row>
    <row r="594" s="13" customFormat="1">
      <c r="A594" s="13"/>
      <c r="B594" s="234"/>
      <c r="C594" s="235"/>
      <c r="D594" s="236" t="s">
        <v>161</v>
      </c>
      <c r="E594" s="237" t="s">
        <v>21</v>
      </c>
      <c r="F594" s="238" t="s">
        <v>976</v>
      </c>
      <c r="G594" s="235"/>
      <c r="H594" s="237" t="s">
        <v>21</v>
      </c>
      <c r="I594" s="239"/>
      <c r="J594" s="235"/>
      <c r="K594" s="235"/>
      <c r="L594" s="240"/>
      <c r="M594" s="241"/>
      <c r="N594" s="242"/>
      <c r="O594" s="242"/>
      <c r="P594" s="242"/>
      <c r="Q594" s="242"/>
      <c r="R594" s="242"/>
      <c r="S594" s="242"/>
      <c r="T594" s="24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44" t="s">
        <v>161</v>
      </c>
      <c r="AU594" s="244" t="s">
        <v>81</v>
      </c>
      <c r="AV594" s="13" t="s">
        <v>77</v>
      </c>
      <c r="AW594" s="13" t="s">
        <v>34</v>
      </c>
      <c r="AX594" s="13" t="s">
        <v>73</v>
      </c>
      <c r="AY594" s="244" t="s">
        <v>149</v>
      </c>
    </row>
    <row r="595" s="13" customFormat="1">
      <c r="A595" s="13"/>
      <c r="B595" s="234"/>
      <c r="C595" s="235"/>
      <c r="D595" s="236" t="s">
        <v>161</v>
      </c>
      <c r="E595" s="237" t="s">
        <v>21</v>
      </c>
      <c r="F595" s="238" t="s">
        <v>227</v>
      </c>
      <c r="G595" s="235"/>
      <c r="H595" s="237" t="s">
        <v>21</v>
      </c>
      <c r="I595" s="239"/>
      <c r="J595" s="235"/>
      <c r="K595" s="235"/>
      <c r="L595" s="240"/>
      <c r="M595" s="241"/>
      <c r="N595" s="242"/>
      <c r="O595" s="242"/>
      <c r="P595" s="242"/>
      <c r="Q595" s="242"/>
      <c r="R595" s="242"/>
      <c r="S595" s="242"/>
      <c r="T595" s="24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44" t="s">
        <v>161</v>
      </c>
      <c r="AU595" s="244" t="s">
        <v>81</v>
      </c>
      <c r="AV595" s="13" t="s">
        <v>77</v>
      </c>
      <c r="AW595" s="13" t="s">
        <v>34</v>
      </c>
      <c r="AX595" s="13" t="s">
        <v>73</v>
      </c>
      <c r="AY595" s="244" t="s">
        <v>149</v>
      </c>
    </row>
    <row r="596" s="13" customFormat="1">
      <c r="A596" s="13"/>
      <c r="B596" s="234"/>
      <c r="C596" s="235"/>
      <c r="D596" s="236" t="s">
        <v>161</v>
      </c>
      <c r="E596" s="237" t="s">
        <v>21</v>
      </c>
      <c r="F596" s="238" t="s">
        <v>963</v>
      </c>
      <c r="G596" s="235"/>
      <c r="H596" s="237" t="s">
        <v>21</v>
      </c>
      <c r="I596" s="239"/>
      <c r="J596" s="235"/>
      <c r="K596" s="235"/>
      <c r="L596" s="240"/>
      <c r="M596" s="241"/>
      <c r="N596" s="242"/>
      <c r="O596" s="242"/>
      <c r="P596" s="242"/>
      <c r="Q596" s="242"/>
      <c r="R596" s="242"/>
      <c r="S596" s="242"/>
      <c r="T596" s="24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44" t="s">
        <v>161</v>
      </c>
      <c r="AU596" s="244" t="s">
        <v>81</v>
      </c>
      <c r="AV596" s="13" t="s">
        <v>77</v>
      </c>
      <c r="AW596" s="13" t="s">
        <v>34</v>
      </c>
      <c r="AX596" s="13" t="s">
        <v>73</v>
      </c>
      <c r="AY596" s="244" t="s">
        <v>149</v>
      </c>
    </row>
    <row r="597" s="14" customFormat="1">
      <c r="A597" s="14"/>
      <c r="B597" s="245"/>
      <c r="C597" s="246"/>
      <c r="D597" s="236" t="s">
        <v>161</v>
      </c>
      <c r="E597" s="247" t="s">
        <v>21</v>
      </c>
      <c r="F597" s="248" t="s">
        <v>977</v>
      </c>
      <c r="G597" s="246"/>
      <c r="H597" s="249">
        <v>8.1999999999999993</v>
      </c>
      <c r="I597" s="250"/>
      <c r="J597" s="246"/>
      <c r="K597" s="246"/>
      <c r="L597" s="251"/>
      <c r="M597" s="252"/>
      <c r="N597" s="253"/>
      <c r="O597" s="253"/>
      <c r="P597" s="253"/>
      <c r="Q597" s="253"/>
      <c r="R597" s="253"/>
      <c r="S597" s="253"/>
      <c r="T597" s="25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5" t="s">
        <v>161</v>
      </c>
      <c r="AU597" s="255" t="s">
        <v>81</v>
      </c>
      <c r="AV597" s="14" t="s">
        <v>81</v>
      </c>
      <c r="AW597" s="14" t="s">
        <v>34</v>
      </c>
      <c r="AX597" s="14" t="s">
        <v>73</v>
      </c>
      <c r="AY597" s="255" t="s">
        <v>149</v>
      </c>
    </row>
    <row r="598" s="15" customFormat="1">
      <c r="A598" s="15"/>
      <c r="B598" s="256"/>
      <c r="C598" s="257"/>
      <c r="D598" s="236" t="s">
        <v>161</v>
      </c>
      <c r="E598" s="258" t="s">
        <v>21</v>
      </c>
      <c r="F598" s="259" t="s">
        <v>164</v>
      </c>
      <c r="G598" s="257"/>
      <c r="H598" s="260">
        <v>8.1999999999999993</v>
      </c>
      <c r="I598" s="261"/>
      <c r="J598" s="257"/>
      <c r="K598" s="257"/>
      <c r="L598" s="262"/>
      <c r="M598" s="263"/>
      <c r="N598" s="264"/>
      <c r="O598" s="264"/>
      <c r="P598" s="264"/>
      <c r="Q598" s="264"/>
      <c r="R598" s="264"/>
      <c r="S598" s="264"/>
      <c r="T598" s="26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T598" s="266" t="s">
        <v>161</v>
      </c>
      <c r="AU598" s="266" t="s">
        <v>81</v>
      </c>
      <c r="AV598" s="15" t="s">
        <v>157</v>
      </c>
      <c r="AW598" s="15" t="s">
        <v>34</v>
      </c>
      <c r="AX598" s="15" t="s">
        <v>77</v>
      </c>
      <c r="AY598" s="266" t="s">
        <v>149</v>
      </c>
    </row>
    <row r="599" s="2" customFormat="1" ht="37.8" customHeight="1">
      <c r="A599" s="41"/>
      <c r="B599" s="42"/>
      <c r="C599" s="216" t="s">
        <v>978</v>
      </c>
      <c r="D599" s="216" t="s">
        <v>152</v>
      </c>
      <c r="E599" s="217" t="s">
        <v>979</v>
      </c>
      <c r="F599" s="218" t="s">
        <v>980</v>
      </c>
      <c r="G599" s="219" t="s">
        <v>155</v>
      </c>
      <c r="H599" s="220">
        <v>8.1999999999999993</v>
      </c>
      <c r="I599" s="221"/>
      <c r="J599" s="222">
        <f>ROUND(I599*H599,2)</f>
        <v>0</v>
      </c>
      <c r="K599" s="218" t="s">
        <v>156</v>
      </c>
      <c r="L599" s="47"/>
      <c r="M599" s="223" t="s">
        <v>21</v>
      </c>
      <c r="N599" s="224" t="s">
        <v>44</v>
      </c>
      <c r="O599" s="87"/>
      <c r="P599" s="225">
        <f>O599*H599</f>
        <v>0</v>
      </c>
      <c r="Q599" s="225">
        <v>0.00382</v>
      </c>
      <c r="R599" s="225">
        <f>Q599*H599</f>
        <v>0.031323999999999998</v>
      </c>
      <c r="S599" s="225">
        <v>0</v>
      </c>
      <c r="T599" s="226">
        <f>S599*H599</f>
        <v>0</v>
      </c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R599" s="227" t="s">
        <v>157</v>
      </c>
      <c r="AT599" s="227" t="s">
        <v>152</v>
      </c>
      <c r="AU599" s="227" t="s">
        <v>81</v>
      </c>
      <c r="AY599" s="20" t="s">
        <v>149</v>
      </c>
      <c r="BE599" s="228">
        <f>IF(N599="základní",J599,0)</f>
        <v>0</v>
      </c>
      <c r="BF599" s="228">
        <f>IF(N599="snížená",J599,0)</f>
        <v>0</v>
      </c>
      <c r="BG599" s="228">
        <f>IF(N599="zákl. přenesená",J599,0)</f>
        <v>0</v>
      </c>
      <c r="BH599" s="228">
        <f>IF(N599="sníž. přenesená",J599,0)</f>
        <v>0</v>
      </c>
      <c r="BI599" s="228">
        <f>IF(N599="nulová",J599,0)</f>
        <v>0</v>
      </c>
      <c r="BJ599" s="20" t="s">
        <v>77</v>
      </c>
      <c r="BK599" s="228">
        <f>ROUND(I599*H599,2)</f>
        <v>0</v>
      </c>
      <c r="BL599" s="20" t="s">
        <v>157</v>
      </c>
      <c r="BM599" s="227" t="s">
        <v>981</v>
      </c>
    </row>
    <row r="600" s="2" customFormat="1">
      <c r="A600" s="41"/>
      <c r="B600" s="42"/>
      <c r="C600" s="43"/>
      <c r="D600" s="229" t="s">
        <v>159</v>
      </c>
      <c r="E600" s="43"/>
      <c r="F600" s="230" t="s">
        <v>982</v>
      </c>
      <c r="G600" s="43"/>
      <c r="H600" s="43"/>
      <c r="I600" s="231"/>
      <c r="J600" s="43"/>
      <c r="K600" s="43"/>
      <c r="L600" s="47"/>
      <c r="M600" s="232"/>
      <c r="N600" s="233"/>
      <c r="O600" s="87"/>
      <c r="P600" s="87"/>
      <c r="Q600" s="87"/>
      <c r="R600" s="87"/>
      <c r="S600" s="87"/>
      <c r="T600" s="88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T600" s="20" t="s">
        <v>159</v>
      </c>
      <c r="AU600" s="20" t="s">
        <v>81</v>
      </c>
    </row>
    <row r="601" s="2" customFormat="1">
      <c r="A601" s="41"/>
      <c r="B601" s="42"/>
      <c r="C601" s="43"/>
      <c r="D601" s="236" t="s">
        <v>279</v>
      </c>
      <c r="E601" s="43"/>
      <c r="F601" s="288" t="s">
        <v>280</v>
      </c>
      <c r="G601" s="43"/>
      <c r="H601" s="43"/>
      <c r="I601" s="231"/>
      <c r="J601" s="43"/>
      <c r="K601" s="43"/>
      <c r="L601" s="47"/>
      <c r="M601" s="232"/>
      <c r="N601" s="233"/>
      <c r="O601" s="87"/>
      <c r="P601" s="87"/>
      <c r="Q601" s="87"/>
      <c r="R601" s="87"/>
      <c r="S601" s="87"/>
      <c r="T601" s="88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T601" s="20" t="s">
        <v>279</v>
      </c>
      <c r="AU601" s="20" t="s">
        <v>81</v>
      </c>
    </row>
    <row r="602" s="13" customFormat="1">
      <c r="A602" s="13"/>
      <c r="B602" s="234"/>
      <c r="C602" s="235"/>
      <c r="D602" s="236" t="s">
        <v>161</v>
      </c>
      <c r="E602" s="237" t="s">
        <v>21</v>
      </c>
      <c r="F602" s="238" t="s">
        <v>975</v>
      </c>
      <c r="G602" s="235"/>
      <c r="H602" s="237" t="s">
        <v>21</v>
      </c>
      <c r="I602" s="239"/>
      <c r="J602" s="235"/>
      <c r="K602" s="235"/>
      <c r="L602" s="240"/>
      <c r="M602" s="241"/>
      <c r="N602" s="242"/>
      <c r="O602" s="242"/>
      <c r="P602" s="242"/>
      <c r="Q602" s="242"/>
      <c r="R602" s="242"/>
      <c r="S602" s="242"/>
      <c r="T602" s="24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44" t="s">
        <v>161</v>
      </c>
      <c r="AU602" s="244" t="s">
        <v>81</v>
      </c>
      <c r="AV602" s="13" t="s">
        <v>77</v>
      </c>
      <c r="AW602" s="13" t="s">
        <v>34</v>
      </c>
      <c r="AX602" s="13" t="s">
        <v>73</v>
      </c>
      <c r="AY602" s="244" t="s">
        <v>149</v>
      </c>
    </row>
    <row r="603" s="13" customFormat="1">
      <c r="A603" s="13"/>
      <c r="B603" s="234"/>
      <c r="C603" s="235"/>
      <c r="D603" s="236" t="s">
        <v>161</v>
      </c>
      <c r="E603" s="237" t="s">
        <v>21</v>
      </c>
      <c r="F603" s="238" t="s">
        <v>976</v>
      </c>
      <c r="G603" s="235"/>
      <c r="H603" s="237" t="s">
        <v>21</v>
      </c>
      <c r="I603" s="239"/>
      <c r="J603" s="235"/>
      <c r="K603" s="235"/>
      <c r="L603" s="240"/>
      <c r="M603" s="241"/>
      <c r="N603" s="242"/>
      <c r="O603" s="242"/>
      <c r="P603" s="242"/>
      <c r="Q603" s="242"/>
      <c r="R603" s="242"/>
      <c r="S603" s="242"/>
      <c r="T603" s="24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4" t="s">
        <v>161</v>
      </c>
      <c r="AU603" s="244" t="s">
        <v>81</v>
      </c>
      <c r="AV603" s="13" t="s">
        <v>77</v>
      </c>
      <c r="AW603" s="13" t="s">
        <v>34</v>
      </c>
      <c r="AX603" s="13" t="s">
        <v>73</v>
      </c>
      <c r="AY603" s="244" t="s">
        <v>149</v>
      </c>
    </row>
    <row r="604" s="13" customFormat="1">
      <c r="A604" s="13"/>
      <c r="B604" s="234"/>
      <c r="C604" s="235"/>
      <c r="D604" s="236" t="s">
        <v>161</v>
      </c>
      <c r="E604" s="237" t="s">
        <v>21</v>
      </c>
      <c r="F604" s="238" t="s">
        <v>227</v>
      </c>
      <c r="G604" s="235"/>
      <c r="H604" s="237" t="s">
        <v>21</v>
      </c>
      <c r="I604" s="239"/>
      <c r="J604" s="235"/>
      <c r="K604" s="235"/>
      <c r="L604" s="240"/>
      <c r="M604" s="241"/>
      <c r="N604" s="242"/>
      <c r="O604" s="242"/>
      <c r="P604" s="242"/>
      <c r="Q604" s="242"/>
      <c r="R604" s="242"/>
      <c r="S604" s="242"/>
      <c r="T604" s="24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44" t="s">
        <v>161</v>
      </c>
      <c r="AU604" s="244" t="s">
        <v>81</v>
      </c>
      <c r="AV604" s="13" t="s">
        <v>77</v>
      </c>
      <c r="AW604" s="13" t="s">
        <v>34</v>
      </c>
      <c r="AX604" s="13" t="s">
        <v>73</v>
      </c>
      <c r="AY604" s="244" t="s">
        <v>149</v>
      </c>
    </row>
    <row r="605" s="13" customFormat="1">
      <c r="A605" s="13"/>
      <c r="B605" s="234"/>
      <c r="C605" s="235"/>
      <c r="D605" s="236" t="s">
        <v>161</v>
      </c>
      <c r="E605" s="237" t="s">
        <v>21</v>
      </c>
      <c r="F605" s="238" t="s">
        <v>963</v>
      </c>
      <c r="G605" s="235"/>
      <c r="H605" s="237" t="s">
        <v>21</v>
      </c>
      <c r="I605" s="239"/>
      <c r="J605" s="235"/>
      <c r="K605" s="235"/>
      <c r="L605" s="240"/>
      <c r="M605" s="241"/>
      <c r="N605" s="242"/>
      <c r="O605" s="242"/>
      <c r="P605" s="242"/>
      <c r="Q605" s="242"/>
      <c r="R605" s="242"/>
      <c r="S605" s="242"/>
      <c r="T605" s="24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44" t="s">
        <v>161</v>
      </c>
      <c r="AU605" s="244" t="s">
        <v>81</v>
      </c>
      <c r="AV605" s="13" t="s">
        <v>77</v>
      </c>
      <c r="AW605" s="13" t="s">
        <v>34</v>
      </c>
      <c r="AX605" s="13" t="s">
        <v>73</v>
      </c>
      <c r="AY605" s="244" t="s">
        <v>149</v>
      </c>
    </row>
    <row r="606" s="14" customFormat="1">
      <c r="A606" s="14"/>
      <c r="B606" s="245"/>
      <c r="C606" s="246"/>
      <c r="D606" s="236" t="s">
        <v>161</v>
      </c>
      <c r="E606" s="247" t="s">
        <v>21</v>
      </c>
      <c r="F606" s="248" t="s">
        <v>977</v>
      </c>
      <c r="G606" s="246"/>
      <c r="H606" s="249">
        <v>8.1999999999999993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161</v>
      </c>
      <c r="AU606" s="255" t="s">
        <v>81</v>
      </c>
      <c r="AV606" s="14" t="s">
        <v>81</v>
      </c>
      <c r="AW606" s="14" t="s">
        <v>34</v>
      </c>
      <c r="AX606" s="14" t="s">
        <v>73</v>
      </c>
      <c r="AY606" s="255" t="s">
        <v>149</v>
      </c>
    </row>
    <row r="607" s="15" customFormat="1">
      <c r="A607" s="15"/>
      <c r="B607" s="256"/>
      <c r="C607" s="257"/>
      <c r="D607" s="236" t="s">
        <v>161</v>
      </c>
      <c r="E607" s="258" t="s">
        <v>21</v>
      </c>
      <c r="F607" s="259" t="s">
        <v>164</v>
      </c>
      <c r="G607" s="257"/>
      <c r="H607" s="260">
        <v>8.1999999999999993</v>
      </c>
      <c r="I607" s="261"/>
      <c r="J607" s="257"/>
      <c r="K607" s="257"/>
      <c r="L607" s="262"/>
      <c r="M607" s="263"/>
      <c r="N607" s="264"/>
      <c r="O607" s="264"/>
      <c r="P607" s="264"/>
      <c r="Q607" s="264"/>
      <c r="R607" s="264"/>
      <c r="S607" s="264"/>
      <c r="T607" s="26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T607" s="266" t="s">
        <v>161</v>
      </c>
      <c r="AU607" s="266" t="s">
        <v>81</v>
      </c>
      <c r="AV607" s="15" t="s">
        <v>157</v>
      </c>
      <c r="AW607" s="15" t="s">
        <v>34</v>
      </c>
      <c r="AX607" s="15" t="s">
        <v>77</v>
      </c>
      <c r="AY607" s="266" t="s">
        <v>149</v>
      </c>
    </row>
    <row r="608" s="2" customFormat="1" ht="37.8" customHeight="1">
      <c r="A608" s="41"/>
      <c r="B608" s="42"/>
      <c r="C608" s="216" t="s">
        <v>983</v>
      </c>
      <c r="D608" s="216" t="s">
        <v>152</v>
      </c>
      <c r="E608" s="217" t="s">
        <v>984</v>
      </c>
      <c r="F608" s="218" t="s">
        <v>985</v>
      </c>
      <c r="G608" s="219" t="s">
        <v>155</v>
      </c>
      <c r="H608" s="220">
        <v>8.1999999999999993</v>
      </c>
      <c r="I608" s="221"/>
      <c r="J608" s="222">
        <f>ROUND(I608*H608,2)</f>
        <v>0</v>
      </c>
      <c r="K608" s="218" t="s">
        <v>156</v>
      </c>
      <c r="L608" s="47"/>
      <c r="M608" s="223" t="s">
        <v>21</v>
      </c>
      <c r="N608" s="224" t="s">
        <v>44</v>
      </c>
      <c r="O608" s="87"/>
      <c r="P608" s="225">
        <f>O608*H608</f>
        <v>0</v>
      </c>
      <c r="Q608" s="225">
        <v>0.0028500000000000001</v>
      </c>
      <c r="R608" s="225">
        <f>Q608*H608</f>
        <v>0.023369999999999998</v>
      </c>
      <c r="S608" s="225">
        <v>0</v>
      </c>
      <c r="T608" s="226">
        <f>S608*H608</f>
        <v>0</v>
      </c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R608" s="227" t="s">
        <v>157</v>
      </c>
      <c r="AT608" s="227" t="s">
        <v>152</v>
      </c>
      <c r="AU608" s="227" t="s">
        <v>81</v>
      </c>
      <c r="AY608" s="20" t="s">
        <v>149</v>
      </c>
      <c r="BE608" s="228">
        <f>IF(N608="základní",J608,0)</f>
        <v>0</v>
      </c>
      <c r="BF608" s="228">
        <f>IF(N608="snížená",J608,0)</f>
        <v>0</v>
      </c>
      <c r="BG608" s="228">
        <f>IF(N608="zákl. přenesená",J608,0)</f>
        <v>0</v>
      </c>
      <c r="BH608" s="228">
        <f>IF(N608="sníž. přenesená",J608,0)</f>
        <v>0</v>
      </c>
      <c r="BI608" s="228">
        <f>IF(N608="nulová",J608,0)</f>
        <v>0</v>
      </c>
      <c r="BJ608" s="20" t="s">
        <v>77</v>
      </c>
      <c r="BK608" s="228">
        <f>ROUND(I608*H608,2)</f>
        <v>0</v>
      </c>
      <c r="BL608" s="20" t="s">
        <v>157</v>
      </c>
      <c r="BM608" s="227" t="s">
        <v>986</v>
      </c>
    </row>
    <row r="609" s="2" customFormat="1">
      <c r="A609" s="41"/>
      <c r="B609" s="42"/>
      <c r="C609" s="43"/>
      <c r="D609" s="229" t="s">
        <v>159</v>
      </c>
      <c r="E609" s="43"/>
      <c r="F609" s="230" t="s">
        <v>987</v>
      </c>
      <c r="G609" s="43"/>
      <c r="H609" s="43"/>
      <c r="I609" s="231"/>
      <c r="J609" s="43"/>
      <c r="K609" s="43"/>
      <c r="L609" s="47"/>
      <c r="M609" s="232"/>
      <c r="N609" s="233"/>
      <c r="O609" s="87"/>
      <c r="P609" s="87"/>
      <c r="Q609" s="87"/>
      <c r="R609" s="87"/>
      <c r="S609" s="87"/>
      <c r="T609" s="88"/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T609" s="20" t="s">
        <v>159</v>
      </c>
      <c r="AU609" s="20" t="s">
        <v>81</v>
      </c>
    </row>
    <row r="610" s="13" customFormat="1">
      <c r="A610" s="13"/>
      <c r="B610" s="234"/>
      <c r="C610" s="235"/>
      <c r="D610" s="236" t="s">
        <v>161</v>
      </c>
      <c r="E610" s="237" t="s">
        <v>21</v>
      </c>
      <c r="F610" s="238" t="s">
        <v>975</v>
      </c>
      <c r="G610" s="235"/>
      <c r="H610" s="237" t="s">
        <v>21</v>
      </c>
      <c r="I610" s="239"/>
      <c r="J610" s="235"/>
      <c r="K610" s="235"/>
      <c r="L610" s="240"/>
      <c r="M610" s="241"/>
      <c r="N610" s="242"/>
      <c r="O610" s="242"/>
      <c r="P610" s="242"/>
      <c r="Q610" s="242"/>
      <c r="R610" s="242"/>
      <c r="S610" s="242"/>
      <c r="T610" s="24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44" t="s">
        <v>161</v>
      </c>
      <c r="AU610" s="244" t="s">
        <v>81</v>
      </c>
      <c r="AV610" s="13" t="s">
        <v>77</v>
      </c>
      <c r="AW610" s="13" t="s">
        <v>34</v>
      </c>
      <c r="AX610" s="13" t="s">
        <v>73</v>
      </c>
      <c r="AY610" s="244" t="s">
        <v>149</v>
      </c>
    </row>
    <row r="611" s="13" customFormat="1">
      <c r="A611" s="13"/>
      <c r="B611" s="234"/>
      <c r="C611" s="235"/>
      <c r="D611" s="236" t="s">
        <v>161</v>
      </c>
      <c r="E611" s="237" t="s">
        <v>21</v>
      </c>
      <c r="F611" s="238" t="s">
        <v>976</v>
      </c>
      <c r="G611" s="235"/>
      <c r="H611" s="237" t="s">
        <v>21</v>
      </c>
      <c r="I611" s="239"/>
      <c r="J611" s="235"/>
      <c r="K611" s="235"/>
      <c r="L611" s="240"/>
      <c r="M611" s="241"/>
      <c r="N611" s="242"/>
      <c r="O611" s="242"/>
      <c r="P611" s="242"/>
      <c r="Q611" s="242"/>
      <c r="R611" s="242"/>
      <c r="S611" s="242"/>
      <c r="T611" s="24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4" t="s">
        <v>161</v>
      </c>
      <c r="AU611" s="244" t="s">
        <v>81</v>
      </c>
      <c r="AV611" s="13" t="s">
        <v>77</v>
      </c>
      <c r="AW611" s="13" t="s">
        <v>34</v>
      </c>
      <c r="AX611" s="13" t="s">
        <v>73</v>
      </c>
      <c r="AY611" s="244" t="s">
        <v>149</v>
      </c>
    </row>
    <row r="612" s="13" customFormat="1">
      <c r="A612" s="13"/>
      <c r="B612" s="234"/>
      <c r="C612" s="235"/>
      <c r="D612" s="236" t="s">
        <v>161</v>
      </c>
      <c r="E612" s="237" t="s">
        <v>21</v>
      </c>
      <c r="F612" s="238" t="s">
        <v>227</v>
      </c>
      <c r="G612" s="235"/>
      <c r="H612" s="237" t="s">
        <v>21</v>
      </c>
      <c r="I612" s="239"/>
      <c r="J612" s="235"/>
      <c r="K612" s="235"/>
      <c r="L612" s="240"/>
      <c r="M612" s="241"/>
      <c r="N612" s="242"/>
      <c r="O612" s="242"/>
      <c r="P612" s="242"/>
      <c r="Q612" s="242"/>
      <c r="R612" s="242"/>
      <c r="S612" s="242"/>
      <c r="T612" s="24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44" t="s">
        <v>161</v>
      </c>
      <c r="AU612" s="244" t="s">
        <v>81</v>
      </c>
      <c r="AV612" s="13" t="s">
        <v>77</v>
      </c>
      <c r="AW612" s="13" t="s">
        <v>34</v>
      </c>
      <c r="AX612" s="13" t="s">
        <v>73</v>
      </c>
      <c r="AY612" s="244" t="s">
        <v>149</v>
      </c>
    </row>
    <row r="613" s="13" customFormat="1">
      <c r="A613" s="13"/>
      <c r="B613" s="234"/>
      <c r="C613" s="235"/>
      <c r="D613" s="236" t="s">
        <v>161</v>
      </c>
      <c r="E613" s="237" t="s">
        <v>21</v>
      </c>
      <c r="F613" s="238" t="s">
        <v>963</v>
      </c>
      <c r="G613" s="235"/>
      <c r="H613" s="237" t="s">
        <v>21</v>
      </c>
      <c r="I613" s="239"/>
      <c r="J613" s="235"/>
      <c r="K613" s="235"/>
      <c r="L613" s="240"/>
      <c r="M613" s="241"/>
      <c r="N613" s="242"/>
      <c r="O613" s="242"/>
      <c r="P613" s="242"/>
      <c r="Q613" s="242"/>
      <c r="R613" s="242"/>
      <c r="S613" s="242"/>
      <c r="T613" s="24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4" t="s">
        <v>161</v>
      </c>
      <c r="AU613" s="244" t="s">
        <v>81</v>
      </c>
      <c r="AV613" s="13" t="s">
        <v>77</v>
      </c>
      <c r="AW613" s="13" t="s">
        <v>34</v>
      </c>
      <c r="AX613" s="13" t="s">
        <v>73</v>
      </c>
      <c r="AY613" s="244" t="s">
        <v>149</v>
      </c>
    </row>
    <row r="614" s="14" customFormat="1">
      <c r="A614" s="14"/>
      <c r="B614" s="245"/>
      <c r="C614" s="246"/>
      <c r="D614" s="236" t="s">
        <v>161</v>
      </c>
      <c r="E614" s="247" t="s">
        <v>21</v>
      </c>
      <c r="F614" s="248" t="s">
        <v>977</v>
      </c>
      <c r="G614" s="246"/>
      <c r="H614" s="249">
        <v>8.1999999999999993</v>
      </c>
      <c r="I614" s="250"/>
      <c r="J614" s="246"/>
      <c r="K614" s="246"/>
      <c r="L614" s="251"/>
      <c r="M614" s="252"/>
      <c r="N614" s="253"/>
      <c r="O614" s="253"/>
      <c r="P614" s="253"/>
      <c r="Q614" s="253"/>
      <c r="R614" s="253"/>
      <c r="S614" s="253"/>
      <c r="T614" s="25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55" t="s">
        <v>161</v>
      </c>
      <c r="AU614" s="255" t="s">
        <v>81</v>
      </c>
      <c r="AV614" s="14" t="s">
        <v>81</v>
      </c>
      <c r="AW614" s="14" t="s">
        <v>34</v>
      </c>
      <c r="AX614" s="14" t="s">
        <v>73</v>
      </c>
      <c r="AY614" s="255" t="s">
        <v>149</v>
      </c>
    </row>
    <row r="615" s="15" customFormat="1">
      <c r="A615" s="15"/>
      <c r="B615" s="256"/>
      <c r="C615" s="257"/>
      <c r="D615" s="236" t="s">
        <v>161</v>
      </c>
      <c r="E615" s="258" t="s">
        <v>21</v>
      </c>
      <c r="F615" s="259" t="s">
        <v>164</v>
      </c>
      <c r="G615" s="257"/>
      <c r="H615" s="260">
        <v>8.1999999999999993</v>
      </c>
      <c r="I615" s="261"/>
      <c r="J615" s="257"/>
      <c r="K615" s="257"/>
      <c r="L615" s="262"/>
      <c r="M615" s="263"/>
      <c r="N615" s="264"/>
      <c r="O615" s="264"/>
      <c r="P615" s="264"/>
      <c r="Q615" s="264"/>
      <c r="R615" s="264"/>
      <c r="S615" s="264"/>
      <c r="T615" s="26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T615" s="266" t="s">
        <v>161</v>
      </c>
      <c r="AU615" s="266" t="s">
        <v>81</v>
      </c>
      <c r="AV615" s="15" t="s">
        <v>157</v>
      </c>
      <c r="AW615" s="15" t="s">
        <v>34</v>
      </c>
      <c r="AX615" s="15" t="s">
        <v>77</v>
      </c>
      <c r="AY615" s="266" t="s">
        <v>149</v>
      </c>
    </row>
    <row r="616" s="2" customFormat="1" ht="24.15" customHeight="1">
      <c r="A616" s="41"/>
      <c r="B616" s="42"/>
      <c r="C616" s="216" t="s">
        <v>988</v>
      </c>
      <c r="D616" s="216" t="s">
        <v>152</v>
      </c>
      <c r="E616" s="217" t="s">
        <v>193</v>
      </c>
      <c r="F616" s="218" t="s">
        <v>194</v>
      </c>
      <c r="G616" s="219" t="s">
        <v>155</v>
      </c>
      <c r="H616" s="220">
        <v>4615.3760000000002</v>
      </c>
      <c r="I616" s="221"/>
      <c r="J616" s="222">
        <f>ROUND(I616*H616,2)</f>
        <v>0</v>
      </c>
      <c r="K616" s="218" t="s">
        <v>156</v>
      </c>
      <c r="L616" s="47"/>
      <c r="M616" s="223" t="s">
        <v>21</v>
      </c>
      <c r="N616" s="224" t="s">
        <v>44</v>
      </c>
      <c r="O616" s="87"/>
      <c r="P616" s="225">
        <f>O616*H616</f>
        <v>0</v>
      </c>
      <c r="Q616" s="225">
        <v>0.00025999999999999998</v>
      </c>
      <c r="R616" s="225">
        <f>Q616*H616</f>
        <v>1.19999776</v>
      </c>
      <c r="S616" s="225">
        <v>0</v>
      </c>
      <c r="T616" s="226">
        <f>S616*H616</f>
        <v>0</v>
      </c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R616" s="227" t="s">
        <v>157</v>
      </c>
      <c r="AT616" s="227" t="s">
        <v>152</v>
      </c>
      <c r="AU616" s="227" t="s">
        <v>81</v>
      </c>
      <c r="AY616" s="20" t="s">
        <v>149</v>
      </c>
      <c r="BE616" s="228">
        <f>IF(N616="základní",J616,0)</f>
        <v>0</v>
      </c>
      <c r="BF616" s="228">
        <f>IF(N616="snížená",J616,0)</f>
        <v>0</v>
      </c>
      <c r="BG616" s="228">
        <f>IF(N616="zákl. přenesená",J616,0)</f>
        <v>0</v>
      </c>
      <c r="BH616" s="228">
        <f>IF(N616="sníž. přenesená",J616,0)</f>
        <v>0</v>
      </c>
      <c r="BI616" s="228">
        <f>IF(N616="nulová",J616,0)</f>
        <v>0</v>
      </c>
      <c r="BJ616" s="20" t="s">
        <v>77</v>
      </c>
      <c r="BK616" s="228">
        <f>ROUND(I616*H616,2)</f>
        <v>0</v>
      </c>
      <c r="BL616" s="20" t="s">
        <v>157</v>
      </c>
      <c r="BM616" s="227" t="s">
        <v>195</v>
      </c>
    </row>
    <row r="617" s="2" customFormat="1">
      <c r="A617" s="41"/>
      <c r="B617" s="42"/>
      <c r="C617" s="43"/>
      <c r="D617" s="229" t="s">
        <v>159</v>
      </c>
      <c r="E617" s="43"/>
      <c r="F617" s="230" t="s">
        <v>196</v>
      </c>
      <c r="G617" s="43"/>
      <c r="H617" s="43"/>
      <c r="I617" s="231"/>
      <c r="J617" s="43"/>
      <c r="K617" s="43"/>
      <c r="L617" s="47"/>
      <c r="M617" s="232"/>
      <c r="N617" s="233"/>
      <c r="O617" s="87"/>
      <c r="P617" s="87"/>
      <c r="Q617" s="87"/>
      <c r="R617" s="87"/>
      <c r="S617" s="87"/>
      <c r="T617" s="88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T617" s="20" t="s">
        <v>159</v>
      </c>
      <c r="AU617" s="20" t="s">
        <v>81</v>
      </c>
    </row>
    <row r="618" s="13" customFormat="1">
      <c r="A618" s="13"/>
      <c r="B618" s="234"/>
      <c r="C618" s="235"/>
      <c r="D618" s="236" t="s">
        <v>161</v>
      </c>
      <c r="E618" s="237" t="s">
        <v>21</v>
      </c>
      <c r="F618" s="238" t="s">
        <v>197</v>
      </c>
      <c r="G618" s="235"/>
      <c r="H618" s="237" t="s">
        <v>21</v>
      </c>
      <c r="I618" s="239"/>
      <c r="J618" s="235"/>
      <c r="K618" s="235"/>
      <c r="L618" s="240"/>
      <c r="M618" s="241"/>
      <c r="N618" s="242"/>
      <c r="O618" s="242"/>
      <c r="P618" s="242"/>
      <c r="Q618" s="242"/>
      <c r="R618" s="242"/>
      <c r="S618" s="242"/>
      <c r="T618" s="24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44" t="s">
        <v>161</v>
      </c>
      <c r="AU618" s="244" t="s">
        <v>81</v>
      </c>
      <c r="AV618" s="13" t="s">
        <v>77</v>
      </c>
      <c r="AW618" s="13" t="s">
        <v>34</v>
      </c>
      <c r="AX618" s="13" t="s">
        <v>73</v>
      </c>
      <c r="AY618" s="244" t="s">
        <v>149</v>
      </c>
    </row>
    <row r="619" s="14" customFormat="1">
      <c r="A619" s="14"/>
      <c r="B619" s="245"/>
      <c r="C619" s="246"/>
      <c r="D619" s="236" t="s">
        <v>161</v>
      </c>
      <c r="E619" s="247" t="s">
        <v>21</v>
      </c>
      <c r="F619" s="248" t="s">
        <v>499</v>
      </c>
      <c r="G619" s="246"/>
      <c r="H619" s="249">
        <v>182.173</v>
      </c>
      <c r="I619" s="250"/>
      <c r="J619" s="246"/>
      <c r="K619" s="246"/>
      <c r="L619" s="251"/>
      <c r="M619" s="252"/>
      <c r="N619" s="253"/>
      <c r="O619" s="253"/>
      <c r="P619" s="253"/>
      <c r="Q619" s="253"/>
      <c r="R619" s="253"/>
      <c r="S619" s="253"/>
      <c r="T619" s="25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55" t="s">
        <v>161</v>
      </c>
      <c r="AU619" s="255" t="s">
        <v>81</v>
      </c>
      <c r="AV619" s="14" t="s">
        <v>81</v>
      </c>
      <c r="AW619" s="14" t="s">
        <v>34</v>
      </c>
      <c r="AX619" s="14" t="s">
        <v>73</v>
      </c>
      <c r="AY619" s="255" t="s">
        <v>149</v>
      </c>
    </row>
    <row r="620" s="14" customFormat="1">
      <c r="A620" s="14"/>
      <c r="B620" s="245"/>
      <c r="C620" s="246"/>
      <c r="D620" s="236" t="s">
        <v>161</v>
      </c>
      <c r="E620" s="247" t="s">
        <v>21</v>
      </c>
      <c r="F620" s="248" t="s">
        <v>501</v>
      </c>
      <c r="G620" s="246"/>
      <c r="H620" s="249">
        <v>32.195999999999998</v>
      </c>
      <c r="I620" s="250"/>
      <c r="J620" s="246"/>
      <c r="K620" s="246"/>
      <c r="L620" s="251"/>
      <c r="M620" s="252"/>
      <c r="N620" s="253"/>
      <c r="O620" s="253"/>
      <c r="P620" s="253"/>
      <c r="Q620" s="253"/>
      <c r="R620" s="253"/>
      <c r="S620" s="253"/>
      <c r="T620" s="25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5" t="s">
        <v>161</v>
      </c>
      <c r="AU620" s="255" t="s">
        <v>81</v>
      </c>
      <c r="AV620" s="14" t="s">
        <v>81</v>
      </c>
      <c r="AW620" s="14" t="s">
        <v>34</v>
      </c>
      <c r="AX620" s="14" t="s">
        <v>73</v>
      </c>
      <c r="AY620" s="255" t="s">
        <v>149</v>
      </c>
    </row>
    <row r="621" s="14" customFormat="1">
      <c r="A621" s="14"/>
      <c r="B621" s="245"/>
      <c r="C621" s="246"/>
      <c r="D621" s="236" t="s">
        <v>161</v>
      </c>
      <c r="E621" s="247" t="s">
        <v>21</v>
      </c>
      <c r="F621" s="248" t="s">
        <v>505</v>
      </c>
      <c r="G621" s="246"/>
      <c r="H621" s="249">
        <v>1676.124</v>
      </c>
      <c r="I621" s="250"/>
      <c r="J621" s="246"/>
      <c r="K621" s="246"/>
      <c r="L621" s="251"/>
      <c r="M621" s="252"/>
      <c r="N621" s="253"/>
      <c r="O621" s="253"/>
      <c r="P621" s="253"/>
      <c r="Q621" s="253"/>
      <c r="R621" s="253"/>
      <c r="S621" s="253"/>
      <c r="T621" s="25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5" t="s">
        <v>161</v>
      </c>
      <c r="AU621" s="255" t="s">
        <v>81</v>
      </c>
      <c r="AV621" s="14" t="s">
        <v>81</v>
      </c>
      <c r="AW621" s="14" t="s">
        <v>34</v>
      </c>
      <c r="AX621" s="14" t="s">
        <v>73</v>
      </c>
      <c r="AY621" s="255" t="s">
        <v>149</v>
      </c>
    </row>
    <row r="622" s="14" customFormat="1">
      <c r="A622" s="14"/>
      <c r="B622" s="245"/>
      <c r="C622" s="246"/>
      <c r="D622" s="236" t="s">
        <v>161</v>
      </c>
      <c r="E622" s="247" t="s">
        <v>21</v>
      </c>
      <c r="F622" s="248" t="s">
        <v>198</v>
      </c>
      <c r="G622" s="246"/>
      <c r="H622" s="249">
        <v>21.663</v>
      </c>
      <c r="I622" s="250"/>
      <c r="J622" s="246"/>
      <c r="K622" s="246"/>
      <c r="L622" s="251"/>
      <c r="M622" s="252"/>
      <c r="N622" s="253"/>
      <c r="O622" s="253"/>
      <c r="P622" s="253"/>
      <c r="Q622" s="253"/>
      <c r="R622" s="253"/>
      <c r="S622" s="253"/>
      <c r="T622" s="25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5" t="s">
        <v>161</v>
      </c>
      <c r="AU622" s="255" t="s">
        <v>81</v>
      </c>
      <c r="AV622" s="14" t="s">
        <v>81</v>
      </c>
      <c r="AW622" s="14" t="s">
        <v>34</v>
      </c>
      <c r="AX622" s="14" t="s">
        <v>73</v>
      </c>
      <c r="AY622" s="255" t="s">
        <v>149</v>
      </c>
    </row>
    <row r="623" s="14" customFormat="1">
      <c r="A623" s="14"/>
      <c r="B623" s="245"/>
      <c r="C623" s="246"/>
      <c r="D623" s="236" t="s">
        <v>161</v>
      </c>
      <c r="E623" s="247" t="s">
        <v>21</v>
      </c>
      <c r="F623" s="248" t="s">
        <v>989</v>
      </c>
      <c r="G623" s="246"/>
      <c r="H623" s="249">
        <v>263.01400000000001</v>
      </c>
      <c r="I623" s="250"/>
      <c r="J623" s="246"/>
      <c r="K623" s="246"/>
      <c r="L623" s="251"/>
      <c r="M623" s="252"/>
      <c r="N623" s="253"/>
      <c r="O623" s="253"/>
      <c r="P623" s="253"/>
      <c r="Q623" s="253"/>
      <c r="R623" s="253"/>
      <c r="S623" s="253"/>
      <c r="T623" s="25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5" t="s">
        <v>161</v>
      </c>
      <c r="AU623" s="255" t="s">
        <v>81</v>
      </c>
      <c r="AV623" s="14" t="s">
        <v>81</v>
      </c>
      <c r="AW623" s="14" t="s">
        <v>34</v>
      </c>
      <c r="AX623" s="14" t="s">
        <v>73</v>
      </c>
      <c r="AY623" s="255" t="s">
        <v>149</v>
      </c>
    </row>
    <row r="624" s="14" customFormat="1">
      <c r="A624" s="14"/>
      <c r="B624" s="245"/>
      <c r="C624" s="246"/>
      <c r="D624" s="236" t="s">
        <v>161</v>
      </c>
      <c r="E624" s="247" t="s">
        <v>21</v>
      </c>
      <c r="F624" s="248" t="s">
        <v>453</v>
      </c>
      <c r="G624" s="246"/>
      <c r="H624" s="249">
        <v>13.455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161</v>
      </c>
      <c r="AU624" s="255" t="s">
        <v>81</v>
      </c>
      <c r="AV624" s="14" t="s">
        <v>81</v>
      </c>
      <c r="AW624" s="14" t="s">
        <v>34</v>
      </c>
      <c r="AX624" s="14" t="s">
        <v>73</v>
      </c>
      <c r="AY624" s="255" t="s">
        <v>149</v>
      </c>
    </row>
    <row r="625" s="14" customFormat="1">
      <c r="A625" s="14"/>
      <c r="B625" s="245"/>
      <c r="C625" s="246"/>
      <c r="D625" s="236" t="s">
        <v>161</v>
      </c>
      <c r="E625" s="247" t="s">
        <v>21</v>
      </c>
      <c r="F625" s="248" t="s">
        <v>449</v>
      </c>
      <c r="G625" s="246"/>
      <c r="H625" s="249">
        <v>74.260000000000005</v>
      </c>
      <c r="I625" s="250"/>
      <c r="J625" s="246"/>
      <c r="K625" s="246"/>
      <c r="L625" s="251"/>
      <c r="M625" s="252"/>
      <c r="N625" s="253"/>
      <c r="O625" s="253"/>
      <c r="P625" s="253"/>
      <c r="Q625" s="253"/>
      <c r="R625" s="253"/>
      <c r="S625" s="253"/>
      <c r="T625" s="25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5" t="s">
        <v>161</v>
      </c>
      <c r="AU625" s="255" t="s">
        <v>81</v>
      </c>
      <c r="AV625" s="14" t="s">
        <v>81</v>
      </c>
      <c r="AW625" s="14" t="s">
        <v>34</v>
      </c>
      <c r="AX625" s="14" t="s">
        <v>73</v>
      </c>
      <c r="AY625" s="255" t="s">
        <v>149</v>
      </c>
    </row>
    <row r="626" s="14" customFormat="1">
      <c r="A626" s="14"/>
      <c r="B626" s="245"/>
      <c r="C626" s="246"/>
      <c r="D626" s="236" t="s">
        <v>161</v>
      </c>
      <c r="E626" s="247" t="s">
        <v>21</v>
      </c>
      <c r="F626" s="248" t="s">
        <v>451</v>
      </c>
      <c r="G626" s="246"/>
      <c r="H626" s="249">
        <v>14.852</v>
      </c>
      <c r="I626" s="250"/>
      <c r="J626" s="246"/>
      <c r="K626" s="246"/>
      <c r="L626" s="251"/>
      <c r="M626" s="252"/>
      <c r="N626" s="253"/>
      <c r="O626" s="253"/>
      <c r="P626" s="253"/>
      <c r="Q626" s="253"/>
      <c r="R626" s="253"/>
      <c r="S626" s="253"/>
      <c r="T626" s="25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5" t="s">
        <v>161</v>
      </c>
      <c r="AU626" s="255" t="s">
        <v>81</v>
      </c>
      <c r="AV626" s="14" t="s">
        <v>81</v>
      </c>
      <c r="AW626" s="14" t="s">
        <v>34</v>
      </c>
      <c r="AX626" s="14" t="s">
        <v>73</v>
      </c>
      <c r="AY626" s="255" t="s">
        <v>149</v>
      </c>
    </row>
    <row r="627" s="13" customFormat="1">
      <c r="A627" s="13"/>
      <c r="B627" s="234"/>
      <c r="C627" s="235"/>
      <c r="D627" s="236" t="s">
        <v>161</v>
      </c>
      <c r="E627" s="237" t="s">
        <v>21</v>
      </c>
      <c r="F627" s="238" t="s">
        <v>199</v>
      </c>
      <c r="G627" s="235"/>
      <c r="H627" s="237" t="s">
        <v>21</v>
      </c>
      <c r="I627" s="239"/>
      <c r="J627" s="235"/>
      <c r="K627" s="235"/>
      <c r="L627" s="240"/>
      <c r="M627" s="241"/>
      <c r="N627" s="242"/>
      <c r="O627" s="242"/>
      <c r="P627" s="242"/>
      <c r="Q627" s="242"/>
      <c r="R627" s="242"/>
      <c r="S627" s="242"/>
      <c r="T627" s="24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4" t="s">
        <v>161</v>
      </c>
      <c r="AU627" s="244" t="s">
        <v>81</v>
      </c>
      <c r="AV627" s="13" t="s">
        <v>77</v>
      </c>
      <c r="AW627" s="13" t="s">
        <v>34</v>
      </c>
      <c r="AX627" s="13" t="s">
        <v>73</v>
      </c>
      <c r="AY627" s="244" t="s">
        <v>149</v>
      </c>
    </row>
    <row r="628" s="14" customFormat="1">
      <c r="A628" s="14"/>
      <c r="B628" s="245"/>
      <c r="C628" s="246"/>
      <c r="D628" s="236" t="s">
        <v>161</v>
      </c>
      <c r="E628" s="247" t="s">
        <v>21</v>
      </c>
      <c r="F628" s="248" t="s">
        <v>113</v>
      </c>
      <c r="G628" s="246"/>
      <c r="H628" s="249">
        <v>122.595</v>
      </c>
      <c r="I628" s="250"/>
      <c r="J628" s="246"/>
      <c r="K628" s="246"/>
      <c r="L628" s="251"/>
      <c r="M628" s="252"/>
      <c r="N628" s="253"/>
      <c r="O628" s="253"/>
      <c r="P628" s="253"/>
      <c r="Q628" s="253"/>
      <c r="R628" s="253"/>
      <c r="S628" s="253"/>
      <c r="T628" s="25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5" t="s">
        <v>161</v>
      </c>
      <c r="AU628" s="255" t="s">
        <v>81</v>
      </c>
      <c r="AV628" s="14" t="s">
        <v>81</v>
      </c>
      <c r="AW628" s="14" t="s">
        <v>34</v>
      </c>
      <c r="AX628" s="14" t="s">
        <v>73</v>
      </c>
      <c r="AY628" s="255" t="s">
        <v>149</v>
      </c>
    </row>
    <row r="629" s="14" customFormat="1">
      <c r="A629" s="14"/>
      <c r="B629" s="245"/>
      <c r="C629" s="246"/>
      <c r="D629" s="236" t="s">
        <v>161</v>
      </c>
      <c r="E629" s="247" t="s">
        <v>21</v>
      </c>
      <c r="F629" s="248" t="s">
        <v>499</v>
      </c>
      <c r="G629" s="246"/>
      <c r="H629" s="249">
        <v>182.173</v>
      </c>
      <c r="I629" s="250"/>
      <c r="J629" s="246"/>
      <c r="K629" s="246"/>
      <c r="L629" s="251"/>
      <c r="M629" s="252"/>
      <c r="N629" s="253"/>
      <c r="O629" s="253"/>
      <c r="P629" s="253"/>
      <c r="Q629" s="253"/>
      <c r="R629" s="253"/>
      <c r="S629" s="253"/>
      <c r="T629" s="25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5" t="s">
        <v>161</v>
      </c>
      <c r="AU629" s="255" t="s">
        <v>81</v>
      </c>
      <c r="AV629" s="14" t="s">
        <v>81</v>
      </c>
      <c r="AW629" s="14" t="s">
        <v>34</v>
      </c>
      <c r="AX629" s="14" t="s">
        <v>73</v>
      </c>
      <c r="AY629" s="255" t="s">
        <v>149</v>
      </c>
    </row>
    <row r="630" s="14" customFormat="1">
      <c r="A630" s="14"/>
      <c r="B630" s="245"/>
      <c r="C630" s="246"/>
      <c r="D630" s="236" t="s">
        <v>161</v>
      </c>
      <c r="E630" s="247" t="s">
        <v>21</v>
      </c>
      <c r="F630" s="248" t="s">
        <v>505</v>
      </c>
      <c r="G630" s="246"/>
      <c r="H630" s="249">
        <v>1676.124</v>
      </c>
      <c r="I630" s="250"/>
      <c r="J630" s="246"/>
      <c r="K630" s="246"/>
      <c r="L630" s="251"/>
      <c r="M630" s="252"/>
      <c r="N630" s="253"/>
      <c r="O630" s="253"/>
      <c r="P630" s="253"/>
      <c r="Q630" s="253"/>
      <c r="R630" s="253"/>
      <c r="S630" s="253"/>
      <c r="T630" s="25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5" t="s">
        <v>161</v>
      </c>
      <c r="AU630" s="255" t="s">
        <v>81</v>
      </c>
      <c r="AV630" s="14" t="s">
        <v>81</v>
      </c>
      <c r="AW630" s="14" t="s">
        <v>34</v>
      </c>
      <c r="AX630" s="14" t="s">
        <v>73</v>
      </c>
      <c r="AY630" s="255" t="s">
        <v>149</v>
      </c>
    </row>
    <row r="631" s="14" customFormat="1">
      <c r="A631" s="14"/>
      <c r="B631" s="245"/>
      <c r="C631" s="246"/>
      <c r="D631" s="236" t="s">
        <v>161</v>
      </c>
      <c r="E631" s="247" t="s">
        <v>21</v>
      </c>
      <c r="F631" s="248" t="s">
        <v>198</v>
      </c>
      <c r="G631" s="246"/>
      <c r="H631" s="249">
        <v>21.663</v>
      </c>
      <c r="I631" s="250"/>
      <c r="J631" s="246"/>
      <c r="K631" s="246"/>
      <c r="L631" s="251"/>
      <c r="M631" s="252"/>
      <c r="N631" s="253"/>
      <c r="O631" s="253"/>
      <c r="P631" s="253"/>
      <c r="Q631" s="253"/>
      <c r="R631" s="253"/>
      <c r="S631" s="253"/>
      <c r="T631" s="25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5" t="s">
        <v>161</v>
      </c>
      <c r="AU631" s="255" t="s">
        <v>81</v>
      </c>
      <c r="AV631" s="14" t="s">
        <v>81</v>
      </c>
      <c r="AW631" s="14" t="s">
        <v>34</v>
      </c>
      <c r="AX631" s="14" t="s">
        <v>73</v>
      </c>
      <c r="AY631" s="255" t="s">
        <v>149</v>
      </c>
    </row>
    <row r="632" s="14" customFormat="1">
      <c r="A632" s="14"/>
      <c r="B632" s="245"/>
      <c r="C632" s="246"/>
      <c r="D632" s="236" t="s">
        <v>161</v>
      </c>
      <c r="E632" s="247" t="s">
        <v>21</v>
      </c>
      <c r="F632" s="248" t="s">
        <v>989</v>
      </c>
      <c r="G632" s="246"/>
      <c r="H632" s="249">
        <v>263.01400000000001</v>
      </c>
      <c r="I632" s="250"/>
      <c r="J632" s="246"/>
      <c r="K632" s="246"/>
      <c r="L632" s="251"/>
      <c r="M632" s="252"/>
      <c r="N632" s="253"/>
      <c r="O632" s="253"/>
      <c r="P632" s="253"/>
      <c r="Q632" s="253"/>
      <c r="R632" s="253"/>
      <c r="S632" s="253"/>
      <c r="T632" s="25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55" t="s">
        <v>161</v>
      </c>
      <c r="AU632" s="255" t="s">
        <v>81</v>
      </c>
      <c r="AV632" s="14" t="s">
        <v>81</v>
      </c>
      <c r="AW632" s="14" t="s">
        <v>34</v>
      </c>
      <c r="AX632" s="14" t="s">
        <v>73</v>
      </c>
      <c r="AY632" s="255" t="s">
        <v>149</v>
      </c>
    </row>
    <row r="633" s="13" customFormat="1">
      <c r="A633" s="13"/>
      <c r="B633" s="234"/>
      <c r="C633" s="235"/>
      <c r="D633" s="236" t="s">
        <v>161</v>
      </c>
      <c r="E633" s="237" t="s">
        <v>21</v>
      </c>
      <c r="F633" s="238" t="s">
        <v>990</v>
      </c>
      <c r="G633" s="235"/>
      <c r="H633" s="237" t="s">
        <v>21</v>
      </c>
      <c r="I633" s="239"/>
      <c r="J633" s="235"/>
      <c r="K633" s="235"/>
      <c r="L633" s="240"/>
      <c r="M633" s="241"/>
      <c r="N633" s="242"/>
      <c r="O633" s="242"/>
      <c r="P633" s="242"/>
      <c r="Q633" s="242"/>
      <c r="R633" s="242"/>
      <c r="S633" s="242"/>
      <c r="T633" s="24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44" t="s">
        <v>161</v>
      </c>
      <c r="AU633" s="244" t="s">
        <v>81</v>
      </c>
      <c r="AV633" s="13" t="s">
        <v>77</v>
      </c>
      <c r="AW633" s="13" t="s">
        <v>34</v>
      </c>
      <c r="AX633" s="13" t="s">
        <v>73</v>
      </c>
      <c r="AY633" s="244" t="s">
        <v>149</v>
      </c>
    </row>
    <row r="634" s="14" customFormat="1">
      <c r="A634" s="14"/>
      <c r="B634" s="245"/>
      <c r="C634" s="246"/>
      <c r="D634" s="236" t="s">
        <v>161</v>
      </c>
      <c r="E634" s="247" t="s">
        <v>21</v>
      </c>
      <c r="F634" s="248" t="s">
        <v>991</v>
      </c>
      <c r="G634" s="246"/>
      <c r="H634" s="249">
        <v>19.776</v>
      </c>
      <c r="I634" s="250"/>
      <c r="J634" s="246"/>
      <c r="K634" s="246"/>
      <c r="L634" s="251"/>
      <c r="M634" s="252"/>
      <c r="N634" s="253"/>
      <c r="O634" s="253"/>
      <c r="P634" s="253"/>
      <c r="Q634" s="253"/>
      <c r="R634" s="253"/>
      <c r="S634" s="253"/>
      <c r="T634" s="25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5" t="s">
        <v>161</v>
      </c>
      <c r="AU634" s="255" t="s">
        <v>81</v>
      </c>
      <c r="AV634" s="14" t="s">
        <v>81</v>
      </c>
      <c r="AW634" s="14" t="s">
        <v>34</v>
      </c>
      <c r="AX634" s="14" t="s">
        <v>73</v>
      </c>
      <c r="AY634" s="255" t="s">
        <v>149</v>
      </c>
    </row>
    <row r="635" s="13" customFormat="1">
      <c r="A635" s="13"/>
      <c r="B635" s="234"/>
      <c r="C635" s="235"/>
      <c r="D635" s="236" t="s">
        <v>161</v>
      </c>
      <c r="E635" s="237" t="s">
        <v>21</v>
      </c>
      <c r="F635" s="238" t="s">
        <v>992</v>
      </c>
      <c r="G635" s="235"/>
      <c r="H635" s="237" t="s">
        <v>21</v>
      </c>
      <c r="I635" s="239"/>
      <c r="J635" s="235"/>
      <c r="K635" s="235"/>
      <c r="L635" s="240"/>
      <c r="M635" s="241"/>
      <c r="N635" s="242"/>
      <c r="O635" s="242"/>
      <c r="P635" s="242"/>
      <c r="Q635" s="242"/>
      <c r="R635" s="242"/>
      <c r="S635" s="242"/>
      <c r="T635" s="24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44" t="s">
        <v>161</v>
      </c>
      <c r="AU635" s="244" t="s">
        <v>81</v>
      </c>
      <c r="AV635" s="13" t="s">
        <v>77</v>
      </c>
      <c r="AW635" s="13" t="s">
        <v>34</v>
      </c>
      <c r="AX635" s="13" t="s">
        <v>73</v>
      </c>
      <c r="AY635" s="244" t="s">
        <v>149</v>
      </c>
    </row>
    <row r="636" s="14" customFormat="1">
      <c r="A636" s="14"/>
      <c r="B636" s="245"/>
      <c r="C636" s="246"/>
      <c r="D636" s="236" t="s">
        <v>161</v>
      </c>
      <c r="E636" s="247" t="s">
        <v>21</v>
      </c>
      <c r="F636" s="248" t="s">
        <v>993</v>
      </c>
      <c r="G636" s="246"/>
      <c r="H636" s="249">
        <v>52.293999999999997</v>
      </c>
      <c r="I636" s="250"/>
      <c r="J636" s="246"/>
      <c r="K636" s="246"/>
      <c r="L636" s="251"/>
      <c r="M636" s="252"/>
      <c r="N636" s="253"/>
      <c r="O636" s="253"/>
      <c r="P636" s="253"/>
      <c r="Q636" s="253"/>
      <c r="R636" s="253"/>
      <c r="S636" s="253"/>
      <c r="T636" s="25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5" t="s">
        <v>161</v>
      </c>
      <c r="AU636" s="255" t="s">
        <v>81</v>
      </c>
      <c r="AV636" s="14" t="s">
        <v>81</v>
      </c>
      <c r="AW636" s="14" t="s">
        <v>34</v>
      </c>
      <c r="AX636" s="14" t="s">
        <v>73</v>
      </c>
      <c r="AY636" s="255" t="s">
        <v>149</v>
      </c>
    </row>
    <row r="637" s="15" customFormat="1">
      <c r="A637" s="15"/>
      <c r="B637" s="256"/>
      <c r="C637" s="257"/>
      <c r="D637" s="236" t="s">
        <v>161</v>
      </c>
      <c r="E637" s="258" t="s">
        <v>21</v>
      </c>
      <c r="F637" s="259" t="s">
        <v>164</v>
      </c>
      <c r="G637" s="257"/>
      <c r="H637" s="260">
        <v>4615.3760000000002</v>
      </c>
      <c r="I637" s="261"/>
      <c r="J637" s="257"/>
      <c r="K637" s="257"/>
      <c r="L637" s="262"/>
      <c r="M637" s="263"/>
      <c r="N637" s="264"/>
      <c r="O637" s="264"/>
      <c r="P637" s="264"/>
      <c r="Q637" s="264"/>
      <c r="R637" s="264"/>
      <c r="S637" s="264"/>
      <c r="T637" s="26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T637" s="266" t="s">
        <v>161</v>
      </c>
      <c r="AU637" s="266" t="s">
        <v>81</v>
      </c>
      <c r="AV637" s="15" t="s">
        <v>157</v>
      </c>
      <c r="AW637" s="15" t="s">
        <v>34</v>
      </c>
      <c r="AX637" s="15" t="s">
        <v>77</v>
      </c>
      <c r="AY637" s="266" t="s">
        <v>149</v>
      </c>
    </row>
    <row r="638" s="2" customFormat="1" ht="33" customHeight="1">
      <c r="A638" s="41"/>
      <c r="B638" s="42"/>
      <c r="C638" s="216" t="s">
        <v>994</v>
      </c>
      <c r="D638" s="216" t="s">
        <v>152</v>
      </c>
      <c r="E638" s="217" t="s">
        <v>201</v>
      </c>
      <c r="F638" s="218" t="s">
        <v>202</v>
      </c>
      <c r="G638" s="219" t="s">
        <v>155</v>
      </c>
      <c r="H638" s="220">
        <v>480.71800000000002</v>
      </c>
      <c r="I638" s="221"/>
      <c r="J638" s="222">
        <f>ROUND(I638*H638,2)</f>
        <v>0</v>
      </c>
      <c r="K638" s="218" t="s">
        <v>156</v>
      </c>
      <c r="L638" s="47"/>
      <c r="M638" s="223" t="s">
        <v>21</v>
      </c>
      <c r="N638" s="224" t="s">
        <v>44</v>
      </c>
      <c r="O638" s="87"/>
      <c r="P638" s="225">
        <f>O638*H638</f>
        <v>0</v>
      </c>
      <c r="Q638" s="225">
        <v>0.020480000000000002</v>
      </c>
      <c r="R638" s="225">
        <f>Q638*H638</f>
        <v>9.8451046400000006</v>
      </c>
      <c r="S638" s="225">
        <v>0</v>
      </c>
      <c r="T638" s="226">
        <f>S638*H638</f>
        <v>0</v>
      </c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R638" s="227" t="s">
        <v>157</v>
      </c>
      <c r="AT638" s="227" t="s">
        <v>152</v>
      </c>
      <c r="AU638" s="227" t="s">
        <v>81</v>
      </c>
      <c r="AY638" s="20" t="s">
        <v>149</v>
      </c>
      <c r="BE638" s="228">
        <f>IF(N638="základní",J638,0)</f>
        <v>0</v>
      </c>
      <c r="BF638" s="228">
        <f>IF(N638="snížená",J638,0)</f>
        <v>0</v>
      </c>
      <c r="BG638" s="228">
        <f>IF(N638="zákl. přenesená",J638,0)</f>
        <v>0</v>
      </c>
      <c r="BH638" s="228">
        <f>IF(N638="sníž. přenesená",J638,0)</f>
        <v>0</v>
      </c>
      <c r="BI638" s="228">
        <f>IF(N638="nulová",J638,0)</f>
        <v>0</v>
      </c>
      <c r="BJ638" s="20" t="s">
        <v>77</v>
      </c>
      <c r="BK638" s="228">
        <f>ROUND(I638*H638,2)</f>
        <v>0</v>
      </c>
      <c r="BL638" s="20" t="s">
        <v>157</v>
      </c>
      <c r="BM638" s="227" t="s">
        <v>203</v>
      </c>
    </row>
    <row r="639" s="2" customFormat="1">
      <c r="A639" s="41"/>
      <c r="B639" s="42"/>
      <c r="C639" s="43"/>
      <c r="D639" s="229" t="s">
        <v>159</v>
      </c>
      <c r="E639" s="43"/>
      <c r="F639" s="230" t="s">
        <v>204</v>
      </c>
      <c r="G639" s="43"/>
      <c r="H639" s="43"/>
      <c r="I639" s="231"/>
      <c r="J639" s="43"/>
      <c r="K639" s="43"/>
      <c r="L639" s="47"/>
      <c r="M639" s="232"/>
      <c r="N639" s="233"/>
      <c r="O639" s="87"/>
      <c r="P639" s="87"/>
      <c r="Q639" s="87"/>
      <c r="R639" s="87"/>
      <c r="S639" s="87"/>
      <c r="T639" s="88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T639" s="20" t="s">
        <v>159</v>
      </c>
      <c r="AU639" s="20" t="s">
        <v>81</v>
      </c>
    </row>
    <row r="640" s="13" customFormat="1">
      <c r="A640" s="13"/>
      <c r="B640" s="234"/>
      <c r="C640" s="235"/>
      <c r="D640" s="236" t="s">
        <v>161</v>
      </c>
      <c r="E640" s="237" t="s">
        <v>21</v>
      </c>
      <c r="F640" s="238" t="s">
        <v>995</v>
      </c>
      <c r="G640" s="235"/>
      <c r="H640" s="237" t="s">
        <v>21</v>
      </c>
      <c r="I640" s="239"/>
      <c r="J640" s="235"/>
      <c r="K640" s="235"/>
      <c r="L640" s="240"/>
      <c r="M640" s="241"/>
      <c r="N640" s="242"/>
      <c r="O640" s="242"/>
      <c r="P640" s="242"/>
      <c r="Q640" s="242"/>
      <c r="R640" s="242"/>
      <c r="S640" s="242"/>
      <c r="T640" s="24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44" t="s">
        <v>161</v>
      </c>
      <c r="AU640" s="244" t="s">
        <v>81</v>
      </c>
      <c r="AV640" s="13" t="s">
        <v>77</v>
      </c>
      <c r="AW640" s="13" t="s">
        <v>34</v>
      </c>
      <c r="AX640" s="13" t="s">
        <v>73</v>
      </c>
      <c r="AY640" s="244" t="s">
        <v>149</v>
      </c>
    </row>
    <row r="641" s="13" customFormat="1">
      <c r="A641" s="13"/>
      <c r="B641" s="234"/>
      <c r="C641" s="235"/>
      <c r="D641" s="236" t="s">
        <v>161</v>
      </c>
      <c r="E641" s="237" t="s">
        <v>21</v>
      </c>
      <c r="F641" s="238" t="s">
        <v>206</v>
      </c>
      <c r="G641" s="235"/>
      <c r="H641" s="237" t="s">
        <v>21</v>
      </c>
      <c r="I641" s="239"/>
      <c r="J641" s="235"/>
      <c r="K641" s="235"/>
      <c r="L641" s="240"/>
      <c r="M641" s="241"/>
      <c r="N641" s="242"/>
      <c r="O641" s="242"/>
      <c r="P641" s="242"/>
      <c r="Q641" s="242"/>
      <c r="R641" s="242"/>
      <c r="S641" s="242"/>
      <c r="T641" s="24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44" t="s">
        <v>161</v>
      </c>
      <c r="AU641" s="244" t="s">
        <v>81</v>
      </c>
      <c r="AV641" s="13" t="s">
        <v>77</v>
      </c>
      <c r="AW641" s="13" t="s">
        <v>34</v>
      </c>
      <c r="AX641" s="13" t="s">
        <v>73</v>
      </c>
      <c r="AY641" s="244" t="s">
        <v>149</v>
      </c>
    </row>
    <row r="642" s="14" customFormat="1">
      <c r="A642" s="14"/>
      <c r="B642" s="245"/>
      <c r="C642" s="246"/>
      <c r="D642" s="236" t="s">
        <v>161</v>
      </c>
      <c r="E642" s="247" t="s">
        <v>21</v>
      </c>
      <c r="F642" s="248" t="s">
        <v>996</v>
      </c>
      <c r="G642" s="246"/>
      <c r="H642" s="249">
        <v>460.94200000000001</v>
      </c>
      <c r="I642" s="250"/>
      <c r="J642" s="246"/>
      <c r="K642" s="246"/>
      <c r="L642" s="251"/>
      <c r="M642" s="252"/>
      <c r="N642" s="253"/>
      <c r="O642" s="253"/>
      <c r="P642" s="253"/>
      <c r="Q642" s="253"/>
      <c r="R642" s="253"/>
      <c r="S642" s="253"/>
      <c r="T642" s="25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55" t="s">
        <v>161</v>
      </c>
      <c r="AU642" s="255" t="s">
        <v>81</v>
      </c>
      <c r="AV642" s="14" t="s">
        <v>81</v>
      </c>
      <c r="AW642" s="14" t="s">
        <v>34</v>
      </c>
      <c r="AX642" s="14" t="s">
        <v>73</v>
      </c>
      <c r="AY642" s="255" t="s">
        <v>149</v>
      </c>
    </row>
    <row r="643" s="13" customFormat="1">
      <c r="A643" s="13"/>
      <c r="B643" s="234"/>
      <c r="C643" s="235"/>
      <c r="D643" s="236" t="s">
        <v>161</v>
      </c>
      <c r="E643" s="237" t="s">
        <v>21</v>
      </c>
      <c r="F643" s="238" t="s">
        <v>990</v>
      </c>
      <c r="G643" s="235"/>
      <c r="H643" s="237" t="s">
        <v>21</v>
      </c>
      <c r="I643" s="239"/>
      <c r="J643" s="235"/>
      <c r="K643" s="235"/>
      <c r="L643" s="240"/>
      <c r="M643" s="241"/>
      <c r="N643" s="242"/>
      <c r="O643" s="242"/>
      <c r="P643" s="242"/>
      <c r="Q643" s="242"/>
      <c r="R643" s="242"/>
      <c r="S643" s="242"/>
      <c r="T643" s="24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44" t="s">
        <v>161</v>
      </c>
      <c r="AU643" s="244" t="s">
        <v>81</v>
      </c>
      <c r="AV643" s="13" t="s">
        <v>77</v>
      </c>
      <c r="AW643" s="13" t="s">
        <v>34</v>
      </c>
      <c r="AX643" s="13" t="s">
        <v>73</v>
      </c>
      <c r="AY643" s="244" t="s">
        <v>149</v>
      </c>
    </row>
    <row r="644" s="14" customFormat="1">
      <c r="A644" s="14"/>
      <c r="B644" s="245"/>
      <c r="C644" s="246"/>
      <c r="D644" s="236" t="s">
        <v>161</v>
      </c>
      <c r="E644" s="247" t="s">
        <v>21</v>
      </c>
      <c r="F644" s="248" t="s">
        <v>991</v>
      </c>
      <c r="G644" s="246"/>
      <c r="H644" s="249">
        <v>19.776</v>
      </c>
      <c r="I644" s="250"/>
      <c r="J644" s="246"/>
      <c r="K644" s="246"/>
      <c r="L644" s="251"/>
      <c r="M644" s="252"/>
      <c r="N644" s="253"/>
      <c r="O644" s="253"/>
      <c r="P644" s="253"/>
      <c r="Q644" s="253"/>
      <c r="R644" s="253"/>
      <c r="S644" s="253"/>
      <c r="T644" s="25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55" t="s">
        <v>161</v>
      </c>
      <c r="AU644" s="255" t="s">
        <v>81</v>
      </c>
      <c r="AV644" s="14" t="s">
        <v>81</v>
      </c>
      <c r="AW644" s="14" t="s">
        <v>34</v>
      </c>
      <c r="AX644" s="14" t="s">
        <v>73</v>
      </c>
      <c r="AY644" s="255" t="s">
        <v>149</v>
      </c>
    </row>
    <row r="645" s="15" customFormat="1">
      <c r="A645" s="15"/>
      <c r="B645" s="256"/>
      <c r="C645" s="257"/>
      <c r="D645" s="236" t="s">
        <v>161</v>
      </c>
      <c r="E645" s="258" t="s">
        <v>21</v>
      </c>
      <c r="F645" s="259" t="s">
        <v>164</v>
      </c>
      <c r="G645" s="257"/>
      <c r="H645" s="260">
        <v>480.71800000000002</v>
      </c>
      <c r="I645" s="261"/>
      <c r="J645" s="257"/>
      <c r="K645" s="257"/>
      <c r="L645" s="262"/>
      <c r="M645" s="263"/>
      <c r="N645" s="264"/>
      <c r="O645" s="264"/>
      <c r="P645" s="264"/>
      <c r="Q645" s="264"/>
      <c r="R645" s="264"/>
      <c r="S645" s="264"/>
      <c r="T645" s="26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T645" s="266" t="s">
        <v>161</v>
      </c>
      <c r="AU645" s="266" t="s">
        <v>81</v>
      </c>
      <c r="AV645" s="15" t="s">
        <v>157</v>
      </c>
      <c r="AW645" s="15" t="s">
        <v>34</v>
      </c>
      <c r="AX645" s="15" t="s">
        <v>77</v>
      </c>
      <c r="AY645" s="266" t="s">
        <v>149</v>
      </c>
    </row>
    <row r="646" s="2" customFormat="1" ht="55.5" customHeight="1">
      <c r="A646" s="41"/>
      <c r="B646" s="42"/>
      <c r="C646" s="216" t="s">
        <v>997</v>
      </c>
      <c r="D646" s="216" t="s">
        <v>152</v>
      </c>
      <c r="E646" s="217" t="s">
        <v>209</v>
      </c>
      <c r="F646" s="218" t="s">
        <v>210</v>
      </c>
      <c r="G646" s="219" t="s">
        <v>155</v>
      </c>
      <c r="H646" s="220">
        <v>480.71800000000002</v>
      </c>
      <c r="I646" s="221"/>
      <c r="J646" s="222">
        <f>ROUND(I646*H646,2)</f>
        <v>0</v>
      </c>
      <c r="K646" s="218" t="s">
        <v>156</v>
      </c>
      <c r="L646" s="47"/>
      <c r="M646" s="223" t="s">
        <v>21</v>
      </c>
      <c r="N646" s="224" t="s">
        <v>44</v>
      </c>
      <c r="O646" s="87"/>
      <c r="P646" s="225">
        <f>O646*H646</f>
        <v>0</v>
      </c>
      <c r="Q646" s="225">
        <v>0.0079000000000000008</v>
      </c>
      <c r="R646" s="225">
        <f>Q646*H646</f>
        <v>3.7976722000000005</v>
      </c>
      <c r="S646" s="225">
        <v>0</v>
      </c>
      <c r="T646" s="226">
        <f>S646*H646</f>
        <v>0</v>
      </c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R646" s="227" t="s">
        <v>157</v>
      </c>
      <c r="AT646" s="227" t="s">
        <v>152</v>
      </c>
      <c r="AU646" s="227" t="s">
        <v>81</v>
      </c>
      <c r="AY646" s="20" t="s">
        <v>149</v>
      </c>
      <c r="BE646" s="228">
        <f>IF(N646="základní",J646,0)</f>
        <v>0</v>
      </c>
      <c r="BF646" s="228">
        <f>IF(N646="snížená",J646,0)</f>
        <v>0</v>
      </c>
      <c r="BG646" s="228">
        <f>IF(N646="zákl. přenesená",J646,0)</f>
        <v>0</v>
      </c>
      <c r="BH646" s="228">
        <f>IF(N646="sníž. přenesená",J646,0)</f>
        <v>0</v>
      </c>
      <c r="BI646" s="228">
        <f>IF(N646="nulová",J646,0)</f>
        <v>0</v>
      </c>
      <c r="BJ646" s="20" t="s">
        <v>77</v>
      </c>
      <c r="BK646" s="228">
        <f>ROUND(I646*H646,2)</f>
        <v>0</v>
      </c>
      <c r="BL646" s="20" t="s">
        <v>157</v>
      </c>
      <c r="BM646" s="227" t="s">
        <v>211</v>
      </c>
    </row>
    <row r="647" s="2" customFormat="1">
      <c r="A647" s="41"/>
      <c r="B647" s="42"/>
      <c r="C647" s="43"/>
      <c r="D647" s="229" t="s">
        <v>159</v>
      </c>
      <c r="E647" s="43"/>
      <c r="F647" s="230" t="s">
        <v>212</v>
      </c>
      <c r="G647" s="43"/>
      <c r="H647" s="43"/>
      <c r="I647" s="231"/>
      <c r="J647" s="43"/>
      <c r="K647" s="43"/>
      <c r="L647" s="47"/>
      <c r="M647" s="232"/>
      <c r="N647" s="233"/>
      <c r="O647" s="87"/>
      <c r="P647" s="87"/>
      <c r="Q647" s="87"/>
      <c r="R647" s="87"/>
      <c r="S647" s="87"/>
      <c r="T647" s="88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T647" s="20" t="s">
        <v>159</v>
      </c>
      <c r="AU647" s="20" t="s">
        <v>81</v>
      </c>
    </row>
    <row r="648" s="13" customFormat="1">
      <c r="A648" s="13"/>
      <c r="B648" s="234"/>
      <c r="C648" s="235"/>
      <c r="D648" s="236" t="s">
        <v>161</v>
      </c>
      <c r="E648" s="237" t="s">
        <v>21</v>
      </c>
      <c r="F648" s="238" t="s">
        <v>998</v>
      </c>
      <c r="G648" s="235"/>
      <c r="H648" s="237" t="s">
        <v>21</v>
      </c>
      <c r="I648" s="239"/>
      <c r="J648" s="235"/>
      <c r="K648" s="235"/>
      <c r="L648" s="240"/>
      <c r="M648" s="241"/>
      <c r="N648" s="242"/>
      <c r="O648" s="242"/>
      <c r="P648" s="242"/>
      <c r="Q648" s="242"/>
      <c r="R648" s="242"/>
      <c r="S648" s="242"/>
      <c r="T648" s="24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44" t="s">
        <v>161</v>
      </c>
      <c r="AU648" s="244" t="s">
        <v>81</v>
      </c>
      <c r="AV648" s="13" t="s">
        <v>77</v>
      </c>
      <c r="AW648" s="13" t="s">
        <v>34</v>
      </c>
      <c r="AX648" s="13" t="s">
        <v>73</v>
      </c>
      <c r="AY648" s="244" t="s">
        <v>149</v>
      </c>
    </row>
    <row r="649" s="13" customFormat="1">
      <c r="A649" s="13"/>
      <c r="B649" s="234"/>
      <c r="C649" s="235"/>
      <c r="D649" s="236" t="s">
        <v>161</v>
      </c>
      <c r="E649" s="237" t="s">
        <v>21</v>
      </c>
      <c r="F649" s="238" t="s">
        <v>206</v>
      </c>
      <c r="G649" s="235"/>
      <c r="H649" s="237" t="s">
        <v>21</v>
      </c>
      <c r="I649" s="239"/>
      <c r="J649" s="235"/>
      <c r="K649" s="235"/>
      <c r="L649" s="240"/>
      <c r="M649" s="241"/>
      <c r="N649" s="242"/>
      <c r="O649" s="242"/>
      <c r="P649" s="242"/>
      <c r="Q649" s="242"/>
      <c r="R649" s="242"/>
      <c r="S649" s="242"/>
      <c r="T649" s="24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44" t="s">
        <v>161</v>
      </c>
      <c r="AU649" s="244" t="s">
        <v>81</v>
      </c>
      <c r="AV649" s="13" t="s">
        <v>77</v>
      </c>
      <c r="AW649" s="13" t="s">
        <v>34</v>
      </c>
      <c r="AX649" s="13" t="s">
        <v>73</v>
      </c>
      <c r="AY649" s="244" t="s">
        <v>149</v>
      </c>
    </row>
    <row r="650" s="14" customFormat="1">
      <c r="A650" s="14"/>
      <c r="B650" s="245"/>
      <c r="C650" s="246"/>
      <c r="D650" s="236" t="s">
        <v>161</v>
      </c>
      <c r="E650" s="247" t="s">
        <v>21</v>
      </c>
      <c r="F650" s="248" t="s">
        <v>996</v>
      </c>
      <c r="G650" s="246"/>
      <c r="H650" s="249">
        <v>460.94200000000001</v>
      </c>
      <c r="I650" s="250"/>
      <c r="J650" s="246"/>
      <c r="K650" s="246"/>
      <c r="L650" s="251"/>
      <c r="M650" s="252"/>
      <c r="N650" s="253"/>
      <c r="O650" s="253"/>
      <c r="P650" s="253"/>
      <c r="Q650" s="253"/>
      <c r="R650" s="253"/>
      <c r="S650" s="253"/>
      <c r="T650" s="25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5" t="s">
        <v>161</v>
      </c>
      <c r="AU650" s="255" t="s">
        <v>81</v>
      </c>
      <c r="AV650" s="14" t="s">
        <v>81</v>
      </c>
      <c r="AW650" s="14" t="s">
        <v>34</v>
      </c>
      <c r="AX650" s="14" t="s">
        <v>73</v>
      </c>
      <c r="AY650" s="255" t="s">
        <v>149</v>
      </c>
    </row>
    <row r="651" s="13" customFormat="1">
      <c r="A651" s="13"/>
      <c r="B651" s="234"/>
      <c r="C651" s="235"/>
      <c r="D651" s="236" t="s">
        <v>161</v>
      </c>
      <c r="E651" s="237" t="s">
        <v>21</v>
      </c>
      <c r="F651" s="238" t="s">
        <v>990</v>
      </c>
      <c r="G651" s="235"/>
      <c r="H651" s="237" t="s">
        <v>21</v>
      </c>
      <c r="I651" s="239"/>
      <c r="J651" s="235"/>
      <c r="K651" s="235"/>
      <c r="L651" s="240"/>
      <c r="M651" s="241"/>
      <c r="N651" s="242"/>
      <c r="O651" s="242"/>
      <c r="P651" s="242"/>
      <c r="Q651" s="242"/>
      <c r="R651" s="242"/>
      <c r="S651" s="242"/>
      <c r="T651" s="24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44" t="s">
        <v>161</v>
      </c>
      <c r="AU651" s="244" t="s">
        <v>81</v>
      </c>
      <c r="AV651" s="13" t="s">
        <v>77</v>
      </c>
      <c r="AW651" s="13" t="s">
        <v>34</v>
      </c>
      <c r="AX651" s="13" t="s">
        <v>73</v>
      </c>
      <c r="AY651" s="244" t="s">
        <v>149</v>
      </c>
    </row>
    <row r="652" s="14" customFormat="1">
      <c r="A652" s="14"/>
      <c r="B652" s="245"/>
      <c r="C652" s="246"/>
      <c r="D652" s="236" t="s">
        <v>161</v>
      </c>
      <c r="E652" s="247" t="s">
        <v>21</v>
      </c>
      <c r="F652" s="248" t="s">
        <v>991</v>
      </c>
      <c r="G652" s="246"/>
      <c r="H652" s="249">
        <v>19.776</v>
      </c>
      <c r="I652" s="250"/>
      <c r="J652" s="246"/>
      <c r="K652" s="246"/>
      <c r="L652" s="251"/>
      <c r="M652" s="252"/>
      <c r="N652" s="253"/>
      <c r="O652" s="253"/>
      <c r="P652" s="253"/>
      <c r="Q652" s="253"/>
      <c r="R652" s="253"/>
      <c r="S652" s="253"/>
      <c r="T652" s="25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55" t="s">
        <v>161</v>
      </c>
      <c r="AU652" s="255" t="s">
        <v>81</v>
      </c>
      <c r="AV652" s="14" t="s">
        <v>81</v>
      </c>
      <c r="AW652" s="14" t="s">
        <v>34</v>
      </c>
      <c r="AX652" s="14" t="s">
        <v>73</v>
      </c>
      <c r="AY652" s="255" t="s">
        <v>149</v>
      </c>
    </row>
    <row r="653" s="15" customFormat="1">
      <c r="A653" s="15"/>
      <c r="B653" s="256"/>
      <c r="C653" s="257"/>
      <c r="D653" s="236" t="s">
        <v>161</v>
      </c>
      <c r="E653" s="258" t="s">
        <v>21</v>
      </c>
      <c r="F653" s="259" t="s">
        <v>164</v>
      </c>
      <c r="G653" s="257"/>
      <c r="H653" s="260">
        <v>480.71800000000002</v>
      </c>
      <c r="I653" s="261"/>
      <c r="J653" s="257"/>
      <c r="K653" s="257"/>
      <c r="L653" s="262"/>
      <c r="M653" s="263"/>
      <c r="N653" s="264"/>
      <c r="O653" s="264"/>
      <c r="P653" s="264"/>
      <c r="Q653" s="264"/>
      <c r="R653" s="264"/>
      <c r="S653" s="264"/>
      <c r="T653" s="26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T653" s="266" t="s">
        <v>161</v>
      </c>
      <c r="AU653" s="266" t="s">
        <v>81</v>
      </c>
      <c r="AV653" s="15" t="s">
        <v>157</v>
      </c>
      <c r="AW653" s="15" t="s">
        <v>34</v>
      </c>
      <c r="AX653" s="15" t="s">
        <v>77</v>
      </c>
      <c r="AY653" s="266" t="s">
        <v>149</v>
      </c>
    </row>
    <row r="654" s="2" customFormat="1" ht="33" customHeight="1">
      <c r="A654" s="41"/>
      <c r="B654" s="42"/>
      <c r="C654" s="216" t="s">
        <v>999</v>
      </c>
      <c r="D654" s="216" t="s">
        <v>152</v>
      </c>
      <c r="E654" s="217" t="s">
        <v>215</v>
      </c>
      <c r="F654" s="218" t="s">
        <v>216</v>
      </c>
      <c r="G654" s="219" t="s">
        <v>155</v>
      </c>
      <c r="H654" s="220">
        <v>191.89400000000001</v>
      </c>
      <c r="I654" s="221"/>
      <c r="J654" s="222">
        <f>ROUND(I654*H654,2)</f>
        <v>0</v>
      </c>
      <c r="K654" s="218" t="s">
        <v>156</v>
      </c>
      <c r="L654" s="47"/>
      <c r="M654" s="223" t="s">
        <v>21</v>
      </c>
      <c r="N654" s="224" t="s">
        <v>44</v>
      </c>
      <c r="O654" s="87"/>
      <c r="P654" s="225">
        <f>O654*H654</f>
        <v>0</v>
      </c>
      <c r="Q654" s="225">
        <v>0.0043800000000000002</v>
      </c>
      <c r="R654" s="225">
        <f>Q654*H654</f>
        <v>0.84049572000000006</v>
      </c>
      <c r="S654" s="225">
        <v>0</v>
      </c>
      <c r="T654" s="226">
        <f>S654*H654</f>
        <v>0</v>
      </c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R654" s="227" t="s">
        <v>157</v>
      </c>
      <c r="AT654" s="227" t="s">
        <v>152</v>
      </c>
      <c r="AU654" s="227" t="s">
        <v>81</v>
      </c>
      <c r="AY654" s="20" t="s">
        <v>149</v>
      </c>
      <c r="BE654" s="228">
        <f>IF(N654="základní",J654,0)</f>
        <v>0</v>
      </c>
      <c r="BF654" s="228">
        <f>IF(N654="snížená",J654,0)</f>
        <v>0</v>
      </c>
      <c r="BG654" s="228">
        <f>IF(N654="zákl. přenesená",J654,0)</f>
        <v>0</v>
      </c>
      <c r="BH654" s="228">
        <f>IF(N654="sníž. přenesená",J654,0)</f>
        <v>0</v>
      </c>
      <c r="BI654" s="228">
        <f>IF(N654="nulová",J654,0)</f>
        <v>0</v>
      </c>
      <c r="BJ654" s="20" t="s">
        <v>77</v>
      </c>
      <c r="BK654" s="228">
        <f>ROUND(I654*H654,2)</f>
        <v>0</v>
      </c>
      <c r="BL654" s="20" t="s">
        <v>157</v>
      </c>
      <c r="BM654" s="227" t="s">
        <v>217</v>
      </c>
    </row>
    <row r="655" s="2" customFormat="1">
      <c r="A655" s="41"/>
      <c r="B655" s="42"/>
      <c r="C655" s="43"/>
      <c r="D655" s="229" t="s">
        <v>159</v>
      </c>
      <c r="E655" s="43"/>
      <c r="F655" s="230" t="s">
        <v>218</v>
      </c>
      <c r="G655" s="43"/>
      <c r="H655" s="43"/>
      <c r="I655" s="231"/>
      <c r="J655" s="43"/>
      <c r="K655" s="43"/>
      <c r="L655" s="47"/>
      <c r="M655" s="232"/>
      <c r="N655" s="233"/>
      <c r="O655" s="87"/>
      <c r="P655" s="87"/>
      <c r="Q655" s="87"/>
      <c r="R655" s="87"/>
      <c r="S655" s="87"/>
      <c r="T655" s="88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T655" s="20" t="s">
        <v>159</v>
      </c>
      <c r="AU655" s="20" t="s">
        <v>81</v>
      </c>
    </row>
    <row r="656" s="13" customFormat="1">
      <c r="A656" s="13"/>
      <c r="B656" s="234"/>
      <c r="C656" s="235"/>
      <c r="D656" s="236" t="s">
        <v>161</v>
      </c>
      <c r="E656" s="237" t="s">
        <v>21</v>
      </c>
      <c r="F656" s="238" t="s">
        <v>219</v>
      </c>
      <c r="G656" s="235"/>
      <c r="H656" s="237" t="s">
        <v>21</v>
      </c>
      <c r="I656" s="239"/>
      <c r="J656" s="235"/>
      <c r="K656" s="235"/>
      <c r="L656" s="240"/>
      <c r="M656" s="241"/>
      <c r="N656" s="242"/>
      <c r="O656" s="242"/>
      <c r="P656" s="242"/>
      <c r="Q656" s="242"/>
      <c r="R656" s="242"/>
      <c r="S656" s="242"/>
      <c r="T656" s="24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44" t="s">
        <v>161</v>
      </c>
      <c r="AU656" s="244" t="s">
        <v>81</v>
      </c>
      <c r="AV656" s="13" t="s">
        <v>77</v>
      </c>
      <c r="AW656" s="13" t="s">
        <v>34</v>
      </c>
      <c r="AX656" s="13" t="s">
        <v>73</v>
      </c>
      <c r="AY656" s="244" t="s">
        <v>149</v>
      </c>
    </row>
    <row r="657" s="14" customFormat="1">
      <c r="A657" s="14"/>
      <c r="B657" s="245"/>
      <c r="C657" s="246"/>
      <c r="D657" s="236" t="s">
        <v>161</v>
      </c>
      <c r="E657" s="247" t="s">
        <v>21</v>
      </c>
      <c r="F657" s="248" t="s">
        <v>113</v>
      </c>
      <c r="G657" s="246"/>
      <c r="H657" s="249">
        <v>122.595</v>
      </c>
      <c r="I657" s="250"/>
      <c r="J657" s="246"/>
      <c r="K657" s="246"/>
      <c r="L657" s="251"/>
      <c r="M657" s="252"/>
      <c r="N657" s="253"/>
      <c r="O657" s="253"/>
      <c r="P657" s="253"/>
      <c r="Q657" s="253"/>
      <c r="R657" s="253"/>
      <c r="S657" s="253"/>
      <c r="T657" s="25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55" t="s">
        <v>161</v>
      </c>
      <c r="AU657" s="255" t="s">
        <v>81</v>
      </c>
      <c r="AV657" s="14" t="s">
        <v>81</v>
      </c>
      <c r="AW657" s="14" t="s">
        <v>34</v>
      </c>
      <c r="AX657" s="14" t="s">
        <v>73</v>
      </c>
      <c r="AY657" s="255" t="s">
        <v>149</v>
      </c>
    </row>
    <row r="658" s="13" customFormat="1">
      <c r="A658" s="13"/>
      <c r="B658" s="234"/>
      <c r="C658" s="235"/>
      <c r="D658" s="236" t="s">
        <v>161</v>
      </c>
      <c r="E658" s="237" t="s">
        <v>21</v>
      </c>
      <c r="F658" s="238" t="s">
        <v>992</v>
      </c>
      <c r="G658" s="235"/>
      <c r="H658" s="237" t="s">
        <v>21</v>
      </c>
      <c r="I658" s="239"/>
      <c r="J658" s="235"/>
      <c r="K658" s="235"/>
      <c r="L658" s="240"/>
      <c r="M658" s="241"/>
      <c r="N658" s="242"/>
      <c r="O658" s="242"/>
      <c r="P658" s="242"/>
      <c r="Q658" s="242"/>
      <c r="R658" s="242"/>
      <c r="S658" s="242"/>
      <c r="T658" s="24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4" t="s">
        <v>161</v>
      </c>
      <c r="AU658" s="244" t="s">
        <v>81</v>
      </c>
      <c r="AV658" s="13" t="s">
        <v>77</v>
      </c>
      <c r="AW658" s="13" t="s">
        <v>34</v>
      </c>
      <c r="AX658" s="13" t="s">
        <v>73</v>
      </c>
      <c r="AY658" s="244" t="s">
        <v>149</v>
      </c>
    </row>
    <row r="659" s="14" customFormat="1">
      <c r="A659" s="14"/>
      <c r="B659" s="245"/>
      <c r="C659" s="246"/>
      <c r="D659" s="236" t="s">
        <v>161</v>
      </c>
      <c r="E659" s="247" t="s">
        <v>21</v>
      </c>
      <c r="F659" s="248" t="s">
        <v>993</v>
      </c>
      <c r="G659" s="246"/>
      <c r="H659" s="249">
        <v>52.293999999999997</v>
      </c>
      <c r="I659" s="250"/>
      <c r="J659" s="246"/>
      <c r="K659" s="246"/>
      <c r="L659" s="251"/>
      <c r="M659" s="252"/>
      <c r="N659" s="253"/>
      <c r="O659" s="253"/>
      <c r="P659" s="253"/>
      <c r="Q659" s="253"/>
      <c r="R659" s="253"/>
      <c r="S659" s="253"/>
      <c r="T659" s="25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55" t="s">
        <v>161</v>
      </c>
      <c r="AU659" s="255" t="s">
        <v>81</v>
      </c>
      <c r="AV659" s="14" t="s">
        <v>81</v>
      </c>
      <c r="AW659" s="14" t="s">
        <v>34</v>
      </c>
      <c r="AX659" s="14" t="s">
        <v>73</v>
      </c>
      <c r="AY659" s="255" t="s">
        <v>149</v>
      </c>
    </row>
    <row r="660" s="13" customFormat="1">
      <c r="A660" s="13"/>
      <c r="B660" s="234"/>
      <c r="C660" s="235"/>
      <c r="D660" s="236" t="s">
        <v>161</v>
      </c>
      <c r="E660" s="237" t="s">
        <v>21</v>
      </c>
      <c r="F660" s="238" t="s">
        <v>1000</v>
      </c>
      <c r="G660" s="235"/>
      <c r="H660" s="237" t="s">
        <v>21</v>
      </c>
      <c r="I660" s="239"/>
      <c r="J660" s="235"/>
      <c r="K660" s="235"/>
      <c r="L660" s="240"/>
      <c r="M660" s="241"/>
      <c r="N660" s="242"/>
      <c r="O660" s="242"/>
      <c r="P660" s="242"/>
      <c r="Q660" s="242"/>
      <c r="R660" s="242"/>
      <c r="S660" s="242"/>
      <c r="T660" s="24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44" t="s">
        <v>161</v>
      </c>
      <c r="AU660" s="244" t="s">
        <v>81</v>
      </c>
      <c r="AV660" s="13" t="s">
        <v>77</v>
      </c>
      <c r="AW660" s="13" t="s">
        <v>34</v>
      </c>
      <c r="AX660" s="13" t="s">
        <v>73</v>
      </c>
      <c r="AY660" s="244" t="s">
        <v>149</v>
      </c>
    </row>
    <row r="661" s="14" customFormat="1">
      <c r="A661" s="14"/>
      <c r="B661" s="245"/>
      <c r="C661" s="246"/>
      <c r="D661" s="236" t="s">
        <v>161</v>
      </c>
      <c r="E661" s="247" t="s">
        <v>21</v>
      </c>
      <c r="F661" s="248" t="s">
        <v>1001</v>
      </c>
      <c r="G661" s="246"/>
      <c r="H661" s="249">
        <v>5.1200000000000001</v>
      </c>
      <c r="I661" s="250"/>
      <c r="J661" s="246"/>
      <c r="K661" s="246"/>
      <c r="L661" s="251"/>
      <c r="M661" s="252"/>
      <c r="N661" s="253"/>
      <c r="O661" s="253"/>
      <c r="P661" s="253"/>
      <c r="Q661" s="253"/>
      <c r="R661" s="253"/>
      <c r="S661" s="253"/>
      <c r="T661" s="25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55" t="s">
        <v>161</v>
      </c>
      <c r="AU661" s="255" t="s">
        <v>81</v>
      </c>
      <c r="AV661" s="14" t="s">
        <v>81</v>
      </c>
      <c r="AW661" s="14" t="s">
        <v>34</v>
      </c>
      <c r="AX661" s="14" t="s">
        <v>73</v>
      </c>
      <c r="AY661" s="255" t="s">
        <v>149</v>
      </c>
    </row>
    <row r="662" s="13" customFormat="1">
      <c r="A662" s="13"/>
      <c r="B662" s="234"/>
      <c r="C662" s="235"/>
      <c r="D662" s="236" t="s">
        <v>161</v>
      </c>
      <c r="E662" s="237" t="s">
        <v>21</v>
      </c>
      <c r="F662" s="238" t="s">
        <v>682</v>
      </c>
      <c r="G662" s="235"/>
      <c r="H662" s="237" t="s">
        <v>21</v>
      </c>
      <c r="I662" s="239"/>
      <c r="J662" s="235"/>
      <c r="K662" s="235"/>
      <c r="L662" s="240"/>
      <c r="M662" s="241"/>
      <c r="N662" s="242"/>
      <c r="O662" s="242"/>
      <c r="P662" s="242"/>
      <c r="Q662" s="242"/>
      <c r="R662" s="242"/>
      <c r="S662" s="242"/>
      <c r="T662" s="24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44" t="s">
        <v>161</v>
      </c>
      <c r="AU662" s="244" t="s">
        <v>81</v>
      </c>
      <c r="AV662" s="13" t="s">
        <v>77</v>
      </c>
      <c r="AW662" s="13" t="s">
        <v>34</v>
      </c>
      <c r="AX662" s="13" t="s">
        <v>73</v>
      </c>
      <c r="AY662" s="244" t="s">
        <v>149</v>
      </c>
    </row>
    <row r="663" s="14" customFormat="1">
      <c r="A663" s="14"/>
      <c r="B663" s="245"/>
      <c r="C663" s="246"/>
      <c r="D663" s="236" t="s">
        <v>161</v>
      </c>
      <c r="E663" s="247" t="s">
        <v>21</v>
      </c>
      <c r="F663" s="248" t="s">
        <v>683</v>
      </c>
      <c r="G663" s="246"/>
      <c r="H663" s="249">
        <v>0.47999999999999998</v>
      </c>
      <c r="I663" s="250"/>
      <c r="J663" s="246"/>
      <c r="K663" s="246"/>
      <c r="L663" s="251"/>
      <c r="M663" s="252"/>
      <c r="N663" s="253"/>
      <c r="O663" s="253"/>
      <c r="P663" s="253"/>
      <c r="Q663" s="253"/>
      <c r="R663" s="253"/>
      <c r="S663" s="253"/>
      <c r="T663" s="25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55" t="s">
        <v>161</v>
      </c>
      <c r="AU663" s="255" t="s">
        <v>81</v>
      </c>
      <c r="AV663" s="14" t="s">
        <v>81</v>
      </c>
      <c r="AW663" s="14" t="s">
        <v>34</v>
      </c>
      <c r="AX663" s="14" t="s">
        <v>73</v>
      </c>
      <c r="AY663" s="255" t="s">
        <v>149</v>
      </c>
    </row>
    <row r="664" s="14" customFormat="1">
      <c r="A664" s="14"/>
      <c r="B664" s="245"/>
      <c r="C664" s="246"/>
      <c r="D664" s="236" t="s">
        <v>161</v>
      </c>
      <c r="E664" s="247" t="s">
        <v>21</v>
      </c>
      <c r="F664" s="248" t="s">
        <v>684</v>
      </c>
      <c r="G664" s="246"/>
      <c r="H664" s="249">
        <v>0.91200000000000003</v>
      </c>
      <c r="I664" s="250"/>
      <c r="J664" s="246"/>
      <c r="K664" s="246"/>
      <c r="L664" s="251"/>
      <c r="M664" s="252"/>
      <c r="N664" s="253"/>
      <c r="O664" s="253"/>
      <c r="P664" s="253"/>
      <c r="Q664" s="253"/>
      <c r="R664" s="253"/>
      <c r="S664" s="253"/>
      <c r="T664" s="25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55" t="s">
        <v>161</v>
      </c>
      <c r="AU664" s="255" t="s">
        <v>81</v>
      </c>
      <c r="AV664" s="14" t="s">
        <v>81</v>
      </c>
      <c r="AW664" s="14" t="s">
        <v>34</v>
      </c>
      <c r="AX664" s="14" t="s">
        <v>73</v>
      </c>
      <c r="AY664" s="255" t="s">
        <v>149</v>
      </c>
    </row>
    <row r="665" s="13" customFormat="1">
      <c r="A665" s="13"/>
      <c r="B665" s="234"/>
      <c r="C665" s="235"/>
      <c r="D665" s="236" t="s">
        <v>161</v>
      </c>
      <c r="E665" s="237" t="s">
        <v>21</v>
      </c>
      <c r="F665" s="238" t="s">
        <v>917</v>
      </c>
      <c r="G665" s="235"/>
      <c r="H665" s="237" t="s">
        <v>21</v>
      </c>
      <c r="I665" s="239"/>
      <c r="J665" s="235"/>
      <c r="K665" s="235"/>
      <c r="L665" s="240"/>
      <c r="M665" s="241"/>
      <c r="N665" s="242"/>
      <c r="O665" s="242"/>
      <c r="P665" s="242"/>
      <c r="Q665" s="242"/>
      <c r="R665" s="242"/>
      <c r="S665" s="242"/>
      <c r="T665" s="24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44" t="s">
        <v>161</v>
      </c>
      <c r="AU665" s="244" t="s">
        <v>81</v>
      </c>
      <c r="AV665" s="13" t="s">
        <v>77</v>
      </c>
      <c r="AW665" s="13" t="s">
        <v>34</v>
      </c>
      <c r="AX665" s="13" t="s">
        <v>73</v>
      </c>
      <c r="AY665" s="244" t="s">
        <v>149</v>
      </c>
    </row>
    <row r="666" s="13" customFormat="1">
      <c r="A666" s="13"/>
      <c r="B666" s="234"/>
      <c r="C666" s="235"/>
      <c r="D666" s="236" t="s">
        <v>161</v>
      </c>
      <c r="E666" s="237" t="s">
        <v>21</v>
      </c>
      <c r="F666" s="238" t="s">
        <v>918</v>
      </c>
      <c r="G666" s="235"/>
      <c r="H666" s="237" t="s">
        <v>21</v>
      </c>
      <c r="I666" s="239"/>
      <c r="J666" s="235"/>
      <c r="K666" s="235"/>
      <c r="L666" s="240"/>
      <c r="M666" s="241"/>
      <c r="N666" s="242"/>
      <c r="O666" s="242"/>
      <c r="P666" s="242"/>
      <c r="Q666" s="242"/>
      <c r="R666" s="242"/>
      <c r="S666" s="242"/>
      <c r="T666" s="24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44" t="s">
        <v>161</v>
      </c>
      <c r="AU666" s="244" t="s">
        <v>81</v>
      </c>
      <c r="AV666" s="13" t="s">
        <v>77</v>
      </c>
      <c r="AW666" s="13" t="s">
        <v>34</v>
      </c>
      <c r="AX666" s="13" t="s">
        <v>73</v>
      </c>
      <c r="AY666" s="244" t="s">
        <v>149</v>
      </c>
    </row>
    <row r="667" s="14" customFormat="1">
      <c r="A667" s="14"/>
      <c r="B667" s="245"/>
      <c r="C667" s="246"/>
      <c r="D667" s="236" t="s">
        <v>161</v>
      </c>
      <c r="E667" s="247" t="s">
        <v>21</v>
      </c>
      <c r="F667" s="248" t="s">
        <v>1002</v>
      </c>
      <c r="G667" s="246"/>
      <c r="H667" s="249">
        <v>3.4929999999999999</v>
      </c>
      <c r="I667" s="250"/>
      <c r="J667" s="246"/>
      <c r="K667" s="246"/>
      <c r="L667" s="251"/>
      <c r="M667" s="252"/>
      <c r="N667" s="253"/>
      <c r="O667" s="253"/>
      <c r="P667" s="253"/>
      <c r="Q667" s="253"/>
      <c r="R667" s="253"/>
      <c r="S667" s="253"/>
      <c r="T667" s="25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55" t="s">
        <v>161</v>
      </c>
      <c r="AU667" s="255" t="s">
        <v>81</v>
      </c>
      <c r="AV667" s="14" t="s">
        <v>81</v>
      </c>
      <c r="AW667" s="14" t="s">
        <v>34</v>
      </c>
      <c r="AX667" s="14" t="s">
        <v>73</v>
      </c>
      <c r="AY667" s="255" t="s">
        <v>149</v>
      </c>
    </row>
    <row r="668" s="14" customFormat="1">
      <c r="A668" s="14"/>
      <c r="B668" s="245"/>
      <c r="C668" s="246"/>
      <c r="D668" s="236" t="s">
        <v>161</v>
      </c>
      <c r="E668" s="247" t="s">
        <v>21</v>
      </c>
      <c r="F668" s="248" t="s">
        <v>1003</v>
      </c>
      <c r="G668" s="246"/>
      <c r="H668" s="249">
        <v>2.3799999999999999</v>
      </c>
      <c r="I668" s="250"/>
      <c r="J668" s="246"/>
      <c r="K668" s="246"/>
      <c r="L668" s="251"/>
      <c r="M668" s="252"/>
      <c r="N668" s="253"/>
      <c r="O668" s="253"/>
      <c r="P668" s="253"/>
      <c r="Q668" s="253"/>
      <c r="R668" s="253"/>
      <c r="S668" s="253"/>
      <c r="T668" s="25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5" t="s">
        <v>161</v>
      </c>
      <c r="AU668" s="255" t="s">
        <v>81</v>
      </c>
      <c r="AV668" s="14" t="s">
        <v>81</v>
      </c>
      <c r="AW668" s="14" t="s">
        <v>34</v>
      </c>
      <c r="AX668" s="14" t="s">
        <v>73</v>
      </c>
      <c r="AY668" s="255" t="s">
        <v>149</v>
      </c>
    </row>
    <row r="669" s="14" customFormat="1">
      <c r="A669" s="14"/>
      <c r="B669" s="245"/>
      <c r="C669" s="246"/>
      <c r="D669" s="236" t="s">
        <v>161</v>
      </c>
      <c r="E669" s="247" t="s">
        <v>21</v>
      </c>
      <c r="F669" s="248" t="s">
        <v>1003</v>
      </c>
      <c r="G669" s="246"/>
      <c r="H669" s="249">
        <v>2.3799999999999999</v>
      </c>
      <c r="I669" s="250"/>
      <c r="J669" s="246"/>
      <c r="K669" s="246"/>
      <c r="L669" s="251"/>
      <c r="M669" s="252"/>
      <c r="N669" s="253"/>
      <c r="O669" s="253"/>
      <c r="P669" s="253"/>
      <c r="Q669" s="253"/>
      <c r="R669" s="253"/>
      <c r="S669" s="253"/>
      <c r="T669" s="25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5" t="s">
        <v>161</v>
      </c>
      <c r="AU669" s="255" t="s">
        <v>81</v>
      </c>
      <c r="AV669" s="14" t="s">
        <v>81</v>
      </c>
      <c r="AW669" s="14" t="s">
        <v>34</v>
      </c>
      <c r="AX669" s="14" t="s">
        <v>73</v>
      </c>
      <c r="AY669" s="255" t="s">
        <v>149</v>
      </c>
    </row>
    <row r="670" s="14" customFormat="1">
      <c r="A670" s="14"/>
      <c r="B670" s="245"/>
      <c r="C670" s="246"/>
      <c r="D670" s="236" t="s">
        <v>161</v>
      </c>
      <c r="E670" s="247" t="s">
        <v>21</v>
      </c>
      <c r="F670" s="248" t="s">
        <v>1004</v>
      </c>
      <c r="G670" s="246"/>
      <c r="H670" s="249">
        <v>2.2400000000000002</v>
      </c>
      <c r="I670" s="250"/>
      <c r="J670" s="246"/>
      <c r="K670" s="246"/>
      <c r="L670" s="251"/>
      <c r="M670" s="252"/>
      <c r="N670" s="253"/>
      <c r="O670" s="253"/>
      <c r="P670" s="253"/>
      <c r="Q670" s="253"/>
      <c r="R670" s="253"/>
      <c r="S670" s="253"/>
      <c r="T670" s="25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5" t="s">
        <v>161</v>
      </c>
      <c r="AU670" s="255" t="s">
        <v>81</v>
      </c>
      <c r="AV670" s="14" t="s">
        <v>81</v>
      </c>
      <c r="AW670" s="14" t="s">
        <v>34</v>
      </c>
      <c r="AX670" s="14" t="s">
        <v>73</v>
      </c>
      <c r="AY670" s="255" t="s">
        <v>149</v>
      </c>
    </row>
    <row r="671" s="15" customFormat="1">
      <c r="A671" s="15"/>
      <c r="B671" s="256"/>
      <c r="C671" s="257"/>
      <c r="D671" s="236" t="s">
        <v>161</v>
      </c>
      <c r="E671" s="258" t="s">
        <v>21</v>
      </c>
      <c r="F671" s="259" t="s">
        <v>164</v>
      </c>
      <c r="G671" s="257"/>
      <c r="H671" s="260">
        <v>191.89400000000001</v>
      </c>
      <c r="I671" s="261"/>
      <c r="J671" s="257"/>
      <c r="K671" s="257"/>
      <c r="L671" s="262"/>
      <c r="M671" s="263"/>
      <c r="N671" s="264"/>
      <c r="O671" s="264"/>
      <c r="P671" s="264"/>
      <c r="Q671" s="264"/>
      <c r="R671" s="264"/>
      <c r="S671" s="264"/>
      <c r="T671" s="26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T671" s="266" t="s">
        <v>161</v>
      </c>
      <c r="AU671" s="266" t="s">
        <v>81</v>
      </c>
      <c r="AV671" s="15" t="s">
        <v>157</v>
      </c>
      <c r="AW671" s="15" t="s">
        <v>34</v>
      </c>
      <c r="AX671" s="15" t="s">
        <v>77</v>
      </c>
      <c r="AY671" s="266" t="s">
        <v>149</v>
      </c>
    </row>
    <row r="672" s="2" customFormat="1" ht="24.15" customHeight="1">
      <c r="A672" s="41"/>
      <c r="B672" s="42"/>
      <c r="C672" s="216" t="s">
        <v>1005</v>
      </c>
      <c r="D672" s="216" t="s">
        <v>152</v>
      </c>
      <c r="E672" s="217" t="s">
        <v>1006</v>
      </c>
      <c r="F672" s="218" t="s">
        <v>1007</v>
      </c>
      <c r="G672" s="219" t="s">
        <v>155</v>
      </c>
      <c r="H672" s="220">
        <v>2183.9839999999999</v>
      </c>
      <c r="I672" s="221"/>
      <c r="J672" s="222">
        <f>ROUND(I672*H672,2)</f>
        <v>0</v>
      </c>
      <c r="K672" s="218" t="s">
        <v>156</v>
      </c>
      <c r="L672" s="47"/>
      <c r="M672" s="223" t="s">
        <v>21</v>
      </c>
      <c r="N672" s="224" t="s">
        <v>44</v>
      </c>
      <c r="O672" s="87"/>
      <c r="P672" s="225">
        <f>O672*H672</f>
        <v>0</v>
      </c>
      <c r="Q672" s="225">
        <v>0.00013999999999999999</v>
      </c>
      <c r="R672" s="225">
        <f>Q672*H672</f>
        <v>0.30575775999999999</v>
      </c>
      <c r="S672" s="225">
        <v>0</v>
      </c>
      <c r="T672" s="226">
        <f>S672*H672</f>
        <v>0</v>
      </c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R672" s="227" t="s">
        <v>157</v>
      </c>
      <c r="AT672" s="227" t="s">
        <v>152</v>
      </c>
      <c r="AU672" s="227" t="s">
        <v>81</v>
      </c>
      <c r="AY672" s="20" t="s">
        <v>149</v>
      </c>
      <c r="BE672" s="228">
        <f>IF(N672="základní",J672,0)</f>
        <v>0</v>
      </c>
      <c r="BF672" s="228">
        <f>IF(N672="snížená",J672,0)</f>
        <v>0</v>
      </c>
      <c r="BG672" s="228">
        <f>IF(N672="zákl. přenesená",J672,0)</f>
        <v>0</v>
      </c>
      <c r="BH672" s="228">
        <f>IF(N672="sníž. přenesená",J672,0)</f>
        <v>0</v>
      </c>
      <c r="BI672" s="228">
        <f>IF(N672="nulová",J672,0)</f>
        <v>0</v>
      </c>
      <c r="BJ672" s="20" t="s">
        <v>77</v>
      </c>
      <c r="BK672" s="228">
        <f>ROUND(I672*H672,2)</f>
        <v>0</v>
      </c>
      <c r="BL672" s="20" t="s">
        <v>157</v>
      </c>
      <c r="BM672" s="227" t="s">
        <v>1008</v>
      </c>
    </row>
    <row r="673" s="2" customFormat="1">
      <c r="A673" s="41"/>
      <c r="B673" s="42"/>
      <c r="C673" s="43"/>
      <c r="D673" s="229" t="s">
        <v>159</v>
      </c>
      <c r="E673" s="43"/>
      <c r="F673" s="230" t="s">
        <v>1009</v>
      </c>
      <c r="G673" s="43"/>
      <c r="H673" s="43"/>
      <c r="I673" s="231"/>
      <c r="J673" s="43"/>
      <c r="K673" s="43"/>
      <c r="L673" s="47"/>
      <c r="M673" s="232"/>
      <c r="N673" s="233"/>
      <c r="O673" s="87"/>
      <c r="P673" s="87"/>
      <c r="Q673" s="87"/>
      <c r="R673" s="87"/>
      <c r="S673" s="87"/>
      <c r="T673" s="88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T673" s="20" t="s">
        <v>159</v>
      </c>
      <c r="AU673" s="20" t="s">
        <v>81</v>
      </c>
    </row>
    <row r="674" s="13" customFormat="1">
      <c r="A674" s="13"/>
      <c r="B674" s="234"/>
      <c r="C674" s="235"/>
      <c r="D674" s="236" t="s">
        <v>161</v>
      </c>
      <c r="E674" s="237" t="s">
        <v>21</v>
      </c>
      <c r="F674" s="238" t="s">
        <v>199</v>
      </c>
      <c r="G674" s="235"/>
      <c r="H674" s="237" t="s">
        <v>21</v>
      </c>
      <c r="I674" s="239"/>
      <c r="J674" s="235"/>
      <c r="K674" s="235"/>
      <c r="L674" s="240"/>
      <c r="M674" s="241"/>
      <c r="N674" s="242"/>
      <c r="O674" s="242"/>
      <c r="P674" s="242"/>
      <c r="Q674" s="242"/>
      <c r="R674" s="242"/>
      <c r="S674" s="242"/>
      <c r="T674" s="24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44" t="s">
        <v>161</v>
      </c>
      <c r="AU674" s="244" t="s">
        <v>81</v>
      </c>
      <c r="AV674" s="13" t="s">
        <v>77</v>
      </c>
      <c r="AW674" s="13" t="s">
        <v>34</v>
      </c>
      <c r="AX674" s="13" t="s">
        <v>73</v>
      </c>
      <c r="AY674" s="244" t="s">
        <v>149</v>
      </c>
    </row>
    <row r="675" s="14" customFormat="1">
      <c r="A675" s="14"/>
      <c r="B675" s="245"/>
      <c r="C675" s="246"/>
      <c r="D675" s="236" t="s">
        <v>161</v>
      </c>
      <c r="E675" s="247" t="s">
        <v>21</v>
      </c>
      <c r="F675" s="248" t="s">
        <v>505</v>
      </c>
      <c r="G675" s="246"/>
      <c r="H675" s="249">
        <v>1676.124</v>
      </c>
      <c r="I675" s="250"/>
      <c r="J675" s="246"/>
      <c r="K675" s="246"/>
      <c r="L675" s="251"/>
      <c r="M675" s="252"/>
      <c r="N675" s="253"/>
      <c r="O675" s="253"/>
      <c r="P675" s="253"/>
      <c r="Q675" s="253"/>
      <c r="R675" s="253"/>
      <c r="S675" s="253"/>
      <c r="T675" s="25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55" t="s">
        <v>161</v>
      </c>
      <c r="AU675" s="255" t="s">
        <v>81</v>
      </c>
      <c r="AV675" s="14" t="s">
        <v>81</v>
      </c>
      <c r="AW675" s="14" t="s">
        <v>34</v>
      </c>
      <c r="AX675" s="14" t="s">
        <v>73</v>
      </c>
      <c r="AY675" s="255" t="s">
        <v>149</v>
      </c>
    </row>
    <row r="676" s="14" customFormat="1">
      <c r="A676" s="14"/>
      <c r="B676" s="245"/>
      <c r="C676" s="246"/>
      <c r="D676" s="236" t="s">
        <v>161</v>
      </c>
      <c r="E676" s="247" t="s">
        <v>21</v>
      </c>
      <c r="F676" s="248" t="s">
        <v>989</v>
      </c>
      <c r="G676" s="246"/>
      <c r="H676" s="249">
        <v>263.01400000000001</v>
      </c>
      <c r="I676" s="250"/>
      <c r="J676" s="246"/>
      <c r="K676" s="246"/>
      <c r="L676" s="251"/>
      <c r="M676" s="252"/>
      <c r="N676" s="253"/>
      <c r="O676" s="253"/>
      <c r="P676" s="253"/>
      <c r="Q676" s="253"/>
      <c r="R676" s="253"/>
      <c r="S676" s="253"/>
      <c r="T676" s="25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55" t="s">
        <v>161</v>
      </c>
      <c r="AU676" s="255" t="s">
        <v>81</v>
      </c>
      <c r="AV676" s="14" t="s">
        <v>81</v>
      </c>
      <c r="AW676" s="14" t="s">
        <v>34</v>
      </c>
      <c r="AX676" s="14" t="s">
        <v>73</v>
      </c>
      <c r="AY676" s="255" t="s">
        <v>149</v>
      </c>
    </row>
    <row r="677" s="14" customFormat="1">
      <c r="A677" s="14"/>
      <c r="B677" s="245"/>
      <c r="C677" s="246"/>
      <c r="D677" s="236" t="s">
        <v>161</v>
      </c>
      <c r="E677" s="247" t="s">
        <v>21</v>
      </c>
      <c r="F677" s="248" t="s">
        <v>489</v>
      </c>
      <c r="G677" s="246"/>
      <c r="H677" s="249">
        <v>132.34200000000001</v>
      </c>
      <c r="I677" s="250"/>
      <c r="J677" s="246"/>
      <c r="K677" s="246"/>
      <c r="L677" s="251"/>
      <c r="M677" s="252"/>
      <c r="N677" s="253"/>
      <c r="O677" s="253"/>
      <c r="P677" s="253"/>
      <c r="Q677" s="253"/>
      <c r="R677" s="253"/>
      <c r="S677" s="253"/>
      <c r="T677" s="25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55" t="s">
        <v>161</v>
      </c>
      <c r="AU677" s="255" t="s">
        <v>81</v>
      </c>
      <c r="AV677" s="14" t="s">
        <v>81</v>
      </c>
      <c r="AW677" s="14" t="s">
        <v>34</v>
      </c>
      <c r="AX677" s="14" t="s">
        <v>73</v>
      </c>
      <c r="AY677" s="255" t="s">
        <v>149</v>
      </c>
    </row>
    <row r="678" s="14" customFormat="1">
      <c r="A678" s="14"/>
      <c r="B678" s="245"/>
      <c r="C678" s="246"/>
      <c r="D678" s="236" t="s">
        <v>161</v>
      </c>
      <c r="E678" s="247" t="s">
        <v>21</v>
      </c>
      <c r="F678" s="248" t="s">
        <v>449</v>
      </c>
      <c r="G678" s="246"/>
      <c r="H678" s="249">
        <v>74.260000000000005</v>
      </c>
      <c r="I678" s="250"/>
      <c r="J678" s="246"/>
      <c r="K678" s="246"/>
      <c r="L678" s="251"/>
      <c r="M678" s="252"/>
      <c r="N678" s="253"/>
      <c r="O678" s="253"/>
      <c r="P678" s="253"/>
      <c r="Q678" s="253"/>
      <c r="R678" s="253"/>
      <c r="S678" s="253"/>
      <c r="T678" s="25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5" t="s">
        <v>161</v>
      </c>
      <c r="AU678" s="255" t="s">
        <v>81</v>
      </c>
      <c r="AV678" s="14" t="s">
        <v>81</v>
      </c>
      <c r="AW678" s="14" t="s">
        <v>34</v>
      </c>
      <c r="AX678" s="14" t="s">
        <v>73</v>
      </c>
      <c r="AY678" s="255" t="s">
        <v>149</v>
      </c>
    </row>
    <row r="679" s="14" customFormat="1">
      <c r="A679" s="14"/>
      <c r="B679" s="245"/>
      <c r="C679" s="246"/>
      <c r="D679" s="236" t="s">
        <v>161</v>
      </c>
      <c r="E679" s="247" t="s">
        <v>21</v>
      </c>
      <c r="F679" s="248" t="s">
        <v>451</v>
      </c>
      <c r="G679" s="246"/>
      <c r="H679" s="249">
        <v>14.852</v>
      </c>
      <c r="I679" s="250"/>
      <c r="J679" s="246"/>
      <c r="K679" s="246"/>
      <c r="L679" s="251"/>
      <c r="M679" s="252"/>
      <c r="N679" s="253"/>
      <c r="O679" s="253"/>
      <c r="P679" s="253"/>
      <c r="Q679" s="253"/>
      <c r="R679" s="253"/>
      <c r="S679" s="253"/>
      <c r="T679" s="25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55" t="s">
        <v>161</v>
      </c>
      <c r="AU679" s="255" t="s">
        <v>81</v>
      </c>
      <c r="AV679" s="14" t="s">
        <v>81</v>
      </c>
      <c r="AW679" s="14" t="s">
        <v>34</v>
      </c>
      <c r="AX679" s="14" t="s">
        <v>73</v>
      </c>
      <c r="AY679" s="255" t="s">
        <v>149</v>
      </c>
    </row>
    <row r="680" s="13" customFormat="1">
      <c r="A680" s="13"/>
      <c r="B680" s="234"/>
      <c r="C680" s="235"/>
      <c r="D680" s="236" t="s">
        <v>161</v>
      </c>
      <c r="E680" s="237" t="s">
        <v>21</v>
      </c>
      <c r="F680" s="238" t="s">
        <v>1010</v>
      </c>
      <c r="G680" s="235"/>
      <c r="H680" s="237" t="s">
        <v>21</v>
      </c>
      <c r="I680" s="239"/>
      <c r="J680" s="235"/>
      <c r="K680" s="235"/>
      <c r="L680" s="240"/>
      <c r="M680" s="241"/>
      <c r="N680" s="242"/>
      <c r="O680" s="242"/>
      <c r="P680" s="242"/>
      <c r="Q680" s="242"/>
      <c r="R680" s="242"/>
      <c r="S680" s="242"/>
      <c r="T680" s="24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44" t="s">
        <v>161</v>
      </c>
      <c r="AU680" s="244" t="s">
        <v>81</v>
      </c>
      <c r="AV680" s="13" t="s">
        <v>77</v>
      </c>
      <c r="AW680" s="13" t="s">
        <v>34</v>
      </c>
      <c r="AX680" s="13" t="s">
        <v>73</v>
      </c>
      <c r="AY680" s="244" t="s">
        <v>149</v>
      </c>
    </row>
    <row r="681" s="14" customFormat="1">
      <c r="A681" s="14"/>
      <c r="B681" s="245"/>
      <c r="C681" s="246"/>
      <c r="D681" s="236" t="s">
        <v>161</v>
      </c>
      <c r="E681" s="247" t="s">
        <v>21</v>
      </c>
      <c r="F681" s="248" t="s">
        <v>1011</v>
      </c>
      <c r="G681" s="246"/>
      <c r="H681" s="249">
        <v>5.7000000000000002</v>
      </c>
      <c r="I681" s="250"/>
      <c r="J681" s="246"/>
      <c r="K681" s="246"/>
      <c r="L681" s="251"/>
      <c r="M681" s="252"/>
      <c r="N681" s="253"/>
      <c r="O681" s="253"/>
      <c r="P681" s="253"/>
      <c r="Q681" s="253"/>
      <c r="R681" s="253"/>
      <c r="S681" s="253"/>
      <c r="T681" s="25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55" t="s">
        <v>161</v>
      </c>
      <c r="AU681" s="255" t="s">
        <v>81</v>
      </c>
      <c r="AV681" s="14" t="s">
        <v>81</v>
      </c>
      <c r="AW681" s="14" t="s">
        <v>34</v>
      </c>
      <c r="AX681" s="14" t="s">
        <v>73</v>
      </c>
      <c r="AY681" s="255" t="s">
        <v>149</v>
      </c>
    </row>
    <row r="682" s="14" customFormat="1">
      <c r="A682" s="14"/>
      <c r="B682" s="245"/>
      <c r="C682" s="246"/>
      <c r="D682" s="236" t="s">
        <v>161</v>
      </c>
      <c r="E682" s="247" t="s">
        <v>21</v>
      </c>
      <c r="F682" s="248" t="s">
        <v>1012</v>
      </c>
      <c r="G682" s="246"/>
      <c r="H682" s="249">
        <v>1</v>
      </c>
      <c r="I682" s="250"/>
      <c r="J682" s="246"/>
      <c r="K682" s="246"/>
      <c r="L682" s="251"/>
      <c r="M682" s="252"/>
      <c r="N682" s="253"/>
      <c r="O682" s="253"/>
      <c r="P682" s="253"/>
      <c r="Q682" s="253"/>
      <c r="R682" s="253"/>
      <c r="S682" s="253"/>
      <c r="T682" s="25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55" t="s">
        <v>161</v>
      </c>
      <c r="AU682" s="255" t="s">
        <v>81</v>
      </c>
      <c r="AV682" s="14" t="s">
        <v>81</v>
      </c>
      <c r="AW682" s="14" t="s">
        <v>34</v>
      </c>
      <c r="AX682" s="14" t="s">
        <v>73</v>
      </c>
      <c r="AY682" s="255" t="s">
        <v>149</v>
      </c>
    </row>
    <row r="683" s="13" customFormat="1">
      <c r="A683" s="13"/>
      <c r="B683" s="234"/>
      <c r="C683" s="235"/>
      <c r="D683" s="236" t="s">
        <v>161</v>
      </c>
      <c r="E683" s="237" t="s">
        <v>21</v>
      </c>
      <c r="F683" s="238" t="s">
        <v>1013</v>
      </c>
      <c r="G683" s="235"/>
      <c r="H683" s="237" t="s">
        <v>21</v>
      </c>
      <c r="I683" s="239"/>
      <c r="J683" s="235"/>
      <c r="K683" s="235"/>
      <c r="L683" s="240"/>
      <c r="M683" s="241"/>
      <c r="N683" s="242"/>
      <c r="O683" s="242"/>
      <c r="P683" s="242"/>
      <c r="Q683" s="242"/>
      <c r="R683" s="242"/>
      <c r="S683" s="242"/>
      <c r="T683" s="24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44" t="s">
        <v>161</v>
      </c>
      <c r="AU683" s="244" t="s">
        <v>81</v>
      </c>
      <c r="AV683" s="13" t="s">
        <v>77</v>
      </c>
      <c r="AW683" s="13" t="s">
        <v>34</v>
      </c>
      <c r="AX683" s="13" t="s">
        <v>73</v>
      </c>
      <c r="AY683" s="244" t="s">
        <v>149</v>
      </c>
    </row>
    <row r="684" s="14" customFormat="1">
      <c r="A684" s="14"/>
      <c r="B684" s="245"/>
      <c r="C684" s="246"/>
      <c r="D684" s="236" t="s">
        <v>161</v>
      </c>
      <c r="E684" s="247" t="s">
        <v>21</v>
      </c>
      <c r="F684" s="248" t="s">
        <v>1014</v>
      </c>
      <c r="G684" s="246"/>
      <c r="H684" s="249">
        <v>10.300000000000001</v>
      </c>
      <c r="I684" s="250"/>
      <c r="J684" s="246"/>
      <c r="K684" s="246"/>
      <c r="L684" s="251"/>
      <c r="M684" s="252"/>
      <c r="N684" s="253"/>
      <c r="O684" s="253"/>
      <c r="P684" s="253"/>
      <c r="Q684" s="253"/>
      <c r="R684" s="253"/>
      <c r="S684" s="253"/>
      <c r="T684" s="25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5" t="s">
        <v>161</v>
      </c>
      <c r="AU684" s="255" t="s">
        <v>81</v>
      </c>
      <c r="AV684" s="14" t="s">
        <v>81</v>
      </c>
      <c r="AW684" s="14" t="s">
        <v>34</v>
      </c>
      <c r="AX684" s="14" t="s">
        <v>73</v>
      </c>
      <c r="AY684" s="255" t="s">
        <v>149</v>
      </c>
    </row>
    <row r="685" s="13" customFormat="1">
      <c r="A685" s="13"/>
      <c r="B685" s="234"/>
      <c r="C685" s="235"/>
      <c r="D685" s="236" t="s">
        <v>161</v>
      </c>
      <c r="E685" s="237" t="s">
        <v>21</v>
      </c>
      <c r="F685" s="238" t="s">
        <v>914</v>
      </c>
      <c r="G685" s="235"/>
      <c r="H685" s="237" t="s">
        <v>21</v>
      </c>
      <c r="I685" s="239"/>
      <c r="J685" s="235"/>
      <c r="K685" s="235"/>
      <c r="L685" s="240"/>
      <c r="M685" s="241"/>
      <c r="N685" s="242"/>
      <c r="O685" s="242"/>
      <c r="P685" s="242"/>
      <c r="Q685" s="242"/>
      <c r="R685" s="242"/>
      <c r="S685" s="242"/>
      <c r="T685" s="24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44" t="s">
        <v>161</v>
      </c>
      <c r="AU685" s="244" t="s">
        <v>81</v>
      </c>
      <c r="AV685" s="13" t="s">
        <v>77</v>
      </c>
      <c r="AW685" s="13" t="s">
        <v>34</v>
      </c>
      <c r="AX685" s="13" t="s">
        <v>73</v>
      </c>
      <c r="AY685" s="244" t="s">
        <v>149</v>
      </c>
    </row>
    <row r="686" s="14" customFormat="1">
      <c r="A686" s="14"/>
      <c r="B686" s="245"/>
      <c r="C686" s="246"/>
      <c r="D686" s="236" t="s">
        <v>161</v>
      </c>
      <c r="E686" s="247" t="s">
        <v>21</v>
      </c>
      <c r="F686" s="248" t="s">
        <v>944</v>
      </c>
      <c r="G686" s="246"/>
      <c r="H686" s="249">
        <v>4</v>
      </c>
      <c r="I686" s="250"/>
      <c r="J686" s="246"/>
      <c r="K686" s="246"/>
      <c r="L686" s="251"/>
      <c r="M686" s="252"/>
      <c r="N686" s="253"/>
      <c r="O686" s="253"/>
      <c r="P686" s="253"/>
      <c r="Q686" s="253"/>
      <c r="R686" s="253"/>
      <c r="S686" s="253"/>
      <c r="T686" s="25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55" t="s">
        <v>161</v>
      </c>
      <c r="AU686" s="255" t="s">
        <v>81</v>
      </c>
      <c r="AV686" s="14" t="s">
        <v>81</v>
      </c>
      <c r="AW686" s="14" t="s">
        <v>34</v>
      </c>
      <c r="AX686" s="14" t="s">
        <v>73</v>
      </c>
      <c r="AY686" s="255" t="s">
        <v>149</v>
      </c>
    </row>
    <row r="687" s="14" customFormat="1">
      <c r="A687" s="14"/>
      <c r="B687" s="245"/>
      <c r="C687" s="246"/>
      <c r="D687" s="236" t="s">
        <v>161</v>
      </c>
      <c r="E687" s="247" t="s">
        <v>21</v>
      </c>
      <c r="F687" s="248" t="s">
        <v>945</v>
      </c>
      <c r="G687" s="246"/>
      <c r="H687" s="249">
        <v>1</v>
      </c>
      <c r="I687" s="250"/>
      <c r="J687" s="246"/>
      <c r="K687" s="246"/>
      <c r="L687" s="251"/>
      <c r="M687" s="252"/>
      <c r="N687" s="253"/>
      <c r="O687" s="253"/>
      <c r="P687" s="253"/>
      <c r="Q687" s="253"/>
      <c r="R687" s="253"/>
      <c r="S687" s="253"/>
      <c r="T687" s="25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5" t="s">
        <v>161</v>
      </c>
      <c r="AU687" s="255" t="s">
        <v>81</v>
      </c>
      <c r="AV687" s="14" t="s">
        <v>81</v>
      </c>
      <c r="AW687" s="14" t="s">
        <v>34</v>
      </c>
      <c r="AX687" s="14" t="s">
        <v>73</v>
      </c>
      <c r="AY687" s="255" t="s">
        <v>149</v>
      </c>
    </row>
    <row r="688" s="13" customFormat="1">
      <c r="A688" s="13"/>
      <c r="B688" s="234"/>
      <c r="C688" s="235"/>
      <c r="D688" s="236" t="s">
        <v>161</v>
      </c>
      <c r="E688" s="237" t="s">
        <v>21</v>
      </c>
      <c r="F688" s="238" t="s">
        <v>682</v>
      </c>
      <c r="G688" s="235"/>
      <c r="H688" s="237" t="s">
        <v>21</v>
      </c>
      <c r="I688" s="239"/>
      <c r="J688" s="235"/>
      <c r="K688" s="235"/>
      <c r="L688" s="240"/>
      <c r="M688" s="241"/>
      <c r="N688" s="242"/>
      <c r="O688" s="242"/>
      <c r="P688" s="242"/>
      <c r="Q688" s="242"/>
      <c r="R688" s="242"/>
      <c r="S688" s="242"/>
      <c r="T688" s="24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44" t="s">
        <v>161</v>
      </c>
      <c r="AU688" s="244" t="s">
        <v>81</v>
      </c>
      <c r="AV688" s="13" t="s">
        <v>77</v>
      </c>
      <c r="AW688" s="13" t="s">
        <v>34</v>
      </c>
      <c r="AX688" s="13" t="s">
        <v>73</v>
      </c>
      <c r="AY688" s="244" t="s">
        <v>149</v>
      </c>
    </row>
    <row r="689" s="14" customFormat="1">
      <c r="A689" s="14"/>
      <c r="B689" s="245"/>
      <c r="C689" s="246"/>
      <c r="D689" s="236" t="s">
        <v>161</v>
      </c>
      <c r="E689" s="247" t="s">
        <v>21</v>
      </c>
      <c r="F689" s="248" t="s">
        <v>683</v>
      </c>
      <c r="G689" s="246"/>
      <c r="H689" s="249">
        <v>0.47999999999999998</v>
      </c>
      <c r="I689" s="250"/>
      <c r="J689" s="246"/>
      <c r="K689" s="246"/>
      <c r="L689" s="251"/>
      <c r="M689" s="252"/>
      <c r="N689" s="253"/>
      <c r="O689" s="253"/>
      <c r="P689" s="253"/>
      <c r="Q689" s="253"/>
      <c r="R689" s="253"/>
      <c r="S689" s="253"/>
      <c r="T689" s="25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55" t="s">
        <v>161</v>
      </c>
      <c r="AU689" s="255" t="s">
        <v>81</v>
      </c>
      <c r="AV689" s="14" t="s">
        <v>81</v>
      </c>
      <c r="AW689" s="14" t="s">
        <v>34</v>
      </c>
      <c r="AX689" s="14" t="s">
        <v>73</v>
      </c>
      <c r="AY689" s="255" t="s">
        <v>149</v>
      </c>
    </row>
    <row r="690" s="14" customFormat="1">
      <c r="A690" s="14"/>
      <c r="B690" s="245"/>
      <c r="C690" s="246"/>
      <c r="D690" s="236" t="s">
        <v>161</v>
      </c>
      <c r="E690" s="247" t="s">
        <v>21</v>
      </c>
      <c r="F690" s="248" t="s">
        <v>684</v>
      </c>
      <c r="G690" s="246"/>
      <c r="H690" s="249">
        <v>0.91200000000000003</v>
      </c>
      <c r="I690" s="250"/>
      <c r="J690" s="246"/>
      <c r="K690" s="246"/>
      <c r="L690" s="251"/>
      <c r="M690" s="252"/>
      <c r="N690" s="253"/>
      <c r="O690" s="253"/>
      <c r="P690" s="253"/>
      <c r="Q690" s="253"/>
      <c r="R690" s="253"/>
      <c r="S690" s="253"/>
      <c r="T690" s="25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55" t="s">
        <v>161</v>
      </c>
      <c r="AU690" s="255" t="s">
        <v>81</v>
      </c>
      <c r="AV690" s="14" t="s">
        <v>81</v>
      </c>
      <c r="AW690" s="14" t="s">
        <v>34</v>
      </c>
      <c r="AX690" s="14" t="s">
        <v>73</v>
      </c>
      <c r="AY690" s="255" t="s">
        <v>149</v>
      </c>
    </row>
    <row r="691" s="15" customFormat="1">
      <c r="A691" s="15"/>
      <c r="B691" s="256"/>
      <c r="C691" s="257"/>
      <c r="D691" s="236" t="s">
        <v>161</v>
      </c>
      <c r="E691" s="258" t="s">
        <v>21</v>
      </c>
      <c r="F691" s="259" t="s">
        <v>164</v>
      </c>
      <c r="G691" s="257"/>
      <c r="H691" s="260">
        <v>2183.9839999999999</v>
      </c>
      <c r="I691" s="261"/>
      <c r="J691" s="257"/>
      <c r="K691" s="257"/>
      <c r="L691" s="262"/>
      <c r="M691" s="263"/>
      <c r="N691" s="264"/>
      <c r="O691" s="264"/>
      <c r="P691" s="264"/>
      <c r="Q691" s="264"/>
      <c r="R691" s="264"/>
      <c r="S691" s="264"/>
      <c r="T691" s="26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T691" s="266" t="s">
        <v>161</v>
      </c>
      <c r="AU691" s="266" t="s">
        <v>81</v>
      </c>
      <c r="AV691" s="15" t="s">
        <v>157</v>
      </c>
      <c r="AW691" s="15" t="s">
        <v>34</v>
      </c>
      <c r="AX691" s="15" t="s">
        <v>77</v>
      </c>
      <c r="AY691" s="266" t="s">
        <v>149</v>
      </c>
    </row>
    <row r="692" s="2" customFormat="1" ht="66.75" customHeight="1">
      <c r="A692" s="41"/>
      <c r="B692" s="42"/>
      <c r="C692" s="216" t="s">
        <v>1015</v>
      </c>
      <c r="D692" s="216" t="s">
        <v>152</v>
      </c>
      <c r="E692" s="217" t="s">
        <v>1016</v>
      </c>
      <c r="F692" s="218" t="s">
        <v>1017</v>
      </c>
      <c r="G692" s="219" t="s">
        <v>155</v>
      </c>
      <c r="H692" s="220">
        <v>14.852</v>
      </c>
      <c r="I692" s="221"/>
      <c r="J692" s="222">
        <f>ROUND(I692*H692,2)</f>
        <v>0</v>
      </c>
      <c r="K692" s="218" t="s">
        <v>156</v>
      </c>
      <c r="L692" s="47"/>
      <c r="M692" s="223" t="s">
        <v>21</v>
      </c>
      <c r="N692" s="224" t="s">
        <v>44</v>
      </c>
      <c r="O692" s="87"/>
      <c r="P692" s="225">
        <f>O692*H692</f>
        <v>0</v>
      </c>
      <c r="Q692" s="225">
        <v>0.0083499999999999998</v>
      </c>
      <c r="R692" s="225">
        <f>Q692*H692</f>
        <v>0.12401420000000001</v>
      </c>
      <c r="S692" s="225">
        <v>0</v>
      </c>
      <c r="T692" s="226">
        <f>S692*H692</f>
        <v>0</v>
      </c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R692" s="227" t="s">
        <v>157</v>
      </c>
      <c r="AT692" s="227" t="s">
        <v>152</v>
      </c>
      <c r="AU692" s="227" t="s">
        <v>81</v>
      </c>
      <c r="AY692" s="20" t="s">
        <v>149</v>
      </c>
      <c r="BE692" s="228">
        <f>IF(N692="základní",J692,0)</f>
        <v>0</v>
      </c>
      <c r="BF692" s="228">
        <f>IF(N692="snížená",J692,0)</f>
        <v>0</v>
      </c>
      <c r="BG692" s="228">
        <f>IF(N692="zákl. přenesená",J692,0)</f>
        <v>0</v>
      </c>
      <c r="BH692" s="228">
        <f>IF(N692="sníž. přenesená",J692,0)</f>
        <v>0</v>
      </c>
      <c r="BI692" s="228">
        <f>IF(N692="nulová",J692,0)</f>
        <v>0</v>
      </c>
      <c r="BJ692" s="20" t="s">
        <v>77</v>
      </c>
      <c r="BK692" s="228">
        <f>ROUND(I692*H692,2)</f>
        <v>0</v>
      </c>
      <c r="BL692" s="20" t="s">
        <v>157</v>
      </c>
      <c r="BM692" s="227" t="s">
        <v>1018</v>
      </c>
    </row>
    <row r="693" s="2" customFormat="1">
      <c r="A693" s="41"/>
      <c r="B693" s="42"/>
      <c r="C693" s="43"/>
      <c r="D693" s="229" t="s">
        <v>159</v>
      </c>
      <c r="E693" s="43"/>
      <c r="F693" s="230" t="s">
        <v>1019</v>
      </c>
      <c r="G693" s="43"/>
      <c r="H693" s="43"/>
      <c r="I693" s="231"/>
      <c r="J693" s="43"/>
      <c r="K693" s="43"/>
      <c r="L693" s="47"/>
      <c r="M693" s="232"/>
      <c r="N693" s="233"/>
      <c r="O693" s="87"/>
      <c r="P693" s="87"/>
      <c r="Q693" s="87"/>
      <c r="R693" s="87"/>
      <c r="S693" s="87"/>
      <c r="T693" s="88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T693" s="20" t="s">
        <v>159</v>
      </c>
      <c r="AU693" s="20" t="s">
        <v>81</v>
      </c>
    </row>
    <row r="694" s="13" customFormat="1">
      <c r="A694" s="13"/>
      <c r="B694" s="234"/>
      <c r="C694" s="235"/>
      <c r="D694" s="236" t="s">
        <v>161</v>
      </c>
      <c r="E694" s="237" t="s">
        <v>21</v>
      </c>
      <c r="F694" s="238" t="s">
        <v>1020</v>
      </c>
      <c r="G694" s="235"/>
      <c r="H694" s="237" t="s">
        <v>21</v>
      </c>
      <c r="I694" s="239"/>
      <c r="J694" s="235"/>
      <c r="K694" s="235"/>
      <c r="L694" s="240"/>
      <c r="M694" s="241"/>
      <c r="N694" s="242"/>
      <c r="O694" s="242"/>
      <c r="P694" s="242"/>
      <c r="Q694" s="242"/>
      <c r="R694" s="242"/>
      <c r="S694" s="242"/>
      <c r="T694" s="24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44" t="s">
        <v>161</v>
      </c>
      <c r="AU694" s="244" t="s">
        <v>81</v>
      </c>
      <c r="AV694" s="13" t="s">
        <v>77</v>
      </c>
      <c r="AW694" s="13" t="s">
        <v>34</v>
      </c>
      <c r="AX694" s="13" t="s">
        <v>73</v>
      </c>
      <c r="AY694" s="244" t="s">
        <v>149</v>
      </c>
    </row>
    <row r="695" s="13" customFormat="1">
      <c r="A695" s="13"/>
      <c r="B695" s="234"/>
      <c r="C695" s="235"/>
      <c r="D695" s="236" t="s">
        <v>161</v>
      </c>
      <c r="E695" s="237" t="s">
        <v>21</v>
      </c>
      <c r="F695" s="238" t="s">
        <v>1021</v>
      </c>
      <c r="G695" s="235"/>
      <c r="H695" s="237" t="s">
        <v>21</v>
      </c>
      <c r="I695" s="239"/>
      <c r="J695" s="235"/>
      <c r="K695" s="235"/>
      <c r="L695" s="240"/>
      <c r="M695" s="241"/>
      <c r="N695" s="242"/>
      <c r="O695" s="242"/>
      <c r="P695" s="242"/>
      <c r="Q695" s="242"/>
      <c r="R695" s="242"/>
      <c r="S695" s="242"/>
      <c r="T695" s="24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4" t="s">
        <v>161</v>
      </c>
      <c r="AU695" s="244" t="s">
        <v>81</v>
      </c>
      <c r="AV695" s="13" t="s">
        <v>77</v>
      </c>
      <c r="AW695" s="13" t="s">
        <v>34</v>
      </c>
      <c r="AX695" s="13" t="s">
        <v>73</v>
      </c>
      <c r="AY695" s="244" t="s">
        <v>149</v>
      </c>
    </row>
    <row r="696" s="13" customFormat="1">
      <c r="A696" s="13"/>
      <c r="B696" s="234"/>
      <c r="C696" s="235"/>
      <c r="D696" s="236" t="s">
        <v>161</v>
      </c>
      <c r="E696" s="237" t="s">
        <v>21</v>
      </c>
      <c r="F696" s="238" t="s">
        <v>1022</v>
      </c>
      <c r="G696" s="235"/>
      <c r="H696" s="237" t="s">
        <v>21</v>
      </c>
      <c r="I696" s="239"/>
      <c r="J696" s="235"/>
      <c r="K696" s="235"/>
      <c r="L696" s="240"/>
      <c r="M696" s="241"/>
      <c r="N696" s="242"/>
      <c r="O696" s="242"/>
      <c r="P696" s="242"/>
      <c r="Q696" s="242"/>
      <c r="R696" s="242"/>
      <c r="S696" s="242"/>
      <c r="T696" s="24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44" t="s">
        <v>161</v>
      </c>
      <c r="AU696" s="244" t="s">
        <v>81</v>
      </c>
      <c r="AV696" s="13" t="s">
        <v>77</v>
      </c>
      <c r="AW696" s="13" t="s">
        <v>34</v>
      </c>
      <c r="AX696" s="13" t="s">
        <v>73</v>
      </c>
      <c r="AY696" s="244" t="s">
        <v>149</v>
      </c>
    </row>
    <row r="697" s="13" customFormat="1">
      <c r="A697" s="13"/>
      <c r="B697" s="234"/>
      <c r="C697" s="235"/>
      <c r="D697" s="236" t="s">
        <v>161</v>
      </c>
      <c r="E697" s="237" t="s">
        <v>21</v>
      </c>
      <c r="F697" s="238" t="s">
        <v>227</v>
      </c>
      <c r="G697" s="235"/>
      <c r="H697" s="237" t="s">
        <v>21</v>
      </c>
      <c r="I697" s="239"/>
      <c r="J697" s="235"/>
      <c r="K697" s="235"/>
      <c r="L697" s="240"/>
      <c r="M697" s="241"/>
      <c r="N697" s="242"/>
      <c r="O697" s="242"/>
      <c r="P697" s="242"/>
      <c r="Q697" s="242"/>
      <c r="R697" s="242"/>
      <c r="S697" s="242"/>
      <c r="T697" s="24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44" t="s">
        <v>161</v>
      </c>
      <c r="AU697" s="244" t="s">
        <v>81</v>
      </c>
      <c r="AV697" s="13" t="s">
        <v>77</v>
      </c>
      <c r="AW697" s="13" t="s">
        <v>34</v>
      </c>
      <c r="AX697" s="13" t="s">
        <v>73</v>
      </c>
      <c r="AY697" s="244" t="s">
        <v>149</v>
      </c>
    </row>
    <row r="698" s="13" customFormat="1">
      <c r="A698" s="13"/>
      <c r="B698" s="234"/>
      <c r="C698" s="235"/>
      <c r="D698" s="236" t="s">
        <v>161</v>
      </c>
      <c r="E698" s="237" t="s">
        <v>21</v>
      </c>
      <c r="F698" s="238" t="s">
        <v>1023</v>
      </c>
      <c r="G698" s="235"/>
      <c r="H698" s="237" t="s">
        <v>21</v>
      </c>
      <c r="I698" s="239"/>
      <c r="J698" s="235"/>
      <c r="K698" s="235"/>
      <c r="L698" s="240"/>
      <c r="M698" s="241"/>
      <c r="N698" s="242"/>
      <c r="O698" s="242"/>
      <c r="P698" s="242"/>
      <c r="Q698" s="242"/>
      <c r="R698" s="242"/>
      <c r="S698" s="242"/>
      <c r="T698" s="24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44" t="s">
        <v>161</v>
      </c>
      <c r="AU698" s="244" t="s">
        <v>81</v>
      </c>
      <c r="AV698" s="13" t="s">
        <v>77</v>
      </c>
      <c r="AW698" s="13" t="s">
        <v>34</v>
      </c>
      <c r="AX698" s="13" t="s">
        <v>73</v>
      </c>
      <c r="AY698" s="244" t="s">
        <v>149</v>
      </c>
    </row>
    <row r="699" s="14" customFormat="1">
      <c r="A699" s="14"/>
      <c r="B699" s="245"/>
      <c r="C699" s="246"/>
      <c r="D699" s="236" t="s">
        <v>161</v>
      </c>
      <c r="E699" s="247" t="s">
        <v>21</v>
      </c>
      <c r="F699" s="248" t="s">
        <v>1024</v>
      </c>
      <c r="G699" s="246"/>
      <c r="H699" s="249">
        <v>2.1640000000000001</v>
      </c>
      <c r="I699" s="250"/>
      <c r="J699" s="246"/>
      <c r="K699" s="246"/>
      <c r="L699" s="251"/>
      <c r="M699" s="252"/>
      <c r="N699" s="253"/>
      <c r="O699" s="253"/>
      <c r="P699" s="253"/>
      <c r="Q699" s="253"/>
      <c r="R699" s="253"/>
      <c r="S699" s="253"/>
      <c r="T699" s="25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255" t="s">
        <v>161</v>
      </c>
      <c r="AU699" s="255" t="s">
        <v>81</v>
      </c>
      <c r="AV699" s="14" t="s">
        <v>81</v>
      </c>
      <c r="AW699" s="14" t="s">
        <v>34</v>
      </c>
      <c r="AX699" s="14" t="s">
        <v>73</v>
      </c>
      <c r="AY699" s="255" t="s">
        <v>149</v>
      </c>
    </row>
    <row r="700" s="13" customFormat="1">
      <c r="A700" s="13"/>
      <c r="B700" s="234"/>
      <c r="C700" s="235"/>
      <c r="D700" s="236" t="s">
        <v>161</v>
      </c>
      <c r="E700" s="237" t="s">
        <v>21</v>
      </c>
      <c r="F700" s="238" t="s">
        <v>976</v>
      </c>
      <c r="G700" s="235"/>
      <c r="H700" s="237" t="s">
        <v>21</v>
      </c>
      <c r="I700" s="239"/>
      <c r="J700" s="235"/>
      <c r="K700" s="235"/>
      <c r="L700" s="240"/>
      <c r="M700" s="241"/>
      <c r="N700" s="242"/>
      <c r="O700" s="242"/>
      <c r="P700" s="242"/>
      <c r="Q700" s="242"/>
      <c r="R700" s="242"/>
      <c r="S700" s="242"/>
      <c r="T700" s="24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44" t="s">
        <v>161</v>
      </c>
      <c r="AU700" s="244" t="s">
        <v>81</v>
      </c>
      <c r="AV700" s="13" t="s">
        <v>77</v>
      </c>
      <c r="AW700" s="13" t="s">
        <v>34</v>
      </c>
      <c r="AX700" s="13" t="s">
        <v>73</v>
      </c>
      <c r="AY700" s="244" t="s">
        <v>149</v>
      </c>
    </row>
    <row r="701" s="13" customFormat="1">
      <c r="A701" s="13"/>
      <c r="B701" s="234"/>
      <c r="C701" s="235"/>
      <c r="D701" s="236" t="s">
        <v>161</v>
      </c>
      <c r="E701" s="237" t="s">
        <v>21</v>
      </c>
      <c r="F701" s="238" t="s">
        <v>1023</v>
      </c>
      <c r="G701" s="235"/>
      <c r="H701" s="237" t="s">
        <v>21</v>
      </c>
      <c r="I701" s="239"/>
      <c r="J701" s="235"/>
      <c r="K701" s="235"/>
      <c r="L701" s="240"/>
      <c r="M701" s="241"/>
      <c r="N701" s="242"/>
      <c r="O701" s="242"/>
      <c r="P701" s="242"/>
      <c r="Q701" s="242"/>
      <c r="R701" s="242"/>
      <c r="S701" s="242"/>
      <c r="T701" s="24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44" t="s">
        <v>161</v>
      </c>
      <c r="AU701" s="244" t="s">
        <v>81</v>
      </c>
      <c r="AV701" s="13" t="s">
        <v>77</v>
      </c>
      <c r="AW701" s="13" t="s">
        <v>34</v>
      </c>
      <c r="AX701" s="13" t="s">
        <v>73</v>
      </c>
      <c r="AY701" s="244" t="s">
        <v>149</v>
      </c>
    </row>
    <row r="702" s="14" customFormat="1">
      <c r="A702" s="14"/>
      <c r="B702" s="245"/>
      <c r="C702" s="246"/>
      <c r="D702" s="236" t="s">
        <v>161</v>
      </c>
      <c r="E702" s="247" t="s">
        <v>21</v>
      </c>
      <c r="F702" s="248" t="s">
        <v>1025</v>
      </c>
      <c r="G702" s="246"/>
      <c r="H702" s="249">
        <v>5.2619999999999996</v>
      </c>
      <c r="I702" s="250"/>
      <c r="J702" s="246"/>
      <c r="K702" s="246"/>
      <c r="L702" s="251"/>
      <c r="M702" s="252"/>
      <c r="N702" s="253"/>
      <c r="O702" s="253"/>
      <c r="P702" s="253"/>
      <c r="Q702" s="253"/>
      <c r="R702" s="253"/>
      <c r="S702" s="253"/>
      <c r="T702" s="25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5" t="s">
        <v>161</v>
      </c>
      <c r="AU702" s="255" t="s">
        <v>81</v>
      </c>
      <c r="AV702" s="14" t="s">
        <v>81</v>
      </c>
      <c r="AW702" s="14" t="s">
        <v>34</v>
      </c>
      <c r="AX702" s="14" t="s">
        <v>73</v>
      </c>
      <c r="AY702" s="255" t="s">
        <v>149</v>
      </c>
    </row>
    <row r="703" s="13" customFormat="1">
      <c r="A703" s="13"/>
      <c r="B703" s="234"/>
      <c r="C703" s="235"/>
      <c r="D703" s="236" t="s">
        <v>161</v>
      </c>
      <c r="E703" s="237" t="s">
        <v>21</v>
      </c>
      <c r="F703" s="238" t="s">
        <v>669</v>
      </c>
      <c r="G703" s="235"/>
      <c r="H703" s="237" t="s">
        <v>21</v>
      </c>
      <c r="I703" s="239"/>
      <c r="J703" s="235"/>
      <c r="K703" s="235"/>
      <c r="L703" s="240"/>
      <c r="M703" s="241"/>
      <c r="N703" s="242"/>
      <c r="O703" s="242"/>
      <c r="P703" s="242"/>
      <c r="Q703" s="242"/>
      <c r="R703" s="242"/>
      <c r="S703" s="242"/>
      <c r="T703" s="24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44" t="s">
        <v>161</v>
      </c>
      <c r="AU703" s="244" t="s">
        <v>81</v>
      </c>
      <c r="AV703" s="13" t="s">
        <v>77</v>
      </c>
      <c r="AW703" s="13" t="s">
        <v>34</v>
      </c>
      <c r="AX703" s="13" t="s">
        <v>73</v>
      </c>
      <c r="AY703" s="244" t="s">
        <v>149</v>
      </c>
    </row>
    <row r="704" s="13" customFormat="1">
      <c r="A704" s="13"/>
      <c r="B704" s="234"/>
      <c r="C704" s="235"/>
      <c r="D704" s="236" t="s">
        <v>161</v>
      </c>
      <c r="E704" s="237" t="s">
        <v>21</v>
      </c>
      <c r="F704" s="238" t="s">
        <v>1026</v>
      </c>
      <c r="G704" s="235"/>
      <c r="H704" s="237" t="s">
        <v>21</v>
      </c>
      <c r="I704" s="239"/>
      <c r="J704" s="235"/>
      <c r="K704" s="235"/>
      <c r="L704" s="240"/>
      <c r="M704" s="241"/>
      <c r="N704" s="242"/>
      <c r="O704" s="242"/>
      <c r="P704" s="242"/>
      <c r="Q704" s="242"/>
      <c r="R704" s="242"/>
      <c r="S704" s="242"/>
      <c r="T704" s="24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44" t="s">
        <v>161</v>
      </c>
      <c r="AU704" s="244" t="s">
        <v>81</v>
      </c>
      <c r="AV704" s="13" t="s">
        <v>77</v>
      </c>
      <c r="AW704" s="13" t="s">
        <v>34</v>
      </c>
      <c r="AX704" s="13" t="s">
        <v>73</v>
      </c>
      <c r="AY704" s="244" t="s">
        <v>149</v>
      </c>
    </row>
    <row r="705" s="14" customFormat="1">
      <c r="A705" s="14"/>
      <c r="B705" s="245"/>
      <c r="C705" s="246"/>
      <c r="D705" s="236" t="s">
        <v>161</v>
      </c>
      <c r="E705" s="247" t="s">
        <v>21</v>
      </c>
      <c r="F705" s="248" t="s">
        <v>1024</v>
      </c>
      <c r="G705" s="246"/>
      <c r="H705" s="249">
        <v>2.1640000000000001</v>
      </c>
      <c r="I705" s="250"/>
      <c r="J705" s="246"/>
      <c r="K705" s="246"/>
      <c r="L705" s="251"/>
      <c r="M705" s="252"/>
      <c r="N705" s="253"/>
      <c r="O705" s="253"/>
      <c r="P705" s="253"/>
      <c r="Q705" s="253"/>
      <c r="R705" s="253"/>
      <c r="S705" s="253"/>
      <c r="T705" s="25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55" t="s">
        <v>161</v>
      </c>
      <c r="AU705" s="255" t="s">
        <v>81</v>
      </c>
      <c r="AV705" s="14" t="s">
        <v>81</v>
      </c>
      <c r="AW705" s="14" t="s">
        <v>34</v>
      </c>
      <c r="AX705" s="14" t="s">
        <v>73</v>
      </c>
      <c r="AY705" s="255" t="s">
        <v>149</v>
      </c>
    </row>
    <row r="706" s="13" customFormat="1">
      <c r="A706" s="13"/>
      <c r="B706" s="234"/>
      <c r="C706" s="235"/>
      <c r="D706" s="236" t="s">
        <v>161</v>
      </c>
      <c r="E706" s="237" t="s">
        <v>21</v>
      </c>
      <c r="F706" s="238" t="s">
        <v>226</v>
      </c>
      <c r="G706" s="235"/>
      <c r="H706" s="237" t="s">
        <v>21</v>
      </c>
      <c r="I706" s="239"/>
      <c r="J706" s="235"/>
      <c r="K706" s="235"/>
      <c r="L706" s="240"/>
      <c r="M706" s="241"/>
      <c r="N706" s="242"/>
      <c r="O706" s="242"/>
      <c r="P706" s="242"/>
      <c r="Q706" s="242"/>
      <c r="R706" s="242"/>
      <c r="S706" s="242"/>
      <c r="T706" s="24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44" t="s">
        <v>161</v>
      </c>
      <c r="AU706" s="244" t="s">
        <v>81</v>
      </c>
      <c r="AV706" s="13" t="s">
        <v>77</v>
      </c>
      <c r="AW706" s="13" t="s">
        <v>34</v>
      </c>
      <c r="AX706" s="13" t="s">
        <v>73</v>
      </c>
      <c r="AY706" s="244" t="s">
        <v>149</v>
      </c>
    </row>
    <row r="707" s="13" customFormat="1">
      <c r="A707" s="13"/>
      <c r="B707" s="234"/>
      <c r="C707" s="235"/>
      <c r="D707" s="236" t="s">
        <v>161</v>
      </c>
      <c r="E707" s="237" t="s">
        <v>21</v>
      </c>
      <c r="F707" s="238" t="s">
        <v>1023</v>
      </c>
      <c r="G707" s="235"/>
      <c r="H707" s="237" t="s">
        <v>21</v>
      </c>
      <c r="I707" s="239"/>
      <c r="J707" s="235"/>
      <c r="K707" s="235"/>
      <c r="L707" s="240"/>
      <c r="M707" s="241"/>
      <c r="N707" s="242"/>
      <c r="O707" s="242"/>
      <c r="P707" s="242"/>
      <c r="Q707" s="242"/>
      <c r="R707" s="242"/>
      <c r="S707" s="242"/>
      <c r="T707" s="24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44" t="s">
        <v>161</v>
      </c>
      <c r="AU707" s="244" t="s">
        <v>81</v>
      </c>
      <c r="AV707" s="13" t="s">
        <v>77</v>
      </c>
      <c r="AW707" s="13" t="s">
        <v>34</v>
      </c>
      <c r="AX707" s="13" t="s">
        <v>73</v>
      </c>
      <c r="AY707" s="244" t="s">
        <v>149</v>
      </c>
    </row>
    <row r="708" s="14" customFormat="1">
      <c r="A708" s="14"/>
      <c r="B708" s="245"/>
      <c r="C708" s="246"/>
      <c r="D708" s="236" t="s">
        <v>161</v>
      </c>
      <c r="E708" s="247" t="s">
        <v>21</v>
      </c>
      <c r="F708" s="248" t="s">
        <v>1025</v>
      </c>
      <c r="G708" s="246"/>
      <c r="H708" s="249">
        <v>5.2619999999999996</v>
      </c>
      <c r="I708" s="250"/>
      <c r="J708" s="246"/>
      <c r="K708" s="246"/>
      <c r="L708" s="251"/>
      <c r="M708" s="252"/>
      <c r="N708" s="253"/>
      <c r="O708" s="253"/>
      <c r="P708" s="253"/>
      <c r="Q708" s="253"/>
      <c r="R708" s="253"/>
      <c r="S708" s="253"/>
      <c r="T708" s="25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5" t="s">
        <v>161</v>
      </c>
      <c r="AU708" s="255" t="s">
        <v>81</v>
      </c>
      <c r="AV708" s="14" t="s">
        <v>81</v>
      </c>
      <c r="AW708" s="14" t="s">
        <v>34</v>
      </c>
      <c r="AX708" s="14" t="s">
        <v>73</v>
      </c>
      <c r="AY708" s="255" t="s">
        <v>149</v>
      </c>
    </row>
    <row r="709" s="16" customFormat="1">
      <c r="A709" s="16"/>
      <c r="B709" s="267"/>
      <c r="C709" s="268"/>
      <c r="D709" s="236" t="s">
        <v>161</v>
      </c>
      <c r="E709" s="269" t="s">
        <v>451</v>
      </c>
      <c r="F709" s="270" t="s">
        <v>192</v>
      </c>
      <c r="G709" s="268"/>
      <c r="H709" s="271">
        <v>14.852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T709" s="277" t="s">
        <v>161</v>
      </c>
      <c r="AU709" s="277" t="s">
        <v>81</v>
      </c>
      <c r="AV709" s="16" t="s">
        <v>150</v>
      </c>
      <c r="AW709" s="16" t="s">
        <v>34</v>
      </c>
      <c r="AX709" s="16" t="s">
        <v>73</v>
      </c>
      <c r="AY709" s="277" t="s">
        <v>149</v>
      </c>
    </row>
    <row r="710" s="15" customFormat="1">
      <c r="A710" s="15"/>
      <c r="B710" s="256"/>
      <c r="C710" s="257"/>
      <c r="D710" s="236" t="s">
        <v>161</v>
      </c>
      <c r="E710" s="258" t="s">
        <v>21</v>
      </c>
      <c r="F710" s="259" t="s">
        <v>164</v>
      </c>
      <c r="G710" s="257"/>
      <c r="H710" s="260">
        <v>14.852</v>
      </c>
      <c r="I710" s="261"/>
      <c r="J710" s="257"/>
      <c r="K710" s="257"/>
      <c r="L710" s="262"/>
      <c r="M710" s="263"/>
      <c r="N710" s="264"/>
      <c r="O710" s="264"/>
      <c r="P710" s="264"/>
      <c r="Q710" s="264"/>
      <c r="R710" s="264"/>
      <c r="S710" s="264"/>
      <c r="T710" s="26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T710" s="266" t="s">
        <v>161</v>
      </c>
      <c r="AU710" s="266" t="s">
        <v>81</v>
      </c>
      <c r="AV710" s="15" t="s">
        <v>157</v>
      </c>
      <c r="AW710" s="15" t="s">
        <v>34</v>
      </c>
      <c r="AX710" s="15" t="s">
        <v>77</v>
      </c>
      <c r="AY710" s="266" t="s">
        <v>149</v>
      </c>
    </row>
    <row r="711" s="2" customFormat="1" ht="33" customHeight="1">
      <c r="A711" s="41"/>
      <c r="B711" s="42"/>
      <c r="C711" s="278" t="s">
        <v>1027</v>
      </c>
      <c r="D711" s="278" t="s">
        <v>229</v>
      </c>
      <c r="E711" s="279" t="s">
        <v>1028</v>
      </c>
      <c r="F711" s="280" t="s">
        <v>1029</v>
      </c>
      <c r="G711" s="281" t="s">
        <v>155</v>
      </c>
      <c r="H711" s="282">
        <v>15.595000000000001</v>
      </c>
      <c r="I711" s="283"/>
      <c r="J711" s="284">
        <f>ROUND(I711*H711,2)</f>
        <v>0</v>
      </c>
      <c r="K711" s="280" t="s">
        <v>156</v>
      </c>
      <c r="L711" s="285"/>
      <c r="M711" s="286" t="s">
        <v>21</v>
      </c>
      <c r="N711" s="287" t="s">
        <v>44</v>
      </c>
      <c r="O711" s="87"/>
      <c r="P711" s="225">
        <f>O711*H711</f>
        <v>0</v>
      </c>
      <c r="Q711" s="225">
        <v>0.00089999999999999998</v>
      </c>
      <c r="R711" s="225">
        <f>Q711*H711</f>
        <v>0.014035499999999999</v>
      </c>
      <c r="S711" s="225">
        <v>0</v>
      </c>
      <c r="T711" s="226">
        <f>S711*H711</f>
        <v>0</v>
      </c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R711" s="227" t="s">
        <v>208</v>
      </c>
      <c r="AT711" s="227" t="s">
        <v>229</v>
      </c>
      <c r="AU711" s="227" t="s">
        <v>81</v>
      </c>
      <c r="AY711" s="20" t="s">
        <v>149</v>
      </c>
      <c r="BE711" s="228">
        <f>IF(N711="základní",J711,0)</f>
        <v>0</v>
      </c>
      <c r="BF711" s="228">
        <f>IF(N711="snížená",J711,0)</f>
        <v>0</v>
      </c>
      <c r="BG711" s="228">
        <f>IF(N711="zákl. přenesená",J711,0)</f>
        <v>0</v>
      </c>
      <c r="BH711" s="228">
        <f>IF(N711="sníž. přenesená",J711,0)</f>
        <v>0</v>
      </c>
      <c r="BI711" s="228">
        <f>IF(N711="nulová",J711,0)</f>
        <v>0</v>
      </c>
      <c r="BJ711" s="20" t="s">
        <v>77</v>
      </c>
      <c r="BK711" s="228">
        <f>ROUND(I711*H711,2)</f>
        <v>0</v>
      </c>
      <c r="BL711" s="20" t="s">
        <v>157</v>
      </c>
      <c r="BM711" s="227" t="s">
        <v>1030</v>
      </c>
    </row>
    <row r="712" s="14" customFormat="1">
      <c r="A712" s="14"/>
      <c r="B712" s="245"/>
      <c r="C712" s="246"/>
      <c r="D712" s="236" t="s">
        <v>161</v>
      </c>
      <c r="E712" s="246"/>
      <c r="F712" s="248" t="s">
        <v>1031</v>
      </c>
      <c r="G712" s="246"/>
      <c r="H712" s="249">
        <v>15.595000000000001</v>
      </c>
      <c r="I712" s="250"/>
      <c r="J712" s="246"/>
      <c r="K712" s="246"/>
      <c r="L712" s="251"/>
      <c r="M712" s="252"/>
      <c r="N712" s="253"/>
      <c r="O712" s="253"/>
      <c r="P712" s="253"/>
      <c r="Q712" s="253"/>
      <c r="R712" s="253"/>
      <c r="S712" s="253"/>
      <c r="T712" s="25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55" t="s">
        <v>161</v>
      </c>
      <c r="AU712" s="255" t="s">
        <v>81</v>
      </c>
      <c r="AV712" s="14" t="s">
        <v>81</v>
      </c>
      <c r="AW712" s="14" t="s">
        <v>4</v>
      </c>
      <c r="AX712" s="14" t="s">
        <v>77</v>
      </c>
      <c r="AY712" s="255" t="s">
        <v>149</v>
      </c>
    </row>
    <row r="713" s="2" customFormat="1" ht="66.75" customHeight="1">
      <c r="A713" s="41"/>
      <c r="B713" s="42"/>
      <c r="C713" s="216" t="s">
        <v>1032</v>
      </c>
      <c r="D713" s="216" t="s">
        <v>152</v>
      </c>
      <c r="E713" s="217" t="s">
        <v>1033</v>
      </c>
      <c r="F713" s="218" t="s">
        <v>1034</v>
      </c>
      <c r="G713" s="219" t="s">
        <v>155</v>
      </c>
      <c r="H713" s="220">
        <v>74.260000000000005</v>
      </c>
      <c r="I713" s="221"/>
      <c r="J713" s="222">
        <f>ROUND(I713*H713,2)</f>
        <v>0</v>
      </c>
      <c r="K713" s="218" t="s">
        <v>156</v>
      </c>
      <c r="L713" s="47"/>
      <c r="M713" s="223" t="s">
        <v>21</v>
      </c>
      <c r="N713" s="224" t="s">
        <v>44</v>
      </c>
      <c r="O713" s="87"/>
      <c r="P713" s="225">
        <f>O713*H713</f>
        <v>0</v>
      </c>
      <c r="Q713" s="225">
        <v>0.0086</v>
      </c>
      <c r="R713" s="225">
        <f>Q713*H713</f>
        <v>0.63863600000000009</v>
      </c>
      <c r="S713" s="225">
        <v>0</v>
      </c>
      <c r="T713" s="226">
        <f>S713*H713</f>
        <v>0</v>
      </c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R713" s="227" t="s">
        <v>157</v>
      </c>
      <c r="AT713" s="227" t="s">
        <v>152</v>
      </c>
      <c r="AU713" s="227" t="s">
        <v>81</v>
      </c>
      <c r="AY713" s="20" t="s">
        <v>149</v>
      </c>
      <c r="BE713" s="228">
        <f>IF(N713="základní",J713,0)</f>
        <v>0</v>
      </c>
      <c r="BF713" s="228">
        <f>IF(N713="snížená",J713,0)</f>
        <v>0</v>
      </c>
      <c r="BG713" s="228">
        <f>IF(N713="zákl. přenesená",J713,0)</f>
        <v>0</v>
      </c>
      <c r="BH713" s="228">
        <f>IF(N713="sníž. přenesená",J713,0)</f>
        <v>0</v>
      </c>
      <c r="BI713" s="228">
        <f>IF(N713="nulová",J713,0)</f>
        <v>0</v>
      </c>
      <c r="BJ713" s="20" t="s">
        <v>77</v>
      </c>
      <c r="BK713" s="228">
        <f>ROUND(I713*H713,2)</f>
        <v>0</v>
      </c>
      <c r="BL713" s="20" t="s">
        <v>157</v>
      </c>
      <c r="BM713" s="227" t="s">
        <v>1035</v>
      </c>
    </row>
    <row r="714" s="2" customFormat="1">
      <c r="A714" s="41"/>
      <c r="B714" s="42"/>
      <c r="C714" s="43"/>
      <c r="D714" s="229" t="s">
        <v>159</v>
      </c>
      <c r="E714" s="43"/>
      <c r="F714" s="230" t="s">
        <v>1036</v>
      </c>
      <c r="G714" s="43"/>
      <c r="H714" s="43"/>
      <c r="I714" s="231"/>
      <c r="J714" s="43"/>
      <c r="K714" s="43"/>
      <c r="L714" s="47"/>
      <c r="M714" s="232"/>
      <c r="N714" s="233"/>
      <c r="O714" s="87"/>
      <c r="P714" s="87"/>
      <c r="Q714" s="87"/>
      <c r="R714" s="87"/>
      <c r="S714" s="87"/>
      <c r="T714" s="88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0" t="s">
        <v>159</v>
      </c>
      <c r="AU714" s="20" t="s">
        <v>81</v>
      </c>
    </row>
    <row r="715" s="13" customFormat="1">
      <c r="A715" s="13"/>
      <c r="B715" s="234"/>
      <c r="C715" s="235"/>
      <c r="D715" s="236" t="s">
        <v>161</v>
      </c>
      <c r="E715" s="237" t="s">
        <v>21</v>
      </c>
      <c r="F715" s="238" t="s">
        <v>1021</v>
      </c>
      <c r="G715" s="235"/>
      <c r="H715" s="237" t="s">
        <v>21</v>
      </c>
      <c r="I715" s="239"/>
      <c r="J715" s="235"/>
      <c r="K715" s="235"/>
      <c r="L715" s="240"/>
      <c r="M715" s="241"/>
      <c r="N715" s="242"/>
      <c r="O715" s="242"/>
      <c r="P715" s="242"/>
      <c r="Q715" s="242"/>
      <c r="R715" s="242"/>
      <c r="S715" s="242"/>
      <c r="T715" s="24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44" t="s">
        <v>161</v>
      </c>
      <c r="AU715" s="244" t="s">
        <v>81</v>
      </c>
      <c r="AV715" s="13" t="s">
        <v>77</v>
      </c>
      <c r="AW715" s="13" t="s">
        <v>34</v>
      </c>
      <c r="AX715" s="13" t="s">
        <v>73</v>
      </c>
      <c r="AY715" s="244" t="s">
        <v>149</v>
      </c>
    </row>
    <row r="716" s="13" customFormat="1">
      <c r="A716" s="13"/>
      <c r="B716" s="234"/>
      <c r="C716" s="235"/>
      <c r="D716" s="236" t="s">
        <v>161</v>
      </c>
      <c r="E716" s="237" t="s">
        <v>21</v>
      </c>
      <c r="F716" s="238" t="s">
        <v>1022</v>
      </c>
      <c r="G716" s="235"/>
      <c r="H716" s="237" t="s">
        <v>21</v>
      </c>
      <c r="I716" s="239"/>
      <c r="J716" s="235"/>
      <c r="K716" s="235"/>
      <c r="L716" s="240"/>
      <c r="M716" s="241"/>
      <c r="N716" s="242"/>
      <c r="O716" s="242"/>
      <c r="P716" s="242"/>
      <c r="Q716" s="242"/>
      <c r="R716" s="242"/>
      <c r="S716" s="242"/>
      <c r="T716" s="24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44" t="s">
        <v>161</v>
      </c>
      <c r="AU716" s="244" t="s">
        <v>81</v>
      </c>
      <c r="AV716" s="13" t="s">
        <v>77</v>
      </c>
      <c r="AW716" s="13" t="s">
        <v>34</v>
      </c>
      <c r="AX716" s="13" t="s">
        <v>73</v>
      </c>
      <c r="AY716" s="244" t="s">
        <v>149</v>
      </c>
    </row>
    <row r="717" s="13" customFormat="1">
      <c r="A717" s="13"/>
      <c r="B717" s="234"/>
      <c r="C717" s="235"/>
      <c r="D717" s="236" t="s">
        <v>161</v>
      </c>
      <c r="E717" s="237" t="s">
        <v>21</v>
      </c>
      <c r="F717" s="238" t="s">
        <v>227</v>
      </c>
      <c r="G717" s="235"/>
      <c r="H717" s="237" t="s">
        <v>21</v>
      </c>
      <c r="I717" s="239"/>
      <c r="J717" s="235"/>
      <c r="K717" s="235"/>
      <c r="L717" s="240"/>
      <c r="M717" s="241"/>
      <c r="N717" s="242"/>
      <c r="O717" s="242"/>
      <c r="P717" s="242"/>
      <c r="Q717" s="242"/>
      <c r="R717" s="242"/>
      <c r="S717" s="242"/>
      <c r="T717" s="24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44" t="s">
        <v>161</v>
      </c>
      <c r="AU717" s="244" t="s">
        <v>81</v>
      </c>
      <c r="AV717" s="13" t="s">
        <v>77</v>
      </c>
      <c r="AW717" s="13" t="s">
        <v>34</v>
      </c>
      <c r="AX717" s="13" t="s">
        <v>73</v>
      </c>
      <c r="AY717" s="244" t="s">
        <v>149</v>
      </c>
    </row>
    <row r="718" s="13" customFormat="1">
      <c r="A718" s="13"/>
      <c r="B718" s="234"/>
      <c r="C718" s="235"/>
      <c r="D718" s="236" t="s">
        <v>161</v>
      </c>
      <c r="E718" s="237" t="s">
        <v>21</v>
      </c>
      <c r="F718" s="238" t="s">
        <v>1023</v>
      </c>
      <c r="G718" s="235"/>
      <c r="H718" s="237" t="s">
        <v>21</v>
      </c>
      <c r="I718" s="239"/>
      <c r="J718" s="235"/>
      <c r="K718" s="235"/>
      <c r="L718" s="240"/>
      <c r="M718" s="241"/>
      <c r="N718" s="242"/>
      <c r="O718" s="242"/>
      <c r="P718" s="242"/>
      <c r="Q718" s="242"/>
      <c r="R718" s="242"/>
      <c r="S718" s="242"/>
      <c r="T718" s="24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44" t="s">
        <v>161</v>
      </c>
      <c r="AU718" s="244" t="s">
        <v>81</v>
      </c>
      <c r="AV718" s="13" t="s">
        <v>77</v>
      </c>
      <c r="AW718" s="13" t="s">
        <v>34</v>
      </c>
      <c r="AX718" s="13" t="s">
        <v>73</v>
      </c>
      <c r="AY718" s="244" t="s">
        <v>149</v>
      </c>
    </row>
    <row r="719" s="14" customFormat="1">
      <c r="A719" s="14"/>
      <c r="B719" s="245"/>
      <c r="C719" s="246"/>
      <c r="D719" s="236" t="s">
        <v>161</v>
      </c>
      <c r="E719" s="247" t="s">
        <v>21</v>
      </c>
      <c r="F719" s="248" t="s">
        <v>1037</v>
      </c>
      <c r="G719" s="246"/>
      <c r="H719" s="249">
        <v>10.82</v>
      </c>
      <c r="I719" s="250"/>
      <c r="J719" s="246"/>
      <c r="K719" s="246"/>
      <c r="L719" s="251"/>
      <c r="M719" s="252"/>
      <c r="N719" s="253"/>
      <c r="O719" s="253"/>
      <c r="P719" s="253"/>
      <c r="Q719" s="253"/>
      <c r="R719" s="253"/>
      <c r="S719" s="253"/>
      <c r="T719" s="25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55" t="s">
        <v>161</v>
      </c>
      <c r="AU719" s="255" t="s">
        <v>81</v>
      </c>
      <c r="AV719" s="14" t="s">
        <v>81</v>
      </c>
      <c r="AW719" s="14" t="s">
        <v>34</v>
      </c>
      <c r="AX719" s="14" t="s">
        <v>73</v>
      </c>
      <c r="AY719" s="255" t="s">
        <v>149</v>
      </c>
    </row>
    <row r="720" s="13" customFormat="1">
      <c r="A720" s="13"/>
      <c r="B720" s="234"/>
      <c r="C720" s="235"/>
      <c r="D720" s="236" t="s">
        <v>161</v>
      </c>
      <c r="E720" s="237" t="s">
        <v>21</v>
      </c>
      <c r="F720" s="238" t="s">
        <v>976</v>
      </c>
      <c r="G720" s="235"/>
      <c r="H720" s="237" t="s">
        <v>21</v>
      </c>
      <c r="I720" s="239"/>
      <c r="J720" s="235"/>
      <c r="K720" s="235"/>
      <c r="L720" s="240"/>
      <c r="M720" s="241"/>
      <c r="N720" s="242"/>
      <c r="O720" s="242"/>
      <c r="P720" s="242"/>
      <c r="Q720" s="242"/>
      <c r="R720" s="242"/>
      <c r="S720" s="242"/>
      <c r="T720" s="24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44" t="s">
        <v>161</v>
      </c>
      <c r="AU720" s="244" t="s">
        <v>81</v>
      </c>
      <c r="AV720" s="13" t="s">
        <v>77</v>
      </c>
      <c r="AW720" s="13" t="s">
        <v>34</v>
      </c>
      <c r="AX720" s="13" t="s">
        <v>73</v>
      </c>
      <c r="AY720" s="244" t="s">
        <v>149</v>
      </c>
    </row>
    <row r="721" s="13" customFormat="1">
      <c r="A721" s="13"/>
      <c r="B721" s="234"/>
      <c r="C721" s="235"/>
      <c r="D721" s="236" t="s">
        <v>161</v>
      </c>
      <c r="E721" s="237" t="s">
        <v>21</v>
      </c>
      <c r="F721" s="238" t="s">
        <v>1023</v>
      </c>
      <c r="G721" s="235"/>
      <c r="H721" s="237" t="s">
        <v>21</v>
      </c>
      <c r="I721" s="239"/>
      <c r="J721" s="235"/>
      <c r="K721" s="235"/>
      <c r="L721" s="240"/>
      <c r="M721" s="241"/>
      <c r="N721" s="242"/>
      <c r="O721" s="242"/>
      <c r="P721" s="242"/>
      <c r="Q721" s="242"/>
      <c r="R721" s="242"/>
      <c r="S721" s="242"/>
      <c r="T721" s="24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44" t="s">
        <v>161</v>
      </c>
      <c r="AU721" s="244" t="s">
        <v>81</v>
      </c>
      <c r="AV721" s="13" t="s">
        <v>77</v>
      </c>
      <c r="AW721" s="13" t="s">
        <v>34</v>
      </c>
      <c r="AX721" s="13" t="s">
        <v>73</v>
      </c>
      <c r="AY721" s="244" t="s">
        <v>149</v>
      </c>
    </row>
    <row r="722" s="14" customFormat="1">
      <c r="A722" s="14"/>
      <c r="B722" s="245"/>
      <c r="C722" s="246"/>
      <c r="D722" s="236" t="s">
        <v>161</v>
      </c>
      <c r="E722" s="247" t="s">
        <v>21</v>
      </c>
      <c r="F722" s="248" t="s">
        <v>1038</v>
      </c>
      <c r="G722" s="246"/>
      <c r="H722" s="249">
        <v>26.309999999999999</v>
      </c>
      <c r="I722" s="250"/>
      <c r="J722" s="246"/>
      <c r="K722" s="246"/>
      <c r="L722" s="251"/>
      <c r="M722" s="252"/>
      <c r="N722" s="253"/>
      <c r="O722" s="253"/>
      <c r="P722" s="253"/>
      <c r="Q722" s="253"/>
      <c r="R722" s="253"/>
      <c r="S722" s="253"/>
      <c r="T722" s="25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55" t="s">
        <v>161</v>
      </c>
      <c r="AU722" s="255" t="s">
        <v>81</v>
      </c>
      <c r="AV722" s="14" t="s">
        <v>81</v>
      </c>
      <c r="AW722" s="14" t="s">
        <v>34</v>
      </c>
      <c r="AX722" s="14" t="s">
        <v>73</v>
      </c>
      <c r="AY722" s="255" t="s">
        <v>149</v>
      </c>
    </row>
    <row r="723" s="13" customFormat="1">
      <c r="A723" s="13"/>
      <c r="B723" s="234"/>
      <c r="C723" s="235"/>
      <c r="D723" s="236" t="s">
        <v>161</v>
      </c>
      <c r="E723" s="237" t="s">
        <v>21</v>
      </c>
      <c r="F723" s="238" t="s">
        <v>669</v>
      </c>
      <c r="G723" s="235"/>
      <c r="H723" s="237" t="s">
        <v>21</v>
      </c>
      <c r="I723" s="239"/>
      <c r="J723" s="235"/>
      <c r="K723" s="235"/>
      <c r="L723" s="240"/>
      <c r="M723" s="241"/>
      <c r="N723" s="242"/>
      <c r="O723" s="242"/>
      <c r="P723" s="242"/>
      <c r="Q723" s="242"/>
      <c r="R723" s="242"/>
      <c r="S723" s="242"/>
      <c r="T723" s="24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44" t="s">
        <v>161</v>
      </c>
      <c r="AU723" s="244" t="s">
        <v>81</v>
      </c>
      <c r="AV723" s="13" t="s">
        <v>77</v>
      </c>
      <c r="AW723" s="13" t="s">
        <v>34</v>
      </c>
      <c r="AX723" s="13" t="s">
        <v>73</v>
      </c>
      <c r="AY723" s="244" t="s">
        <v>149</v>
      </c>
    </row>
    <row r="724" s="13" customFormat="1">
      <c r="A724" s="13"/>
      <c r="B724" s="234"/>
      <c r="C724" s="235"/>
      <c r="D724" s="236" t="s">
        <v>161</v>
      </c>
      <c r="E724" s="237" t="s">
        <v>21</v>
      </c>
      <c r="F724" s="238" t="s">
        <v>1026</v>
      </c>
      <c r="G724" s="235"/>
      <c r="H724" s="237" t="s">
        <v>21</v>
      </c>
      <c r="I724" s="239"/>
      <c r="J724" s="235"/>
      <c r="K724" s="235"/>
      <c r="L724" s="240"/>
      <c r="M724" s="241"/>
      <c r="N724" s="242"/>
      <c r="O724" s="242"/>
      <c r="P724" s="242"/>
      <c r="Q724" s="242"/>
      <c r="R724" s="242"/>
      <c r="S724" s="242"/>
      <c r="T724" s="24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44" t="s">
        <v>161</v>
      </c>
      <c r="AU724" s="244" t="s">
        <v>81</v>
      </c>
      <c r="AV724" s="13" t="s">
        <v>77</v>
      </c>
      <c r="AW724" s="13" t="s">
        <v>34</v>
      </c>
      <c r="AX724" s="13" t="s">
        <v>73</v>
      </c>
      <c r="AY724" s="244" t="s">
        <v>149</v>
      </c>
    </row>
    <row r="725" s="14" customFormat="1">
      <c r="A725" s="14"/>
      <c r="B725" s="245"/>
      <c r="C725" s="246"/>
      <c r="D725" s="236" t="s">
        <v>161</v>
      </c>
      <c r="E725" s="247" t="s">
        <v>21</v>
      </c>
      <c r="F725" s="248" t="s">
        <v>1037</v>
      </c>
      <c r="G725" s="246"/>
      <c r="H725" s="249">
        <v>10.82</v>
      </c>
      <c r="I725" s="250"/>
      <c r="J725" s="246"/>
      <c r="K725" s="246"/>
      <c r="L725" s="251"/>
      <c r="M725" s="252"/>
      <c r="N725" s="253"/>
      <c r="O725" s="253"/>
      <c r="P725" s="253"/>
      <c r="Q725" s="253"/>
      <c r="R725" s="253"/>
      <c r="S725" s="253"/>
      <c r="T725" s="25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55" t="s">
        <v>161</v>
      </c>
      <c r="AU725" s="255" t="s">
        <v>81</v>
      </c>
      <c r="AV725" s="14" t="s">
        <v>81</v>
      </c>
      <c r="AW725" s="14" t="s">
        <v>34</v>
      </c>
      <c r="AX725" s="14" t="s">
        <v>73</v>
      </c>
      <c r="AY725" s="255" t="s">
        <v>149</v>
      </c>
    </row>
    <row r="726" s="13" customFormat="1">
      <c r="A726" s="13"/>
      <c r="B726" s="234"/>
      <c r="C726" s="235"/>
      <c r="D726" s="236" t="s">
        <v>161</v>
      </c>
      <c r="E726" s="237" t="s">
        <v>21</v>
      </c>
      <c r="F726" s="238" t="s">
        <v>226</v>
      </c>
      <c r="G726" s="235"/>
      <c r="H726" s="237" t="s">
        <v>21</v>
      </c>
      <c r="I726" s="239"/>
      <c r="J726" s="235"/>
      <c r="K726" s="235"/>
      <c r="L726" s="240"/>
      <c r="M726" s="241"/>
      <c r="N726" s="242"/>
      <c r="O726" s="242"/>
      <c r="P726" s="242"/>
      <c r="Q726" s="242"/>
      <c r="R726" s="242"/>
      <c r="S726" s="242"/>
      <c r="T726" s="24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44" t="s">
        <v>161</v>
      </c>
      <c r="AU726" s="244" t="s">
        <v>81</v>
      </c>
      <c r="AV726" s="13" t="s">
        <v>77</v>
      </c>
      <c r="AW726" s="13" t="s">
        <v>34</v>
      </c>
      <c r="AX726" s="13" t="s">
        <v>73</v>
      </c>
      <c r="AY726" s="244" t="s">
        <v>149</v>
      </c>
    </row>
    <row r="727" s="13" customFormat="1">
      <c r="A727" s="13"/>
      <c r="B727" s="234"/>
      <c r="C727" s="235"/>
      <c r="D727" s="236" t="s">
        <v>161</v>
      </c>
      <c r="E727" s="237" t="s">
        <v>21</v>
      </c>
      <c r="F727" s="238" t="s">
        <v>1023</v>
      </c>
      <c r="G727" s="235"/>
      <c r="H727" s="237" t="s">
        <v>21</v>
      </c>
      <c r="I727" s="239"/>
      <c r="J727" s="235"/>
      <c r="K727" s="235"/>
      <c r="L727" s="240"/>
      <c r="M727" s="241"/>
      <c r="N727" s="242"/>
      <c r="O727" s="242"/>
      <c r="P727" s="242"/>
      <c r="Q727" s="242"/>
      <c r="R727" s="242"/>
      <c r="S727" s="242"/>
      <c r="T727" s="24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44" t="s">
        <v>161</v>
      </c>
      <c r="AU727" s="244" t="s">
        <v>81</v>
      </c>
      <c r="AV727" s="13" t="s">
        <v>77</v>
      </c>
      <c r="AW727" s="13" t="s">
        <v>34</v>
      </c>
      <c r="AX727" s="13" t="s">
        <v>73</v>
      </c>
      <c r="AY727" s="244" t="s">
        <v>149</v>
      </c>
    </row>
    <row r="728" s="14" customFormat="1">
      <c r="A728" s="14"/>
      <c r="B728" s="245"/>
      <c r="C728" s="246"/>
      <c r="D728" s="236" t="s">
        <v>161</v>
      </c>
      <c r="E728" s="247" t="s">
        <v>21</v>
      </c>
      <c r="F728" s="248" t="s">
        <v>1038</v>
      </c>
      <c r="G728" s="246"/>
      <c r="H728" s="249">
        <v>26.309999999999999</v>
      </c>
      <c r="I728" s="250"/>
      <c r="J728" s="246"/>
      <c r="K728" s="246"/>
      <c r="L728" s="251"/>
      <c r="M728" s="252"/>
      <c r="N728" s="253"/>
      <c r="O728" s="253"/>
      <c r="P728" s="253"/>
      <c r="Q728" s="253"/>
      <c r="R728" s="253"/>
      <c r="S728" s="253"/>
      <c r="T728" s="25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55" t="s">
        <v>161</v>
      </c>
      <c r="AU728" s="255" t="s">
        <v>81</v>
      </c>
      <c r="AV728" s="14" t="s">
        <v>81</v>
      </c>
      <c r="AW728" s="14" t="s">
        <v>34</v>
      </c>
      <c r="AX728" s="14" t="s">
        <v>73</v>
      </c>
      <c r="AY728" s="255" t="s">
        <v>149</v>
      </c>
    </row>
    <row r="729" s="16" customFormat="1">
      <c r="A729" s="16"/>
      <c r="B729" s="267"/>
      <c r="C729" s="268"/>
      <c r="D729" s="236" t="s">
        <v>161</v>
      </c>
      <c r="E729" s="269" t="s">
        <v>449</v>
      </c>
      <c r="F729" s="270" t="s">
        <v>192</v>
      </c>
      <c r="G729" s="268"/>
      <c r="H729" s="271">
        <v>74.260000000000005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T729" s="277" t="s">
        <v>161</v>
      </c>
      <c r="AU729" s="277" t="s">
        <v>81</v>
      </c>
      <c r="AV729" s="16" t="s">
        <v>150</v>
      </c>
      <c r="AW729" s="16" t="s">
        <v>34</v>
      </c>
      <c r="AX729" s="16" t="s">
        <v>73</v>
      </c>
      <c r="AY729" s="277" t="s">
        <v>149</v>
      </c>
    </row>
    <row r="730" s="15" customFormat="1">
      <c r="A730" s="15"/>
      <c r="B730" s="256"/>
      <c r="C730" s="257"/>
      <c r="D730" s="236" t="s">
        <v>161</v>
      </c>
      <c r="E730" s="258" t="s">
        <v>21</v>
      </c>
      <c r="F730" s="259" t="s">
        <v>164</v>
      </c>
      <c r="G730" s="257"/>
      <c r="H730" s="260">
        <v>74.260000000000005</v>
      </c>
      <c r="I730" s="261"/>
      <c r="J730" s="257"/>
      <c r="K730" s="257"/>
      <c r="L730" s="262"/>
      <c r="M730" s="263"/>
      <c r="N730" s="264"/>
      <c r="O730" s="264"/>
      <c r="P730" s="264"/>
      <c r="Q730" s="264"/>
      <c r="R730" s="264"/>
      <c r="S730" s="264"/>
      <c r="T730" s="26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T730" s="266" t="s">
        <v>161</v>
      </c>
      <c r="AU730" s="266" t="s">
        <v>81</v>
      </c>
      <c r="AV730" s="15" t="s">
        <v>157</v>
      </c>
      <c r="AW730" s="15" t="s">
        <v>34</v>
      </c>
      <c r="AX730" s="15" t="s">
        <v>77</v>
      </c>
      <c r="AY730" s="266" t="s">
        <v>149</v>
      </c>
    </row>
    <row r="731" s="2" customFormat="1" ht="33" customHeight="1">
      <c r="A731" s="41"/>
      <c r="B731" s="42"/>
      <c r="C731" s="278" t="s">
        <v>1039</v>
      </c>
      <c r="D731" s="278" t="s">
        <v>229</v>
      </c>
      <c r="E731" s="279" t="s">
        <v>1040</v>
      </c>
      <c r="F731" s="280" t="s">
        <v>1041</v>
      </c>
      <c r="G731" s="281" t="s">
        <v>155</v>
      </c>
      <c r="H731" s="282">
        <v>77.972999999999999</v>
      </c>
      <c r="I731" s="283"/>
      <c r="J731" s="284">
        <f>ROUND(I731*H731,2)</f>
        <v>0</v>
      </c>
      <c r="K731" s="280" t="s">
        <v>156</v>
      </c>
      <c r="L731" s="285"/>
      <c r="M731" s="286" t="s">
        <v>21</v>
      </c>
      <c r="N731" s="287" t="s">
        <v>44</v>
      </c>
      <c r="O731" s="87"/>
      <c r="P731" s="225">
        <f>O731*H731</f>
        <v>0</v>
      </c>
      <c r="Q731" s="225">
        <v>0.0041999999999999997</v>
      </c>
      <c r="R731" s="225">
        <f>Q731*H731</f>
        <v>0.32748659999999996</v>
      </c>
      <c r="S731" s="225">
        <v>0</v>
      </c>
      <c r="T731" s="226">
        <f>S731*H731</f>
        <v>0</v>
      </c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R731" s="227" t="s">
        <v>208</v>
      </c>
      <c r="AT731" s="227" t="s">
        <v>229</v>
      </c>
      <c r="AU731" s="227" t="s">
        <v>81</v>
      </c>
      <c r="AY731" s="20" t="s">
        <v>149</v>
      </c>
      <c r="BE731" s="228">
        <f>IF(N731="základní",J731,0)</f>
        <v>0</v>
      </c>
      <c r="BF731" s="228">
        <f>IF(N731="snížená",J731,0)</f>
        <v>0</v>
      </c>
      <c r="BG731" s="228">
        <f>IF(N731="zákl. přenesená",J731,0)</f>
        <v>0</v>
      </c>
      <c r="BH731" s="228">
        <f>IF(N731="sníž. přenesená",J731,0)</f>
        <v>0</v>
      </c>
      <c r="BI731" s="228">
        <f>IF(N731="nulová",J731,0)</f>
        <v>0</v>
      </c>
      <c r="BJ731" s="20" t="s">
        <v>77</v>
      </c>
      <c r="BK731" s="228">
        <f>ROUND(I731*H731,2)</f>
        <v>0</v>
      </c>
      <c r="BL731" s="20" t="s">
        <v>157</v>
      </c>
      <c r="BM731" s="227" t="s">
        <v>1042</v>
      </c>
    </row>
    <row r="732" s="14" customFormat="1">
      <c r="A732" s="14"/>
      <c r="B732" s="245"/>
      <c r="C732" s="246"/>
      <c r="D732" s="236" t="s">
        <v>161</v>
      </c>
      <c r="E732" s="246"/>
      <c r="F732" s="248" t="s">
        <v>1043</v>
      </c>
      <c r="G732" s="246"/>
      <c r="H732" s="249">
        <v>77.972999999999999</v>
      </c>
      <c r="I732" s="250"/>
      <c r="J732" s="246"/>
      <c r="K732" s="246"/>
      <c r="L732" s="251"/>
      <c r="M732" s="252"/>
      <c r="N732" s="253"/>
      <c r="O732" s="253"/>
      <c r="P732" s="253"/>
      <c r="Q732" s="253"/>
      <c r="R732" s="253"/>
      <c r="S732" s="253"/>
      <c r="T732" s="25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55" t="s">
        <v>161</v>
      </c>
      <c r="AU732" s="255" t="s">
        <v>81</v>
      </c>
      <c r="AV732" s="14" t="s">
        <v>81</v>
      </c>
      <c r="AW732" s="14" t="s">
        <v>4</v>
      </c>
      <c r="AX732" s="14" t="s">
        <v>77</v>
      </c>
      <c r="AY732" s="255" t="s">
        <v>149</v>
      </c>
    </row>
    <row r="733" s="2" customFormat="1" ht="66.75" customHeight="1">
      <c r="A733" s="41"/>
      <c r="B733" s="42"/>
      <c r="C733" s="216" t="s">
        <v>1044</v>
      </c>
      <c r="D733" s="216" t="s">
        <v>152</v>
      </c>
      <c r="E733" s="217" t="s">
        <v>1045</v>
      </c>
      <c r="F733" s="218" t="s">
        <v>1046</v>
      </c>
      <c r="G733" s="219" t="s">
        <v>155</v>
      </c>
      <c r="H733" s="220">
        <v>1854.117</v>
      </c>
      <c r="I733" s="221"/>
      <c r="J733" s="222">
        <f>ROUND(I733*H733,2)</f>
        <v>0</v>
      </c>
      <c r="K733" s="218" t="s">
        <v>156</v>
      </c>
      <c r="L733" s="47"/>
      <c r="M733" s="223" t="s">
        <v>21</v>
      </c>
      <c r="N733" s="224" t="s">
        <v>44</v>
      </c>
      <c r="O733" s="87"/>
      <c r="P733" s="225">
        <f>O733*H733</f>
        <v>0</v>
      </c>
      <c r="Q733" s="225">
        <v>0.0087600000000000004</v>
      </c>
      <c r="R733" s="225">
        <f>Q733*H733</f>
        <v>16.242064920000001</v>
      </c>
      <c r="S733" s="225">
        <v>0</v>
      </c>
      <c r="T733" s="226">
        <f>S733*H733</f>
        <v>0</v>
      </c>
      <c r="U733" s="41"/>
      <c r="V733" s="41"/>
      <c r="W733" s="41"/>
      <c r="X733" s="41"/>
      <c r="Y733" s="41"/>
      <c r="Z733" s="41"/>
      <c r="AA733" s="41"/>
      <c r="AB733" s="41"/>
      <c r="AC733" s="41"/>
      <c r="AD733" s="41"/>
      <c r="AE733" s="41"/>
      <c r="AR733" s="227" t="s">
        <v>157</v>
      </c>
      <c r="AT733" s="227" t="s">
        <v>152</v>
      </c>
      <c r="AU733" s="227" t="s">
        <v>81</v>
      </c>
      <c r="AY733" s="20" t="s">
        <v>149</v>
      </c>
      <c r="BE733" s="228">
        <f>IF(N733="základní",J733,0)</f>
        <v>0</v>
      </c>
      <c r="BF733" s="228">
        <f>IF(N733="snížená",J733,0)</f>
        <v>0</v>
      </c>
      <c r="BG733" s="228">
        <f>IF(N733="zákl. přenesená",J733,0)</f>
        <v>0</v>
      </c>
      <c r="BH733" s="228">
        <f>IF(N733="sníž. přenesená",J733,0)</f>
        <v>0</v>
      </c>
      <c r="BI733" s="228">
        <f>IF(N733="nulová",J733,0)</f>
        <v>0</v>
      </c>
      <c r="BJ733" s="20" t="s">
        <v>77</v>
      </c>
      <c r="BK733" s="228">
        <f>ROUND(I733*H733,2)</f>
        <v>0</v>
      </c>
      <c r="BL733" s="20" t="s">
        <v>157</v>
      </c>
      <c r="BM733" s="227" t="s">
        <v>1047</v>
      </c>
    </row>
    <row r="734" s="2" customFormat="1">
      <c r="A734" s="41"/>
      <c r="B734" s="42"/>
      <c r="C734" s="43"/>
      <c r="D734" s="229" t="s">
        <v>159</v>
      </c>
      <c r="E734" s="43"/>
      <c r="F734" s="230" t="s">
        <v>1048</v>
      </c>
      <c r="G734" s="43"/>
      <c r="H734" s="43"/>
      <c r="I734" s="231"/>
      <c r="J734" s="43"/>
      <c r="K734" s="43"/>
      <c r="L734" s="47"/>
      <c r="M734" s="232"/>
      <c r="N734" s="233"/>
      <c r="O734" s="87"/>
      <c r="P734" s="87"/>
      <c r="Q734" s="87"/>
      <c r="R734" s="87"/>
      <c r="S734" s="87"/>
      <c r="T734" s="88"/>
      <c r="U734" s="41"/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T734" s="20" t="s">
        <v>159</v>
      </c>
      <c r="AU734" s="20" t="s">
        <v>81</v>
      </c>
    </row>
    <row r="735" s="13" customFormat="1">
      <c r="A735" s="13"/>
      <c r="B735" s="234"/>
      <c r="C735" s="235"/>
      <c r="D735" s="236" t="s">
        <v>161</v>
      </c>
      <c r="E735" s="237" t="s">
        <v>21</v>
      </c>
      <c r="F735" s="238" t="s">
        <v>1049</v>
      </c>
      <c r="G735" s="235"/>
      <c r="H735" s="237" t="s">
        <v>21</v>
      </c>
      <c r="I735" s="239"/>
      <c r="J735" s="235"/>
      <c r="K735" s="235"/>
      <c r="L735" s="240"/>
      <c r="M735" s="241"/>
      <c r="N735" s="242"/>
      <c r="O735" s="242"/>
      <c r="P735" s="242"/>
      <c r="Q735" s="242"/>
      <c r="R735" s="242"/>
      <c r="S735" s="242"/>
      <c r="T735" s="24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44" t="s">
        <v>161</v>
      </c>
      <c r="AU735" s="244" t="s">
        <v>81</v>
      </c>
      <c r="AV735" s="13" t="s">
        <v>77</v>
      </c>
      <c r="AW735" s="13" t="s">
        <v>34</v>
      </c>
      <c r="AX735" s="13" t="s">
        <v>73</v>
      </c>
      <c r="AY735" s="244" t="s">
        <v>149</v>
      </c>
    </row>
    <row r="736" s="13" customFormat="1">
      <c r="A736" s="13"/>
      <c r="B736" s="234"/>
      <c r="C736" s="235"/>
      <c r="D736" s="236" t="s">
        <v>161</v>
      </c>
      <c r="E736" s="237" t="s">
        <v>21</v>
      </c>
      <c r="F736" s="238" t="s">
        <v>1022</v>
      </c>
      <c r="G736" s="235"/>
      <c r="H736" s="237" t="s">
        <v>21</v>
      </c>
      <c r="I736" s="239"/>
      <c r="J736" s="235"/>
      <c r="K736" s="235"/>
      <c r="L736" s="240"/>
      <c r="M736" s="241"/>
      <c r="N736" s="242"/>
      <c r="O736" s="242"/>
      <c r="P736" s="242"/>
      <c r="Q736" s="242"/>
      <c r="R736" s="242"/>
      <c r="S736" s="242"/>
      <c r="T736" s="24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44" t="s">
        <v>161</v>
      </c>
      <c r="AU736" s="244" t="s">
        <v>81</v>
      </c>
      <c r="AV736" s="13" t="s">
        <v>77</v>
      </c>
      <c r="AW736" s="13" t="s">
        <v>34</v>
      </c>
      <c r="AX736" s="13" t="s">
        <v>73</v>
      </c>
      <c r="AY736" s="244" t="s">
        <v>149</v>
      </c>
    </row>
    <row r="737" s="13" customFormat="1">
      <c r="A737" s="13"/>
      <c r="B737" s="234"/>
      <c r="C737" s="235"/>
      <c r="D737" s="236" t="s">
        <v>161</v>
      </c>
      <c r="E737" s="237" t="s">
        <v>21</v>
      </c>
      <c r="F737" s="238" t="s">
        <v>227</v>
      </c>
      <c r="G737" s="235"/>
      <c r="H737" s="237" t="s">
        <v>21</v>
      </c>
      <c r="I737" s="239"/>
      <c r="J737" s="235"/>
      <c r="K737" s="235"/>
      <c r="L737" s="240"/>
      <c r="M737" s="241"/>
      <c r="N737" s="242"/>
      <c r="O737" s="242"/>
      <c r="P737" s="242"/>
      <c r="Q737" s="242"/>
      <c r="R737" s="242"/>
      <c r="S737" s="242"/>
      <c r="T737" s="24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44" t="s">
        <v>161</v>
      </c>
      <c r="AU737" s="244" t="s">
        <v>81</v>
      </c>
      <c r="AV737" s="13" t="s">
        <v>77</v>
      </c>
      <c r="AW737" s="13" t="s">
        <v>34</v>
      </c>
      <c r="AX737" s="13" t="s">
        <v>73</v>
      </c>
      <c r="AY737" s="244" t="s">
        <v>149</v>
      </c>
    </row>
    <row r="738" s="13" customFormat="1">
      <c r="A738" s="13"/>
      <c r="B738" s="234"/>
      <c r="C738" s="235"/>
      <c r="D738" s="236" t="s">
        <v>161</v>
      </c>
      <c r="E738" s="237" t="s">
        <v>21</v>
      </c>
      <c r="F738" s="238" t="s">
        <v>1023</v>
      </c>
      <c r="G738" s="235"/>
      <c r="H738" s="237" t="s">
        <v>21</v>
      </c>
      <c r="I738" s="239"/>
      <c r="J738" s="235"/>
      <c r="K738" s="235"/>
      <c r="L738" s="240"/>
      <c r="M738" s="241"/>
      <c r="N738" s="242"/>
      <c r="O738" s="242"/>
      <c r="P738" s="242"/>
      <c r="Q738" s="242"/>
      <c r="R738" s="242"/>
      <c r="S738" s="242"/>
      <c r="T738" s="24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44" t="s">
        <v>161</v>
      </c>
      <c r="AU738" s="244" t="s">
        <v>81</v>
      </c>
      <c r="AV738" s="13" t="s">
        <v>77</v>
      </c>
      <c r="AW738" s="13" t="s">
        <v>34</v>
      </c>
      <c r="AX738" s="13" t="s">
        <v>73</v>
      </c>
      <c r="AY738" s="244" t="s">
        <v>149</v>
      </c>
    </row>
    <row r="739" s="14" customFormat="1">
      <c r="A739" s="14"/>
      <c r="B739" s="245"/>
      <c r="C739" s="246"/>
      <c r="D739" s="236" t="s">
        <v>161</v>
      </c>
      <c r="E739" s="247" t="s">
        <v>21</v>
      </c>
      <c r="F739" s="248" t="s">
        <v>1037</v>
      </c>
      <c r="G739" s="246"/>
      <c r="H739" s="249">
        <v>10.82</v>
      </c>
      <c r="I739" s="250"/>
      <c r="J739" s="246"/>
      <c r="K739" s="246"/>
      <c r="L739" s="251"/>
      <c r="M739" s="252"/>
      <c r="N739" s="253"/>
      <c r="O739" s="253"/>
      <c r="P739" s="253"/>
      <c r="Q739" s="253"/>
      <c r="R739" s="253"/>
      <c r="S739" s="253"/>
      <c r="T739" s="25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55" t="s">
        <v>161</v>
      </c>
      <c r="AU739" s="255" t="s">
        <v>81</v>
      </c>
      <c r="AV739" s="14" t="s">
        <v>81</v>
      </c>
      <c r="AW739" s="14" t="s">
        <v>34</v>
      </c>
      <c r="AX739" s="14" t="s">
        <v>73</v>
      </c>
      <c r="AY739" s="255" t="s">
        <v>149</v>
      </c>
    </row>
    <row r="740" s="13" customFormat="1">
      <c r="A740" s="13"/>
      <c r="B740" s="234"/>
      <c r="C740" s="235"/>
      <c r="D740" s="236" t="s">
        <v>161</v>
      </c>
      <c r="E740" s="237" t="s">
        <v>21</v>
      </c>
      <c r="F740" s="238" t="s">
        <v>1050</v>
      </c>
      <c r="G740" s="235"/>
      <c r="H740" s="237" t="s">
        <v>21</v>
      </c>
      <c r="I740" s="239"/>
      <c r="J740" s="235"/>
      <c r="K740" s="235"/>
      <c r="L740" s="240"/>
      <c r="M740" s="241"/>
      <c r="N740" s="242"/>
      <c r="O740" s="242"/>
      <c r="P740" s="242"/>
      <c r="Q740" s="242"/>
      <c r="R740" s="242"/>
      <c r="S740" s="242"/>
      <c r="T740" s="24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44" t="s">
        <v>161</v>
      </c>
      <c r="AU740" s="244" t="s">
        <v>81</v>
      </c>
      <c r="AV740" s="13" t="s">
        <v>77</v>
      </c>
      <c r="AW740" s="13" t="s">
        <v>34</v>
      </c>
      <c r="AX740" s="13" t="s">
        <v>73</v>
      </c>
      <c r="AY740" s="244" t="s">
        <v>149</v>
      </c>
    </row>
    <row r="741" s="14" customFormat="1">
      <c r="A741" s="14"/>
      <c r="B741" s="245"/>
      <c r="C741" s="246"/>
      <c r="D741" s="236" t="s">
        <v>161</v>
      </c>
      <c r="E741" s="247" t="s">
        <v>21</v>
      </c>
      <c r="F741" s="248" t="s">
        <v>1051</v>
      </c>
      <c r="G741" s="246"/>
      <c r="H741" s="249">
        <v>290.85000000000002</v>
      </c>
      <c r="I741" s="250"/>
      <c r="J741" s="246"/>
      <c r="K741" s="246"/>
      <c r="L741" s="251"/>
      <c r="M741" s="252"/>
      <c r="N741" s="253"/>
      <c r="O741" s="253"/>
      <c r="P741" s="253"/>
      <c r="Q741" s="253"/>
      <c r="R741" s="253"/>
      <c r="S741" s="253"/>
      <c r="T741" s="25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55" t="s">
        <v>161</v>
      </c>
      <c r="AU741" s="255" t="s">
        <v>81</v>
      </c>
      <c r="AV741" s="14" t="s">
        <v>81</v>
      </c>
      <c r="AW741" s="14" t="s">
        <v>34</v>
      </c>
      <c r="AX741" s="14" t="s">
        <v>73</v>
      </c>
      <c r="AY741" s="255" t="s">
        <v>149</v>
      </c>
    </row>
    <row r="742" s="14" customFormat="1">
      <c r="A742" s="14"/>
      <c r="B742" s="245"/>
      <c r="C742" s="246"/>
      <c r="D742" s="236" t="s">
        <v>161</v>
      </c>
      <c r="E742" s="247" t="s">
        <v>21</v>
      </c>
      <c r="F742" s="248" t="s">
        <v>1052</v>
      </c>
      <c r="G742" s="246"/>
      <c r="H742" s="249">
        <v>-4.4100000000000001</v>
      </c>
      <c r="I742" s="250"/>
      <c r="J742" s="246"/>
      <c r="K742" s="246"/>
      <c r="L742" s="251"/>
      <c r="M742" s="252"/>
      <c r="N742" s="253"/>
      <c r="O742" s="253"/>
      <c r="P742" s="253"/>
      <c r="Q742" s="253"/>
      <c r="R742" s="253"/>
      <c r="S742" s="253"/>
      <c r="T742" s="25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5" t="s">
        <v>161</v>
      </c>
      <c r="AU742" s="255" t="s">
        <v>81</v>
      </c>
      <c r="AV742" s="14" t="s">
        <v>81</v>
      </c>
      <c r="AW742" s="14" t="s">
        <v>34</v>
      </c>
      <c r="AX742" s="14" t="s">
        <v>73</v>
      </c>
      <c r="AY742" s="255" t="s">
        <v>149</v>
      </c>
    </row>
    <row r="743" s="13" customFormat="1">
      <c r="A743" s="13"/>
      <c r="B743" s="234"/>
      <c r="C743" s="235"/>
      <c r="D743" s="236" t="s">
        <v>161</v>
      </c>
      <c r="E743" s="237" t="s">
        <v>21</v>
      </c>
      <c r="F743" s="238" t="s">
        <v>1053</v>
      </c>
      <c r="G743" s="235"/>
      <c r="H743" s="237" t="s">
        <v>21</v>
      </c>
      <c r="I743" s="239"/>
      <c r="J743" s="235"/>
      <c r="K743" s="235"/>
      <c r="L743" s="240"/>
      <c r="M743" s="241"/>
      <c r="N743" s="242"/>
      <c r="O743" s="242"/>
      <c r="P743" s="242"/>
      <c r="Q743" s="242"/>
      <c r="R743" s="242"/>
      <c r="S743" s="242"/>
      <c r="T743" s="24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44" t="s">
        <v>161</v>
      </c>
      <c r="AU743" s="244" t="s">
        <v>81</v>
      </c>
      <c r="AV743" s="13" t="s">
        <v>77</v>
      </c>
      <c r="AW743" s="13" t="s">
        <v>34</v>
      </c>
      <c r="AX743" s="13" t="s">
        <v>73</v>
      </c>
      <c r="AY743" s="244" t="s">
        <v>149</v>
      </c>
    </row>
    <row r="744" s="14" customFormat="1">
      <c r="A744" s="14"/>
      <c r="B744" s="245"/>
      <c r="C744" s="246"/>
      <c r="D744" s="236" t="s">
        <v>161</v>
      </c>
      <c r="E744" s="247" t="s">
        <v>21</v>
      </c>
      <c r="F744" s="248" t="s">
        <v>1054</v>
      </c>
      <c r="G744" s="246"/>
      <c r="H744" s="249">
        <v>114.09999999999999</v>
      </c>
      <c r="I744" s="250"/>
      <c r="J744" s="246"/>
      <c r="K744" s="246"/>
      <c r="L744" s="251"/>
      <c r="M744" s="252"/>
      <c r="N744" s="253"/>
      <c r="O744" s="253"/>
      <c r="P744" s="253"/>
      <c r="Q744" s="253"/>
      <c r="R744" s="253"/>
      <c r="S744" s="253"/>
      <c r="T744" s="25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55" t="s">
        <v>161</v>
      </c>
      <c r="AU744" s="255" t="s">
        <v>81</v>
      </c>
      <c r="AV744" s="14" t="s">
        <v>81</v>
      </c>
      <c r="AW744" s="14" t="s">
        <v>34</v>
      </c>
      <c r="AX744" s="14" t="s">
        <v>73</v>
      </c>
      <c r="AY744" s="255" t="s">
        <v>149</v>
      </c>
    </row>
    <row r="745" s="14" customFormat="1">
      <c r="A745" s="14"/>
      <c r="B745" s="245"/>
      <c r="C745" s="246"/>
      <c r="D745" s="236" t="s">
        <v>161</v>
      </c>
      <c r="E745" s="247" t="s">
        <v>21</v>
      </c>
      <c r="F745" s="248" t="s">
        <v>1055</v>
      </c>
      <c r="G745" s="246"/>
      <c r="H745" s="249">
        <v>-20.300000000000001</v>
      </c>
      <c r="I745" s="250"/>
      <c r="J745" s="246"/>
      <c r="K745" s="246"/>
      <c r="L745" s="251"/>
      <c r="M745" s="252"/>
      <c r="N745" s="253"/>
      <c r="O745" s="253"/>
      <c r="P745" s="253"/>
      <c r="Q745" s="253"/>
      <c r="R745" s="253"/>
      <c r="S745" s="253"/>
      <c r="T745" s="25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55" t="s">
        <v>161</v>
      </c>
      <c r="AU745" s="255" t="s">
        <v>81</v>
      </c>
      <c r="AV745" s="14" t="s">
        <v>81</v>
      </c>
      <c r="AW745" s="14" t="s">
        <v>34</v>
      </c>
      <c r="AX745" s="14" t="s">
        <v>73</v>
      </c>
      <c r="AY745" s="255" t="s">
        <v>149</v>
      </c>
    </row>
    <row r="746" s="13" customFormat="1">
      <c r="A746" s="13"/>
      <c r="B746" s="234"/>
      <c r="C746" s="235"/>
      <c r="D746" s="236" t="s">
        <v>161</v>
      </c>
      <c r="E746" s="237" t="s">
        <v>21</v>
      </c>
      <c r="F746" s="238" t="s">
        <v>976</v>
      </c>
      <c r="G746" s="235"/>
      <c r="H746" s="237" t="s">
        <v>21</v>
      </c>
      <c r="I746" s="239"/>
      <c r="J746" s="235"/>
      <c r="K746" s="235"/>
      <c r="L746" s="240"/>
      <c r="M746" s="241"/>
      <c r="N746" s="242"/>
      <c r="O746" s="242"/>
      <c r="P746" s="242"/>
      <c r="Q746" s="242"/>
      <c r="R746" s="242"/>
      <c r="S746" s="242"/>
      <c r="T746" s="24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44" t="s">
        <v>161</v>
      </c>
      <c r="AU746" s="244" t="s">
        <v>81</v>
      </c>
      <c r="AV746" s="13" t="s">
        <v>77</v>
      </c>
      <c r="AW746" s="13" t="s">
        <v>34</v>
      </c>
      <c r="AX746" s="13" t="s">
        <v>73</v>
      </c>
      <c r="AY746" s="244" t="s">
        <v>149</v>
      </c>
    </row>
    <row r="747" s="13" customFormat="1">
      <c r="A747" s="13"/>
      <c r="B747" s="234"/>
      <c r="C747" s="235"/>
      <c r="D747" s="236" t="s">
        <v>161</v>
      </c>
      <c r="E747" s="237" t="s">
        <v>21</v>
      </c>
      <c r="F747" s="238" t="s">
        <v>227</v>
      </c>
      <c r="G747" s="235"/>
      <c r="H747" s="237" t="s">
        <v>21</v>
      </c>
      <c r="I747" s="239"/>
      <c r="J747" s="235"/>
      <c r="K747" s="235"/>
      <c r="L747" s="240"/>
      <c r="M747" s="241"/>
      <c r="N747" s="242"/>
      <c r="O747" s="242"/>
      <c r="P747" s="242"/>
      <c r="Q747" s="242"/>
      <c r="R747" s="242"/>
      <c r="S747" s="242"/>
      <c r="T747" s="24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44" t="s">
        <v>161</v>
      </c>
      <c r="AU747" s="244" t="s">
        <v>81</v>
      </c>
      <c r="AV747" s="13" t="s">
        <v>77</v>
      </c>
      <c r="AW747" s="13" t="s">
        <v>34</v>
      </c>
      <c r="AX747" s="13" t="s">
        <v>73</v>
      </c>
      <c r="AY747" s="244" t="s">
        <v>149</v>
      </c>
    </row>
    <row r="748" s="13" customFormat="1">
      <c r="A748" s="13"/>
      <c r="B748" s="234"/>
      <c r="C748" s="235"/>
      <c r="D748" s="236" t="s">
        <v>161</v>
      </c>
      <c r="E748" s="237" t="s">
        <v>21</v>
      </c>
      <c r="F748" s="238" t="s">
        <v>1023</v>
      </c>
      <c r="G748" s="235"/>
      <c r="H748" s="237" t="s">
        <v>21</v>
      </c>
      <c r="I748" s="239"/>
      <c r="J748" s="235"/>
      <c r="K748" s="235"/>
      <c r="L748" s="240"/>
      <c r="M748" s="241"/>
      <c r="N748" s="242"/>
      <c r="O748" s="242"/>
      <c r="P748" s="242"/>
      <c r="Q748" s="242"/>
      <c r="R748" s="242"/>
      <c r="S748" s="242"/>
      <c r="T748" s="24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44" t="s">
        <v>161</v>
      </c>
      <c r="AU748" s="244" t="s">
        <v>81</v>
      </c>
      <c r="AV748" s="13" t="s">
        <v>77</v>
      </c>
      <c r="AW748" s="13" t="s">
        <v>34</v>
      </c>
      <c r="AX748" s="13" t="s">
        <v>73</v>
      </c>
      <c r="AY748" s="244" t="s">
        <v>149</v>
      </c>
    </row>
    <row r="749" s="14" customFormat="1">
      <c r="A749" s="14"/>
      <c r="B749" s="245"/>
      <c r="C749" s="246"/>
      <c r="D749" s="236" t="s">
        <v>161</v>
      </c>
      <c r="E749" s="247" t="s">
        <v>21</v>
      </c>
      <c r="F749" s="248" t="s">
        <v>1038</v>
      </c>
      <c r="G749" s="246"/>
      <c r="H749" s="249">
        <v>26.309999999999999</v>
      </c>
      <c r="I749" s="250"/>
      <c r="J749" s="246"/>
      <c r="K749" s="246"/>
      <c r="L749" s="251"/>
      <c r="M749" s="252"/>
      <c r="N749" s="253"/>
      <c r="O749" s="253"/>
      <c r="P749" s="253"/>
      <c r="Q749" s="253"/>
      <c r="R749" s="253"/>
      <c r="S749" s="253"/>
      <c r="T749" s="25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5" t="s">
        <v>161</v>
      </c>
      <c r="AU749" s="255" t="s">
        <v>81</v>
      </c>
      <c r="AV749" s="14" t="s">
        <v>81</v>
      </c>
      <c r="AW749" s="14" t="s">
        <v>34</v>
      </c>
      <c r="AX749" s="14" t="s">
        <v>73</v>
      </c>
      <c r="AY749" s="255" t="s">
        <v>149</v>
      </c>
    </row>
    <row r="750" s="13" customFormat="1">
      <c r="A750" s="13"/>
      <c r="B750" s="234"/>
      <c r="C750" s="235"/>
      <c r="D750" s="236" t="s">
        <v>161</v>
      </c>
      <c r="E750" s="237" t="s">
        <v>21</v>
      </c>
      <c r="F750" s="238" t="s">
        <v>1056</v>
      </c>
      <c r="G750" s="235"/>
      <c r="H750" s="237" t="s">
        <v>21</v>
      </c>
      <c r="I750" s="239"/>
      <c r="J750" s="235"/>
      <c r="K750" s="235"/>
      <c r="L750" s="240"/>
      <c r="M750" s="241"/>
      <c r="N750" s="242"/>
      <c r="O750" s="242"/>
      <c r="P750" s="242"/>
      <c r="Q750" s="242"/>
      <c r="R750" s="242"/>
      <c r="S750" s="242"/>
      <c r="T750" s="24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44" t="s">
        <v>161</v>
      </c>
      <c r="AU750" s="244" t="s">
        <v>81</v>
      </c>
      <c r="AV750" s="13" t="s">
        <v>77</v>
      </c>
      <c r="AW750" s="13" t="s">
        <v>34</v>
      </c>
      <c r="AX750" s="13" t="s">
        <v>73</v>
      </c>
      <c r="AY750" s="244" t="s">
        <v>149</v>
      </c>
    </row>
    <row r="751" s="14" customFormat="1">
      <c r="A751" s="14"/>
      <c r="B751" s="245"/>
      <c r="C751" s="246"/>
      <c r="D751" s="236" t="s">
        <v>161</v>
      </c>
      <c r="E751" s="247" t="s">
        <v>21</v>
      </c>
      <c r="F751" s="248" t="s">
        <v>1057</v>
      </c>
      <c r="G751" s="246"/>
      <c r="H751" s="249">
        <v>563.54999999999995</v>
      </c>
      <c r="I751" s="250"/>
      <c r="J751" s="246"/>
      <c r="K751" s="246"/>
      <c r="L751" s="251"/>
      <c r="M751" s="252"/>
      <c r="N751" s="253"/>
      <c r="O751" s="253"/>
      <c r="P751" s="253"/>
      <c r="Q751" s="253"/>
      <c r="R751" s="253"/>
      <c r="S751" s="253"/>
      <c r="T751" s="25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255" t="s">
        <v>161</v>
      </c>
      <c r="AU751" s="255" t="s">
        <v>81</v>
      </c>
      <c r="AV751" s="14" t="s">
        <v>81</v>
      </c>
      <c r="AW751" s="14" t="s">
        <v>34</v>
      </c>
      <c r="AX751" s="14" t="s">
        <v>73</v>
      </c>
      <c r="AY751" s="255" t="s">
        <v>149</v>
      </c>
    </row>
    <row r="752" s="14" customFormat="1">
      <c r="A752" s="14"/>
      <c r="B752" s="245"/>
      <c r="C752" s="246"/>
      <c r="D752" s="236" t="s">
        <v>161</v>
      </c>
      <c r="E752" s="247" t="s">
        <v>21</v>
      </c>
      <c r="F752" s="248" t="s">
        <v>1058</v>
      </c>
      <c r="G752" s="246"/>
      <c r="H752" s="249">
        <v>-206.40000000000001</v>
      </c>
      <c r="I752" s="250"/>
      <c r="J752" s="246"/>
      <c r="K752" s="246"/>
      <c r="L752" s="251"/>
      <c r="M752" s="252"/>
      <c r="N752" s="253"/>
      <c r="O752" s="253"/>
      <c r="P752" s="253"/>
      <c r="Q752" s="253"/>
      <c r="R752" s="253"/>
      <c r="S752" s="253"/>
      <c r="T752" s="25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55" t="s">
        <v>161</v>
      </c>
      <c r="AU752" s="255" t="s">
        <v>81</v>
      </c>
      <c r="AV752" s="14" t="s">
        <v>81</v>
      </c>
      <c r="AW752" s="14" t="s">
        <v>34</v>
      </c>
      <c r="AX752" s="14" t="s">
        <v>73</v>
      </c>
      <c r="AY752" s="255" t="s">
        <v>149</v>
      </c>
    </row>
    <row r="753" s="14" customFormat="1">
      <c r="A753" s="14"/>
      <c r="B753" s="245"/>
      <c r="C753" s="246"/>
      <c r="D753" s="236" t="s">
        <v>161</v>
      </c>
      <c r="E753" s="247" t="s">
        <v>21</v>
      </c>
      <c r="F753" s="248" t="s">
        <v>1059</v>
      </c>
      <c r="G753" s="246"/>
      <c r="H753" s="249">
        <v>-55.100000000000001</v>
      </c>
      <c r="I753" s="250"/>
      <c r="J753" s="246"/>
      <c r="K753" s="246"/>
      <c r="L753" s="251"/>
      <c r="M753" s="252"/>
      <c r="N753" s="253"/>
      <c r="O753" s="253"/>
      <c r="P753" s="253"/>
      <c r="Q753" s="253"/>
      <c r="R753" s="253"/>
      <c r="S753" s="253"/>
      <c r="T753" s="25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5" t="s">
        <v>161</v>
      </c>
      <c r="AU753" s="255" t="s">
        <v>81</v>
      </c>
      <c r="AV753" s="14" t="s">
        <v>81</v>
      </c>
      <c r="AW753" s="14" t="s">
        <v>34</v>
      </c>
      <c r="AX753" s="14" t="s">
        <v>73</v>
      </c>
      <c r="AY753" s="255" t="s">
        <v>149</v>
      </c>
    </row>
    <row r="754" s="13" customFormat="1">
      <c r="A754" s="13"/>
      <c r="B754" s="234"/>
      <c r="C754" s="235"/>
      <c r="D754" s="236" t="s">
        <v>161</v>
      </c>
      <c r="E754" s="237" t="s">
        <v>21</v>
      </c>
      <c r="F754" s="238" t="s">
        <v>1053</v>
      </c>
      <c r="G754" s="235"/>
      <c r="H754" s="237" t="s">
        <v>21</v>
      </c>
      <c r="I754" s="239"/>
      <c r="J754" s="235"/>
      <c r="K754" s="235"/>
      <c r="L754" s="240"/>
      <c r="M754" s="241"/>
      <c r="N754" s="242"/>
      <c r="O754" s="242"/>
      <c r="P754" s="242"/>
      <c r="Q754" s="242"/>
      <c r="R754" s="242"/>
      <c r="S754" s="242"/>
      <c r="T754" s="24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44" t="s">
        <v>161</v>
      </c>
      <c r="AU754" s="244" t="s">
        <v>81</v>
      </c>
      <c r="AV754" s="13" t="s">
        <v>77</v>
      </c>
      <c r="AW754" s="13" t="s">
        <v>34</v>
      </c>
      <c r="AX754" s="13" t="s">
        <v>73</v>
      </c>
      <c r="AY754" s="244" t="s">
        <v>149</v>
      </c>
    </row>
    <row r="755" s="14" customFormat="1">
      <c r="A755" s="14"/>
      <c r="B755" s="245"/>
      <c r="C755" s="246"/>
      <c r="D755" s="236" t="s">
        <v>161</v>
      </c>
      <c r="E755" s="247" t="s">
        <v>21</v>
      </c>
      <c r="F755" s="248" t="s">
        <v>1060</v>
      </c>
      <c r="G755" s="246"/>
      <c r="H755" s="249">
        <v>168.91999999999999</v>
      </c>
      <c r="I755" s="250"/>
      <c r="J755" s="246"/>
      <c r="K755" s="246"/>
      <c r="L755" s="251"/>
      <c r="M755" s="252"/>
      <c r="N755" s="253"/>
      <c r="O755" s="253"/>
      <c r="P755" s="253"/>
      <c r="Q755" s="253"/>
      <c r="R755" s="253"/>
      <c r="S755" s="253"/>
      <c r="T755" s="25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55" t="s">
        <v>161</v>
      </c>
      <c r="AU755" s="255" t="s">
        <v>81</v>
      </c>
      <c r="AV755" s="14" t="s">
        <v>81</v>
      </c>
      <c r="AW755" s="14" t="s">
        <v>34</v>
      </c>
      <c r="AX755" s="14" t="s">
        <v>73</v>
      </c>
      <c r="AY755" s="255" t="s">
        <v>149</v>
      </c>
    </row>
    <row r="756" s="14" customFormat="1">
      <c r="A756" s="14"/>
      <c r="B756" s="245"/>
      <c r="C756" s="246"/>
      <c r="D756" s="236" t="s">
        <v>161</v>
      </c>
      <c r="E756" s="247" t="s">
        <v>21</v>
      </c>
      <c r="F756" s="248" t="s">
        <v>1061</v>
      </c>
      <c r="G756" s="246"/>
      <c r="H756" s="249">
        <v>-43.200000000000003</v>
      </c>
      <c r="I756" s="250"/>
      <c r="J756" s="246"/>
      <c r="K756" s="246"/>
      <c r="L756" s="251"/>
      <c r="M756" s="252"/>
      <c r="N756" s="253"/>
      <c r="O756" s="253"/>
      <c r="P756" s="253"/>
      <c r="Q756" s="253"/>
      <c r="R756" s="253"/>
      <c r="S756" s="253"/>
      <c r="T756" s="25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55" t="s">
        <v>161</v>
      </c>
      <c r="AU756" s="255" t="s">
        <v>81</v>
      </c>
      <c r="AV756" s="14" t="s">
        <v>81</v>
      </c>
      <c r="AW756" s="14" t="s">
        <v>34</v>
      </c>
      <c r="AX756" s="14" t="s">
        <v>73</v>
      </c>
      <c r="AY756" s="255" t="s">
        <v>149</v>
      </c>
    </row>
    <row r="757" s="13" customFormat="1">
      <c r="A757" s="13"/>
      <c r="B757" s="234"/>
      <c r="C757" s="235"/>
      <c r="D757" s="236" t="s">
        <v>161</v>
      </c>
      <c r="E757" s="237" t="s">
        <v>21</v>
      </c>
      <c r="F757" s="238" t="s">
        <v>669</v>
      </c>
      <c r="G757" s="235"/>
      <c r="H757" s="237" t="s">
        <v>21</v>
      </c>
      <c r="I757" s="239"/>
      <c r="J757" s="235"/>
      <c r="K757" s="235"/>
      <c r="L757" s="240"/>
      <c r="M757" s="241"/>
      <c r="N757" s="242"/>
      <c r="O757" s="242"/>
      <c r="P757" s="242"/>
      <c r="Q757" s="242"/>
      <c r="R757" s="242"/>
      <c r="S757" s="242"/>
      <c r="T757" s="24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44" t="s">
        <v>161</v>
      </c>
      <c r="AU757" s="244" t="s">
        <v>81</v>
      </c>
      <c r="AV757" s="13" t="s">
        <v>77</v>
      </c>
      <c r="AW757" s="13" t="s">
        <v>34</v>
      </c>
      <c r="AX757" s="13" t="s">
        <v>73</v>
      </c>
      <c r="AY757" s="244" t="s">
        <v>149</v>
      </c>
    </row>
    <row r="758" s="13" customFormat="1">
      <c r="A758" s="13"/>
      <c r="B758" s="234"/>
      <c r="C758" s="235"/>
      <c r="D758" s="236" t="s">
        <v>161</v>
      </c>
      <c r="E758" s="237" t="s">
        <v>21</v>
      </c>
      <c r="F758" s="238" t="s">
        <v>227</v>
      </c>
      <c r="G758" s="235"/>
      <c r="H758" s="237" t="s">
        <v>21</v>
      </c>
      <c r="I758" s="239"/>
      <c r="J758" s="235"/>
      <c r="K758" s="235"/>
      <c r="L758" s="240"/>
      <c r="M758" s="241"/>
      <c r="N758" s="242"/>
      <c r="O758" s="242"/>
      <c r="P758" s="242"/>
      <c r="Q758" s="242"/>
      <c r="R758" s="242"/>
      <c r="S758" s="242"/>
      <c r="T758" s="24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44" t="s">
        <v>161</v>
      </c>
      <c r="AU758" s="244" t="s">
        <v>81</v>
      </c>
      <c r="AV758" s="13" t="s">
        <v>77</v>
      </c>
      <c r="AW758" s="13" t="s">
        <v>34</v>
      </c>
      <c r="AX758" s="13" t="s">
        <v>73</v>
      </c>
      <c r="AY758" s="244" t="s">
        <v>149</v>
      </c>
    </row>
    <row r="759" s="13" customFormat="1">
      <c r="A759" s="13"/>
      <c r="B759" s="234"/>
      <c r="C759" s="235"/>
      <c r="D759" s="236" t="s">
        <v>161</v>
      </c>
      <c r="E759" s="237" t="s">
        <v>21</v>
      </c>
      <c r="F759" s="238" t="s">
        <v>1026</v>
      </c>
      <c r="G759" s="235"/>
      <c r="H759" s="237" t="s">
        <v>21</v>
      </c>
      <c r="I759" s="239"/>
      <c r="J759" s="235"/>
      <c r="K759" s="235"/>
      <c r="L759" s="240"/>
      <c r="M759" s="241"/>
      <c r="N759" s="242"/>
      <c r="O759" s="242"/>
      <c r="P759" s="242"/>
      <c r="Q759" s="242"/>
      <c r="R759" s="242"/>
      <c r="S759" s="242"/>
      <c r="T759" s="24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44" t="s">
        <v>161</v>
      </c>
      <c r="AU759" s="244" t="s">
        <v>81</v>
      </c>
      <c r="AV759" s="13" t="s">
        <v>77</v>
      </c>
      <c r="AW759" s="13" t="s">
        <v>34</v>
      </c>
      <c r="AX759" s="13" t="s">
        <v>73</v>
      </c>
      <c r="AY759" s="244" t="s">
        <v>149</v>
      </c>
    </row>
    <row r="760" s="14" customFormat="1">
      <c r="A760" s="14"/>
      <c r="B760" s="245"/>
      <c r="C760" s="246"/>
      <c r="D760" s="236" t="s">
        <v>161</v>
      </c>
      <c r="E760" s="247" t="s">
        <v>21</v>
      </c>
      <c r="F760" s="248" t="s">
        <v>1037</v>
      </c>
      <c r="G760" s="246"/>
      <c r="H760" s="249">
        <v>10.82</v>
      </c>
      <c r="I760" s="250"/>
      <c r="J760" s="246"/>
      <c r="K760" s="246"/>
      <c r="L760" s="251"/>
      <c r="M760" s="252"/>
      <c r="N760" s="253"/>
      <c r="O760" s="253"/>
      <c r="P760" s="253"/>
      <c r="Q760" s="253"/>
      <c r="R760" s="253"/>
      <c r="S760" s="253"/>
      <c r="T760" s="25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55" t="s">
        <v>161</v>
      </c>
      <c r="AU760" s="255" t="s">
        <v>81</v>
      </c>
      <c r="AV760" s="14" t="s">
        <v>81</v>
      </c>
      <c r="AW760" s="14" t="s">
        <v>34</v>
      </c>
      <c r="AX760" s="14" t="s">
        <v>73</v>
      </c>
      <c r="AY760" s="255" t="s">
        <v>149</v>
      </c>
    </row>
    <row r="761" s="13" customFormat="1">
      <c r="A761" s="13"/>
      <c r="B761" s="234"/>
      <c r="C761" s="235"/>
      <c r="D761" s="236" t="s">
        <v>161</v>
      </c>
      <c r="E761" s="237" t="s">
        <v>21</v>
      </c>
      <c r="F761" s="238" t="s">
        <v>1056</v>
      </c>
      <c r="G761" s="235"/>
      <c r="H761" s="237" t="s">
        <v>21</v>
      </c>
      <c r="I761" s="239"/>
      <c r="J761" s="235"/>
      <c r="K761" s="235"/>
      <c r="L761" s="240"/>
      <c r="M761" s="241"/>
      <c r="N761" s="242"/>
      <c r="O761" s="242"/>
      <c r="P761" s="242"/>
      <c r="Q761" s="242"/>
      <c r="R761" s="242"/>
      <c r="S761" s="242"/>
      <c r="T761" s="24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44" t="s">
        <v>161</v>
      </c>
      <c r="AU761" s="244" t="s">
        <v>81</v>
      </c>
      <c r="AV761" s="13" t="s">
        <v>77</v>
      </c>
      <c r="AW761" s="13" t="s">
        <v>34</v>
      </c>
      <c r="AX761" s="13" t="s">
        <v>73</v>
      </c>
      <c r="AY761" s="244" t="s">
        <v>149</v>
      </c>
    </row>
    <row r="762" s="14" customFormat="1">
      <c r="A762" s="14"/>
      <c r="B762" s="245"/>
      <c r="C762" s="246"/>
      <c r="D762" s="236" t="s">
        <v>161</v>
      </c>
      <c r="E762" s="247" t="s">
        <v>21</v>
      </c>
      <c r="F762" s="248" t="s">
        <v>1062</v>
      </c>
      <c r="G762" s="246"/>
      <c r="H762" s="249">
        <v>291.55000000000001</v>
      </c>
      <c r="I762" s="250"/>
      <c r="J762" s="246"/>
      <c r="K762" s="246"/>
      <c r="L762" s="251"/>
      <c r="M762" s="252"/>
      <c r="N762" s="253"/>
      <c r="O762" s="253"/>
      <c r="P762" s="253"/>
      <c r="Q762" s="253"/>
      <c r="R762" s="253"/>
      <c r="S762" s="253"/>
      <c r="T762" s="25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55" t="s">
        <v>161</v>
      </c>
      <c r="AU762" s="255" t="s">
        <v>81</v>
      </c>
      <c r="AV762" s="14" t="s">
        <v>81</v>
      </c>
      <c r="AW762" s="14" t="s">
        <v>34</v>
      </c>
      <c r="AX762" s="14" t="s">
        <v>73</v>
      </c>
      <c r="AY762" s="255" t="s">
        <v>149</v>
      </c>
    </row>
    <row r="763" s="14" customFormat="1">
      <c r="A763" s="14"/>
      <c r="B763" s="245"/>
      <c r="C763" s="246"/>
      <c r="D763" s="236" t="s">
        <v>161</v>
      </c>
      <c r="E763" s="247" t="s">
        <v>21</v>
      </c>
      <c r="F763" s="248" t="s">
        <v>1063</v>
      </c>
      <c r="G763" s="246"/>
      <c r="H763" s="249">
        <v>-8.5250000000000004</v>
      </c>
      <c r="I763" s="250"/>
      <c r="J763" s="246"/>
      <c r="K763" s="246"/>
      <c r="L763" s="251"/>
      <c r="M763" s="252"/>
      <c r="N763" s="253"/>
      <c r="O763" s="253"/>
      <c r="P763" s="253"/>
      <c r="Q763" s="253"/>
      <c r="R763" s="253"/>
      <c r="S763" s="253"/>
      <c r="T763" s="25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55" t="s">
        <v>161</v>
      </c>
      <c r="AU763" s="255" t="s">
        <v>81</v>
      </c>
      <c r="AV763" s="14" t="s">
        <v>81</v>
      </c>
      <c r="AW763" s="14" t="s">
        <v>34</v>
      </c>
      <c r="AX763" s="14" t="s">
        <v>73</v>
      </c>
      <c r="AY763" s="255" t="s">
        <v>149</v>
      </c>
    </row>
    <row r="764" s="13" customFormat="1">
      <c r="A764" s="13"/>
      <c r="B764" s="234"/>
      <c r="C764" s="235"/>
      <c r="D764" s="236" t="s">
        <v>161</v>
      </c>
      <c r="E764" s="237" t="s">
        <v>21</v>
      </c>
      <c r="F764" s="238" t="s">
        <v>1053</v>
      </c>
      <c r="G764" s="235"/>
      <c r="H764" s="237" t="s">
        <v>21</v>
      </c>
      <c r="I764" s="239"/>
      <c r="J764" s="235"/>
      <c r="K764" s="235"/>
      <c r="L764" s="240"/>
      <c r="M764" s="241"/>
      <c r="N764" s="242"/>
      <c r="O764" s="242"/>
      <c r="P764" s="242"/>
      <c r="Q764" s="242"/>
      <c r="R764" s="242"/>
      <c r="S764" s="242"/>
      <c r="T764" s="24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44" t="s">
        <v>161</v>
      </c>
      <c r="AU764" s="244" t="s">
        <v>81</v>
      </c>
      <c r="AV764" s="13" t="s">
        <v>77</v>
      </c>
      <c r="AW764" s="13" t="s">
        <v>34</v>
      </c>
      <c r="AX764" s="13" t="s">
        <v>73</v>
      </c>
      <c r="AY764" s="244" t="s">
        <v>149</v>
      </c>
    </row>
    <row r="765" s="14" customFormat="1">
      <c r="A765" s="14"/>
      <c r="B765" s="245"/>
      <c r="C765" s="246"/>
      <c r="D765" s="236" t="s">
        <v>161</v>
      </c>
      <c r="E765" s="247" t="s">
        <v>21</v>
      </c>
      <c r="F765" s="248" t="s">
        <v>1064</v>
      </c>
      <c r="G765" s="246"/>
      <c r="H765" s="249">
        <v>114.508</v>
      </c>
      <c r="I765" s="250"/>
      <c r="J765" s="246"/>
      <c r="K765" s="246"/>
      <c r="L765" s="251"/>
      <c r="M765" s="252"/>
      <c r="N765" s="253"/>
      <c r="O765" s="253"/>
      <c r="P765" s="253"/>
      <c r="Q765" s="253"/>
      <c r="R765" s="253"/>
      <c r="S765" s="253"/>
      <c r="T765" s="25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5" t="s">
        <v>161</v>
      </c>
      <c r="AU765" s="255" t="s">
        <v>81</v>
      </c>
      <c r="AV765" s="14" t="s">
        <v>81</v>
      </c>
      <c r="AW765" s="14" t="s">
        <v>34</v>
      </c>
      <c r="AX765" s="14" t="s">
        <v>73</v>
      </c>
      <c r="AY765" s="255" t="s">
        <v>149</v>
      </c>
    </row>
    <row r="766" s="14" customFormat="1">
      <c r="A766" s="14"/>
      <c r="B766" s="245"/>
      <c r="C766" s="246"/>
      <c r="D766" s="236" t="s">
        <v>161</v>
      </c>
      <c r="E766" s="247" t="s">
        <v>21</v>
      </c>
      <c r="F766" s="248" t="s">
        <v>1065</v>
      </c>
      <c r="G766" s="246"/>
      <c r="H766" s="249">
        <v>-28.375</v>
      </c>
      <c r="I766" s="250"/>
      <c r="J766" s="246"/>
      <c r="K766" s="246"/>
      <c r="L766" s="251"/>
      <c r="M766" s="252"/>
      <c r="N766" s="253"/>
      <c r="O766" s="253"/>
      <c r="P766" s="253"/>
      <c r="Q766" s="253"/>
      <c r="R766" s="253"/>
      <c r="S766" s="253"/>
      <c r="T766" s="25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55" t="s">
        <v>161</v>
      </c>
      <c r="AU766" s="255" t="s">
        <v>81</v>
      </c>
      <c r="AV766" s="14" t="s">
        <v>81</v>
      </c>
      <c r="AW766" s="14" t="s">
        <v>34</v>
      </c>
      <c r="AX766" s="14" t="s">
        <v>73</v>
      </c>
      <c r="AY766" s="255" t="s">
        <v>149</v>
      </c>
    </row>
    <row r="767" s="13" customFormat="1">
      <c r="A767" s="13"/>
      <c r="B767" s="234"/>
      <c r="C767" s="235"/>
      <c r="D767" s="236" t="s">
        <v>161</v>
      </c>
      <c r="E767" s="237" t="s">
        <v>21</v>
      </c>
      <c r="F767" s="238" t="s">
        <v>226</v>
      </c>
      <c r="G767" s="235"/>
      <c r="H767" s="237" t="s">
        <v>21</v>
      </c>
      <c r="I767" s="239"/>
      <c r="J767" s="235"/>
      <c r="K767" s="235"/>
      <c r="L767" s="240"/>
      <c r="M767" s="241"/>
      <c r="N767" s="242"/>
      <c r="O767" s="242"/>
      <c r="P767" s="242"/>
      <c r="Q767" s="242"/>
      <c r="R767" s="242"/>
      <c r="S767" s="242"/>
      <c r="T767" s="24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44" t="s">
        <v>161</v>
      </c>
      <c r="AU767" s="244" t="s">
        <v>81</v>
      </c>
      <c r="AV767" s="13" t="s">
        <v>77</v>
      </c>
      <c r="AW767" s="13" t="s">
        <v>34</v>
      </c>
      <c r="AX767" s="13" t="s">
        <v>73</v>
      </c>
      <c r="AY767" s="244" t="s">
        <v>149</v>
      </c>
    </row>
    <row r="768" s="13" customFormat="1">
      <c r="A768" s="13"/>
      <c r="B768" s="234"/>
      <c r="C768" s="235"/>
      <c r="D768" s="236" t="s">
        <v>161</v>
      </c>
      <c r="E768" s="237" t="s">
        <v>21</v>
      </c>
      <c r="F768" s="238" t="s">
        <v>227</v>
      </c>
      <c r="G768" s="235"/>
      <c r="H768" s="237" t="s">
        <v>21</v>
      </c>
      <c r="I768" s="239"/>
      <c r="J768" s="235"/>
      <c r="K768" s="235"/>
      <c r="L768" s="240"/>
      <c r="M768" s="241"/>
      <c r="N768" s="242"/>
      <c r="O768" s="242"/>
      <c r="P768" s="242"/>
      <c r="Q768" s="242"/>
      <c r="R768" s="242"/>
      <c r="S768" s="242"/>
      <c r="T768" s="24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44" t="s">
        <v>161</v>
      </c>
      <c r="AU768" s="244" t="s">
        <v>81</v>
      </c>
      <c r="AV768" s="13" t="s">
        <v>77</v>
      </c>
      <c r="AW768" s="13" t="s">
        <v>34</v>
      </c>
      <c r="AX768" s="13" t="s">
        <v>73</v>
      </c>
      <c r="AY768" s="244" t="s">
        <v>149</v>
      </c>
    </row>
    <row r="769" s="13" customFormat="1">
      <c r="A769" s="13"/>
      <c r="B769" s="234"/>
      <c r="C769" s="235"/>
      <c r="D769" s="236" t="s">
        <v>161</v>
      </c>
      <c r="E769" s="237" t="s">
        <v>21</v>
      </c>
      <c r="F769" s="238" t="s">
        <v>1023</v>
      </c>
      <c r="G769" s="235"/>
      <c r="H769" s="237" t="s">
        <v>21</v>
      </c>
      <c r="I769" s="239"/>
      <c r="J769" s="235"/>
      <c r="K769" s="235"/>
      <c r="L769" s="240"/>
      <c r="M769" s="241"/>
      <c r="N769" s="242"/>
      <c r="O769" s="242"/>
      <c r="P769" s="242"/>
      <c r="Q769" s="242"/>
      <c r="R769" s="242"/>
      <c r="S769" s="242"/>
      <c r="T769" s="24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44" t="s">
        <v>161</v>
      </c>
      <c r="AU769" s="244" t="s">
        <v>81</v>
      </c>
      <c r="AV769" s="13" t="s">
        <v>77</v>
      </c>
      <c r="AW769" s="13" t="s">
        <v>34</v>
      </c>
      <c r="AX769" s="13" t="s">
        <v>73</v>
      </c>
      <c r="AY769" s="244" t="s">
        <v>149</v>
      </c>
    </row>
    <row r="770" s="14" customFormat="1">
      <c r="A770" s="14"/>
      <c r="B770" s="245"/>
      <c r="C770" s="246"/>
      <c r="D770" s="236" t="s">
        <v>161</v>
      </c>
      <c r="E770" s="247" t="s">
        <v>21</v>
      </c>
      <c r="F770" s="248" t="s">
        <v>1038</v>
      </c>
      <c r="G770" s="246"/>
      <c r="H770" s="249">
        <v>26.309999999999999</v>
      </c>
      <c r="I770" s="250"/>
      <c r="J770" s="246"/>
      <c r="K770" s="246"/>
      <c r="L770" s="251"/>
      <c r="M770" s="252"/>
      <c r="N770" s="253"/>
      <c r="O770" s="253"/>
      <c r="P770" s="253"/>
      <c r="Q770" s="253"/>
      <c r="R770" s="253"/>
      <c r="S770" s="253"/>
      <c r="T770" s="25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55" t="s">
        <v>161</v>
      </c>
      <c r="AU770" s="255" t="s">
        <v>81</v>
      </c>
      <c r="AV770" s="14" t="s">
        <v>81</v>
      </c>
      <c r="AW770" s="14" t="s">
        <v>34</v>
      </c>
      <c r="AX770" s="14" t="s">
        <v>73</v>
      </c>
      <c r="AY770" s="255" t="s">
        <v>149</v>
      </c>
    </row>
    <row r="771" s="13" customFormat="1">
      <c r="A771" s="13"/>
      <c r="B771" s="234"/>
      <c r="C771" s="235"/>
      <c r="D771" s="236" t="s">
        <v>161</v>
      </c>
      <c r="E771" s="237" t="s">
        <v>21</v>
      </c>
      <c r="F771" s="238" t="s">
        <v>1050</v>
      </c>
      <c r="G771" s="235"/>
      <c r="H771" s="237" t="s">
        <v>21</v>
      </c>
      <c r="I771" s="239"/>
      <c r="J771" s="235"/>
      <c r="K771" s="235"/>
      <c r="L771" s="240"/>
      <c r="M771" s="241"/>
      <c r="N771" s="242"/>
      <c r="O771" s="242"/>
      <c r="P771" s="242"/>
      <c r="Q771" s="242"/>
      <c r="R771" s="242"/>
      <c r="S771" s="242"/>
      <c r="T771" s="24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44" t="s">
        <v>161</v>
      </c>
      <c r="AU771" s="244" t="s">
        <v>81</v>
      </c>
      <c r="AV771" s="13" t="s">
        <v>77</v>
      </c>
      <c r="AW771" s="13" t="s">
        <v>34</v>
      </c>
      <c r="AX771" s="13" t="s">
        <v>73</v>
      </c>
      <c r="AY771" s="244" t="s">
        <v>149</v>
      </c>
    </row>
    <row r="772" s="14" customFormat="1">
      <c r="A772" s="14"/>
      <c r="B772" s="245"/>
      <c r="C772" s="246"/>
      <c r="D772" s="236" t="s">
        <v>161</v>
      </c>
      <c r="E772" s="247" t="s">
        <v>21</v>
      </c>
      <c r="F772" s="248" t="s">
        <v>1066</v>
      </c>
      <c r="G772" s="246"/>
      <c r="H772" s="249">
        <v>738.58000000000004</v>
      </c>
      <c r="I772" s="250"/>
      <c r="J772" s="246"/>
      <c r="K772" s="246"/>
      <c r="L772" s="251"/>
      <c r="M772" s="252"/>
      <c r="N772" s="253"/>
      <c r="O772" s="253"/>
      <c r="P772" s="253"/>
      <c r="Q772" s="253"/>
      <c r="R772" s="253"/>
      <c r="S772" s="253"/>
      <c r="T772" s="25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55" t="s">
        <v>161</v>
      </c>
      <c r="AU772" s="255" t="s">
        <v>81</v>
      </c>
      <c r="AV772" s="14" t="s">
        <v>81</v>
      </c>
      <c r="AW772" s="14" t="s">
        <v>34</v>
      </c>
      <c r="AX772" s="14" t="s">
        <v>73</v>
      </c>
      <c r="AY772" s="255" t="s">
        <v>149</v>
      </c>
    </row>
    <row r="773" s="14" customFormat="1">
      <c r="A773" s="14"/>
      <c r="B773" s="245"/>
      <c r="C773" s="246"/>
      <c r="D773" s="236" t="s">
        <v>161</v>
      </c>
      <c r="E773" s="247" t="s">
        <v>21</v>
      </c>
      <c r="F773" s="248" t="s">
        <v>1067</v>
      </c>
      <c r="G773" s="246"/>
      <c r="H773" s="249">
        <v>-320</v>
      </c>
      <c r="I773" s="250"/>
      <c r="J773" s="246"/>
      <c r="K773" s="246"/>
      <c r="L773" s="251"/>
      <c r="M773" s="252"/>
      <c r="N773" s="253"/>
      <c r="O773" s="253"/>
      <c r="P773" s="253"/>
      <c r="Q773" s="253"/>
      <c r="R773" s="253"/>
      <c r="S773" s="253"/>
      <c r="T773" s="25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55" t="s">
        <v>161</v>
      </c>
      <c r="AU773" s="255" t="s">
        <v>81</v>
      </c>
      <c r="AV773" s="14" t="s">
        <v>81</v>
      </c>
      <c r="AW773" s="14" t="s">
        <v>34</v>
      </c>
      <c r="AX773" s="14" t="s">
        <v>73</v>
      </c>
      <c r="AY773" s="255" t="s">
        <v>149</v>
      </c>
    </row>
    <row r="774" s="13" customFormat="1">
      <c r="A774" s="13"/>
      <c r="B774" s="234"/>
      <c r="C774" s="235"/>
      <c r="D774" s="236" t="s">
        <v>161</v>
      </c>
      <c r="E774" s="237" t="s">
        <v>21</v>
      </c>
      <c r="F774" s="238" t="s">
        <v>1068</v>
      </c>
      <c r="G774" s="235"/>
      <c r="H774" s="237" t="s">
        <v>21</v>
      </c>
      <c r="I774" s="239"/>
      <c r="J774" s="235"/>
      <c r="K774" s="235"/>
      <c r="L774" s="240"/>
      <c r="M774" s="241"/>
      <c r="N774" s="242"/>
      <c r="O774" s="242"/>
      <c r="P774" s="242"/>
      <c r="Q774" s="242"/>
      <c r="R774" s="242"/>
      <c r="S774" s="242"/>
      <c r="T774" s="24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44" t="s">
        <v>161</v>
      </c>
      <c r="AU774" s="244" t="s">
        <v>81</v>
      </c>
      <c r="AV774" s="13" t="s">
        <v>77</v>
      </c>
      <c r="AW774" s="13" t="s">
        <v>34</v>
      </c>
      <c r="AX774" s="13" t="s">
        <v>73</v>
      </c>
      <c r="AY774" s="244" t="s">
        <v>149</v>
      </c>
    </row>
    <row r="775" s="14" customFormat="1">
      <c r="A775" s="14"/>
      <c r="B775" s="245"/>
      <c r="C775" s="246"/>
      <c r="D775" s="236" t="s">
        <v>161</v>
      </c>
      <c r="E775" s="247" t="s">
        <v>21</v>
      </c>
      <c r="F775" s="248" t="s">
        <v>1069</v>
      </c>
      <c r="G775" s="246"/>
      <c r="H775" s="249">
        <v>6.1159999999999997</v>
      </c>
      <c r="I775" s="250"/>
      <c r="J775" s="246"/>
      <c r="K775" s="246"/>
      <c r="L775" s="251"/>
      <c r="M775" s="252"/>
      <c r="N775" s="253"/>
      <c r="O775" s="253"/>
      <c r="P775" s="253"/>
      <c r="Q775" s="253"/>
      <c r="R775" s="253"/>
      <c r="S775" s="253"/>
      <c r="T775" s="25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T775" s="255" t="s">
        <v>161</v>
      </c>
      <c r="AU775" s="255" t="s">
        <v>81</v>
      </c>
      <c r="AV775" s="14" t="s">
        <v>81</v>
      </c>
      <c r="AW775" s="14" t="s">
        <v>34</v>
      </c>
      <c r="AX775" s="14" t="s">
        <v>73</v>
      </c>
      <c r="AY775" s="255" t="s">
        <v>149</v>
      </c>
    </row>
    <row r="776" s="16" customFormat="1">
      <c r="A776" s="16"/>
      <c r="B776" s="267"/>
      <c r="C776" s="268"/>
      <c r="D776" s="236" t="s">
        <v>161</v>
      </c>
      <c r="E776" s="269" t="s">
        <v>505</v>
      </c>
      <c r="F776" s="270" t="s">
        <v>192</v>
      </c>
      <c r="G776" s="268"/>
      <c r="H776" s="271">
        <v>1676.124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T776" s="277" t="s">
        <v>161</v>
      </c>
      <c r="AU776" s="277" t="s">
        <v>81</v>
      </c>
      <c r="AV776" s="16" t="s">
        <v>150</v>
      </c>
      <c r="AW776" s="16" t="s">
        <v>34</v>
      </c>
      <c r="AX776" s="16" t="s">
        <v>73</v>
      </c>
      <c r="AY776" s="277" t="s">
        <v>149</v>
      </c>
    </row>
    <row r="777" s="13" customFormat="1">
      <c r="A777" s="13"/>
      <c r="B777" s="234"/>
      <c r="C777" s="235"/>
      <c r="D777" s="236" t="s">
        <v>161</v>
      </c>
      <c r="E777" s="237" t="s">
        <v>21</v>
      </c>
      <c r="F777" s="238" t="s">
        <v>1070</v>
      </c>
      <c r="G777" s="235"/>
      <c r="H777" s="237" t="s">
        <v>21</v>
      </c>
      <c r="I777" s="239"/>
      <c r="J777" s="235"/>
      <c r="K777" s="235"/>
      <c r="L777" s="240"/>
      <c r="M777" s="241"/>
      <c r="N777" s="242"/>
      <c r="O777" s="242"/>
      <c r="P777" s="242"/>
      <c r="Q777" s="242"/>
      <c r="R777" s="242"/>
      <c r="S777" s="242"/>
      <c r="T777" s="24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44" t="s">
        <v>161</v>
      </c>
      <c r="AU777" s="244" t="s">
        <v>81</v>
      </c>
      <c r="AV777" s="13" t="s">
        <v>77</v>
      </c>
      <c r="AW777" s="13" t="s">
        <v>34</v>
      </c>
      <c r="AX777" s="13" t="s">
        <v>73</v>
      </c>
      <c r="AY777" s="244" t="s">
        <v>149</v>
      </c>
    </row>
    <row r="778" s="14" customFormat="1">
      <c r="A778" s="14"/>
      <c r="B778" s="245"/>
      <c r="C778" s="246"/>
      <c r="D778" s="236" t="s">
        <v>161</v>
      </c>
      <c r="E778" s="247" t="s">
        <v>21</v>
      </c>
      <c r="F778" s="248" t="s">
        <v>1071</v>
      </c>
      <c r="G778" s="246"/>
      <c r="H778" s="249">
        <v>13.455</v>
      </c>
      <c r="I778" s="250"/>
      <c r="J778" s="246"/>
      <c r="K778" s="246"/>
      <c r="L778" s="251"/>
      <c r="M778" s="252"/>
      <c r="N778" s="253"/>
      <c r="O778" s="253"/>
      <c r="P778" s="253"/>
      <c r="Q778" s="253"/>
      <c r="R778" s="253"/>
      <c r="S778" s="253"/>
      <c r="T778" s="25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55" t="s">
        <v>161</v>
      </c>
      <c r="AU778" s="255" t="s">
        <v>81</v>
      </c>
      <c r="AV778" s="14" t="s">
        <v>81</v>
      </c>
      <c r="AW778" s="14" t="s">
        <v>34</v>
      </c>
      <c r="AX778" s="14" t="s">
        <v>73</v>
      </c>
      <c r="AY778" s="255" t="s">
        <v>149</v>
      </c>
    </row>
    <row r="779" s="16" customFormat="1">
      <c r="A779" s="16"/>
      <c r="B779" s="267"/>
      <c r="C779" s="268"/>
      <c r="D779" s="236" t="s">
        <v>161</v>
      </c>
      <c r="E779" s="269" t="s">
        <v>453</v>
      </c>
      <c r="F779" s="270" t="s">
        <v>192</v>
      </c>
      <c r="G779" s="268"/>
      <c r="H779" s="271">
        <v>13.455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T779" s="277" t="s">
        <v>161</v>
      </c>
      <c r="AU779" s="277" t="s">
        <v>81</v>
      </c>
      <c r="AV779" s="16" t="s">
        <v>150</v>
      </c>
      <c r="AW779" s="16" t="s">
        <v>34</v>
      </c>
      <c r="AX779" s="16" t="s">
        <v>73</v>
      </c>
      <c r="AY779" s="277" t="s">
        <v>149</v>
      </c>
    </row>
    <row r="780" s="13" customFormat="1">
      <c r="A780" s="13"/>
      <c r="B780" s="234"/>
      <c r="C780" s="235"/>
      <c r="D780" s="236" t="s">
        <v>161</v>
      </c>
      <c r="E780" s="237" t="s">
        <v>21</v>
      </c>
      <c r="F780" s="238" t="s">
        <v>1072</v>
      </c>
      <c r="G780" s="235"/>
      <c r="H780" s="237" t="s">
        <v>21</v>
      </c>
      <c r="I780" s="239"/>
      <c r="J780" s="235"/>
      <c r="K780" s="235"/>
      <c r="L780" s="240"/>
      <c r="M780" s="241"/>
      <c r="N780" s="242"/>
      <c r="O780" s="242"/>
      <c r="P780" s="242"/>
      <c r="Q780" s="242"/>
      <c r="R780" s="242"/>
      <c r="S780" s="242"/>
      <c r="T780" s="24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44" t="s">
        <v>161</v>
      </c>
      <c r="AU780" s="244" t="s">
        <v>81</v>
      </c>
      <c r="AV780" s="13" t="s">
        <v>77</v>
      </c>
      <c r="AW780" s="13" t="s">
        <v>34</v>
      </c>
      <c r="AX780" s="13" t="s">
        <v>73</v>
      </c>
      <c r="AY780" s="244" t="s">
        <v>149</v>
      </c>
    </row>
    <row r="781" s="13" customFormat="1">
      <c r="A781" s="13"/>
      <c r="B781" s="234"/>
      <c r="C781" s="235"/>
      <c r="D781" s="236" t="s">
        <v>161</v>
      </c>
      <c r="E781" s="237" t="s">
        <v>21</v>
      </c>
      <c r="F781" s="238" t="s">
        <v>1022</v>
      </c>
      <c r="G781" s="235"/>
      <c r="H781" s="237" t="s">
        <v>21</v>
      </c>
      <c r="I781" s="239"/>
      <c r="J781" s="235"/>
      <c r="K781" s="235"/>
      <c r="L781" s="240"/>
      <c r="M781" s="241"/>
      <c r="N781" s="242"/>
      <c r="O781" s="242"/>
      <c r="P781" s="242"/>
      <c r="Q781" s="242"/>
      <c r="R781" s="242"/>
      <c r="S781" s="242"/>
      <c r="T781" s="24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44" t="s">
        <v>161</v>
      </c>
      <c r="AU781" s="244" t="s">
        <v>81</v>
      </c>
      <c r="AV781" s="13" t="s">
        <v>77</v>
      </c>
      <c r="AW781" s="13" t="s">
        <v>34</v>
      </c>
      <c r="AX781" s="13" t="s">
        <v>73</v>
      </c>
      <c r="AY781" s="244" t="s">
        <v>149</v>
      </c>
    </row>
    <row r="782" s="13" customFormat="1">
      <c r="A782" s="13"/>
      <c r="B782" s="234"/>
      <c r="C782" s="235"/>
      <c r="D782" s="236" t="s">
        <v>161</v>
      </c>
      <c r="E782" s="237" t="s">
        <v>21</v>
      </c>
      <c r="F782" s="238" t="s">
        <v>227</v>
      </c>
      <c r="G782" s="235"/>
      <c r="H782" s="237" t="s">
        <v>21</v>
      </c>
      <c r="I782" s="239"/>
      <c r="J782" s="235"/>
      <c r="K782" s="235"/>
      <c r="L782" s="240"/>
      <c r="M782" s="241"/>
      <c r="N782" s="242"/>
      <c r="O782" s="242"/>
      <c r="P782" s="242"/>
      <c r="Q782" s="242"/>
      <c r="R782" s="242"/>
      <c r="S782" s="242"/>
      <c r="T782" s="24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44" t="s">
        <v>161</v>
      </c>
      <c r="AU782" s="244" t="s">
        <v>81</v>
      </c>
      <c r="AV782" s="13" t="s">
        <v>77</v>
      </c>
      <c r="AW782" s="13" t="s">
        <v>34</v>
      </c>
      <c r="AX782" s="13" t="s">
        <v>73</v>
      </c>
      <c r="AY782" s="244" t="s">
        <v>149</v>
      </c>
    </row>
    <row r="783" s="13" customFormat="1">
      <c r="A783" s="13"/>
      <c r="B783" s="234"/>
      <c r="C783" s="235"/>
      <c r="D783" s="236" t="s">
        <v>161</v>
      </c>
      <c r="E783" s="237" t="s">
        <v>21</v>
      </c>
      <c r="F783" s="238" t="s">
        <v>1073</v>
      </c>
      <c r="G783" s="235"/>
      <c r="H783" s="237" t="s">
        <v>21</v>
      </c>
      <c r="I783" s="239"/>
      <c r="J783" s="235"/>
      <c r="K783" s="235"/>
      <c r="L783" s="240"/>
      <c r="M783" s="241"/>
      <c r="N783" s="242"/>
      <c r="O783" s="242"/>
      <c r="P783" s="242"/>
      <c r="Q783" s="242"/>
      <c r="R783" s="242"/>
      <c r="S783" s="242"/>
      <c r="T783" s="24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4" t="s">
        <v>161</v>
      </c>
      <c r="AU783" s="244" t="s">
        <v>81</v>
      </c>
      <c r="AV783" s="13" t="s">
        <v>77</v>
      </c>
      <c r="AW783" s="13" t="s">
        <v>34</v>
      </c>
      <c r="AX783" s="13" t="s">
        <v>73</v>
      </c>
      <c r="AY783" s="244" t="s">
        <v>149</v>
      </c>
    </row>
    <row r="784" s="14" customFormat="1">
      <c r="A784" s="14"/>
      <c r="B784" s="245"/>
      <c r="C784" s="246"/>
      <c r="D784" s="236" t="s">
        <v>161</v>
      </c>
      <c r="E784" s="247" t="s">
        <v>21</v>
      </c>
      <c r="F784" s="248" t="s">
        <v>1074</v>
      </c>
      <c r="G784" s="246"/>
      <c r="H784" s="249">
        <v>33.799999999999997</v>
      </c>
      <c r="I784" s="250"/>
      <c r="J784" s="246"/>
      <c r="K784" s="246"/>
      <c r="L784" s="251"/>
      <c r="M784" s="252"/>
      <c r="N784" s="253"/>
      <c r="O784" s="253"/>
      <c r="P784" s="253"/>
      <c r="Q784" s="253"/>
      <c r="R784" s="253"/>
      <c r="S784" s="253"/>
      <c r="T784" s="25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5" t="s">
        <v>161</v>
      </c>
      <c r="AU784" s="255" t="s">
        <v>81</v>
      </c>
      <c r="AV784" s="14" t="s">
        <v>81</v>
      </c>
      <c r="AW784" s="14" t="s">
        <v>34</v>
      </c>
      <c r="AX784" s="14" t="s">
        <v>73</v>
      </c>
      <c r="AY784" s="255" t="s">
        <v>149</v>
      </c>
    </row>
    <row r="785" s="13" customFormat="1">
      <c r="A785" s="13"/>
      <c r="B785" s="234"/>
      <c r="C785" s="235"/>
      <c r="D785" s="236" t="s">
        <v>161</v>
      </c>
      <c r="E785" s="237" t="s">
        <v>21</v>
      </c>
      <c r="F785" s="238" t="s">
        <v>976</v>
      </c>
      <c r="G785" s="235"/>
      <c r="H785" s="237" t="s">
        <v>21</v>
      </c>
      <c r="I785" s="239"/>
      <c r="J785" s="235"/>
      <c r="K785" s="235"/>
      <c r="L785" s="240"/>
      <c r="M785" s="241"/>
      <c r="N785" s="242"/>
      <c r="O785" s="242"/>
      <c r="P785" s="242"/>
      <c r="Q785" s="242"/>
      <c r="R785" s="242"/>
      <c r="S785" s="242"/>
      <c r="T785" s="24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44" t="s">
        <v>161</v>
      </c>
      <c r="AU785" s="244" t="s">
        <v>81</v>
      </c>
      <c r="AV785" s="13" t="s">
        <v>77</v>
      </c>
      <c r="AW785" s="13" t="s">
        <v>34</v>
      </c>
      <c r="AX785" s="13" t="s">
        <v>73</v>
      </c>
      <c r="AY785" s="244" t="s">
        <v>149</v>
      </c>
    </row>
    <row r="786" s="13" customFormat="1">
      <c r="A786" s="13"/>
      <c r="B786" s="234"/>
      <c r="C786" s="235"/>
      <c r="D786" s="236" t="s">
        <v>161</v>
      </c>
      <c r="E786" s="237" t="s">
        <v>21</v>
      </c>
      <c r="F786" s="238" t="s">
        <v>227</v>
      </c>
      <c r="G786" s="235"/>
      <c r="H786" s="237" t="s">
        <v>21</v>
      </c>
      <c r="I786" s="239"/>
      <c r="J786" s="235"/>
      <c r="K786" s="235"/>
      <c r="L786" s="240"/>
      <c r="M786" s="241"/>
      <c r="N786" s="242"/>
      <c r="O786" s="242"/>
      <c r="P786" s="242"/>
      <c r="Q786" s="242"/>
      <c r="R786" s="242"/>
      <c r="S786" s="242"/>
      <c r="T786" s="24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44" t="s">
        <v>161</v>
      </c>
      <c r="AU786" s="244" t="s">
        <v>81</v>
      </c>
      <c r="AV786" s="13" t="s">
        <v>77</v>
      </c>
      <c r="AW786" s="13" t="s">
        <v>34</v>
      </c>
      <c r="AX786" s="13" t="s">
        <v>73</v>
      </c>
      <c r="AY786" s="244" t="s">
        <v>149</v>
      </c>
    </row>
    <row r="787" s="13" customFormat="1">
      <c r="A787" s="13"/>
      <c r="B787" s="234"/>
      <c r="C787" s="235"/>
      <c r="D787" s="236" t="s">
        <v>161</v>
      </c>
      <c r="E787" s="237" t="s">
        <v>21</v>
      </c>
      <c r="F787" s="238" t="s">
        <v>1073</v>
      </c>
      <c r="G787" s="235"/>
      <c r="H787" s="237" t="s">
        <v>21</v>
      </c>
      <c r="I787" s="239"/>
      <c r="J787" s="235"/>
      <c r="K787" s="235"/>
      <c r="L787" s="240"/>
      <c r="M787" s="241"/>
      <c r="N787" s="242"/>
      <c r="O787" s="242"/>
      <c r="P787" s="242"/>
      <c r="Q787" s="242"/>
      <c r="R787" s="242"/>
      <c r="S787" s="242"/>
      <c r="T787" s="24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44" t="s">
        <v>161</v>
      </c>
      <c r="AU787" s="244" t="s">
        <v>81</v>
      </c>
      <c r="AV787" s="13" t="s">
        <v>77</v>
      </c>
      <c r="AW787" s="13" t="s">
        <v>34</v>
      </c>
      <c r="AX787" s="13" t="s">
        <v>73</v>
      </c>
      <c r="AY787" s="244" t="s">
        <v>149</v>
      </c>
    </row>
    <row r="788" s="14" customFormat="1">
      <c r="A788" s="14"/>
      <c r="B788" s="245"/>
      <c r="C788" s="246"/>
      <c r="D788" s="236" t="s">
        <v>161</v>
      </c>
      <c r="E788" s="247" t="s">
        <v>21</v>
      </c>
      <c r="F788" s="248" t="s">
        <v>1075</v>
      </c>
      <c r="G788" s="246"/>
      <c r="H788" s="249">
        <v>34.021000000000001</v>
      </c>
      <c r="I788" s="250"/>
      <c r="J788" s="246"/>
      <c r="K788" s="246"/>
      <c r="L788" s="251"/>
      <c r="M788" s="252"/>
      <c r="N788" s="253"/>
      <c r="O788" s="253"/>
      <c r="P788" s="253"/>
      <c r="Q788" s="253"/>
      <c r="R788" s="253"/>
      <c r="S788" s="253"/>
      <c r="T788" s="25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55" t="s">
        <v>161</v>
      </c>
      <c r="AU788" s="255" t="s">
        <v>81</v>
      </c>
      <c r="AV788" s="14" t="s">
        <v>81</v>
      </c>
      <c r="AW788" s="14" t="s">
        <v>34</v>
      </c>
      <c r="AX788" s="14" t="s">
        <v>73</v>
      </c>
      <c r="AY788" s="255" t="s">
        <v>149</v>
      </c>
    </row>
    <row r="789" s="14" customFormat="1">
      <c r="A789" s="14"/>
      <c r="B789" s="245"/>
      <c r="C789" s="246"/>
      <c r="D789" s="236" t="s">
        <v>161</v>
      </c>
      <c r="E789" s="247" t="s">
        <v>21</v>
      </c>
      <c r="F789" s="248" t="s">
        <v>1076</v>
      </c>
      <c r="G789" s="246"/>
      <c r="H789" s="249">
        <v>-1.8</v>
      </c>
      <c r="I789" s="250"/>
      <c r="J789" s="246"/>
      <c r="K789" s="246"/>
      <c r="L789" s="251"/>
      <c r="M789" s="252"/>
      <c r="N789" s="253"/>
      <c r="O789" s="253"/>
      <c r="P789" s="253"/>
      <c r="Q789" s="253"/>
      <c r="R789" s="253"/>
      <c r="S789" s="253"/>
      <c r="T789" s="25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55" t="s">
        <v>161</v>
      </c>
      <c r="AU789" s="255" t="s">
        <v>81</v>
      </c>
      <c r="AV789" s="14" t="s">
        <v>81</v>
      </c>
      <c r="AW789" s="14" t="s">
        <v>34</v>
      </c>
      <c r="AX789" s="14" t="s">
        <v>73</v>
      </c>
      <c r="AY789" s="255" t="s">
        <v>149</v>
      </c>
    </row>
    <row r="790" s="13" customFormat="1">
      <c r="A790" s="13"/>
      <c r="B790" s="234"/>
      <c r="C790" s="235"/>
      <c r="D790" s="236" t="s">
        <v>161</v>
      </c>
      <c r="E790" s="237" t="s">
        <v>21</v>
      </c>
      <c r="F790" s="238" t="s">
        <v>669</v>
      </c>
      <c r="G790" s="235"/>
      <c r="H790" s="237" t="s">
        <v>21</v>
      </c>
      <c r="I790" s="239"/>
      <c r="J790" s="235"/>
      <c r="K790" s="235"/>
      <c r="L790" s="240"/>
      <c r="M790" s="241"/>
      <c r="N790" s="242"/>
      <c r="O790" s="242"/>
      <c r="P790" s="242"/>
      <c r="Q790" s="242"/>
      <c r="R790" s="242"/>
      <c r="S790" s="242"/>
      <c r="T790" s="24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44" t="s">
        <v>161</v>
      </c>
      <c r="AU790" s="244" t="s">
        <v>81</v>
      </c>
      <c r="AV790" s="13" t="s">
        <v>77</v>
      </c>
      <c r="AW790" s="13" t="s">
        <v>34</v>
      </c>
      <c r="AX790" s="13" t="s">
        <v>73</v>
      </c>
      <c r="AY790" s="244" t="s">
        <v>149</v>
      </c>
    </row>
    <row r="791" s="13" customFormat="1">
      <c r="A791" s="13"/>
      <c r="B791" s="234"/>
      <c r="C791" s="235"/>
      <c r="D791" s="236" t="s">
        <v>161</v>
      </c>
      <c r="E791" s="237" t="s">
        <v>21</v>
      </c>
      <c r="F791" s="238" t="s">
        <v>227</v>
      </c>
      <c r="G791" s="235"/>
      <c r="H791" s="237" t="s">
        <v>21</v>
      </c>
      <c r="I791" s="239"/>
      <c r="J791" s="235"/>
      <c r="K791" s="235"/>
      <c r="L791" s="240"/>
      <c r="M791" s="241"/>
      <c r="N791" s="242"/>
      <c r="O791" s="242"/>
      <c r="P791" s="242"/>
      <c r="Q791" s="242"/>
      <c r="R791" s="242"/>
      <c r="S791" s="242"/>
      <c r="T791" s="24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44" t="s">
        <v>161</v>
      </c>
      <c r="AU791" s="244" t="s">
        <v>81</v>
      </c>
      <c r="AV791" s="13" t="s">
        <v>77</v>
      </c>
      <c r="AW791" s="13" t="s">
        <v>34</v>
      </c>
      <c r="AX791" s="13" t="s">
        <v>73</v>
      </c>
      <c r="AY791" s="244" t="s">
        <v>149</v>
      </c>
    </row>
    <row r="792" s="13" customFormat="1">
      <c r="A792" s="13"/>
      <c r="B792" s="234"/>
      <c r="C792" s="235"/>
      <c r="D792" s="236" t="s">
        <v>161</v>
      </c>
      <c r="E792" s="237" t="s">
        <v>21</v>
      </c>
      <c r="F792" s="238" t="s">
        <v>1073</v>
      </c>
      <c r="G792" s="235"/>
      <c r="H792" s="237" t="s">
        <v>21</v>
      </c>
      <c r="I792" s="239"/>
      <c r="J792" s="235"/>
      <c r="K792" s="235"/>
      <c r="L792" s="240"/>
      <c r="M792" s="241"/>
      <c r="N792" s="242"/>
      <c r="O792" s="242"/>
      <c r="P792" s="242"/>
      <c r="Q792" s="242"/>
      <c r="R792" s="242"/>
      <c r="S792" s="242"/>
      <c r="T792" s="24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44" t="s">
        <v>161</v>
      </c>
      <c r="AU792" s="244" t="s">
        <v>81</v>
      </c>
      <c r="AV792" s="13" t="s">
        <v>77</v>
      </c>
      <c r="AW792" s="13" t="s">
        <v>34</v>
      </c>
      <c r="AX792" s="13" t="s">
        <v>73</v>
      </c>
      <c r="AY792" s="244" t="s">
        <v>149</v>
      </c>
    </row>
    <row r="793" s="14" customFormat="1">
      <c r="A793" s="14"/>
      <c r="B793" s="245"/>
      <c r="C793" s="246"/>
      <c r="D793" s="236" t="s">
        <v>161</v>
      </c>
      <c r="E793" s="247" t="s">
        <v>21</v>
      </c>
      <c r="F793" s="248" t="s">
        <v>1074</v>
      </c>
      <c r="G793" s="246"/>
      <c r="H793" s="249">
        <v>33.799999999999997</v>
      </c>
      <c r="I793" s="250"/>
      <c r="J793" s="246"/>
      <c r="K793" s="246"/>
      <c r="L793" s="251"/>
      <c r="M793" s="252"/>
      <c r="N793" s="253"/>
      <c r="O793" s="253"/>
      <c r="P793" s="253"/>
      <c r="Q793" s="253"/>
      <c r="R793" s="253"/>
      <c r="S793" s="253"/>
      <c r="T793" s="25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55" t="s">
        <v>161</v>
      </c>
      <c r="AU793" s="255" t="s">
        <v>81</v>
      </c>
      <c r="AV793" s="14" t="s">
        <v>81</v>
      </c>
      <c r="AW793" s="14" t="s">
        <v>34</v>
      </c>
      <c r="AX793" s="14" t="s">
        <v>73</v>
      </c>
      <c r="AY793" s="255" t="s">
        <v>149</v>
      </c>
    </row>
    <row r="794" s="13" customFormat="1">
      <c r="A794" s="13"/>
      <c r="B794" s="234"/>
      <c r="C794" s="235"/>
      <c r="D794" s="236" t="s">
        <v>161</v>
      </c>
      <c r="E794" s="237" t="s">
        <v>21</v>
      </c>
      <c r="F794" s="238" t="s">
        <v>226</v>
      </c>
      <c r="G794" s="235"/>
      <c r="H794" s="237" t="s">
        <v>21</v>
      </c>
      <c r="I794" s="239"/>
      <c r="J794" s="235"/>
      <c r="K794" s="235"/>
      <c r="L794" s="240"/>
      <c r="M794" s="241"/>
      <c r="N794" s="242"/>
      <c r="O794" s="242"/>
      <c r="P794" s="242"/>
      <c r="Q794" s="242"/>
      <c r="R794" s="242"/>
      <c r="S794" s="242"/>
      <c r="T794" s="24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44" t="s">
        <v>161</v>
      </c>
      <c r="AU794" s="244" t="s">
        <v>81</v>
      </c>
      <c r="AV794" s="13" t="s">
        <v>77</v>
      </c>
      <c r="AW794" s="13" t="s">
        <v>34</v>
      </c>
      <c r="AX794" s="13" t="s">
        <v>73</v>
      </c>
      <c r="AY794" s="244" t="s">
        <v>149</v>
      </c>
    </row>
    <row r="795" s="13" customFormat="1">
      <c r="A795" s="13"/>
      <c r="B795" s="234"/>
      <c r="C795" s="235"/>
      <c r="D795" s="236" t="s">
        <v>161</v>
      </c>
      <c r="E795" s="237" t="s">
        <v>21</v>
      </c>
      <c r="F795" s="238" t="s">
        <v>227</v>
      </c>
      <c r="G795" s="235"/>
      <c r="H795" s="237" t="s">
        <v>21</v>
      </c>
      <c r="I795" s="239"/>
      <c r="J795" s="235"/>
      <c r="K795" s="235"/>
      <c r="L795" s="240"/>
      <c r="M795" s="241"/>
      <c r="N795" s="242"/>
      <c r="O795" s="242"/>
      <c r="P795" s="242"/>
      <c r="Q795" s="242"/>
      <c r="R795" s="242"/>
      <c r="S795" s="242"/>
      <c r="T795" s="24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44" t="s">
        <v>161</v>
      </c>
      <c r="AU795" s="244" t="s">
        <v>81</v>
      </c>
      <c r="AV795" s="13" t="s">
        <v>77</v>
      </c>
      <c r="AW795" s="13" t="s">
        <v>34</v>
      </c>
      <c r="AX795" s="13" t="s">
        <v>73</v>
      </c>
      <c r="AY795" s="244" t="s">
        <v>149</v>
      </c>
    </row>
    <row r="796" s="13" customFormat="1">
      <c r="A796" s="13"/>
      <c r="B796" s="234"/>
      <c r="C796" s="235"/>
      <c r="D796" s="236" t="s">
        <v>161</v>
      </c>
      <c r="E796" s="237" t="s">
        <v>21</v>
      </c>
      <c r="F796" s="238" t="s">
        <v>1073</v>
      </c>
      <c r="G796" s="235"/>
      <c r="H796" s="237" t="s">
        <v>21</v>
      </c>
      <c r="I796" s="239"/>
      <c r="J796" s="235"/>
      <c r="K796" s="235"/>
      <c r="L796" s="240"/>
      <c r="M796" s="241"/>
      <c r="N796" s="242"/>
      <c r="O796" s="242"/>
      <c r="P796" s="242"/>
      <c r="Q796" s="242"/>
      <c r="R796" s="242"/>
      <c r="S796" s="242"/>
      <c r="T796" s="24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44" t="s">
        <v>161</v>
      </c>
      <c r="AU796" s="244" t="s">
        <v>81</v>
      </c>
      <c r="AV796" s="13" t="s">
        <v>77</v>
      </c>
      <c r="AW796" s="13" t="s">
        <v>34</v>
      </c>
      <c r="AX796" s="13" t="s">
        <v>73</v>
      </c>
      <c r="AY796" s="244" t="s">
        <v>149</v>
      </c>
    </row>
    <row r="797" s="14" customFormat="1">
      <c r="A797" s="14"/>
      <c r="B797" s="245"/>
      <c r="C797" s="246"/>
      <c r="D797" s="236" t="s">
        <v>161</v>
      </c>
      <c r="E797" s="247" t="s">
        <v>21</v>
      </c>
      <c r="F797" s="248" t="s">
        <v>1075</v>
      </c>
      <c r="G797" s="246"/>
      <c r="H797" s="249">
        <v>34.021000000000001</v>
      </c>
      <c r="I797" s="250"/>
      <c r="J797" s="246"/>
      <c r="K797" s="246"/>
      <c r="L797" s="251"/>
      <c r="M797" s="252"/>
      <c r="N797" s="253"/>
      <c r="O797" s="253"/>
      <c r="P797" s="253"/>
      <c r="Q797" s="253"/>
      <c r="R797" s="253"/>
      <c r="S797" s="253"/>
      <c r="T797" s="25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55" t="s">
        <v>161</v>
      </c>
      <c r="AU797" s="255" t="s">
        <v>81</v>
      </c>
      <c r="AV797" s="14" t="s">
        <v>81</v>
      </c>
      <c r="AW797" s="14" t="s">
        <v>34</v>
      </c>
      <c r="AX797" s="14" t="s">
        <v>73</v>
      </c>
      <c r="AY797" s="255" t="s">
        <v>149</v>
      </c>
    </row>
    <row r="798" s="14" customFormat="1">
      <c r="A798" s="14"/>
      <c r="B798" s="245"/>
      <c r="C798" s="246"/>
      <c r="D798" s="236" t="s">
        <v>161</v>
      </c>
      <c r="E798" s="247" t="s">
        <v>21</v>
      </c>
      <c r="F798" s="248" t="s">
        <v>1077</v>
      </c>
      <c r="G798" s="246"/>
      <c r="H798" s="249">
        <v>-1.5</v>
      </c>
      <c r="I798" s="250"/>
      <c r="J798" s="246"/>
      <c r="K798" s="246"/>
      <c r="L798" s="251"/>
      <c r="M798" s="252"/>
      <c r="N798" s="253"/>
      <c r="O798" s="253"/>
      <c r="P798" s="253"/>
      <c r="Q798" s="253"/>
      <c r="R798" s="253"/>
      <c r="S798" s="253"/>
      <c r="T798" s="25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55" t="s">
        <v>161</v>
      </c>
      <c r="AU798" s="255" t="s">
        <v>81</v>
      </c>
      <c r="AV798" s="14" t="s">
        <v>81</v>
      </c>
      <c r="AW798" s="14" t="s">
        <v>34</v>
      </c>
      <c r="AX798" s="14" t="s">
        <v>73</v>
      </c>
      <c r="AY798" s="255" t="s">
        <v>149</v>
      </c>
    </row>
    <row r="799" s="16" customFormat="1">
      <c r="A799" s="16"/>
      <c r="B799" s="267"/>
      <c r="C799" s="268"/>
      <c r="D799" s="236" t="s">
        <v>161</v>
      </c>
      <c r="E799" s="269" t="s">
        <v>489</v>
      </c>
      <c r="F799" s="270" t="s">
        <v>192</v>
      </c>
      <c r="G799" s="268"/>
      <c r="H799" s="271">
        <v>132.34200000000001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T799" s="277" t="s">
        <v>161</v>
      </c>
      <c r="AU799" s="277" t="s">
        <v>81</v>
      </c>
      <c r="AV799" s="16" t="s">
        <v>150</v>
      </c>
      <c r="AW799" s="16" t="s">
        <v>34</v>
      </c>
      <c r="AX799" s="16" t="s">
        <v>73</v>
      </c>
      <c r="AY799" s="277" t="s">
        <v>149</v>
      </c>
    </row>
    <row r="800" s="13" customFormat="1">
      <c r="A800" s="13"/>
      <c r="B800" s="234"/>
      <c r="C800" s="235"/>
      <c r="D800" s="236" t="s">
        <v>161</v>
      </c>
      <c r="E800" s="237" t="s">
        <v>21</v>
      </c>
      <c r="F800" s="238" t="s">
        <v>1078</v>
      </c>
      <c r="G800" s="235"/>
      <c r="H800" s="237" t="s">
        <v>21</v>
      </c>
      <c r="I800" s="239"/>
      <c r="J800" s="235"/>
      <c r="K800" s="235"/>
      <c r="L800" s="240"/>
      <c r="M800" s="241"/>
      <c r="N800" s="242"/>
      <c r="O800" s="242"/>
      <c r="P800" s="242"/>
      <c r="Q800" s="242"/>
      <c r="R800" s="242"/>
      <c r="S800" s="242"/>
      <c r="T800" s="24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44" t="s">
        <v>161</v>
      </c>
      <c r="AU800" s="244" t="s">
        <v>81</v>
      </c>
      <c r="AV800" s="13" t="s">
        <v>77</v>
      </c>
      <c r="AW800" s="13" t="s">
        <v>34</v>
      </c>
      <c r="AX800" s="13" t="s">
        <v>73</v>
      </c>
      <c r="AY800" s="244" t="s">
        <v>149</v>
      </c>
    </row>
    <row r="801" s="13" customFormat="1">
      <c r="A801" s="13"/>
      <c r="B801" s="234"/>
      <c r="C801" s="235"/>
      <c r="D801" s="236" t="s">
        <v>161</v>
      </c>
      <c r="E801" s="237" t="s">
        <v>21</v>
      </c>
      <c r="F801" s="238" t="s">
        <v>1079</v>
      </c>
      <c r="G801" s="235"/>
      <c r="H801" s="237" t="s">
        <v>21</v>
      </c>
      <c r="I801" s="239"/>
      <c r="J801" s="235"/>
      <c r="K801" s="235"/>
      <c r="L801" s="240"/>
      <c r="M801" s="241"/>
      <c r="N801" s="242"/>
      <c r="O801" s="242"/>
      <c r="P801" s="242"/>
      <c r="Q801" s="242"/>
      <c r="R801" s="242"/>
      <c r="S801" s="242"/>
      <c r="T801" s="24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44" t="s">
        <v>161</v>
      </c>
      <c r="AU801" s="244" t="s">
        <v>81</v>
      </c>
      <c r="AV801" s="13" t="s">
        <v>77</v>
      </c>
      <c r="AW801" s="13" t="s">
        <v>34</v>
      </c>
      <c r="AX801" s="13" t="s">
        <v>73</v>
      </c>
      <c r="AY801" s="244" t="s">
        <v>149</v>
      </c>
    </row>
    <row r="802" s="14" customFormat="1">
      <c r="A802" s="14"/>
      <c r="B802" s="245"/>
      <c r="C802" s="246"/>
      <c r="D802" s="236" t="s">
        <v>161</v>
      </c>
      <c r="E802" s="247" t="s">
        <v>21</v>
      </c>
      <c r="F802" s="248" t="s">
        <v>991</v>
      </c>
      <c r="G802" s="246"/>
      <c r="H802" s="249">
        <v>19.776</v>
      </c>
      <c r="I802" s="250"/>
      <c r="J802" s="246"/>
      <c r="K802" s="246"/>
      <c r="L802" s="251"/>
      <c r="M802" s="252"/>
      <c r="N802" s="253"/>
      <c r="O802" s="253"/>
      <c r="P802" s="253"/>
      <c r="Q802" s="253"/>
      <c r="R802" s="253"/>
      <c r="S802" s="253"/>
      <c r="T802" s="25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55" t="s">
        <v>161</v>
      </c>
      <c r="AU802" s="255" t="s">
        <v>81</v>
      </c>
      <c r="AV802" s="14" t="s">
        <v>81</v>
      </c>
      <c r="AW802" s="14" t="s">
        <v>34</v>
      </c>
      <c r="AX802" s="14" t="s">
        <v>73</v>
      </c>
      <c r="AY802" s="255" t="s">
        <v>149</v>
      </c>
    </row>
    <row r="803" s="13" customFormat="1">
      <c r="A803" s="13"/>
      <c r="B803" s="234"/>
      <c r="C803" s="235"/>
      <c r="D803" s="236" t="s">
        <v>161</v>
      </c>
      <c r="E803" s="237" t="s">
        <v>21</v>
      </c>
      <c r="F803" s="238" t="s">
        <v>1080</v>
      </c>
      <c r="G803" s="235"/>
      <c r="H803" s="237" t="s">
        <v>21</v>
      </c>
      <c r="I803" s="239"/>
      <c r="J803" s="235"/>
      <c r="K803" s="235"/>
      <c r="L803" s="240"/>
      <c r="M803" s="241"/>
      <c r="N803" s="242"/>
      <c r="O803" s="242"/>
      <c r="P803" s="242"/>
      <c r="Q803" s="242"/>
      <c r="R803" s="242"/>
      <c r="S803" s="242"/>
      <c r="T803" s="24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44" t="s">
        <v>161</v>
      </c>
      <c r="AU803" s="244" t="s">
        <v>81</v>
      </c>
      <c r="AV803" s="13" t="s">
        <v>77</v>
      </c>
      <c r="AW803" s="13" t="s">
        <v>34</v>
      </c>
      <c r="AX803" s="13" t="s">
        <v>73</v>
      </c>
      <c r="AY803" s="244" t="s">
        <v>149</v>
      </c>
    </row>
    <row r="804" s="14" customFormat="1">
      <c r="A804" s="14"/>
      <c r="B804" s="245"/>
      <c r="C804" s="246"/>
      <c r="D804" s="236" t="s">
        <v>161</v>
      </c>
      <c r="E804" s="247" t="s">
        <v>21</v>
      </c>
      <c r="F804" s="248" t="s">
        <v>1081</v>
      </c>
      <c r="G804" s="246"/>
      <c r="H804" s="249">
        <v>7.008</v>
      </c>
      <c r="I804" s="250"/>
      <c r="J804" s="246"/>
      <c r="K804" s="246"/>
      <c r="L804" s="251"/>
      <c r="M804" s="252"/>
      <c r="N804" s="253"/>
      <c r="O804" s="253"/>
      <c r="P804" s="253"/>
      <c r="Q804" s="253"/>
      <c r="R804" s="253"/>
      <c r="S804" s="253"/>
      <c r="T804" s="25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55" t="s">
        <v>161</v>
      </c>
      <c r="AU804" s="255" t="s">
        <v>81</v>
      </c>
      <c r="AV804" s="14" t="s">
        <v>81</v>
      </c>
      <c r="AW804" s="14" t="s">
        <v>34</v>
      </c>
      <c r="AX804" s="14" t="s">
        <v>73</v>
      </c>
      <c r="AY804" s="255" t="s">
        <v>149</v>
      </c>
    </row>
    <row r="805" s="14" customFormat="1">
      <c r="A805" s="14"/>
      <c r="B805" s="245"/>
      <c r="C805" s="246"/>
      <c r="D805" s="236" t="s">
        <v>161</v>
      </c>
      <c r="E805" s="247" t="s">
        <v>21</v>
      </c>
      <c r="F805" s="248" t="s">
        <v>1082</v>
      </c>
      <c r="G805" s="246"/>
      <c r="H805" s="249">
        <v>5.4119999999999999</v>
      </c>
      <c r="I805" s="250"/>
      <c r="J805" s="246"/>
      <c r="K805" s="246"/>
      <c r="L805" s="251"/>
      <c r="M805" s="252"/>
      <c r="N805" s="253"/>
      <c r="O805" s="253"/>
      <c r="P805" s="253"/>
      <c r="Q805" s="253"/>
      <c r="R805" s="253"/>
      <c r="S805" s="253"/>
      <c r="T805" s="25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55" t="s">
        <v>161</v>
      </c>
      <c r="AU805" s="255" t="s">
        <v>81</v>
      </c>
      <c r="AV805" s="14" t="s">
        <v>81</v>
      </c>
      <c r="AW805" s="14" t="s">
        <v>34</v>
      </c>
      <c r="AX805" s="14" t="s">
        <v>73</v>
      </c>
      <c r="AY805" s="255" t="s">
        <v>149</v>
      </c>
    </row>
    <row r="806" s="16" customFormat="1">
      <c r="A806" s="16"/>
      <c r="B806" s="267"/>
      <c r="C806" s="268"/>
      <c r="D806" s="236" t="s">
        <v>161</v>
      </c>
      <c r="E806" s="269" t="s">
        <v>501</v>
      </c>
      <c r="F806" s="270" t="s">
        <v>192</v>
      </c>
      <c r="G806" s="268"/>
      <c r="H806" s="271">
        <v>32.195999999999998</v>
      </c>
      <c r="I806" s="272"/>
      <c r="J806" s="268"/>
      <c r="K806" s="268"/>
      <c r="L806" s="273"/>
      <c r="M806" s="274"/>
      <c r="N806" s="275"/>
      <c r="O806" s="275"/>
      <c r="P806" s="275"/>
      <c r="Q806" s="275"/>
      <c r="R806" s="275"/>
      <c r="S806" s="275"/>
      <c r="T806" s="27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T806" s="277" t="s">
        <v>161</v>
      </c>
      <c r="AU806" s="277" t="s">
        <v>81</v>
      </c>
      <c r="AV806" s="16" t="s">
        <v>150</v>
      </c>
      <c r="AW806" s="16" t="s">
        <v>34</v>
      </c>
      <c r="AX806" s="16" t="s">
        <v>73</v>
      </c>
      <c r="AY806" s="277" t="s">
        <v>149</v>
      </c>
    </row>
    <row r="807" s="15" customFormat="1">
      <c r="A807" s="15"/>
      <c r="B807" s="256"/>
      <c r="C807" s="257"/>
      <c r="D807" s="236" t="s">
        <v>161</v>
      </c>
      <c r="E807" s="258" t="s">
        <v>21</v>
      </c>
      <c r="F807" s="259" t="s">
        <v>164</v>
      </c>
      <c r="G807" s="257"/>
      <c r="H807" s="260">
        <v>1854.117</v>
      </c>
      <c r="I807" s="261"/>
      <c r="J807" s="257"/>
      <c r="K807" s="257"/>
      <c r="L807" s="262"/>
      <c r="M807" s="263"/>
      <c r="N807" s="264"/>
      <c r="O807" s="264"/>
      <c r="P807" s="264"/>
      <c r="Q807" s="264"/>
      <c r="R807" s="264"/>
      <c r="S807" s="264"/>
      <c r="T807" s="26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T807" s="266" t="s">
        <v>161</v>
      </c>
      <c r="AU807" s="266" t="s">
        <v>81</v>
      </c>
      <c r="AV807" s="15" t="s">
        <v>157</v>
      </c>
      <c r="AW807" s="15" t="s">
        <v>34</v>
      </c>
      <c r="AX807" s="15" t="s">
        <v>77</v>
      </c>
      <c r="AY807" s="266" t="s">
        <v>149</v>
      </c>
    </row>
    <row r="808" s="2" customFormat="1" ht="21.75" customHeight="1">
      <c r="A808" s="41"/>
      <c r="B808" s="42"/>
      <c r="C808" s="278" t="s">
        <v>1083</v>
      </c>
      <c r="D808" s="278" t="s">
        <v>229</v>
      </c>
      <c r="E808" s="279" t="s">
        <v>1084</v>
      </c>
      <c r="F808" s="280" t="s">
        <v>1085</v>
      </c>
      <c r="G808" s="281" t="s">
        <v>155</v>
      </c>
      <c r="H808" s="282">
        <v>1774.058</v>
      </c>
      <c r="I808" s="283"/>
      <c r="J808" s="284">
        <f>ROUND(I808*H808,2)</f>
        <v>0</v>
      </c>
      <c r="K808" s="280" t="s">
        <v>156</v>
      </c>
      <c r="L808" s="285"/>
      <c r="M808" s="286" t="s">
        <v>21</v>
      </c>
      <c r="N808" s="287" t="s">
        <v>44</v>
      </c>
      <c r="O808" s="87"/>
      <c r="P808" s="225">
        <f>O808*H808</f>
        <v>0</v>
      </c>
      <c r="Q808" s="225">
        <v>0.0033</v>
      </c>
      <c r="R808" s="225">
        <f>Q808*H808</f>
        <v>5.8543913999999999</v>
      </c>
      <c r="S808" s="225">
        <v>0</v>
      </c>
      <c r="T808" s="226">
        <f>S808*H808</f>
        <v>0</v>
      </c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R808" s="227" t="s">
        <v>208</v>
      </c>
      <c r="AT808" s="227" t="s">
        <v>229</v>
      </c>
      <c r="AU808" s="227" t="s">
        <v>81</v>
      </c>
      <c r="AY808" s="20" t="s">
        <v>149</v>
      </c>
      <c r="BE808" s="228">
        <f>IF(N808="základní",J808,0)</f>
        <v>0</v>
      </c>
      <c r="BF808" s="228">
        <f>IF(N808="snížená",J808,0)</f>
        <v>0</v>
      </c>
      <c r="BG808" s="228">
        <f>IF(N808="zákl. přenesená",J808,0)</f>
        <v>0</v>
      </c>
      <c r="BH808" s="228">
        <f>IF(N808="sníž. přenesená",J808,0)</f>
        <v>0</v>
      </c>
      <c r="BI808" s="228">
        <f>IF(N808="nulová",J808,0)</f>
        <v>0</v>
      </c>
      <c r="BJ808" s="20" t="s">
        <v>77</v>
      </c>
      <c r="BK808" s="228">
        <f>ROUND(I808*H808,2)</f>
        <v>0</v>
      </c>
      <c r="BL808" s="20" t="s">
        <v>157</v>
      </c>
      <c r="BM808" s="227" t="s">
        <v>1086</v>
      </c>
    </row>
    <row r="809" s="14" customFormat="1">
      <c r="A809" s="14"/>
      <c r="B809" s="245"/>
      <c r="C809" s="246"/>
      <c r="D809" s="236" t="s">
        <v>161</v>
      </c>
      <c r="E809" s="247" t="s">
        <v>21</v>
      </c>
      <c r="F809" s="248" t="s">
        <v>1087</v>
      </c>
      <c r="G809" s="246"/>
      <c r="H809" s="249">
        <v>1759.9300000000001</v>
      </c>
      <c r="I809" s="250"/>
      <c r="J809" s="246"/>
      <c r="K809" s="246"/>
      <c r="L809" s="251"/>
      <c r="M809" s="252"/>
      <c r="N809" s="253"/>
      <c r="O809" s="253"/>
      <c r="P809" s="253"/>
      <c r="Q809" s="253"/>
      <c r="R809" s="253"/>
      <c r="S809" s="253"/>
      <c r="T809" s="25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55" t="s">
        <v>161</v>
      </c>
      <c r="AU809" s="255" t="s">
        <v>81</v>
      </c>
      <c r="AV809" s="14" t="s">
        <v>81</v>
      </c>
      <c r="AW809" s="14" t="s">
        <v>34</v>
      </c>
      <c r="AX809" s="14" t="s">
        <v>73</v>
      </c>
      <c r="AY809" s="255" t="s">
        <v>149</v>
      </c>
    </row>
    <row r="810" s="14" customFormat="1">
      <c r="A810" s="14"/>
      <c r="B810" s="245"/>
      <c r="C810" s="246"/>
      <c r="D810" s="236" t="s">
        <v>161</v>
      </c>
      <c r="E810" s="247" t="s">
        <v>21</v>
      </c>
      <c r="F810" s="248" t="s">
        <v>1088</v>
      </c>
      <c r="G810" s="246"/>
      <c r="H810" s="249">
        <v>14.128</v>
      </c>
      <c r="I810" s="250"/>
      <c r="J810" s="246"/>
      <c r="K810" s="246"/>
      <c r="L810" s="251"/>
      <c r="M810" s="252"/>
      <c r="N810" s="253"/>
      <c r="O810" s="253"/>
      <c r="P810" s="253"/>
      <c r="Q810" s="253"/>
      <c r="R810" s="253"/>
      <c r="S810" s="253"/>
      <c r="T810" s="25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55" t="s">
        <v>161</v>
      </c>
      <c r="AU810" s="255" t="s">
        <v>81</v>
      </c>
      <c r="AV810" s="14" t="s">
        <v>81</v>
      </c>
      <c r="AW810" s="14" t="s">
        <v>34</v>
      </c>
      <c r="AX810" s="14" t="s">
        <v>73</v>
      </c>
      <c r="AY810" s="255" t="s">
        <v>149</v>
      </c>
    </row>
    <row r="811" s="15" customFormat="1">
      <c r="A811" s="15"/>
      <c r="B811" s="256"/>
      <c r="C811" s="257"/>
      <c r="D811" s="236" t="s">
        <v>161</v>
      </c>
      <c r="E811" s="258" t="s">
        <v>21</v>
      </c>
      <c r="F811" s="259" t="s">
        <v>164</v>
      </c>
      <c r="G811" s="257"/>
      <c r="H811" s="260">
        <v>1774.058</v>
      </c>
      <c r="I811" s="261"/>
      <c r="J811" s="257"/>
      <c r="K811" s="257"/>
      <c r="L811" s="262"/>
      <c r="M811" s="263"/>
      <c r="N811" s="264"/>
      <c r="O811" s="264"/>
      <c r="P811" s="264"/>
      <c r="Q811" s="264"/>
      <c r="R811" s="264"/>
      <c r="S811" s="264"/>
      <c r="T811" s="26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T811" s="266" t="s">
        <v>161</v>
      </c>
      <c r="AU811" s="266" t="s">
        <v>81</v>
      </c>
      <c r="AV811" s="15" t="s">
        <v>157</v>
      </c>
      <c r="AW811" s="15" t="s">
        <v>34</v>
      </c>
      <c r="AX811" s="15" t="s">
        <v>77</v>
      </c>
      <c r="AY811" s="266" t="s">
        <v>149</v>
      </c>
    </row>
    <row r="812" s="2" customFormat="1" ht="24.15" customHeight="1">
      <c r="A812" s="41"/>
      <c r="B812" s="42"/>
      <c r="C812" s="278" t="s">
        <v>1089</v>
      </c>
      <c r="D812" s="278" t="s">
        <v>229</v>
      </c>
      <c r="E812" s="279" t="s">
        <v>1090</v>
      </c>
      <c r="F812" s="280" t="s">
        <v>1091</v>
      </c>
      <c r="G812" s="281" t="s">
        <v>155</v>
      </c>
      <c r="H812" s="282">
        <v>33.805999999999997</v>
      </c>
      <c r="I812" s="283"/>
      <c r="J812" s="284">
        <f>ROUND(I812*H812,2)</f>
        <v>0</v>
      </c>
      <c r="K812" s="280" t="s">
        <v>156</v>
      </c>
      <c r="L812" s="285"/>
      <c r="M812" s="286" t="s">
        <v>21</v>
      </c>
      <c r="N812" s="287" t="s">
        <v>44</v>
      </c>
      <c r="O812" s="87"/>
      <c r="P812" s="225">
        <f>O812*H812</f>
        <v>0</v>
      </c>
      <c r="Q812" s="225">
        <v>0.0066</v>
      </c>
      <c r="R812" s="225">
        <f>Q812*H812</f>
        <v>0.22311959999999997</v>
      </c>
      <c r="S812" s="225">
        <v>0</v>
      </c>
      <c r="T812" s="226">
        <f>S812*H812</f>
        <v>0</v>
      </c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R812" s="227" t="s">
        <v>208</v>
      </c>
      <c r="AT812" s="227" t="s">
        <v>229</v>
      </c>
      <c r="AU812" s="227" t="s">
        <v>81</v>
      </c>
      <c r="AY812" s="20" t="s">
        <v>149</v>
      </c>
      <c r="BE812" s="228">
        <f>IF(N812="základní",J812,0)</f>
        <v>0</v>
      </c>
      <c r="BF812" s="228">
        <f>IF(N812="snížená",J812,0)</f>
        <v>0</v>
      </c>
      <c r="BG812" s="228">
        <f>IF(N812="zákl. přenesená",J812,0)</f>
        <v>0</v>
      </c>
      <c r="BH812" s="228">
        <f>IF(N812="sníž. přenesená",J812,0)</f>
        <v>0</v>
      </c>
      <c r="BI812" s="228">
        <f>IF(N812="nulová",J812,0)</f>
        <v>0</v>
      </c>
      <c r="BJ812" s="20" t="s">
        <v>77</v>
      </c>
      <c r="BK812" s="228">
        <f>ROUND(I812*H812,2)</f>
        <v>0</v>
      </c>
      <c r="BL812" s="20" t="s">
        <v>157</v>
      </c>
      <c r="BM812" s="227" t="s">
        <v>1092</v>
      </c>
    </row>
    <row r="813" s="14" customFormat="1">
      <c r="A813" s="14"/>
      <c r="B813" s="245"/>
      <c r="C813" s="246"/>
      <c r="D813" s="236" t="s">
        <v>161</v>
      </c>
      <c r="E813" s="247" t="s">
        <v>21</v>
      </c>
      <c r="F813" s="248" t="s">
        <v>1093</v>
      </c>
      <c r="G813" s="246"/>
      <c r="H813" s="249">
        <v>33.805999999999997</v>
      </c>
      <c r="I813" s="250"/>
      <c r="J813" s="246"/>
      <c r="K813" s="246"/>
      <c r="L813" s="251"/>
      <c r="M813" s="252"/>
      <c r="N813" s="253"/>
      <c r="O813" s="253"/>
      <c r="P813" s="253"/>
      <c r="Q813" s="253"/>
      <c r="R813" s="253"/>
      <c r="S813" s="253"/>
      <c r="T813" s="25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55" t="s">
        <v>161</v>
      </c>
      <c r="AU813" s="255" t="s">
        <v>81</v>
      </c>
      <c r="AV813" s="14" t="s">
        <v>81</v>
      </c>
      <c r="AW813" s="14" t="s">
        <v>34</v>
      </c>
      <c r="AX813" s="14" t="s">
        <v>73</v>
      </c>
      <c r="AY813" s="255" t="s">
        <v>149</v>
      </c>
    </row>
    <row r="814" s="15" customFormat="1">
      <c r="A814" s="15"/>
      <c r="B814" s="256"/>
      <c r="C814" s="257"/>
      <c r="D814" s="236" t="s">
        <v>161</v>
      </c>
      <c r="E814" s="258" t="s">
        <v>21</v>
      </c>
      <c r="F814" s="259" t="s">
        <v>164</v>
      </c>
      <c r="G814" s="257"/>
      <c r="H814" s="260">
        <v>33.805999999999997</v>
      </c>
      <c r="I814" s="261"/>
      <c r="J814" s="257"/>
      <c r="K814" s="257"/>
      <c r="L814" s="262"/>
      <c r="M814" s="263"/>
      <c r="N814" s="264"/>
      <c r="O814" s="264"/>
      <c r="P814" s="264"/>
      <c r="Q814" s="264"/>
      <c r="R814" s="264"/>
      <c r="S814" s="264"/>
      <c r="T814" s="26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T814" s="266" t="s">
        <v>161</v>
      </c>
      <c r="AU814" s="266" t="s">
        <v>81</v>
      </c>
      <c r="AV814" s="15" t="s">
        <v>157</v>
      </c>
      <c r="AW814" s="15" t="s">
        <v>34</v>
      </c>
      <c r="AX814" s="15" t="s">
        <v>77</v>
      </c>
      <c r="AY814" s="266" t="s">
        <v>149</v>
      </c>
    </row>
    <row r="815" s="2" customFormat="1" ht="78" customHeight="1">
      <c r="A815" s="41"/>
      <c r="B815" s="42"/>
      <c r="C815" s="216" t="s">
        <v>1094</v>
      </c>
      <c r="D815" s="216" t="s">
        <v>152</v>
      </c>
      <c r="E815" s="217" t="s">
        <v>221</v>
      </c>
      <c r="F815" s="218" t="s">
        <v>222</v>
      </c>
      <c r="G815" s="219" t="s">
        <v>155</v>
      </c>
      <c r="H815" s="220">
        <v>182.173</v>
      </c>
      <c r="I815" s="221"/>
      <c r="J815" s="222">
        <f>ROUND(I815*H815,2)</f>
        <v>0</v>
      </c>
      <c r="K815" s="218" t="s">
        <v>156</v>
      </c>
      <c r="L815" s="47"/>
      <c r="M815" s="223" t="s">
        <v>21</v>
      </c>
      <c r="N815" s="224" t="s">
        <v>44</v>
      </c>
      <c r="O815" s="87"/>
      <c r="P815" s="225">
        <f>O815*H815</f>
        <v>0</v>
      </c>
      <c r="Q815" s="225">
        <v>0.011599999999999999</v>
      </c>
      <c r="R815" s="225">
        <f>Q815*H815</f>
        <v>2.1132067999999999</v>
      </c>
      <c r="S815" s="225">
        <v>0</v>
      </c>
      <c r="T815" s="226">
        <f>S815*H815</f>
        <v>0</v>
      </c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R815" s="227" t="s">
        <v>157</v>
      </c>
      <c r="AT815" s="227" t="s">
        <v>152</v>
      </c>
      <c r="AU815" s="227" t="s">
        <v>81</v>
      </c>
      <c r="AY815" s="20" t="s">
        <v>149</v>
      </c>
      <c r="BE815" s="228">
        <f>IF(N815="základní",J815,0)</f>
        <v>0</v>
      </c>
      <c r="BF815" s="228">
        <f>IF(N815="snížená",J815,0)</f>
        <v>0</v>
      </c>
      <c r="BG815" s="228">
        <f>IF(N815="zákl. přenesená",J815,0)</f>
        <v>0</v>
      </c>
      <c r="BH815" s="228">
        <f>IF(N815="sníž. přenesená",J815,0)</f>
        <v>0</v>
      </c>
      <c r="BI815" s="228">
        <f>IF(N815="nulová",J815,0)</f>
        <v>0</v>
      </c>
      <c r="BJ815" s="20" t="s">
        <v>77</v>
      </c>
      <c r="BK815" s="228">
        <f>ROUND(I815*H815,2)</f>
        <v>0</v>
      </c>
      <c r="BL815" s="20" t="s">
        <v>157</v>
      </c>
      <c r="BM815" s="227" t="s">
        <v>223</v>
      </c>
    </row>
    <row r="816" s="2" customFormat="1">
      <c r="A816" s="41"/>
      <c r="B816" s="42"/>
      <c r="C816" s="43"/>
      <c r="D816" s="229" t="s">
        <v>159</v>
      </c>
      <c r="E816" s="43"/>
      <c r="F816" s="230" t="s">
        <v>224</v>
      </c>
      <c r="G816" s="43"/>
      <c r="H816" s="43"/>
      <c r="I816" s="231"/>
      <c r="J816" s="43"/>
      <c r="K816" s="43"/>
      <c r="L816" s="47"/>
      <c r="M816" s="232"/>
      <c r="N816" s="233"/>
      <c r="O816" s="87"/>
      <c r="P816" s="87"/>
      <c r="Q816" s="87"/>
      <c r="R816" s="87"/>
      <c r="S816" s="87"/>
      <c r="T816" s="88"/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T816" s="20" t="s">
        <v>159</v>
      </c>
      <c r="AU816" s="20" t="s">
        <v>81</v>
      </c>
    </row>
    <row r="817" s="13" customFormat="1">
      <c r="A817" s="13"/>
      <c r="B817" s="234"/>
      <c r="C817" s="235"/>
      <c r="D817" s="236" t="s">
        <v>161</v>
      </c>
      <c r="E817" s="237" t="s">
        <v>21</v>
      </c>
      <c r="F817" s="238" t="s">
        <v>1095</v>
      </c>
      <c r="G817" s="235"/>
      <c r="H817" s="237" t="s">
        <v>21</v>
      </c>
      <c r="I817" s="239"/>
      <c r="J817" s="235"/>
      <c r="K817" s="235"/>
      <c r="L817" s="240"/>
      <c r="M817" s="241"/>
      <c r="N817" s="242"/>
      <c r="O817" s="242"/>
      <c r="P817" s="242"/>
      <c r="Q817" s="242"/>
      <c r="R817" s="242"/>
      <c r="S817" s="242"/>
      <c r="T817" s="24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44" t="s">
        <v>161</v>
      </c>
      <c r="AU817" s="244" t="s">
        <v>81</v>
      </c>
      <c r="AV817" s="13" t="s">
        <v>77</v>
      </c>
      <c r="AW817" s="13" t="s">
        <v>34</v>
      </c>
      <c r="AX817" s="13" t="s">
        <v>73</v>
      </c>
      <c r="AY817" s="244" t="s">
        <v>149</v>
      </c>
    </row>
    <row r="818" s="13" customFormat="1">
      <c r="A818" s="13"/>
      <c r="B818" s="234"/>
      <c r="C818" s="235"/>
      <c r="D818" s="236" t="s">
        <v>161</v>
      </c>
      <c r="E818" s="237" t="s">
        <v>21</v>
      </c>
      <c r="F818" s="238" t="s">
        <v>1022</v>
      </c>
      <c r="G818" s="235"/>
      <c r="H818" s="237" t="s">
        <v>21</v>
      </c>
      <c r="I818" s="239"/>
      <c r="J818" s="235"/>
      <c r="K818" s="235"/>
      <c r="L818" s="240"/>
      <c r="M818" s="241"/>
      <c r="N818" s="242"/>
      <c r="O818" s="242"/>
      <c r="P818" s="242"/>
      <c r="Q818" s="242"/>
      <c r="R818" s="242"/>
      <c r="S818" s="242"/>
      <c r="T818" s="24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44" t="s">
        <v>161</v>
      </c>
      <c r="AU818" s="244" t="s">
        <v>81</v>
      </c>
      <c r="AV818" s="13" t="s">
        <v>77</v>
      </c>
      <c r="AW818" s="13" t="s">
        <v>34</v>
      </c>
      <c r="AX818" s="13" t="s">
        <v>73</v>
      </c>
      <c r="AY818" s="244" t="s">
        <v>149</v>
      </c>
    </row>
    <row r="819" s="13" customFormat="1">
      <c r="A819" s="13"/>
      <c r="B819" s="234"/>
      <c r="C819" s="235"/>
      <c r="D819" s="236" t="s">
        <v>161</v>
      </c>
      <c r="E819" s="237" t="s">
        <v>21</v>
      </c>
      <c r="F819" s="238" t="s">
        <v>227</v>
      </c>
      <c r="G819" s="235"/>
      <c r="H819" s="237" t="s">
        <v>21</v>
      </c>
      <c r="I819" s="239"/>
      <c r="J819" s="235"/>
      <c r="K819" s="235"/>
      <c r="L819" s="240"/>
      <c r="M819" s="241"/>
      <c r="N819" s="242"/>
      <c r="O819" s="242"/>
      <c r="P819" s="242"/>
      <c r="Q819" s="242"/>
      <c r="R819" s="242"/>
      <c r="S819" s="242"/>
      <c r="T819" s="24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44" t="s">
        <v>161</v>
      </c>
      <c r="AU819" s="244" t="s">
        <v>81</v>
      </c>
      <c r="AV819" s="13" t="s">
        <v>77</v>
      </c>
      <c r="AW819" s="13" t="s">
        <v>34</v>
      </c>
      <c r="AX819" s="13" t="s">
        <v>73</v>
      </c>
      <c r="AY819" s="244" t="s">
        <v>149</v>
      </c>
    </row>
    <row r="820" s="14" customFormat="1">
      <c r="A820" s="14"/>
      <c r="B820" s="245"/>
      <c r="C820" s="246"/>
      <c r="D820" s="236" t="s">
        <v>161</v>
      </c>
      <c r="E820" s="247" t="s">
        <v>21</v>
      </c>
      <c r="F820" s="248" t="s">
        <v>1096</v>
      </c>
      <c r="G820" s="246"/>
      <c r="H820" s="249">
        <v>30.363</v>
      </c>
      <c r="I820" s="250"/>
      <c r="J820" s="246"/>
      <c r="K820" s="246"/>
      <c r="L820" s="251"/>
      <c r="M820" s="252"/>
      <c r="N820" s="253"/>
      <c r="O820" s="253"/>
      <c r="P820" s="253"/>
      <c r="Q820" s="253"/>
      <c r="R820" s="253"/>
      <c r="S820" s="253"/>
      <c r="T820" s="25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55" t="s">
        <v>161</v>
      </c>
      <c r="AU820" s="255" t="s">
        <v>81</v>
      </c>
      <c r="AV820" s="14" t="s">
        <v>81</v>
      </c>
      <c r="AW820" s="14" t="s">
        <v>34</v>
      </c>
      <c r="AX820" s="14" t="s">
        <v>73</v>
      </c>
      <c r="AY820" s="255" t="s">
        <v>149</v>
      </c>
    </row>
    <row r="821" s="13" customFormat="1">
      <c r="A821" s="13"/>
      <c r="B821" s="234"/>
      <c r="C821" s="235"/>
      <c r="D821" s="236" t="s">
        <v>161</v>
      </c>
      <c r="E821" s="237" t="s">
        <v>21</v>
      </c>
      <c r="F821" s="238" t="s">
        <v>1053</v>
      </c>
      <c r="G821" s="235"/>
      <c r="H821" s="237" t="s">
        <v>21</v>
      </c>
      <c r="I821" s="239"/>
      <c r="J821" s="235"/>
      <c r="K821" s="235"/>
      <c r="L821" s="240"/>
      <c r="M821" s="241"/>
      <c r="N821" s="242"/>
      <c r="O821" s="242"/>
      <c r="P821" s="242"/>
      <c r="Q821" s="242"/>
      <c r="R821" s="242"/>
      <c r="S821" s="242"/>
      <c r="T821" s="24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44" t="s">
        <v>161</v>
      </c>
      <c r="AU821" s="244" t="s">
        <v>81</v>
      </c>
      <c r="AV821" s="13" t="s">
        <v>77</v>
      </c>
      <c r="AW821" s="13" t="s">
        <v>34</v>
      </c>
      <c r="AX821" s="13" t="s">
        <v>73</v>
      </c>
      <c r="AY821" s="244" t="s">
        <v>149</v>
      </c>
    </row>
    <row r="822" s="14" customFormat="1">
      <c r="A822" s="14"/>
      <c r="B822" s="245"/>
      <c r="C822" s="246"/>
      <c r="D822" s="236" t="s">
        <v>161</v>
      </c>
      <c r="E822" s="247" t="s">
        <v>21</v>
      </c>
      <c r="F822" s="248" t="s">
        <v>1097</v>
      </c>
      <c r="G822" s="246"/>
      <c r="H822" s="249">
        <v>6.5199999999999996</v>
      </c>
      <c r="I822" s="250"/>
      <c r="J822" s="246"/>
      <c r="K822" s="246"/>
      <c r="L822" s="251"/>
      <c r="M822" s="252"/>
      <c r="N822" s="253"/>
      <c r="O822" s="253"/>
      <c r="P822" s="253"/>
      <c r="Q822" s="253"/>
      <c r="R822" s="253"/>
      <c r="S822" s="253"/>
      <c r="T822" s="25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55" t="s">
        <v>161</v>
      </c>
      <c r="AU822" s="255" t="s">
        <v>81</v>
      </c>
      <c r="AV822" s="14" t="s">
        <v>81</v>
      </c>
      <c r="AW822" s="14" t="s">
        <v>34</v>
      </c>
      <c r="AX822" s="14" t="s">
        <v>73</v>
      </c>
      <c r="AY822" s="255" t="s">
        <v>149</v>
      </c>
    </row>
    <row r="823" s="13" customFormat="1">
      <c r="A823" s="13"/>
      <c r="B823" s="234"/>
      <c r="C823" s="235"/>
      <c r="D823" s="236" t="s">
        <v>161</v>
      </c>
      <c r="E823" s="237" t="s">
        <v>21</v>
      </c>
      <c r="F823" s="238" t="s">
        <v>976</v>
      </c>
      <c r="G823" s="235"/>
      <c r="H823" s="237" t="s">
        <v>21</v>
      </c>
      <c r="I823" s="239"/>
      <c r="J823" s="235"/>
      <c r="K823" s="235"/>
      <c r="L823" s="240"/>
      <c r="M823" s="241"/>
      <c r="N823" s="242"/>
      <c r="O823" s="242"/>
      <c r="P823" s="242"/>
      <c r="Q823" s="242"/>
      <c r="R823" s="242"/>
      <c r="S823" s="242"/>
      <c r="T823" s="24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44" t="s">
        <v>161</v>
      </c>
      <c r="AU823" s="244" t="s">
        <v>81</v>
      </c>
      <c r="AV823" s="13" t="s">
        <v>77</v>
      </c>
      <c r="AW823" s="13" t="s">
        <v>34</v>
      </c>
      <c r="AX823" s="13" t="s">
        <v>73</v>
      </c>
      <c r="AY823" s="244" t="s">
        <v>149</v>
      </c>
    </row>
    <row r="824" s="13" customFormat="1">
      <c r="A824" s="13"/>
      <c r="B824" s="234"/>
      <c r="C824" s="235"/>
      <c r="D824" s="236" t="s">
        <v>161</v>
      </c>
      <c r="E824" s="237" t="s">
        <v>21</v>
      </c>
      <c r="F824" s="238" t="s">
        <v>227</v>
      </c>
      <c r="G824" s="235"/>
      <c r="H824" s="237" t="s">
        <v>21</v>
      </c>
      <c r="I824" s="239"/>
      <c r="J824" s="235"/>
      <c r="K824" s="235"/>
      <c r="L824" s="240"/>
      <c r="M824" s="241"/>
      <c r="N824" s="242"/>
      <c r="O824" s="242"/>
      <c r="P824" s="242"/>
      <c r="Q824" s="242"/>
      <c r="R824" s="242"/>
      <c r="S824" s="242"/>
      <c r="T824" s="24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44" t="s">
        <v>161</v>
      </c>
      <c r="AU824" s="244" t="s">
        <v>81</v>
      </c>
      <c r="AV824" s="13" t="s">
        <v>77</v>
      </c>
      <c r="AW824" s="13" t="s">
        <v>34</v>
      </c>
      <c r="AX824" s="13" t="s">
        <v>73</v>
      </c>
      <c r="AY824" s="244" t="s">
        <v>149</v>
      </c>
    </row>
    <row r="825" s="14" customFormat="1">
      <c r="A825" s="14"/>
      <c r="B825" s="245"/>
      <c r="C825" s="246"/>
      <c r="D825" s="236" t="s">
        <v>161</v>
      </c>
      <c r="E825" s="247" t="s">
        <v>21</v>
      </c>
      <c r="F825" s="248" t="s">
        <v>1098</v>
      </c>
      <c r="G825" s="246"/>
      <c r="H825" s="249">
        <v>47.530999999999999</v>
      </c>
      <c r="I825" s="250"/>
      <c r="J825" s="246"/>
      <c r="K825" s="246"/>
      <c r="L825" s="251"/>
      <c r="M825" s="252"/>
      <c r="N825" s="253"/>
      <c r="O825" s="253"/>
      <c r="P825" s="253"/>
      <c r="Q825" s="253"/>
      <c r="R825" s="253"/>
      <c r="S825" s="253"/>
      <c r="T825" s="25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T825" s="255" t="s">
        <v>161</v>
      </c>
      <c r="AU825" s="255" t="s">
        <v>81</v>
      </c>
      <c r="AV825" s="14" t="s">
        <v>81</v>
      </c>
      <c r="AW825" s="14" t="s">
        <v>34</v>
      </c>
      <c r="AX825" s="14" t="s">
        <v>73</v>
      </c>
      <c r="AY825" s="255" t="s">
        <v>149</v>
      </c>
    </row>
    <row r="826" s="14" customFormat="1">
      <c r="A826" s="14"/>
      <c r="B826" s="245"/>
      <c r="C826" s="246"/>
      <c r="D826" s="236" t="s">
        <v>161</v>
      </c>
      <c r="E826" s="247" t="s">
        <v>21</v>
      </c>
      <c r="F826" s="248" t="s">
        <v>1099</v>
      </c>
      <c r="G826" s="246"/>
      <c r="H826" s="249">
        <v>8.5120000000000005</v>
      </c>
      <c r="I826" s="250"/>
      <c r="J826" s="246"/>
      <c r="K826" s="246"/>
      <c r="L826" s="251"/>
      <c r="M826" s="252"/>
      <c r="N826" s="253"/>
      <c r="O826" s="253"/>
      <c r="P826" s="253"/>
      <c r="Q826" s="253"/>
      <c r="R826" s="253"/>
      <c r="S826" s="253"/>
      <c r="T826" s="25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55" t="s">
        <v>161</v>
      </c>
      <c r="AU826" s="255" t="s">
        <v>81</v>
      </c>
      <c r="AV826" s="14" t="s">
        <v>81</v>
      </c>
      <c r="AW826" s="14" t="s">
        <v>34</v>
      </c>
      <c r="AX826" s="14" t="s">
        <v>73</v>
      </c>
      <c r="AY826" s="255" t="s">
        <v>149</v>
      </c>
    </row>
    <row r="827" s="14" customFormat="1">
      <c r="A827" s="14"/>
      <c r="B827" s="245"/>
      <c r="C827" s="246"/>
      <c r="D827" s="236" t="s">
        <v>161</v>
      </c>
      <c r="E827" s="247" t="s">
        <v>21</v>
      </c>
      <c r="F827" s="248" t="s">
        <v>1100</v>
      </c>
      <c r="G827" s="246"/>
      <c r="H827" s="249">
        <v>-11.204000000000001</v>
      </c>
      <c r="I827" s="250"/>
      <c r="J827" s="246"/>
      <c r="K827" s="246"/>
      <c r="L827" s="251"/>
      <c r="M827" s="252"/>
      <c r="N827" s="253"/>
      <c r="O827" s="253"/>
      <c r="P827" s="253"/>
      <c r="Q827" s="253"/>
      <c r="R827" s="253"/>
      <c r="S827" s="253"/>
      <c r="T827" s="25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55" t="s">
        <v>161</v>
      </c>
      <c r="AU827" s="255" t="s">
        <v>81</v>
      </c>
      <c r="AV827" s="14" t="s">
        <v>81</v>
      </c>
      <c r="AW827" s="14" t="s">
        <v>34</v>
      </c>
      <c r="AX827" s="14" t="s">
        <v>73</v>
      </c>
      <c r="AY827" s="255" t="s">
        <v>149</v>
      </c>
    </row>
    <row r="828" s="13" customFormat="1">
      <c r="A828" s="13"/>
      <c r="B828" s="234"/>
      <c r="C828" s="235"/>
      <c r="D828" s="236" t="s">
        <v>161</v>
      </c>
      <c r="E828" s="237" t="s">
        <v>21</v>
      </c>
      <c r="F828" s="238" t="s">
        <v>1053</v>
      </c>
      <c r="G828" s="235"/>
      <c r="H828" s="237" t="s">
        <v>21</v>
      </c>
      <c r="I828" s="239"/>
      <c r="J828" s="235"/>
      <c r="K828" s="235"/>
      <c r="L828" s="240"/>
      <c r="M828" s="241"/>
      <c r="N828" s="242"/>
      <c r="O828" s="242"/>
      <c r="P828" s="242"/>
      <c r="Q828" s="242"/>
      <c r="R828" s="242"/>
      <c r="S828" s="242"/>
      <c r="T828" s="24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44" t="s">
        <v>161</v>
      </c>
      <c r="AU828" s="244" t="s">
        <v>81</v>
      </c>
      <c r="AV828" s="13" t="s">
        <v>77</v>
      </c>
      <c r="AW828" s="13" t="s">
        <v>34</v>
      </c>
      <c r="AX828" s="13" t="s">
        <v>73</v>
      </c>
      <c r="AY828" s="244" t="s">
        <v>149</v>
      </c>
    </row>
    <row r="829" s="14" customFormat="1">
      <c r="A829" s="14"/>
      <c r="B829" s="245"/>
      <c r="C829" s="246"/>
      <c r="D829" s="236" t="s">
        <v>161</v>
      </c>
      <c r="E829" s="247" t="s">
        <v>21</v>
      </c>
      <c r="F829" s="248" t="s">
        <v>1101</v>
      </c>
      <c r="G829" s="246"/>
      <c r="H829" s="249">
        <v>15.944000000000001</v>
      </c>
      <c r="I829" s="250"/>
      <c r="J829" s="246"/>
      <c r="K829" s="246"/>
      <c r="L829" s="251"/>
      <c r="M829" s="252"/>
      <c r="N829" s="253"/>
      <c r="O829" s="253"/>
      <c r="P829" s="253"/>
      <c r="Q829" s="253"/>
      <c r="R829" s="253"/>
      <c r="S829" s="253"/>
      <c r="T829" s="25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55" t="s">
        <v>161</v>
      </c>
      <c r="AU829" s="255" t="s">
        <v>81</v>
      </c>
      <c r="AV829" s="14" t="s">
        <v>81</v>
      </c>
      <c r="AW829" s="14" t="s">
        <v>34</v>
      </c>
      <c r="AX829" s="14" t="s">
        <v>73</v>
      </c>
      <c r="AY829" s="255" t="s">
        <v>149</v>
      </c>
    </row>
    <row r="830" s="13" customFormat="1">
      <c r="A830" s="13"/>
      <c r="B830" s="234"/>
      <c r="C830" s="235"/>
      <c r="D830" s="236" t="s">
        <v>161</v>
      </c>
      <c r="E830" s="237" t="s">
        <v>21</v>
      </c>
      <c r="F830" s="238" t="s">
        <v>669</v>
      </c>
      <c r="G830" s="235"/>
      <c r="H830" s="237" t="s">
        <v>21</v>
      </c>
      <c r="I830" s="239"/>
      <c r="J830" s="235"/>
      <c r="K830" s="235"/>
      <c r="L830" s="240"/>
      <c r="M830" s="241"/>
      <c r="N830" s="242"/>
      <c r="O830" s="242"/>
      <c r="P830" s="242"/>
      <c r="Q830" s="242"/>
      <c r="R830" s="242"/>
      <c r="S830" s="242"/>
      <c r="T830" s="24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44" t="s">
        <v>161</v>
      </c>
      <c r="AU830" s="244" t="s">
        <v>81</v>
      </c>
      <c r="AV830" s="13" t="s">
        <v>77</v>
      </c>
      <c r="AW830" s="13" t="s">
        <v>34</v>
      </c>
      <c r="AX830" s="13" t="s">
        <v>73</v>
      </c>
      <c r="AY830" s="244" t="s">
        <v>149</v>
      </c>
    </row>
    <row r="831" s="13" customFormat="1">
      <c r="A831" s="13"/>
      <c r="B831" s="234"/>
      <c r="C831" s="235"/>
      <c r="D831" s="236" t="s">
        <v>161</v>
      </c>
      <c r="E831" s="237" t="s">
        <v>21</v>
      </c>
      <c r="F831" s="238" t="s">
        <v>227</v>
      </c>
      <c r="G831" s="235"/>
      <c r="H831" s="237" t="s">
        <v>21</v>
      </c>
      <c r="I831" s="239"/>
      <c r="J831" s="235"/>
      <c r="K831" s="235"/>
      <c r="L831" s="240"/>
      <c r="M831" s="241"/>
      <c r="N831" s="242"/>
      <c r="O831" s="242"/>
      <c r="P831" s="242"/>
      <c r="Q831" s="242"/>
      <c r="R831" s="242"/>
      <c r="S831" s="242"/>
      <c r="T831" s="24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44" t="s">
        <v>161</v>
      </c>
      <c r="AU831" s="244" t="s">
        <v>81</v>
      </c>
      <c r="AV831" s="13" t="s">
        <v>77</v>
      </c>
      <c r="AW831" s="13" t="s">
        <v>34</v>
      </c>
      <c r="AX831" s="13" t="s">
        <v>73</v>
      </c>
      <c r="AY831" s="244" t="s">
        <v>149</v>
      </c>
    </row>
    <row r="832" s="14" customFormat="1">
      <c r="A832" s="14"/>
      <c r="B832" s="245"/>
      <c r="C832" s="246"/>
      <c r="D832" s="236" t="s">
        <v>161</v>
      </c>
      <c r="E832" s="247" t="s">
        <v>21</v>
      </c>
      <c r="F832" s="248" t="s">
        <v>1096</v>
      </c>
      <c r="G832" s="246"/>
      <c r="H832" s="249">
        <v>30.363</v>
      </c>
      <c r="I832" s="250"/>
      <c r="J832" s="246"/>
      <c r="K832" s="246"/>
      <c r="L832" s="251"/>
      <c r="M832" s="252"/>
      <c r="N832" s="253"/>
      <c r="O832" s="253"/>
      <c r="P832" s="253"/>
      <c r="Q832" s="253"/>
      <c r="R832" s="253"/>
      <c r="S832" s="253"/>
      <c r="T832" s="25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55" t="s">
        <v>161</v>
      </c>
      <c r="AU832" s="255" t="s">
        <v>81</v>
      </c>
      <c r="AV832" s="14" t="s">
        <v>81</v>
      </c>
      <c r="AW832" s="14" t="s">
        <v>34</v>
      </c>
      <c r="AX832" s="14" t="s">
        <v>73</v>
      </c>
      <c r="AY832" s="255" t="s">
        <v>149</v>
      </c>
    </row>
    <row r="833" s="13" customFormat="1">
      <c r="A833" s="13"/>
      <c r="B833" s="234"/>
      <c r="C833" s="235"/>
      <c r="D833" s="236" t="s">
        <v>161</v>
      </c>
      <c r="E833" s="237" t="s">
        <v>21</v>
      </c>
      <c r="F833" s="238" t="s">
        <v>1053</v>
      </c>
      <c r="G833" s="235"/>
      <c r="H833" s="237" t="s">
        <v>21</v>
      </c>
      <c r="I833" s="239"/>
      <c r="J833" s="235"/>
      <c r="K833" s="235"/>
      <c r="L833" s="240"/>
      <c r="M833" s="241"/>
      <c r="N833" s="242"/>
      <c r="O833" s="242"/>
      <c r="P833" s="242"/>
      <c r="Q833" s="242"/>
      <c r="R833" s="242"/>
      <c r="S833" s="242"/>
      <c r="T833" s="24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44" t="s">
        <v>161</v>
      </c>
      <c r="AU833" s="244" t="s">
        <v>81</v>
      </c>
      <c r="AV833" s="13" t="s">
        <v>77</v>
      </c>
      <c r="AW833" s="13" t="s">
        <v>34</v>
      </c>
      <c r="AX833" s="13" t="s">
        <v>73</v>
      </c>
      <c r="AY833" s="244" t="s">
        <v>149</v>
      </c>
    </row>
    <row r="834" s="14" customFormat="1">
      <c r="A834" s="14"/>
      <c r="B834" s="245"/>
      <c r="C834" s="246"/>
      <c r="D834" s="236" t="s">
        <v>161</v>
      </c>
      <c r="E834" s="247" t="s">
        <v>21</v>
      </c>
      <c r="F834" s="248" t="s">
        <v>1102</v>
      </c>
      <c r="G834" s="246"/>
      <c r="H834" s="249">
        <v>11.818</v>
      </c>
      <c r="I834" s="250"/>
      <c r="J834" s="246"/>
      <c r="K834" s="246"/>
      <c r="L834" s="251"/>
      <c r="M834" s="252"/>
      <c r="N834" s="253"/>
      <c r="O834" s="253"/>
      <c r="P834" s="253"/>
      <c r="Q834" s="253"/>
      <c r="R834" s="253"/>
      <c r="S834" s="253"/>
      <c r="T834" s="25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55" t="s">
        <v>161</v>
      </c>
      <c r="AU834" s="255" t="s">
        <v>81</v>
      </c>
      <c r="AV834" s="14" t="s">
        <v>81</v>
      </c>
      <c r="AW834" s="14" t="s">
        <v>34</v>
      </c>
      <c r="AX834" s="14" t="s">
        <v>73</v>
      </c>
      <c r="AY834" s="255" t="s">
        <v>149</v>
      </c>
    </row>
    <row r="835" s="14" customFormat="1">
      <c r="A835" s="14"/>
      <c r="B835" s="245"/>
      <c r="C835" s="246"/>
      <c r="D835" s="236" t="s">
        <v>161</v>
      </c>
      <c r="E835" s="247" t="s">
        <v>21</v>
      </c>
      <c r="F835" s="248" t="s">
        <v>1103</v>
      </c>
      <c r="G835" s="246"/>
      <c r="H835" s="249">
        <v>-2.8999999999999999</v>
      </c>
      <c r="I835" s="250"/>
      <c r="J835" s="246"/>
      <c r="K835" s="246"/>
      <c r="L835" s="251"/>
      <c r="M835" s="252"/>
      <c r="N835" s="253"/>
      <c r="O835" s="253"/>
      <c r="P835" s="253"/>
      <c r="Q835" s="253"/>
      <c r="R835" s="253"/>
      <c r="S835" s="253"/>
      <c r="T835" s="25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T835" s="255" t="s">
        <v>161</v>
      </c>
      <c r="AU835" s="255" t="s">
        <v>81</v>
      </c>
      <c r="AV835" s="14" t="s">
        <v>81</v>
      </c>
      <c r="AW835" s="14" t="s">
        <v>34</v>
      </c>
      <c r="AX835" s="14" t="s">
        <v>73</v>
      </c>
      <c r="AY835" s="255" t="s">
        <v>149</v>
      </c>
    </row>
    <row r="836" s="13" customFormat="1">
      <c r="A836" s="13"/>
      <c r="B836" s="234"/>
      <c r="C836" s="235"/>
      <c r="D836" s="236" t="s">
        <v>161</v>
      </c>
      <c r="E836" s="237" t="s">
        <v>21</v>
      </c>
      <c r="F836" s="238" t="s">
        <v>226</v>
      </c>
      <c r="G836" s="235"/>
      <c r="H836" s="237" t="s">
        <v>21</v>
      </c>
      <c r="I836" s="239"/>
      <c r="J836" s="235"/>
      <c r="K836" s="235"/>
      <c r="L836" s="240"/>
      <c r="M836" s="241"/>
      <c r="N836" s="242"/>
      <c r="O836" s="242"/>
      <c r="P836" s="242"/>
      <c r="Q836" s="242"/>
      <c r="R836" s="242"/>
      <c r="S836" s="242"/>
      <c r="T836" s="24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44" t="s">
        <v>161</v>
      </c>
      <c r="AU836" s="244" t="s">
        <v>81</v>
      </c>
      <c r="AV836" s="13" t="s">
        <v>77</v>
      </c>
      <c r="AW836" s="13" t="s">
        <v>34</v>
      </c>
      <c r="AX836" s="13" t="s">
        <v>73</v>
      </c>
      <c r="AY836" s="244" t="s">
        <v>149</v>
      </c>
    </row>
    <row r="837" s="13" customFormat="1">
      <c r="A837" s="13"/>
      <c r="B837" s="234"/>
      <c r="C837" s="235"/>
      <c r="D837" s="236" t="s">
        <v>161</v>
      </c>
      <c r="E837" s="237" t="s">
        <v>21</v>
      </c>
      <c r="F837" s="238" t="s">
        <v>227</v>
      </c>
      <c r="G837" s="235"/>
      <c r="H837" s="237" t="s">
        <v>21</v>
      </c>
      <c r="I837" s="239"/>
      <c r="J837" s="235"/>
      <c r="K837" s="235"/>
      <c r="L837" s="240"/>
      <c r="M837" s="241"/>
      <c r="N837" s="242"/>
      <c r="O837" s="242"/>
      <c r="P837" s="242"/>
      <c r="Q837" s="242"/>
      <c r="R837" s="242"/>
      <c r="S837" s="242"/>
      <c r="T837" s="24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44" t="s">
        <v>161</v>
      </c>
      <c r="AU837" s="244" t="s">
        <v>81</v>
      </c>
      <c r="AV837" s="13" t="s">
        <v>77</v>
      </c>
      <c r="AW837" s="13" t="s">
        <v>34</v>
      </c>
      <c r="AX837" s="13" t="s">
        <v>73</v>
      </c>
      <c r="AY837" s="244" t="s">
        <v>149</v>
      </c>
    </row>
    <row r="838" s="14" customFormat="1">
      <c r="A838" s="14"/>
      <c r="B838" s="245"/>
      <c r="C838" s="246"/>
      <c r="D838" s="236" t="s">
        <v>161</v>
      </c>
      <c r="E838" s="247" t="s">
        <v>21</v>
      </c>
      <c r="F838" s="248" t="s">
        <v>1104</v>
      </c>
      <c r="G838" s="246"/>
      <c r="H838" s="249">
        <v>75.733999999999995</v>
      </c>
      <c r="I838" s="250"/>
      <c r="J838" s="246"/>
      <c r="K838" s="246"/>
      <c r="L838" s="251"/>
      <c r="M838" s="252"/>
      <c r="N838" s="253"/>
      <c r="O838" s="253"/>
      <c r="P838" s="253"/>
      <c r="Q838" s="253"/>
      <c r="R838" s="253"/>
      <c r="S838" s="253"/>
      <c r="T838" s="25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55" t="s">
        <v>161</v>
      </c>
      <c r="AU838" s="255" t="s">
        <v>81</v>
      </c>
      <c r="AV838" s="14" t="s">
        <v>81</v>
      </c>
      <c r="AW838" s="14" t="s">
        <v>34</v>
      </c>
      <c r="AX838" s="14" t="s">
        <v>73</v>
      </c>
      <c r="AY838" s="255" t="s">
        <v>149</v>
      </c>
    </row>
    <row r="839" s="14" customFormat="1">
      <c r="A839" s="14"/>
      <c r="B839" s="245"/>
      <c r="C839" s="246"/>
      <c r="D839" s="236" t="s">
        <v>161</v>
      </c>
      <c r="E839" s="247" t="s">
        <v>21</v>
      </c>
      <c r="F839" s="248" t="s">
        <v>1105</v>
      </c>
      <c r="G839" s="246"/>
      <c r="H839" s="249">
        <v>-24.007999999999999</v>
      </c>
      <c r="I839" s="250"/>
      <c r="J839" s="246"/>
      <c r="K839" s="246"/>
      <c r="L839" s="251"/>
      <c r="M839" s="252"/>
      <c r="N839" s="253"/>
      <c r="O839" s="253"/>
      <c r="P839" s="253"/>
      <c r="Q839" s="253"/>
      <c r="R839" s="253"/>
      <c r="S839" s="253"/>
      <c r="T839" s="25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55" t="s">
        <v>161</v>
      </c>
      <c r="AU839" s="255" t="s">
        <v>81</v>
      </c>
      <c r="AV839" s="14" t="s">
        <v>81</v>
      </c>
      <c r="AW839" s="14" t="s">
        <v>34</v>
      </c>
      <c r="AX839" s="14" t="s">
        <v>73</v>
      </c>
      <c r="AY839" s="255" t="s">
        <v>149</v>
      </c>
    </row>
    <row r="840" s="13" customFormat="1">
      <c r="A840" s="13"/>
      <c r="B840" s="234"/>
      <c r="C840" s="235"/>
      <c r="D840" s="236" t="s">
        <v>161</v>
      </c>
      <c r="E840" s="237" t="s">
        <v>21</v>
      </c>
      <c r="F840" s="238" t="s">
        <v>1106</v>
      </c>
      <c r="G840" s="235"/>
      <c r="H840" s="237" t="s">
        <v>21</v>
      </c>
      <c r="I840" s="239"/>
      <c r="J840" s="235"/>
      <c r="K840" s="235"/>
      <c r="L840" s="240"/>
      <c r="M840" s="241"/>
      <c r="N840" s="242"/>
      <c r="O840" s="242"/>
      <c r="P840" s="242"/>
      <c r="Q840" s="242"/>
      <c r="R840" s="242"/>
      <c r="S840" s="242"/>
      <c r="T840" s="24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44" t="s">
        <v>161</v>
      </c>
      <c r="AU840" s="244" t="s">
        <v>81</v>
      </c>
      <c r="AV840" s="13" t="s">
        <v>77</v>
      </c>
      <c r="AW840" s="13" t="s">
        <v>34</v>
      </c>
      <c r="AX840" s="13" t="s">
        <v>73</v>
      </c>
      <c r="AY840" s="244" t="s">
        <v>149</v>
      </c>
    </row>
    <row r="841" s="14" customFormat="1">
      <c r="A841" s="14"/>
      <c r="B841" s="245"/>
      <c r="C841" s="246"/>
      <c r="D841" s="236" t="s">
        <v>161</v>
      </c>
      <c r="E841" s="247" t="s">
        <v>21</v>
      </c>
      <c r="F841" s="248" t="s">
        <v>1107</v>
      </c>
      <c r="G841" s="246"/>
      <c r="H841" s="249">
        <v>-6.5</v>
      </c>
      <c r="I841" s="250"/>
      <c r="J841" s="246"/>
      <c r="K841" s="246"/>
      <c r="L841" s="251"/>
      <c r="M841" s="252"/>
      <c r="N841" s="253"/>
      <c r="O841" s="253"/>
      <c r="P841" s="253"/>
      <c r="Q841" s="253"/>
      <c r="R841" s="253"/>
      <c r="S841" s="253"/>
      <c r="T841" s="25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55" t="s">
        <v>161</v>
      </c>
      <c r="AU841" s="255" t="s">
        <v>81</v>
      </c>
      <c r="AV841" s="14" t="s">
        <v>81</v>
      </c>
      <c r="AW841" s="14" t="s">
        <v>34</v>
      </c>
      <c r="AX841" s="14" t="s">
        <v>73</v>
      </c>
      <c r="AY841" s="255" t="s">
        <v>149</v>
      </c>
    </row>
    <row r="842" s="16" customFormat="1">
      <c r="A842" s="16"/>
      <c r="B842" s="267"/>
      <c r="C842" s="268"/>
      <c r="D842" s="236" t="s">
        <v>161</v>
      </c>
      <c r="E842" s="269" t="s">
        <v>499</v>
      </c>
      <c r="F842" s="270" t="s">
        <v>192</v>
      </c>
      <c r="G842" s="268"/>
      <c r="H842" s="271">
        <v>182.173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T842" s="277" t="s">
        <v>161</v>
      </c>
      <c r="AU842" s="277" t="s">
        <v>81</v>
      </c>
      <c r="AV842" s="16" t="s">
        <v>150</v>
      </c>
      <c r="AW842" s="16" t="s">
        <v>34</v>
      </c>
      <c r="AX842" s="16" t="s">
        <v>73</v>
      </c>
      <c r="AY842" s="277" t="s">
        <v>149</v>
      </c>
    </row>
    <row r="843" s="15" customFormat="1">
      <c r="A843" s="15"/>
      <c r="B843" s="256"/>
      <c r="C843" s="257"/>
      <c r="D843" s="236" t="s">
        <v>161</v>
      </c>
      <c r="E843" s="258" t="s">
        <v>21</v>
      </c>
      <c r="F843" s="259" t="s">
        <v>164</v>
      </c>
      <c r="G843" s="257"/>
      <c r="H843" s="260">
        <v>182.173</v>
      </c>
      <c r="I843" s="261"/>
      <c r="J843" s="257"/>
      <c r="K843" s="257"/>
      <c r="L843" s="262"/>
      <c r="M843" s="263"/>
      <c r="N843" s="264"/>
      <c r="O843" s="264"/>
      <c r="P843" s="264"/>
      <c r="Q843" s="264"/>
      <c r="R843" s="264"/>
      <c r="S843" s="264"/>
      <c r="T843" s="26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T843" s="266" t="s">
        <v>161</v>
      </c>
      <c r="AU843" s="266" t="s">
        <v>81</v>
      </c>
      <c r="AV843" s="15" t="s">
        <v>157</v>
      </c>
      <c r="AW843" s="15" t="s">
        <v>34</v>
      </c>
      <c r="AX843" s="15" t="s">
        <v>77</v>
      </c>
      <c r="AY843" s="266" t="s">
        <v>149</v>
      </c>
    </row>
    <row r="844" s="2" customFormat="1" ht="24.15" customHeight="1">
      <c r="A844" s="41"/>
      <c r="B844" s="42"/>
      <c r="C844" s="278" t="s">
        <v>1108</v>
      </c>
      <c r="D844" s="278" t="s">
        <v>229</v>
      </c>
      <c r="E844" s="279" t="s">
        <v>230</v>
      </c>
      <c r="F844" s="280" t="s">
        <v>231</v>
      </c>
      <c r="G844" s="281" t="s">
        <v>155</v>
      </c>
      <c r="H844" s="282">
        <v>191.28200000000001</v>
      </c>
      <c r="I844" s="283"/>
      <c r="J844" s="284">
        <f>ROUND(I844*H844,2)</f>
        <v>0</v>
      </c>
      <c r="K844" s="280" t="s">
        <v>156</v>
      </c>
      <c r="L844" s="285"/>
      <c r="M844" s="286" t="s">
        <v>21</v>
      </c>
      <c r="N844" s="287" t="s">
        <v>44</v>
      </c>
      <c r="O844" s="87"/>
      <c r="P844" s="225">
        <f>O844*H844</f>
        <v>0</v>
      </c>
      <c r="Q844" s="225">
        <v>0.021999999999999999</v>
      </c>
      <c r="R844" s="225">
        <f>Q844*H844</f>
        <v>4.2082040000000003</v>
      </c>
      <c r="S844" s="225">
        <v>0</v>
      </c>
      <c r="T844" s="226">
        <f>S844*H844</f>
        <v>0</v>
      </c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R844" s="227" t="s">
        <v>208</v>
      </c>
      <c r="AT844" s="227" t="s">
        <v>229</v>
      </c>
      <c r="AU844" s="227" t="s">
        <v>81</v>
      </c>
      <c r="AY844" s="20" t="s">
        <v>149</v>
      </c>
      <c r="BE844" s="228">
        <f>IF(N844="základní",J844,0)</f>
        <v>0</v>
      </c>
      <c r="BF844" s="228">
        <f>IF(N844="snížená",J844,0)</f>
        <v>0</v>
      </c>
      <c r="BG844" s="228">
        <f>IF(N844="zákl. přenesená",J844,0)</f>
        <v>0</v>
      </c>
      <c r="BH844" s="228">
        <f>IF(N844="sníž. přenesená",J844,0)</f>
        <v>0</v>
      </c>
      <c r="BI844" s="228">
        <f>IF(N844="nulová",J844,0)</f>
        <v>0</v>
      </c>
      <c r="BJ844" s="20" t="s">
        <v>77</v>
      </c>
      <c r="BK844" s="228">
        <f>ROUND(I844*H844,2)</f>
        <v>0</v>
      </c>
      <c r="BL844" s="20" t="s">
        <v>157</v>
      </c>
      <c r="BM844" s="227" t="s">
        <v>232</v>
      </c>
    </row>
    <row r="845" s="13" customFormat="1">
      <c r="A845" s="13"/>
      <c r="B845" s="234"/>
      <c r="C845" s="235"/>
      <c r="D845" s="236" t="s">
        <v>161</v>
      </c>
      <c r="E845" s="237" t="s">
        <v>21</v>
      </c>
      <c r="F845" s="238" t="s">
        <v>225</v>
      </c>
      <c r="G845" s="235"/>
      <c r="H845" s="237" t="s">
        <v>21</v>
      </c>
      <c r="I845" s="239"/>
      <c r="J845" s="235"/>
      <c r="K845" s="235"/>
      <c r="L845" s="240"/>
      <c r="M845" s="241"/>
      <c r="N845" s="242"/>
      <c r="O845" s="242"/>
      <c r="P845" s="242"/>
      <c r="Q845" s="242"/>
      <c r="R845" s="242"/>
      <c r="S845" s="242"/>
      <c r="T845" s="24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44" t="s">
        <v>161</v>
      </c>
      <c r="AU845" s="244" t="s">
        <v>81</v>
      </c>
      <c r="AV845" s="13" t="s">
        <v>77</v>
      </c>
      <c r="AW845" s="13" t="s">
        <v>34</v>
      </c>
      <c r="AX845" s="13" t="s">
        <v>73</v>
      </c>
      <c r="AY845" s="244" t="s">
        <v>149</v>
      </c>
    </row>
    <row r="846" s="14" customFormat="1">
      <c r="A846" s="14"/>
      <c r="B846" s="245"/>
      <c r="C846" s="246"/>
      <c r="D846" s="236" t="s">
        <v>161</v>
      </c>
      <c r="E846" s="247" t="s">
        <v>21</v>
      </c>
      <c r="F846" s="248" t="s">
        <v>1109</v>
      </c>
      <c r="G846" s="246"/>
      <c r="H846" s="249">
        <v>191.28200000000001</v>
      </c>
      <c r="I846" s="250"/>
      <c r="J846" s="246"/>
      <c r="K846" s="246"/>
      <c r="L846" s="251"/>
      <c r="M846" s="252"/>
      <c r="N846" s="253"/>
      <c r="O846" s="253"/>
      <c r="P846" s="253"/>
      <c r="Q846" s="253"/>
      <c r="R846" s="253"/>
      <c r="S846" s="253"/>
      <c r="T846" s="25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55" t="s">
        <v>161</v>
      </c>
      <c r="AU846" s="255" t="s">
        <v>81</v>
      </c>
      <c r="AV846" s="14" t="s">
        <v>81</v>
      </c>
      <c r="AW846" s="14" t="s">
        <v>34</v>
      </c>
      <c r="AX846" s="14" t="s">
        <v>73</v>
      </c>
      <c r="AY846" s="255" t="s">
        <v>149</v>
      </c>
    </row>
    <row r="847" s="15" customFormat="1">
      <c r="A847" s="15"/>
      <c r="B847" s="256"/>
      <c r="C847" s="257"/>
      <c r="D847" s="236" t="s">
        <v>161</v>
      </c>
      <c r="E847" s="258" t="s">
        <v>21</v>
      </c>
      <c r="F847" s="259" t="s">
        <v>164</v>
      </c>
      <c r="G847" s="257"/>
      <c r="H847" s="260">
        <v>191.28200000000001</v>
      </c>
      <c r="I847" s="261"/>
      <c r="J847" s="257"/>
      <c r="K847" s="257"/>
      <c r="L847" s="262"/>
      <c r="M847" s="263"/>
      <c r="N847" s="264"/>
      <c r="O847" s="264"/>
      <c r="P847" s="264"/>
      <c r="Q847" s="264"/>
      <c r="R847" s="264"/>
      <c r="S847" s="264"/>
      <c r="T847" s="26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T847" s="266" t="s">
        <v>161</v>
      </c>
      <c r="AU847" s="266" t="s">
        <v>81</v>
      </c>
      <c r="AV847" s="15" t="s">
        <v>157</v>
      </c>
      <c r="AW847" s="15" t="s">
        <v>34</v>
      </c>
      <c r="AX847" s="15" t="s">
        <v>77</v>
      </c>
      <c r="AY847" s="266" t="s">
        <v>149</v>
      </c>
    </row>
    <row r="848" s="2" customFormat="1" ht="55.5" customHeight="1">
      <c r="A848" s="41"/>
      <c r="B848" s="42"/>
      <c r="C848" s="216" t="s">
        <v>1110</v>
      </c>
      <c r="D848" s="216" t="s">
        <v>152</v>
      </c>
      <c r="E848" s="217" t="s">
        <v>1111</v>
      </c>
      <c r="F848" s="218" t="s">
        <v>1112</v>
      </c>
      <c r="G848" s="219" t="s">
        <v>174</v>
      </c>
      <c r="H848" s="220">
        <v>896.62</v>
      </c>
      <c r="I848" s="221"/>
      <c r="J848" s="222">
        <f>ROUND(I848*H848,2)</f>
        <v>0</v>
      </c>
      <c r="K848" s="218" t="s">
        <v>156</v>
      </c>
      <c r="L848" s="47"/>
      <c r="M848" s="223" t="s">
        <v>21</v>
      </c>
      <c r="N848" s="224" t="s">
        <v>44</v>
      </c>
      <c r="O848" s="87"/>
      <c r="P848" s="225">
        <f>O848*H848</f>
        <v>0</v>
      </c>
      <c r="Q848" s="225">
        <v>0.0033899999999999998</v>
      </c>
      <c r="R848" s="225">
        <f>Q848*H848</f>
        <v>3.0395417999999998</v>
      </c>
      <c r="S848" s="225">
        <v>0</v>
      </c>
      <c r="T848" s="226">
        <f>S848*H848</f>
        <v>0</v>
      </c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R848" s="227" t="s">
        <v>157</v>
      </c>
      <c r="AT848" s="227" t="s">
        <v>152</v>
      </c>
      <c r="AU848" s="227" t="s">
        <v>81</v>
      </c>
      <c r="AY848" s="20" t="s">
        <v>149</v>
      </c>
      <c r="BE848" s="228">
        <f>IF(N848="základní",J848,0)</f>
        <v>0</v>
      </c>
      <c r="BF848" s="228">
        <f>IF(N848="snížená",J848,0)</f>
        <v>0</v>
      </c>
      <c r="BG848" s="228">
        <f>IF(N848="zákl. přenesená",J848,0)</f>
        <v>0</v>
      </c>
      <c r="BH848" s="228">
        <f>IF(N848="sníž. přenesená",J848,0)</f>
        <v>0</v>
      </c>
      <c r="BI848" s="228">
        <f>IF(N848="nulová",J848,0)</f>
        <v>0</v>
      </c>
      <c r="BJ848" s="20" t="s">
        <v>77</v>
      </c>
      <c r="BK848" s="228">
        <f>ROUND(I848*H848,2)</f>
        <v>0</v>
      </c>
      <c r="BL848" s="20" t="s">
        <v>157</v>
      </c>
      <c r="BM848" s="227" t="s">
        <v>236</v>
      </c>
    </row>
    <row r="849" s="2" customFormat="1">
      <c r="A849" s="41"/>
      <c r="B849" s="42"/>
      <c r="C849" s="43"/>
      <c r="D849" s="229" t="s">
        <v>159</v>
      </c>
      <c r="E849" s="43"/>
      <c r="F849" s="230" t="s">
        <v>1113</v>
      </c>
      <c r="G849" s="43"/>
      <c r="H849" s="43"/>
      <c r="I849" s="231"/>
      <c r="J849" s="43"/>
      <c r="K849" s="43"/>
      <c r="L849" s="47"/>
      <c r="M849" s="232"/>
      <c r="N849" s="233"/>
      <c r="O849" s="87"/>
      <c r="P849" s="87"/>
      <c r="Q849" s="87"/>
      <c r="R849" s="87"/>
      <c r="S849" s="87"/>
      <c r="T849" s="88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T849" s="20" t="s">
        <v>159</v>
      </c>
      <c r="AU849" s="20" t="s">
        <v>81</v>
      </c>
    </row>
    <row r="850" s="13" customFormat="1">
      <c r="A850" s="13"/>
      <c r="B850" s="234"/>
      <c r="C850" s="235"/>
      <c r="D850" s="236" t="s">
        <v>161</v>
      </c>
      <c r="E850" s="237" t="s">
        <v>21</v>
      </c>
      <c r="F850" s="238" t="s">
        <v>238</v>
      </c>
      <c r="G850" s="235"/>
      <c r="H850" s="237" t="s">
        <v>21</v>
      </c>
      <c r="I850" s="239"/>
      <c r="J850" s="235"/>
      <c r="K850" s="235"/>
      <c r="L850" s="240"/>
      <c r="M850" s="241"/>
      <c r="N850" s="242"/>
      <c r="O850" s="242"/>
      <c r="P850" s="242"/>
      <c r="Q850" s="242"/>
      <c r="R850" s="242"/>
      <c r="S850" s="242"/>
      <c r="T850" s="24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44" t="s">
        <v>161</v>
      </c>
      <c r="AU850" s="244" t="s">
        <v>81</v>
      </c>
      <c r="AV850" s="13" t="s">
        <v>77</v>
      </c>
      <c r="AW850" s="13" t="s">
        <v>34</v>
      </c>
      <c r="AX850" s="13" t="s">
        <v>73</v>
      </c>
      <c r="AY850" s="244" t="s">
        <v>149</v>
      </c>
    </row>
    <row r="851" s="13" customFormat="1">
      <c r="A851" s="13"/>
      <c r="B851" s="234"/>
      <c r="C851" s="235"/>
      <c r="D851" s="236" t="s">
        <v>161</v>
      </c>
      <c r="E851" s="237" t="s">
        <v>21</v>
      </c>
      <c r="F851" s="238" t="s">
        <v>225</v>
      </c>
      <c r="G851" s="235"/>
      <c r="H851" s="237" t="s">
        <v>21</v>
      </c>
      <c r="I851" s="239"/>
      <c r="J851" s="235"/>
      <c r="K851" s="235"/>
      <c r="L851" s="240"/>
      <c r="M851" s="241"/>
      <c r="N851" s="242"/>
      <c r="O851" s="242"/>
      <c r="P851" s="242"/>
      <c r="Q851" s="242"/>
      <c r="R851" s="242"/>
      <c r="S851" s="242"/>
      <c r="T851" s="24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44" t="s">
        <v>161</v>
      </c>
      <c r="AU851" s="244" t="s">
        <v>81</v>
      </c>
      <c r="AV851" s="13" t="s">
        <v>77</v>
      </c>
      <c r="AW851" s="13" t="s">
        <v>34</v>
      </c>
      <c r="AX851" s="13" t="s">
        <v>73</v>
      </c>
      <c r="AY851" s="244" t="s">
        <v>149</v>
      </c>
    </row>
    <row r="852" s="13" customFormat="1">
      <c r="A852" s="13"/>
      <c r="B852" s="234"/>
      <c r="C852" s="235"/>
      <c r="D852" s="236" t="s">
        <v>161</v>
      </c>
      <c r="E852" s="237" t="s">
        <v>21</v>
      </c>
      <c r="F852" s="238" t="s">
        <v>976</v>
      </c>
      <c r="G852" s="235"/>
      <c r="H852" s="237" t="s">
        <v>21</v>
      </c>
      <c r="I852" s="239"/>
      <c r="J852" s="235"/>
      <c r="K852" s="235"/>
      <c r="L852" s="240"/>
      <c r="M852" s="241"/>
      <c r="N852" s="242"/>
      <c r="O852" s="242"/>
      <c r="P852" s="242"/>
      <c r="Q852" s="242"/>
      <c r="R852" s="242"/>
      <c r="S852" s="242"/>
      <c r="T852" s="24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44" t="s">
        <v>161</v>
      </c>
      <c r="AU852" s="244" t="s">
        <v>81</v>
      </c>
      <c r="AV852" s="13" t="s">
        <v>77</v>
      </c>
      <c r="AW852" s="13" t="s">
        <v>34</v>
      </c>
      <c r="AX852" s="13" t="s">
        <v>73</v>
      </c>
      <c r="AY852" s="244" t="s">
        <v>149</v>
      </c>
    </row>
    <row r="853" s="13" customFormat="1">
      <c r="A853" s="13"/>
      <c r="B853" s="234"/>
      <c r="C853" s="235"/>
      <c r="D853" s="236" t="s">
        <v>161</v>
      </c>
      <c r="E853" s="237" t="s">
        <v>21</v>
      </c>
      <c r="F853" s="238" t="s">
        <v>227</v>
      </c>
      <c r="G853" s="235"/>
      <c r="H853" s="237" t="s">
        <v>21</v>
      </c>
      <c r="I853" s="239"/>
      <c r="J853" s="235"/>
      <c r="K853" s="235"/>
      <c r="L853" s="240"/>
      <c r="M853" s="241"/>
      <c r="N853" s="242"/>
      <c r="O853" s="242"/>
      <c r="P853" s="242"/>
      <c r="Q853" s="242"/>
      <c r="R853" s="242"/>
      <c r="S853" s="242"/>
      <c r="T853" s="24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44" t="s">
        <v>161</v>
      </c>
      <c r="AU853" s="244" t="s">
        <v>81</v>
      </c>
      <c r="AV853" s="13" t="s">
        <v>77</v>
      </c>
      <c r="AW853" s="13" t="s">
        <v>34</v>
      </c>
      <c r="AX853" s="13" t="s">
        <v>73</v>
      </c>
      <c r="AY853" s="244" t="s">
        <v>149</v>
      </c>
    </row>
    <row r="854" s="14" customFormat="1">
      <c r="A854" s="14"/>
      <c r="B854" s="245"/>
      <c r="C854" s="246"/>
      <c r="D854" s="236" t="s">
        <v>161</v>
      </c>
      <c r="E854" s="247" t="s">
        <v>21</v>
      </c>
      <c r="F854" s="248" t="s">
        <v>1114</v>
      </c>
      <c r="G854" s="246"/>
      <c r="H854" s="249">
        <v>25.129999999999999</v>
      </c>
      <c r="I854" s="250"/>
      <c r="J854" s="246"/>
      <c r="K854" s="246"/>
      <c r="L854" s="251"/>
      <c r="M854" s="252"/>
      <c r="N854" s="253"/>
      <c r="O854" s="253"/>
      <c r="P854" s="253"/>
      <c r="Q854" s="253"/>
      <c r="R854" s="253"/>
      <c r="S854" s="253"/>
      <c r="T854" s="25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55" t="s">
        <v>161</v>
      </c>
      <c r="AU854" s="255" t="s">
        <v>81</v>
      </c>
      <c r="AV854" s="14" t="s">
        <v>81</v>
      </c>
      <c r="AW854" s="14" t="s">
        <v>34</v>
      </c>
      <c r="AX854" s="14" t="s">
        <v>73</v>
      </c>
      <c r="AY854" s="255" t="s">
        <v>149</v>
      </c>
    </row>
    <row r="855" s="13" customFormat="1">
      <c r="A855" s="13"/>
      <c r="B855" s="234"/>
      <c r="C855" s="235"/>
      <c r="D855" s="236" t="s">
        <v>161</v>
      </c>
      <c r="E855" s="237" t="s">
        <v>21</v>
      </c>
      <c r="F855" s="238" t="s">
        <v>669</v>
      </c>
      <c r="G855" s="235"/>
      <c r="H855" s="237" t="s">
        <v>21</v>
      </c>
      <c r="I855" s="239"/>
      <c r="J855" s="235"/>
      <c r="K855" s="235"/>
      <c r="L855" s="240"/>
      <c r="M855" s="241"/>
      <c r="N855" s="242"/>
      <c r="O855" s="242"/>
      <c r="P855" s="242"/>
      <c r="Q855" s="242"/>
      <c r="R855" s="242"/>
      <c r="S855" s="242"/>
      <c r="T855" s="24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44" t="s">
        <v>161</v>
      </c>
      <c r="AU855" s="244" t="s">
        <v>81</v>
      </c>
      <c r="AV855" s="13" t="s">
        <v>77</v>
      </c>
      <c r="AW855" s="13" t="s">
        <v>34</v>
      </c>
      <c r="AX855" s="13" t="s">
        <v>73</v>
      </c>
      <c r="AY855" s="244" t="s">
        <v>149</v>
      </c>
    </row>
    <row r="856" s="14" customFormat="1">
      <c r="A856" s="14"/>
      <c r="B856" s="245"/>
      <c r="C856" s="246"/>
      <c r="D856" s="236" t="s">
        <v>161</v>
      </c>
      <c r="E856" s="247" t="s">
        <v>21</v>
      </c>
      <c r="F856" s="248" t="s">
        <v>1115</v>
      </c>
      <c r="G856" s="246"/>
      <c r="H856" s="249">
        <v>2.8999999999999999</v>
      </c>
      <c r="I856" s="250"/>
      <c r="J856" s="246"/>
      <c r="K856" s="246"/>
      <c r="L856" s="251"/>
      <c r="M856" s="252"/>
      <c r="N856" s="253"/>
      <c r="O856" s="253"/>
      <c r="P856" s="253"/>
      <c r="Q856" s="253"/>
      <c r="R856" s="253"/>
      <c r="S856" s="253"/>
      <c r="T856" s="25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5" t="s">
        <v>161</v>
      </c>
      <c r="AU856" s="255" t="s">
        <v>81</v>
      </c>
      <c r="AV856" s="14" t="s">
        <v>81</v>
      </c>
      <c r="AW856" s="14" t="s">
        <v>34</v>
      </c>
      <c r="AX856" s="14" t="s">
        <v>73</v>
      </c>
      <c r="AY856" s="255" t="s">
        <v>149</v>
      </c>
    </row>
    <row r="857" s="13" customFormat="1">
      <c r="A857" s="13"/>
      <c r="B857" s="234"/>
      <c r="C857" s="235"/>
      <c r="D857" s="236" t="s">
        <v>161</v>
      </c>
      <c r="E857" s="237" t="s">
        <v>21</v>
      </c>
      <c r="F857" s="238" t="s">
        <v>226</v>
      </c>
      <c r="G857" s="235"/>
      <c r="H857" s="237" t="s">
        <v>21</v>
      </c>
      <c r="I857" s="239"/>
      <c r="J857" s="235"/>
      <c r="K857" s="235"/>
      <c r="L857" s="240"/>
      <c r="M857" s="241"/>
      <c r="N857" s="242"/>
      <c r="O857" s="242"/>
      <c r="P857" s="242"/>
      <c r="Q857" s="242"/>
      <c r="R857" s="242"/>
      <c r="S857" s="242"/>
      <c r="T857" s="24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44" t="s">
        <v>161</v>
      </c>
      <c r="AU857" s="244" t="s">
        <v>81</v>
      </c>
      <c r="AV857" s="13" t="s">
        <v>77</v>
      </c>
      <c r="AW857" s="13" t="s">
        <v>34</v>
      </c>
      <c r="AX857" s="13" t="s">
        <v>73</v>
      </c>
      <c r="AY857" s="244" t="s">
        <v>149</v>
      </c>
    </row>
    <row r="858" s="13" customFormat="1">
      <c r="A858" s="13"/>
      <c r="B858" s="234"/>
      <c r="C858" s="235"/>
      <c r="D858" s="236" t="s">
        <v>161</v>
      </c>
      <c r="E858" s="237" t="s">
        <v>21</v>
      </c>
      <c r="F858" s="238" t="s">
        <v>227</v>
      </c>
      <c r="G858" s="235"/>
      <c r="H858" s="237" t="s">
        <v>21</v>
      </c>
      <c r="I858" s="239"/>
      <c r="J858" s="235"/>
      <c r="K858" s="235"/>
      <c r="L858" s="240"/>
      <c r="M858" s="241"/>
      <c r="N858" s="242"/>
      <c r="O858" s="242"/>
      <c r="P858" s="242"/>
      <c r="Q858" s="242"/>
      <c r="R858" s="242"/>
      <c r="S858" s="242"/>
      <c r="T858" s="24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44" t="s">
        <v>161</v>
      </c>
      <c r="AU858" s="244" t="s">
        <v>81</v>
      </c>
      <c r="AV858" s="13" t="s">
        <v>77</v>
      </c>
      <c r="AW858" s="13" t="s">
        <v>34</v>
      </c>
      <c r="AX858" s="13" t="s">
        <v>73</v>
      </c>
      <c r="AY858" s="244" t="s">
        <v>149</v>
      </c>
    </row>
    <row r="859" s="14" customFormat="1">
      <c r="A859" s="14"/>
      <c r="B859" s="245"/>
      <c r="C859" s="246"/>
      <c r="D859" s="236" t="s">
        <v>161</v>
      </c>
      <c r="E859" s="247" t="s">
        <v>21</v>
      </c>
      <c r="F859" s="248" t="s">
        <v>1116</v>
      </c>
      <c r="G859" s="246"/>
      <c r="H859" s="249">
        <v>53.850000000000001</v>
      </c>
      <c r="I859" s="250"/>
      <c r="J859" s="246"/>
      <c r="K859" s="246"/>
      <c r="L859" s="251"/>
      <c r="M859" s="252"/>
      <c r="N859" s="253"/>
      <c r="O859" s="253"/>
      <c r="P859" s="253"/>
      <c r="Q859" s="253"/>
      <c r="R859" s="253"/>
      <c r="S859" s="253"/>
      <c r="T859" s="25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55" t="s">
        <v>161</v>
      </c>
      <c r="AU859" s="255" t="s">
        <v>81</v>
      </c>
      <c r="AV859" s="14" t="s">
        <v>81</v>
      </c>
      <c r="AW859" s="14" t="s">
        <v>34</v>
      </c>
      <c r="AX859" s="14" t="s">
        <v>73</v>
      </c>
      <c r="AY859" s="255" t="s">
        <v>149</v>
      </c>
    </row>
    <row r="860" s="13" customFormat="1">
      <c r="A860" s="13"/>
      <c r="B860" s="234"/>
      <c r="C860" s="235"/>
      <c r="D860" s="236" t="s">
        <v>161</v>
      </c>
      <c r="E860" s="237" t="s">
        <v>21</v>
      </c>
      <c r="F860" s="238" t="s">
        <v>1106</v>
      </c>
      <c r="G860" s="235"/>
      <c r="H860" s="237" t="s">
        <v>21</v>
      </c>
      <c r="I860" s="239"/>
      <c r="J860" s="235"/>
      <c r="K860" s="235"/>
      <c r="L860" s="240"/>
      <c r="M860" s="241"/>
      <c r="N860" s="242"/>
      <c r="O860" s="242"/>
      <c r="P860" s="242"/>
      <c r="Q860" s="242"/>
      <c r="R860" s="242"/>
      <c r="S860" s="242"/>
      <c r="T860" s="24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244" t="s">
        <v>161</v>
      </c>
      <c r="AU860" s="244" t="s">
        <v>81</v>
      </c>
      <c r="AV860" s="13" t="s">
        <v>77</v>
      </c>
      <c r="AW860" s="13" t="s">
        <v>34</v>
      </c>
      <c r="AX860" s="13" t="s">
        <v>73</v>
      </c>
      <c r="AY860" s="244" t="s">
        <v>149</v>
      </c>
    </row>
    <row r="861" s="14" customFormat="1">
      <c r="A861" s="14"/>
      <c r="B861" s="245"/>
      <c r="C861" s="246"/>
      <c r="D861" s="236" t="s">
        <v>161</v>
      </c>
      <c r="E861" s="247" t="s">
        <v>21</v>
      </c>
      <c r="F861" s="248" t="s">
        <v>1117</v>
      </c>
      <c r="G861" s="246"/>
      <c r="H861" s="249">
        <v>-7.1799999999999997</v>
      </c>
      <c r="I861" s="250"/>
      <c r="J861" s="246"/>
      <c r="K861" s="246"/>
      <c r="L861" s="251"/>
      <c r="M861" s="252"/>
      <c r="N861" s="253"/>
      <c r="O861" s="253"/>
      <c r="P861" s="253"/>
      <c r="Q861" s="253"/>
      <c r="R861" s="253"/>
      <c r="S861" s="253"/>
      <c r="T861" s="25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55" t="s">
        <v>161</v>
      </c>
      <c r="AU861" s="255" t="s">
        <v>81</v>
      </c>
      <c r="AV861" s="14" t="s">
        <v>81</v>
      </c>
      <c r="AW861" s="14" t="s">
        <v>34</v>
      </c>
      <c r="AX861" s="14" t="s">
        <v>73</v>
      </c>
      <c r="AY861" s="255" t="s">
        <v>149</v>
      </c>
    </row>
    <row r="862" s="16" customFormat="1">
      <c r="A862" s="16"/>
      <c r="B862" s="267"/>
      <c r="C862" s="268"/>
      <c r="D862" s="236" t="s">
        <v>161</v>
      </c>
      <c r="E862" s="269" t="s">
        <v>105</v>
      </c>
      <c r="F862" s="270" t="s">
        <v>192</v>
      </c>
      <c r="G862" s="268"/>
      <c r="H862" s="271">
        <v>74.700000000000003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T862" s="277" t="s">
        <v>161</v>
      </c>
      <c r="AU862" s="277" t="s">
        <v>81</v>
      </c>
      <c r="AV862" s="16" t="s">
        <v>150</v>
      </c>
      <c r="AW862" s="16" t="s">
        <v>34</v>
      </c>
      <c r="AX862" s="16" t="s">
        <v>73</v>
      </c>
      <c r="AY862" s="277" t="s">
        <v>149</v>
      </c>
    </row>
    <row r="863" s="13" customFormat="1">
      <c r="A863" s="13"/>
      <c r="B863" s="234"/>
      <c r="C863" s="235"/>
      <c r="D863" s="236" t="s">
        <v>161</v>
      </c>
      <c r="E863" s="237" t="s">
        <v>21</v>
      </c>
      <c r="F863" s="238" t="s">
        <v>238</v>
      </c>
      <c r="G863" s="235"/>
      <c r="H863" s="237" t="s">
        <v>21</v>
      </c>
      <c r="I863" s="239"/>
      <c r="J863" s="235"/>
      <c r="K863" s="235"/>
      <c r="L863" s="240"/>
      <c r="M863" s="241"/>
      <c r="N863" s="242"/>
      <c r="O863" s="242"/>
      <c r="P863" s="242"/>
      <c r="Q863" s="242"/>
      <c r="R863" s="242"/>
      <c r="S863" s="242"/>
      <c r="T863" s="24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44" t="s">
        <v>161</v>
      </c>
      <c r="AU863" s="244" t="s">
        <v>81</v>
      </c>
      <c r="AV863" s="13" t="s">
        <v>77</v>
      </c>
      <c r="AW863" s="13" t="s">
        <v>34</v>
      </c>
      <c r="AX863" s="13" t="s">
        <v>73</v>
      </c>
      <c r="AY863" s="244" t="s">
        <v>149</v>
      </c>
    </row>
    <row r="864" s="13" customFormat="1">
      <c r="A864" s="13"/>
      <c r="B864" s="234"/>
      <c r="C864" s="235"/>
      <c r="D864" s="236" t="s">
        <v>161</v>
      </c>
      <c r="E864" s="237" t="s">
        <v>21</v>
      </c>
      <c r="F864" s="238" t="s">
        <v>1049</v>
      </c>
      <c r="G864" s="235"/>
      <c r="H864" s="237" t="s">
        <v>21</v>
      </c>
      <c r="I864" s="239"/>
      <c r="J864" s="235"/>
      <c r="K864" s="235"/>
      <c r="L864" s="240"/>
      <c r="M864" s="241"/>
      <c r="N864" s="242"/>
      <c r="O864" s="242"/>
      <c r="P864" s="242"/>
      <c r="Q864" s="242"/>
      <c r="R864" s="242"/>
      <c r="S864" s="242"/>
      <c r="T864" s="24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44" t="s">
        <v>161</v>
      </c>
      <c r="AU864" s="244" t="s">
        <v>81</v>
      </c>
      <c r="AV864" s="13" t="s">
        <v>77</v>
      </c>
      <c r="AW864" s="13" t="s">
        <v>34</v>
      </c>
      <c r="AX864" s="13" t="s">
        <v>73</v>
      </c>
      <c r="AY864" s="244" t="s">
        <v>149</v>
      </c>
    </row>
    <row r="865" s="13" customFormat="1">
      <c r="A865" s="13"/>
      <c r="B865" s="234"/>
      <c r="C865" s="235"/>
      <c r="D865" s="236" t="s">
        <v>161</v>
      </c>
      <c r="E865" s="237" t="s">
        <v>21</v>
      </c>
      <c r="F865" s="238" t="s">
        <v>1022</v>
      </c>
      <c r="G865" s="235"/>
      <c r="H865" s="237" t="s">
        <v>21</v>
      </c>
      <c r="I865" s="239"/>
      <c r="J865" s="235"/>
      <c r="K865" s="235"/>
      <c r="L865" s="240"/>
      <c r="M865" s="241"/>
      <c r="N865" s="242"/>
      <c r="O865" s="242"/>
      <c r="P865" s="242"/>
      <c r="Q865" s="242"/>
      <c r="R865" s="242"/>
      <c r="S865" s="242"/>
      <c r="T865" s="24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44" t="s">
        <v>161</v>
      </c>
      <c r="AU865" s="244" t="s">
        <v>81</v>
      </c>
      <c r="AV865" s="13" t="s">
        <v>77</v>
      </c>
      <c r="AW865" s="13" t="s">
        <v>34</v>
      </c>
      <c r="AX865" s="13" t="s">
        <v>73</v>
      </c>
      <c r="AY865" s="244" t="s">
        <v>149</v>
      </c>
    </row>
    <row r="866" s="13" customFormat="1">
      <c r="A866" s="13"/>
      <c r="B866" s="234"/>
      <c r="C866" s="235"/>
      <c r="D866" s="236" t="s">
        <v>161</v>
      </c>
      <c r="E866" s="237" t="s">
        <v>21</v>
      </c>
      <c r="F866" s="238" t="s">
        <v>227</v>
      </c>
      <c r="G866" s="235"/>
      <c r="H866" s="237" t="s">
        <v>21</v>
      </c>
      <c r="I866" s="239"/>
      <c r="J866" s="235"/>
      <c r="K866" s="235"/>
      <c r="L866" s="240"/>
      <c r="M866" s="241"/>
      <c r="N866" s="242"/>
      <c r="O866" s="242"/>
      <c r="P866" s="242"/>
      <c r="Q866" s="242"/>
      <c r="R866" s="242"/>
      <c r="S866" s="242"/>
      <c r="T866" s="24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44" t="s">
        <v>161</v>
      </c>
      <c r="AU866" s="244" t="s">
        <v>81</v>
      </c>
      <c r="AV866" s="13" t="s">
        <v>77</v>
      </c>
      <c r="AW866" s="13" t="s">
        <v>34</v>
      </c>
      <c r="AX866" s="13" t="s">
        <v>73</v>
      </c>
      <c r="AY866" s="244" t="s">
        <v>149</v>
      </c>
    </row>
    <row r="867" s="14" customFormat="1">
      <c r="A867" s="14"/>
      <c r="B867" s="245"/>
      <c r="C867" s="246"/>
      <c r="D867" s="236" t="s">
        <v>161</v>
      </c>
      <c r="E867" s="247" t="s">
        <v>21</v>
      </c>
      <c r="F867" s="248" t="s">
        <v>1118</v>
      </c>
      <c r="G867" s="246"/>
      <c r="H867" s="249">
        <v>6.2999999999999998</v>
      </c>
      <c r="I867" s="250"/>
      <c r="J867" s="246"/>
      <c r="K867" s="246"/>
      <c r="L867" s="251"/>
      <c r="M867" s="252"/>
      <c r="N867" s="253"/>
      <c r="O867" s="253"/>
      <c r="P867" s="253"/>
      <c r="Q867" s="253"/>
      <c r="R867" s="253"/>
      <c r="S867" s="253"/>
      <c r="T867" s="25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55" t="s">
        <v>161</v>
      </c>
      <c r="AU867" s="255" t="s">
        <v>81</v>
      </c>
      <c r="AV867" s="14" t="s">
        <v>81</v>
      </c>
      <c r="AW867" s="14" t="s">
        <v>34</v>
      </c>
      <c r="AX867" s="14" t="s">
        <v>73</v>
      </c>
      <c r="AY867" s="255" t="s">
        <v>149</v>
      </c>
    </row>
    <row r="868" s="13" customFormat="1">
      <c r="A868" s="13"/>
      <c r="B868" s="234"/>
      <c r="C868" s="235"/>
      <c r="D868" s="236" t="s">
        <v>161</v>
      </c>
      <c r="E868" s="237" t="s">
        <v>21</v>
      </c>
      <c r="F868" s="238" t="s">
        <v>1053</v>
      </c>
      <c r="G868" s="235"/>
      <c r="H868" s="237" t="s">
        <v>21</v>
      </c>
      <c r="I868" s="239"/>
      <c r="J868" s="235"/>
      <c r="K868" s="235"/>
      <c r="L868" s="240"/>
      <c r="M868" s="241"/>
      <c r="N868" s="242"/>
      <c r="O868" s="242"/>
      <c r="P868" s="242"/>
      <c r="Q868" s="242"/>
      <c r="R868" s="242"/>
      <c r="S868" s="242"/>
      <c r="T868" s="24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44" t="s">
        <v>161</v>
      </c>
      <c r="AU868" s="244" t="s">
        <v>81</v>
      </c>
      <c r="AV868" s="13" t="s">
        <v>77</v>
      </c>
      <c r="AW868" s="13" t="s">
        <v>34</v>
      </c>
      <c r="AX868" s="13" t="s">
        <v>73</v>
      </c>
      <c r="AY868" s="244" t="s">
        <v>149</v>
      </c>
    </row>
    <row r="869" s="14" customFormat="1">
      <c r="A869" s="14"/>
      <c r="B869" s="245"/>
      <c r="C869" s="246"/>
      <c r="D869" s="236" t="s">
        <v>161</v>
      </c>
      <c r="E869" s="247" t="s">
        <v>21</v>
      </c>
      <c r="F869" s="248" t="s">
        <v>1119</v>
      </c>
      <c r="G869" s="246"/>
      <c r="H869" s="249">
        <v>60.399999999999999</v>
      </c>
      <c r="I869" s="250"/>
      <c r="J869" s="246"/>
      <c r="K869" s="246"/>
      <c r="L869" s="251"/>
      <c r="M869" s="252"/>
      <c r="N869" s="253"/>
      <c r="O869" s="253"/>
      <c r="P869" s="253"/>
      <c r="Q869" s="253"/>
      <c r="R869" s="253"/>
      <c r="S869" s="253"/>
      <c r="T869" s="25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T869" s="255" t="s">
        <v>161</v>
      </c>
      <c r="AU869" s="255" t="s">
        <v>81</v>
      </c>
      <c r="AV869" s="14" t="s">
        <v>81</v>
      </c>
      <c r="AW869" s="14" t="s">
        <v>34</v>
      </c>
      <c r="AX869" s="14" t="s">
        <v>73</v>
      </c>
      <c r="AY869" s="255" t="s">
        <v>149</v>
      </c>
    </row>
    <row r="870" s="13" customFormat="1">
      <c r="A870" s="13"/>
      <c r="B870" s="234"/>
      <c r="C870" s="235"/>
      <c r="D870" s="236" t="s">
        <v>161</v>
      </c>
      <c r="E870" s="237" t="s">
        <v>21</v>
      </c>
      <c r="F870" s="238" t="s">
        <v>976</v>
      </c>
      <c r="G870" s="235"/>
      <c r="H870" s="237" t="s">
        <v>21</v>
      </c>
      <c r="I870" s="239"/>
      <c r="J870" s="235"/>
      <c r="K870" s="235"/>
      <c r="L870" s="240"/>
      <c r="M870" s="241"/>
      <c r="N870" s="242"/>
      <c r="O870" s="242"/>
      <c r="P870" s="242"/>
      <c r="Q870" s="242"/>
      <c r="R870" s="242"/>
      <c r="S870" s="242"/>
      <c r="T870" s="24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44" t="s">
        <v>161</v>
      </c>
      <c r="AU870" s="244" t="s">
        <v>81</v>
      </c>
      <c r="AV870" s="13" t="s">
        <v>77</v>
      </c>
      <c r="AW870" s="13" t="s">
        <v>34</v>
      </c>
      <c r="AX870" s="13" t="s">
        <v>73</v>
      </c>
      <c r="AY870" s="244" t="s">
        <v>149</v>
      </c>
    </row>
    <row r="871" s="13" customFormat="1">
      <c r="A871" s="13"/>
      <c r="B871" s="234"/>
      <c r="C871" s="235"/>
      <c r="D871" s="236" t="s">
        <v>161</v>
      </c>
      <c r="E871" s="237" t="s">
        <v>21</v>
      </c>
      <c r="F871" s="238" t="s">
        <v>227</v>
      </c>
      <c r="G871" s="235"/>
      <c r="H871" s="237" t="s">
        <v>21</v>
      </c>
      <c r="I871" s="239"/>
      <c r="J871" s="235"/>
      <c r="K871" s="235"/>
      <c r="L871" s="240"/>
      <c r="M871" s="241"/>
      <c r="N871" s="242"/>
      <c r="O871" s="242"/>
      <c r="P871" s="242"/>
      <c r="Q871" s="242"/>
      <c r="R871" s="242"/>
      <c r="S871" s="242"/>
      <c r="T871" s="24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44" t="s">
        <v>161</v>
      </c>
      <c r="AU871" s="244" t="s">
        <v>81</v>
      </c>
      <c r="AV871" s="13" t="s">
        <v>77</v>
      </c>
      <c r="AW871" s="13" t="s">
        <v>34</v>
      </c>
      <c r="AX871" s="13" t="s">
        <v>73</v>
      </c>
      <c r="AY871" s="244" t="s">
        <v>149</v>
      </c>
    </row>
    <row r="872" s="13" customFormat="1">
      <c r="A872" s="13"/>
      <c r="B872" s="234"/>
      <c r="C872" s="235"/>
      <c r="D872" s="236" t="s">
        <v>161</v>
      </c>
      <c r="E872" s="237" t="s">
        <v>21</v>
      </c>
      <c r="F872" s="238" t="s">
        <v>1073</v>
      </c>
      <c r="G872" s="235"/>
      <c r="H872" s="237" t="s">
        <v>21</v>
      </c>
      <c r="I872" s="239"/>
      <c r="J872" s="235"/>
      <c r="K872" s="235"/>
      <c r="L872" s="240"/>
      <c r="M872" s="241"/>
      <c r="N872" s="242"/>
      <c r="O872" s="242"/>
      <c r="P872" s="242"/>
      <c r="Q872" s="242"/>
      <c r="R872" s="242"/>
      <c r="S872" s="242"/>
      <c r="T872" s="24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44" t="s">
        <v>161</v>
      </c>
      <c r="AU872" s="244" t="s">
        <v>81</v>
      </c>
      <c r="AV872" s="13" t="s">
        <v>77</v>
      </c>
      <c r="AW872" s="13" t="s">
        <v>34</v>
      </c>
      <c r="AX872" s="13" t="s">
        <v>73</v>
      </c>
      <c r="AY872" s="244" t="s">
        <v>149</v>
      </c>
    </row>
    <row r="873" s="14" customFormat="1">
      <c r="A873" s="14"/>
      <c r="B873" s="245"/>
      <c r="C873" s="246"/>
      <c r="D873" s="236" t="s">
        <v>161</v>
      </c>
      <c r="E873" s="247" t="s">
        <v>21</v>
      </c>
      <c r="F873" s="248" t="s">
        <v>1120</v>
      </c>
      <c r="G873" s="246"/>
      <c r="H873" s="249">
        <v>13.199999999999999</v>
      </c>
      <c r="I873" s="250"/>
      <c r="J873" s="246"/>
      <c r="K873" s="246"/>
      <c r="L873" s="251"/>
      <c r="M873" s="252"/>
      <c r="N873" s="253"/>
      <c r="O873" s="253"/>
      <c r="P873" s="253"/>
      <c r="Q873" s="253"/>
      <c r="R873" s="253"/>
      <c r="S873" s="253"/>
      <c r="T873" s="25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55" t="s">
        <v>161</v>
      </c>
      <c r="AU873" s="255" t="s">
        <v>81</v>
      </c>
      <c r="AV873" s="14" t="s">
        <v>81</v>
      </c>
      <c r="AW873" s="14" t="s">
        <v>34</v>
      </c>
      <c r="AX873" s="14" t="s">
        <v>73</v>
      </c>
      <c r="AY873" s="255" t="s">
        <v>149</v>
      </c>
    </row>
    <row r="874" s="13" customFormat="1">
      <c r="A874" s="13"/>
      <c r="B874" s="234"/>
      <c r="C874" s="235"/>
      <c r="D874" s="236" t="s">
        <v>161</v>
      </c>
      <c r="E874" s="237" t="s">
        <v>21</v>
      </c>
      <c r="F874" s="238" t="s">
        <v>1050</v>
      </c>
      <c r="G874" s="235"/>
      <c r="H874" s="237" t="s">
        <v>21</v>
      </c>
      <c r="I874" s="239"/>
      <c r="J874" s="235"/>
      <c r="K874" s="235"/>
      <c r="L874" s="240"/>
      <c r="M874" s="241"/>
      <c r="N874" s="242"/>
      <c r="O874" s="242"/>
      <c r="P874" s="242"/>
      <c r="Q874" s="242"/>
      <c r="R874" s="242"/>
      <c r="S874" s="242"/>
      <c r="T874" s="24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44" t="s">
        <v>161</v>
      </c>
      <c r="AU874" s="244" t="s">
        <v>81</v>
      </c>
      <c r="AV874" s="13" t="s">
        <v>77</v>
      </c>
      <c r="AW874" s="13" t="s">
        <v>34</v>
      </c>
      <c r="AX874" s="13" t="s">
        <v>73</v>
      </c>
      <c r="AY874" s="244" t="s">
        <v>149</v>
      </c>
    </row>
    <row r="875" s="14" customFormat="1">
      <c r="A875" s="14"/>
      <c r="B875" s="245"/>
      <c r="C875" s="246"/>
      <c r="D875" s="236" t="s">
        <v>161</v>
      </c>
      <c r="E875" s="247" t="s">
        <v>21</v>
      </c>
      <c r="F875" s="248" t="s">
        <v>1121</v>
      </c>
      <c r="G875" s="246"/>
      <c r="H875" s="249">
        <v>215.19999999999999</v>
      </c>
      <c r="I875" s="250"/>
      <c r="J875" s="246"/>
      <c r="K875" s="246"/>
      <c r="L875" s="251"/>
      <c r="M875" s="252"/>
      <c r="N875" s="253"/>
      <c r="O875" s="253"/>
      <c r="P875" s="253"/>
      <c r="Q875" s="253"/>
      <c r="R875" s="253"/>
      <c r="S875" s="253"/>
      <c r="T875" s="25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55" t="s">
        <v>161</v>
      </c>
      <c r="AU875" s="255" t="s">
        <v>81</v>
      </c>
      <c r="AV875" s="14" t="s">
        <v>81</v>
      </c>
      <c r="AW875" s="14" t="s">
        <v>34</v>
      </c>
      <c r="AX875" s="14" t="s">
        <v>73</v>
      </c>
      <c r="AY875" s="255" t="s">
        <v>149</v>
      </c>
    </row>
    <row r="876" s="14" customFormat="1">
      <c r="A876" s="14"/>
      <c r="B876" s="245"/>
      <c r="C876" s="246"/>
      <c r="D876" s="236" t="s">
        <v>161</v>
      </c>
      <c r="E876" s="247" t="s">
        <v>21</v>
      </c>
      <c r="F876" s="248" t="s">
        <v>1122</v>
      </c>
      <c r="G876" s="246"/>
      <c r="H876" s="249">
        <v>73.219999999999999</v>
      </c>
      <c r="I876" s="250"/>
      <c r="J876" s="246"/>
      <c r="K876" s="246"/>
      <c r="L876" s="251"/>
      <c r="M876" s="252"/>
      <c r="N876" s="253"/>
      <c r="O876" s="253"/>
      <c r="P876" s="253"/>
      <c r="Q876" s="253"/>
      <c r="R876" s="253"/>
      <c r="S876" s="253"/>
      <c r="T876" s="25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55" t="s">
        <v>161</v>
      </c>
      <c r="AU876" s="255" t="s">
        <v>81</v>
      </c>
      <c r="AV876" s="14" t="s">
        <v>81</v>
      </c>
      <c r="AW876" s="14" t="s">
        <v>34</v>
      </c>
      <c r="AX876" s="14" t="s">
        <v>73</v>
      </c>
      <c r="AY876" s="255" t="s">
        <v>149</v>
      </c>
    </row>
    <row r="877" s="13" customFormat="1">
      <c r="A877" s="13"/>
      <c r="B877" s="234"/>
      <c r="C877" s="235"/>
      <c r="D877" s="236" t="s">
        <v>161</v>
      </c>
      <c r="E877" s="237" t="s">
        <v>21</v>
      </c>
      <c r="F877" s="238" t="s">
        <v>1053</v>
      </c>
      <c r="G877" s="235"/>
      <c r="H877" s="237" t="s">
        <v>21</v>
      </c>
      <c r="I877" s="239"/>
      <c r="J877" s="235"/>
      <c r="K877" s="235"/>
      <c r="L877" s="240"/>
      <c r="M877" s="241"/>
      <c r="N877" s="242"/>
      <c r="O877" s="242"/>
      <c r="P877" s="242"/>
      <c r="Q877" s="242"/>
      <c r="R877" s="242"/>
      <c r="S877" s="242"/>
      <c r="T877" s="24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44" t="s">
        <v>161</v>
      </c>
      <c r="AU877" s="244" t="s">
        <v>81</v>
      </c>
      <c r="AV877" s="13" t="s">
        <v>77</v>
      </c>
      <c r="AW877" s="13" t="s">
        <v>34</v>
      </c>
      <c r="AX877" s="13" t="s">
        <v>73</v>
      </c>
      <c r="AY877" s="244" t="s">
        <v>149</v>
      </c>
    </row>
    <row r="878" s="14" customFormat="1">
      <c r="A878" s="14"/>
      <c r="B878" s="245"/>
      <c r="C878" s="246"/>
      <c r="D878" s="236" t="s">
        <v>161</v>
      </c>
      <c r="E878" s="247" t="s">
        <v>21</v>
      </c>
      <c r="F878" s="248" t="s">
        <v>1123</v>
      </c>
      <c r="G878" s="246"/>
      <c r="H878" s="249">
        <v>67.200000000000003</v>
      </c>
      <c r="I878" s="250"/>
      <c r="J878" s="246"/>
      <c r="K878" s="246"/>
      <c r="L878" s="251"/>
      <c r="M878" s="252"/>
      <c r="N878" s="253"/>
      <c r="O878" s="253"/>
      <c r="P878" s="253"/>
      <c r="Q878" s="253"/>
      <c r="R878" s="253"/>
      <c r="S878" s="253"/>
      <c r="T878" s="25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5" t="s">
        <v>161</v>
      </c>
      <c r="AU878" s="255" t="s">
        <v>81</v>
      </c>
      <c r="AV878" s="14" t="s">
        <v>81</v>
      </c>
      <c r="AW878" s="14" t="s">
        <v>34</v>
      </c>
      <c r="AX878" s="14" t="s">
        <v>73</v>
      </c>
      <c r="AY878" s="255" t="s">
        <v>149</v>
      </c>
    </row>
    <row r="879" s="13" customFormat="1">
      <c r="A879" s="13"/>
      <c r="B879" s="234"/>
      <c r="C879" s="235"/>
      <c r="D879" s="236" t="s">
        <v>161</v>
      </c>
      <c r="E879" s="237" t="s">
        <v>21</v>
      </c>
      <c r="F879" s="238" t="s">
        <v>669</v>
      </c>
      <c r="G879" s="235"/>
      <c r="H879" s="237" t="s">
        <v>21</v>
      </c>
      <c r="I879" s="239"/>
      <c r="J879" s="235"/>
      <c r="K879" s="235"/>
      <c r="L879" s="240"/>
      <c r="M879" s="241"/>
      <c r="N879" s="242"/>
      <c r="O879" s="242"/>
      <c r="P879" s="242"/>
      <c r="Q879" s="242"/>
      <c r="R879" s="242"/>
      <c r="S879" s="242"/>
      <c r="T879" s="24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44" t="s">
        <v>161</v>
      </c>
      <c r="AU879" s="244" t="s">
        <v>81</v>
      </c>
      <c r="AV879" s="13" t="s">
        <v>77</v>
      </c>
      <c r="AW879" s="13" t="s">
        <v>34</v>
      </c>
      <c r="AX879" s="13" t="s">
        <v>73</v>
      </c>
      <c r="AY879" s="244" t="s">
        <v>149</v>
      </c>
    </row>
    <row r="880" s="13" customFormat="1">
      <c r="A880" s="13"/>
      <c r="B880" s="234"/>
      <c r="C880" s="235"/>
      <c r="D880" s="236" t="s">
        <v>161</v>
      </c>
      <c r="E880" s="237" t="s">
        <v>21</v>
      </c>
      <c r="F880" s="238" t="s">
        <v>227</v>
      </c>
      <c r="G880" s="235"/>
      <c r="H880" s="237" t="s">
        <v>21</v>
      </c>
      <c r="I880" s="239"/>
      <c r="J880" s="235"/>
      <c r="K880" s="235"/>
      <c r="L880" s="240"/>
      <c r="M880" s="241"/>
      <c r="N880" s="242"/>
      <c r="O880" s="242"/>
      <c r="P880" s="242"/>
      <c r="Q880" s="242"/>
      <c r="R880" s="242"/>
      <c r="S880" s="242"/>
      <c r="T880" s="24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44" t="s">
        <v>161</v>
      </c>
      <c r="AU880" s="244" t="s">
        <v>81</v>
      </c>
      <c r="AV880" s="13" t="s">
        <v>77</v>
      </c>
      <c r="AW880" s="13" t="s">
        <v>34</v>
      </c>
      <c r="AX880" s="13" t="s">
        <v>73</v>
      </c>
      <c r="AY880" s="244" t="s">
        <v>149</v>
      </c>
    </row>
    <row r="881" s="14" customFormat="1">
      <c r="A881" s="14"/>
      <c r="B881" s="245"/>
      <c r="C881" s="246"/>
      <c r="D881" s="236" t="s">
        <v>161</v>
      </c>
      <c r="E881" s="247" t="s">
        <v>21</v>
      </c>
      <c r="F881" s="248" t="s">
        <v>1124</v>
      </c>
      <c r="G881" s="246"/>
      <c r="H881" s="249">
        <v>11.699999999999999</v>
      </c>
      <c r="I881" s="250"/>
      <c r="J881" s="246"/>
      <c r="K881" s="246"/>
      <c r="L881" s="251"/>
      <c r="M881" s="252"/>
      <c r="N881" s="253"/>
      <c r="O881" s="253"/>
      <c r="P881" s="253"/>
      <c r="Q881" s="253"/>
      <c r="R881" s="253"/>
      <c r="S881" s="253"/>
      <c r="T881" s="25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55" t="s">
        <v>161</v>
      </c>
      <c r="AU881" s="255" t="s">
        <v>81</v>
      </c>
      <c r="AV881" s="14" t="s">
        <v>81</v>
      </c>
      <c r="AW881" s="14" t="s">
        <v>34</v>
      </c>
      <c r="AX881" s="14" t="s">
        <v>73</v>
      </c>
      <c r="AY881" s="255" t="s">
        <v>149</v>
      </c>
    </row>
    <row r="882" s="13" customFormat="1">
      <c r="A882" s="13"/>
      <c r="B882" s="234"/>
      <c r="C882" s="235"/>
      <c r="D882" s="236" t="s">
        <v>161</v>
      </c>
      <c r="E882" s="237" t="s">
        <v>21</v>
      </c>
      <c r="F882" s="238" t="s">
        <v>1053</v>
      </c>
      <c r="G882" s="235"/>
      <c r="H882" s="237" t="s">
        <v>21</v>
      </c>
      <c r="I882" s="239"/>
      <c r="J882" s="235"/>
      <c r="K882" s="235"/>
      <c r="L882" s="240"/>
      <c r="M882" s="241"/>
      <c r="N882" s="242"/>
      <c r="O882" s="242"/>
      <c r="P882" s="242"/>
      <c r="Q882" s="242"/>
      <c r="R882" s="242"/>
      <c r="S882" s="242"/>
      <c r="T882" s="24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44" t="s">
        <v>161</v>
      </c>
      <c r="AU882" s="244" t="s">
        <v>81</v>
      </c>
      <c r="AV882" s="13" t="s">
        <v>77</v>
      </c>
      <c r="AW882" s="13" t="s">
        <v>34</v>
      </c>
      <c r="AX882" s="13" t="s">
        <v>73</v>
      </c>
      <c r="AY882" s="244" t="s">
        <v>149</v>
      </c>
    </row>
    <row r="883" s="14" customFormat="1">
      <c r="A883" s="14"/>
      <c r="B883" s="245"/>
      <c r="C883" s="246"/>
      <c r="D883" s="236" t="s">
        <v>161</v>
      </c>
      <c r="E883" s="247" t="s">
        <v>21</v>
      </c>
      <c r="F883" s="248" t="s">
        <v>1125</v>
      </c>
      <c r="G883" s="246"/>
      <c r="H883" s="249">
        <v>43.700000000000003</v>
      </c>
      <c r="I883" s="250"/>
      <c r="J883" s="246"/>
      <c r="K883" s="246"/>
      <c r="L883" s="251"/>
      <c r="M883" s="252"/>
      <c r="N883" s="253"/>
      <c r="O883" s="253"/>
      <c r="P883" s="253"/>
      <c r="Q883" s="253"/>
      <c r="R883" s="253"/>
      <c r="S883" s="253"/>
      <c r="T883" s="25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55" t="s">
        <v>161</v>
      </c>
      <c r="AU883" s="255" t="s">
        <v>81</v>
      </c>
      <c r="AV883" s="14" t="s">
        <v>81</v>
      </c>
      <c r="AW883" s="14" t="s">
        <v>34</v>
      </c>
      <c r="AX883" s="14" t="s">
        <v>73</v>
      </c>
      <c r="AY883" s="255" t="s">
        <v>149</v>
      </c>
    </row>
    <row r="884" s="13" customFormat="1">
      <c r="A884" s="13"/>
      <c r="B884" s="234"/>
      <c r="C884" s="235"/>
      <c r="D884" s="236" t="s">
        <v>161</v>
      </c>
      <c r="E884" s="237" t="s">
        <v>21</v>
      </c>
      <c r="F884" s="238" t="s">
        <v>226</v>
      </c>
      <c r="G884" s="235"/>
      <c r="H884" s="237" t="s">
        <v>21</v>
      </c>
      <c r="I884" s="239"/>
      <c r="J884" s="235"/>
      <c r="K884" s="235"/>
      <c r="L884" s="240"/>
      <c r="M884" s="241"/>
      <c r="N884" s="242"/>
      <c r="O884" s="242"/>
      <c r="P884" s="242"/>
      <c r="Q884" s="242"/>
      <c r="R884" s="242"/>
      <c r="S884" s="242"/>
      <c r="T884" s="24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44" t="s">
        <v>161</v>
      </c>
      <c r="AU884" s="244" t="s">
        <v>81</v>
      </c>
      <c r="AV884" s="13" t="s">
        <v>77</v>
      </c>
      <c r="AW884" s="13" t="s">
        <v>34</v>
      </c>
      <c r="AX884" s="13" t="s">
        <v>73</v>
      </c>
      <c r="AY884" s="244" t="s">
        <v>149</v>
      </c>
    </row>
    <row r="885" s="13" customFormat="1">
      <c r="A885" s="13"/>
      <c r="B885" s="234"/>
      <c r="C885" s="235"/>
      <c r="D885" s="236" t="s">
        <v>161</v>
      </c>
      <c r="E885" s="237" t="s">
        <v>21</v>
      </c>
      <c r="F885" s="238" t="s">
        <v>227</v>
      </c>
      <c r="G885" s="235"/>
      <c r="H885" s="237" t="s">
        <v>21</v>
      </c>
      <c r="I885" s="239"/>
      <c r="J885" s="235"/>
      <c r="K885" s="235"/>
      <c r="L885" s="240"/>
      <c r="M885" s="241"/>
      <c r="N885" s="242"/>
      <c r="O885" s="242"/>
      <c r="P885" s="242"/>
      <c r="Q885" s="242"/>
      <c r="R885" s="242"/>
      <c r="S885" s="242"/>
      <c r="T885" s="24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44" t="s">
        <v>161</v>
      </c>
      <c r="AU885" s="244" t="s">
        <v>81</v>
      </c>
      <c r="AV885" s="13" t="s">
        <v>77</v>
      </c>
      <c r="AW885" s="13" t="s">
        <v>34</v>
      </c>
      <c r="AX885" s="13" t="s">
        <v>73</v>
      </c>
      <c r="AY885" s="244" t="s">
        <v>149</v>
      </c>
    </row>
    <row r="886" s="13" customFormat="1">
      <c r="A886" s="13"/>
      <c r="B886" s="234"/>
      <c r="C886" s="235"/>
      <c r="D886" s="236" t="s">
        <v>161</v>
      </c>
      <c r="E886" s="237" t="s">
        <v>21</v>
      </c>
      <c r="F886" s="238" t="s">
        <v>1073</v>
      </c>
      <c r="G886" s="235"/>
      <c r="H886" s="237" t="s">
        <v>21</v>
      </c>
      <c r="I886" s="239"/>
      <c r="J886" s="235"/>
      <c r="K886" s="235"/>
      <c r="L886" s="240"/>
      <c r="M886" s="241"/>
      <c r="N886" s="242"/>
      <c r="O886" s="242"/>
      <c r="P886" s="242"/>
      <c r="Q886" s="242"/>
      <c r="R886" s="242"/>
      <c r="S886" s="242"/>
      <c r="T886" s="24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44" t="s">
        <v>161</v>
      </c>
      <c r="AU886" s="244" t="s">
        <v>81</v>
      </c>
      <c r="AV886" s="13" t="s">
        <v>77</v>
      </c>
      <c r="AW886" s="13" t="s">
        <v>34</v>
      </c>
      <c r="AX886" s="13" t="s">
        <v>73</v>
      </c>
      <c r="AY886" s="244" t="s">
        <v>149</v>
      </c>
    </row>
    <row r="887" s="14" customFormat="1">
      <c r="A887" s="14"/>
      <c r="B887" s="245"/>
      <c r="C887" s="246"/>
      <c r="D887" s="236" t="s">
        <v>161</v>
      </c>
      <c r="E887" s="247" t="s">
        <v>21</v>
      </c>
      <c r="F887" s="248" t="s">
        <v>1126</v>
      </c>
      <c r="G887" s="246"/>
      <c r="H887" s="249">
        <v>11</v>
      </c>
      <c r="I887" s="250"/>
      <c r="J887" s="246"/>
      <c r="K887" s="246"/>
      <c r="L887" s="251"/>
      <c r="M887" s="252"/>
      <c r="N887" s="253"/>
      <c r="O887" s="253"/>
      <c r="P887" s="253"/>
      <c r="Q887" s="253"/>
      <c r="R887" s="253"/>
      <c r="S887" s="253"/>
      <c r="T887" s="25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5" t="s">
        <v>161</v>
      </c>
      <c r="AU887" s="255" t="s">
        <v>81</v>
      </c>
      <c r="AV887" s="14" t="s">
        <v>81</v>
      </c>
      <c r="AW887" s="14" t="s">
        <v>34</v>
      </c>
      <c r="AX887" s="14" t="s">
        <v>73</v>
      </c>
      <c r="AY887" s="255" t="s">
        <v>149</v>
      </c>
    </row>
    <row r="888" s="14" customFormat="1">
      <c r="A888" s="14"/>
      <c r="B888" s="245"/>
      <c r="C888" s="246"/>
      <c r="D888" s="236" t="s">
        <v>161</v>
      </c>
      <c r="E888" s="247" t="s">
        <v>21</v>
      </c>
      <c r="F888" s="248" t="s">
        <v>1127</v>
      </c>
      <c r="G888" s="246"/>
      <c r="H888" s="249">
        <v>320</v>
      </c>
      <c r="I888" s="250"/>
      <c r="J888" s="246"/>
      <c r="K888" s="246"/>
      <c r="L888" s="251"/>
      <c r="M888" s="252"/>
      <c r="N888" s="253"/>
      <c r="O888" s="253"/>
      <c r="P888" s="253"/>
      <c r="Q888" s="253"/>
      <c r="R888" s="253"/>
      <c r="S888" s="253"/>
      <c r="T888" s="25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55" t="s">
        <v>161</v>
      </c>
      <c r="AU888" s="255" t="s">
        <v>81</v>
      </c>
      <c r="AV888" s="14" t="s">
        <v>81</v>
      </c>
      <c r="AW888" s="14" t="s">
        <v>34</v>
      </c>
      <c r="AX888" s="14" t="s">
        <v>73</v>
      </c>
      <c r="AY888" s="255" t="s">
        <v>149</v>
      </c>
    </row>
    <row r="889" s="16" customFormat="1">
      <c r="A889" s="16"/>
      <c r="B889" s="267"/>
      <c r="C889" s="268"/>
      <c r="D889" s="236" t="s">
        <v>161</v>
      </c>
      <c r="E889" s="269" t="s">
        <v>107</v>
      </c>
      <c r="F889" s="270" t="s">
        <v>192</v>
      </c>
      <c r="G889" s="268"/>
      <c r="H889" s="271">
        <v>821.91999999999996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T889" s="277" t="s">
        <v>161</v>
      </c>
      <c r="AU889" s="277" t="s">
        <v>81</v>
      </c>
      <c r="AV889" s="16" t="s">
        <v>150</v>
      </c>
      <c r="AW889" s="16" t="s">
        <v>34</v>
      </c>
      <c r="AX889" s="16" t="s">
        <v>73</v>
      </c>
      <c r="AY889" s="277" t="s">
        <v>149</v>
      </c>
    </row>
    <row r="890" s="15" customFormat="1">
      <c r="A890" s="15"/>
      <c r="B890" s="256"/>
      <c r="C890" s="257"/>
      <c r="D890" s="236" t="s">
        <v>161</v>
      </c>
      <c r="E890" s="258" t="s">
        <v>21</v>
      </c>
      <c r="F890" s="259" t="s">
        <v>164</v>
      </c>
      <c r="G890" s="257"/>
      <c r="H890" s="260">
        <v>896.62</v>
      </c>
      <c r="I890" s="261"/>
      <c r="J890" s="257"/>
      <c r="K890" s="257"/>
      <c r="L890" s="262"/>
      <c r="M890" s="263"/>
      <c r="N890" s="264"/>
      <c r="O890" s="264"/>
      <c r="P890" s="264"/>
      <c r="Q890" s="264"/>
      <c r="R890" s="264"/>
      <c r="S890" s="264"/>
      <c r="T890" s="26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T890" s="266" t="s">
        <v>161</v>
      </c>
      <c r="AU890" s="266" t="s">
        <v>81</v>
      </c>
      <c r="AV890" s="15" t="s">
        <v>157</v>
      </c>
      <c r="AW890" s="15" t="s">
        <v>34</v>
      </c>
      <c r="AX890" s="15" t="s">
        <v>77</v>
      </c>
      <c r="AY890" s="266" t="s">
        <v>149</v>
      </c>
    </row>
    <row r="891" s="2" customFormat="1" ht="21.75" customHeight="1">
      <c r="A891" s="41"/>
      <c r="B891" s="42"/>
      <c r="C891" s="278" t="s">
        <v>1128</v>
      </c>
      <c r="D891" s="278" t="s">
        <v>229</v>
      </c>
      <c r="E891" s="279" t="s">
        <v>1129</v>
      </c>
      <c r="F891" s="280" t="s">
        <v>1130</v>
      </c>
      <c r="G891" s="281" t="s">
        <v>155</v>
      </c>
      <c r="H891" s="282">
        <v>298.911</v>
      </c>
      <c r="I891" s="283"/>
      <c r="J891" s="284">
        <f>ROUND(I891*H891,2)</f>
        <v>0</v>
      </c>
      <c r="K891" s="280" t="s">
        <v>156</v>
      </c>
      <c r="L891" s="285"/>
      <c r="M891" s="286" t="s">
        <v>21</v>
      </c>
      <c r="N891" s="287" t="s">
        <v>44</v>
      </c>
      <c r="O891" s="87"/>
      <c r="P891" s="225">
        <f>O891*H891</f>
        <v>0</v>
      </c>
      <c r="Q891" s="225">
        <v>0.00044999999999999999</v>
      </c>
      <c r="R891" s="225">
        <f>Q891*H891</f>
        <v>0.13450994999999999</v>
      </c>
      <c r="S891" s="225">
        <v>0</v>
      </c>
      <c r="T891" s="226">
        <f>S891*H891</f>
        <v>0</v>
      </c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R891" s="227" t="s">
        <v>208</v>
      </c>
      <c r="AT891" s="227" t="s">
        <v>229</v>
      </c>
      <c r="AU891" s="227" t="s">
        <v>81</v>
      </c>
      <c r="AY891" s="20" t="s">
        <v>149</v>
      </c>
      <c r="BE891" s="228">
        <f>IF(N891="základní",J891,0)</f>
        <v>0</v>
      </c>
      <c r="BF891" s="228">
        <f>IF(N891="snížená",J891,0)</f>
        <v>0</v>
      </c>
      <c r="BG891" s="228">
        <f>IF(N891="zákl. přenesená",J891,0)</f>
        <v>0</v>
      </c>
      <c r="BH891" s="228">
        <f>IF(N891="sníž. přenesená",J891,0)</f>
        <v>0</v>
      </c>
      <c r="BI891" s="228">
        <f>IF(N891="nulová",J891,0)</f>
        <v>0</v>
      </c>
      <c r="BJ891" s="20" t="s">
        <v>77</v>
      </c>
      <c r="BK891" s="228">
        <f>ROUND(I891*H891,2)</f>
        <v>0</v>
      </c>
      <c r="BL891" s="20" t="s">
        <v>157</v>
      </c>
      <c r="BM891" s="227" t="s">
        <v>243</v>
      </c>
    </row>
    <row r="892" s="14" customFormat="1">
      <c r="A892" s="14"/>
      <c r="B892" s="245"/>
      <c r="C892" s="246"/>
      <c r="D892" s="236" t="s">
        <v>161</v>
      </c>
      <c r="E892" s="247" t="s">
        <v>21</v>
      </c>
      <c r="F892" s="248" t="s">
        <v>244</v>
      </c>
      <c r="G892" s="246"/>
      <c r="H892" s="249">
        <v>22.745999999999999</v>
      </c>
      <c r="I892" s="250"/>
      <c r="J892" s="246"/>
      <c r="K892" s="246"/>
      <c r="L892" s="251"/>
      <c r="M892" s="252"/>
      <c r="N892" s="253"/>
      <c r="O892" s="253"/>
      <c r="P892" s="253"/>
      <c r="Q892" s="253"/>
      <c r="R892" s="253"/>
      <c r="S892" s="253"/>
      <c r="T892" s="25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5" t="s">
        <v>161</v>
      </c>
      <c r="AU892" s="255" t="s">
        <v>81</v>
      </c>
      <c r="AV892" s="14" t="s">
        <v>81</v>
      </c>
      <c r="AW892" s="14" t="s">
        <v>34</v>
      </c>
      <c r="AX892" s="14" t="s">
        <v>73</v>
      </c>
      <c r="AY892" s="255" t="s">
        <v>149</v>
      </c>
    </row>
    <row r="893" s="14" customFormat="1">
      <c r="A893" s="14"/>
      <c r="B893" s="245"/>
      <c r="C893" s="246"/>
      <c r="D893" s="236" t="s">
        <v>161</v>
      </c>
      <c r="E893" s="247" t="s">
        <v>21</v>
      </c>
      <c r="F893" s="248" t="s">
        <v>245</v>
      </c>
      <c r="G893" s="246"/>
      <c r="H893" s="249">
        <v>276.16500000000002</v>
      </c>
      <c r="I893" s="250"/>
      <c r="J893" s="246"/>
      <c r="K893" s="246"/>
      <c r="L893" s="251"/>
      <c r="M893" s="252"/>
      <c r="N893" s="253"/>
      <c r="O893" s="253"/>
      <c r="P893" s="253"/>
      <c r="Q893" s="253"/>
      <c r="R893" s="253"/>
      <c r="S893" s="253"/>
      <c r="T893" s="25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55" t="s">
        <v>161</v>
      </c>
      <c r="AU893" s="255" t="s">
        <v>81</v>
      </c>
      <c r="AV893" s="14" t="s">
        <v>81</v>
      </c>
      <c r="AW893" s="14" t="s">
        <v>34</v>
      </c>
      <c r="AX893" s="14" t="s">
        <v>73</v>
      </c>
      <c r="AY893" s="255" t="s">
        <v>149</v>
      </c>
    </row>
    <row r="894" s="15" customFormat="1">
      <c r="A894" s="15"/>
      <c r="B894" s="256"/>
      <c r="C894" s="257"/>
      <c r="D894" s="236" t="s">
        <v>161</v>
      </c>
      <c r="E894" s="258" t="s">
        <v>21</v>
      </c>
      <c r="F894" s="259" t="s">
        <v>164</v>
      </c>
      <c r="G894" s="257"/>
      <c r="H894" s="260">
        <v>298.911</v>
      </c>
      <c r="I894" s="261"/>
      <c r="J894" s="257"/>
      <c r="K894" s="257"/>
      <c r="L894" s="262"/>
      <c r="M894" s="263"/>
      <c r="N894" s="264"/>
      <c r="O894" s="264"/>
      <c r="P894" s="264"/>
      <c r="Q894" s="264"/>
      <c r="R894" s="264"/>
      <c r="S894" s="264"/>
      <c r="T894" s="26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T894" s="266" t="s">
        <v>161</v>
      </c>
      <c r="AU894" s="266" t="s">
        <v>81</v>
      </c>
      <c r="AV894" s="15" t="s">
        <v>157</v>
      </c>
      <c r="AW894" s="15" t="s">
        <v>34</v>
      </c>
      <c r="AX894" s="15" t="s">
        <v>77</v>
      </c>
      <c r="AY894" s="266" t="s">
        <v>149</v>
      </c>
    </row>
    <row r="895" s="2" customFormat="1" ht="24.15" customHeight="1">
      <c r="A895" s="41"/>
      <c r="B895" s="42"/>
      <c r="C895" s="216" t="s">
        <v>1131</v>
      </c>
      <c r="D895" s="216" t="s">
        <v>152</v>
      </c>
      <c r="E895" s="217" t="s">
        <v>247</v>
      </c>
      <c r="F895" s="218" t="s">
        <v>248</v>
      </c>
      <c r="G895" s="219" t="s">
        <v>174</v>
      </c>
      <c r="H895" s="220">
        <v>152.56999999999999</v>
      </c>
      <c r="I895" s="221"/>
      <c r="J895" s="222">
        <f>ROUND(I895*H895,2)</f>
        <v>0</v>
      </c>
      <c r="K895" s="218" t="s">
        <v>156</v>
      </c>
      <c r="L895" s="47"/>
      <c r="M895" s="223" t="s">
        <v>21</v>
      </c>
      <c r="N895" s="224" t="s">
        <v>44</v>
      </c>
      <c r="O895" s="87"/>
      <c r="P895" s="225">
        <f>O895*H895</f>
        <v>0</v>
      </c>
      <c r="Q895" s="225">
        <v>0.00010000000000000001</v>
      </c>
      <c r="R895" s="225">
        <f>Q895*H895</f>
        <v>0.015257</v>
      </c>
      <c r="S895" s="225">
        <v>0</v>
      </c>
      <c r="T895" s="226">
        <f>S895*H895</f>
        <v>0</v>
      </c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R895" s="227" t="s">
        <v>157</v>
      </c>
      <c r="AT895" s="227" t="s">
        <v>152</v>
      </c>
      <c r="AU895" s="227" t="s">
        <v>81</v>
      </c>
      <c r="AY895" s="20" t="s">
        <v>149</v>
      </c>
      <c r="BE895" s="228">
        <f>IF(N895="základní",J895,0)</f>
        <v>0</v>
      </c>
      <c r="BF895" s="228">
        <f>IF(N895="snížená",J895,0)</f>
        <v>0</v>
      </c>
      <c r="BG895" s="228">
        <f>IF(N895="zákl. přenesená",J895,0)</f>
        <v>0</v>
      </c>
      <c r="BH895" s="228">
        <f>IF(N895="sníž. přenesená",J895,0)</f>
        <v>0</v>
      </c>
      <c r="BI895" s="228">
        <f>IF(N895="nulová",J895,0)</f>
        <v>0</v>
      </c>
      <c r="BJ895" s="20" t="s">
        <v>77</v>
      </c>
      <c r="BK895" s="228">
        <f>ROUND(I895*H895,2)</f>
        <v>0</v>
      </c>
      <c r="BL895" s="20" t="s">
        <v>157</v>
      </c>
      <c r="BM895" s="227" t="s">
        <v>249</v>
      </c>
    </row>
    <row r="896" s="2" customFormat="1">
      <c r="A896" s="41"/>
      <c r="B896" s="42"/>
      <c r="C896" s="43"/>
      <c r="D896" s="229" t="s">
        <v>159</v>
      </c>
      <c r="E896" s="43"/>
      <c r="F896" s="230" t="s">
        <v>250</v>
      </c>
      <c r="G896" s="43"/>
      <c r="H896" s="43"/>
      <c r="I896" s="231"/>
      <c r="J896" s="43"/>
      <c r="K896" s="43"/>
      <c r="L896" s="47"/>
      <c r="M896" s="232"/>
      <c r="N896" s="233"/>
      <c r="O896" s="87"/>
      <c r="P896" s="87"/>
      <c r="Q896" s="87"/>
      <c r="R896" s="87"/>
      <c r="S896" s="87"/>
      <c r="T896" s="88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T896" s="20" t="s">
        <v>159</v>
      </c>
      <c r="AU896" s="20" t="s">
        <v>81</v>
      </c>
    </row>
    <row r="897" s="13" customFormat="1">
      <c r="A897" s="13"/>
      <c r="B897" s="234"/>
      <c r="C897" s="235"/>
      <c r="D897" s="236" t="s">
        <v>161</v>
      </c>
      <c r="E897" s="237" t="s">
        <v>21</v>
      </c>
      <c r="F897" s="238" t="s">
        <v>225</v>
      </c>
      <c r="G897" s="235"/>
      <c r="H897" s="237" t="s">
        <v>21</v>
      </c>
      <c r="I897" s="239"/>
      <c r="J897" s="235"/>
      <c r="K897" s="235"/>
      <c r="L897" s="240"/>
      <c r="M897" s="241"/>
      <c r="N897" s="242"/>
      <c r="O897" s="242"/>
      <c r="P897" s="242"/>
      <c r="Q897" s="242"/>
      <c r="R897" s="242"/>
      <c r="S897" s="242"/>
      <c r="T897" s="24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44" t="s">
        <v>161</v>
      </c>
      <c r="AU897" s="244" t="s">
        <v>81</v>
      </c>
      <c r="AV897" s="13" t="s">
        <v>77</v>
      </c>
      <c r="AW897" s="13" t="s">
        <v>34</v>
      </c>
      <c r="AX897" s="13" t="s">
        <v>73</v>
      </c>
      <c r="AY897" s="244" t="s">
        <v>149</v>
      </c>
    </row>
    <row r="898" s="13" customFormat="1">
      <c r="A898" s="13"/>
      <c r="B898" s="234"/>
      <c r="C898" s="235"/>
      <c r="D898" s="236" t="s">
        <v>161</v>
      </c>
      <c r="E898" s="237" t="s">
        <v>21</v>
      </c>
      <c r="F898" s="238" t="s">
        <v>1022</v>
      </c>
      <c r="G898" s="235"/>
      <c r="H898" s="237" t="s">
        <v>21</v>
      </c>
      <c r="I898" s="239"/>
      <c r="J898" s="235"/>
      <c r="K898" s="235"/>
      <c r="L898" s="240"/>
      <c r="M898" s="241"/>
      <c r="N898" s="242"/>
      <c r="O898" s="242"/>
      <c r="P898" s="242"/>
      <c r="Q898" s="242"/>
      <c r="R898" s="242"/>
      <c r="S898" s="242"/>
      <c r="T898" s="24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44" t="s">
        <v>161</v>
      </c>
      <c r="AU898" s="244" t="s">
        <v>81</v>
      </c>
      <c r="AV898" s="13" t="s">
        <v>77</v>
      </c>
      <c r="AW898" s="13" t="s">
        <v>34</v>
      </c>
      <c r="AX898" s="13" t="s">
        <v>73</v>
      </c>
      <c r="AY898" s="244" t="s">
        <v>149</v>
      </c>
    </row>
    <row r="899" s="13" customFormat="1">
      <c r="A899" s="13"/>
      <c r="B899" s="234"/>
      <c r="C899" s="235"/>
      <c r="D899" s="236" t="s">
        <v>161</v>
      </c>
      <c r="E899" s="237" t="s">
        <v>21</v>
      </c>
      <c r="F899" s="238" t="s">
        <v>227</v>
      </c>
      <c r="G899" s="235"/>
      <c r="H899" s="237" t="s">
        <v>21</v>
      </c>
      <c r="I899" s="239"/>
      <c r="J899" s="235"/>
      <c r="K899" s="235"/>
      <c r="L899" s="240"/>
      <c r="M899" s="241"/>
      <c r="N899" s="242"/>
      <c r="O899" s="242"/>
      <c r="P899" s="242"/>
      <c r="Q899" s="242"/>
      <c r="R899" s="242"/>
      <c r="S899" s="242"/>
      <c r="T899" s="24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44" t="s">
        <v>161</v>
      </c>
      <c r="AU899" s="244" t="s">
        <v>81</v>
      </c>
      <c r="AV899" s="13" t="s">
        <v>77</v>
      </c>
      <c r="AW899" s="13" t="s">
        <v>34</v>
      </c>
      <c r="AX899" s="13" t="s">
        <v>73</v>
      </c>
      <c r="AY899" s="244" t="s">
        <v>149</v>
      </c>
    </row>
    <row r="900" s="14" customFormat="1">
      <c r="A900" s="14"/>
      <c r="B900" s="245"/>
      <c r="C900" s="246"/>
      <c r="D900" s="236" t="s">
        <v>161</v>
      </c>
      <c r="E900" s="247" t="s">
        <v>21</v>
      </c>
      <c r="F900" s="248" t="s">
        <v>1132</v>
      </c>
      <c r="G900" s="246"/>
      <c r="H900" s="249">
        <v>20.940000000000001</v>
      </c>
      <c r="I900" s="250"/>
      <c r="J900" s="246"/>
      <c r="K900" s="246"/>
      <c r="L900" s="251"/>
      <c r="M900" s="252"/>
      <c r="N900" s="253"/>
      <c r="O900" s="253"/>
      <c r="P900" s="253"/>
      <c r="Q900" s="253"/>
      <c r="R900" s="253"/>
      <c r="S900" s="253"/>
      <c r="T900" s="25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55" t="s">
        <v>161</v>
      </c>
      <c r="AU900" s="255" t="s">
        <v>81</v>
      </c>
      <c r="AV900" s="14" t="s">
        <v>81</v>
      </c>
      <c r="AW900" s="14" t="s">
        <v>34</v>
      </c>
      <c r="AX900" s="14" t="s">
        <v>73</v>
      </c>
      <c r="AY900" s="255" t="s">
        <v>149</v>
      </c>
    </row>
    <row r="901" s="13" customFormat="1">
      <c r="A901" s="13"/>
      <c r="B901" s="234"/>
      <c r="C901" s="235"/>
      <c r="D901" s="236" t="s">
        <v>161</v>
      </c>
      <c r="E901" s="237" t="s">
        <v>21</v>
      </c>
      <c r="F901" s="238" t="s">
        <v>1053</v>
      </c>
      <c r="G901" s="235"/>
      <c r="H901" s="237" t="s">
        <v>21</v>
      </c>
      <c r="I901" s="239"/>
      <c r="J901" s="235"/>
      <c r="K901" s="235"/>
      <c r="L901" s="240"/>
      <c r="M901" s="241"/>
      <c r="N901" s="242"/>
      <c r="O901" s="242"/>
      <c r="P901" s="242"/>
      <c r="Q901" s="242"/>
      <c r="R901" s="242"/>
      <c r="S901" s="242"/>
      <c r="T901" s="24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44" t="s">
        <v>161</v>
      </c>
      <c r="AU901" s="244" t="s">
        <v>81</v>
      </c>
      <c r="AV901" s="13" t="s">
        <v>77</v>
      </c>
      <c r="AW901" s="13" t="s">
        <v>34</v>
      </c>
      <c r="AX901" s="13" t="s">
        <v>73</v>
      </c>
      <c r="AY901" s="244" t="s">
        <v>149</v>
      </c>
    </row>
    <row r="902" s="14" customFormat="1">
      <c r="A902" s="14"/>
      <c r="B902" s="245"/>
      <c r="C902" s="246"/>
      <c r="D902" s="236" t="s">
        <v>161</v>
      </c>
      <c r="E902" s="247" t="s">
        <v>21</v>
      </c>
      <c r="F902" s="248" t="s">
        <v>1133</v>
      </c>
      <c r="G902" s="246"/>
      <c r="H902" s="249">
        <v>8.1500000000000004</v>
      </c>
      <c r="I902" s="250"/>
      <c r="J902" s="246"/>
      <c r="K902" s="246"/>
      <c r="L902" s="251"/>
      <c r="M902" s="252"/>
      <c r="N902" s="253"/>
      <c r="O902" s="253"/>
      <c r="P902" s="253"/>
      <c r="Q902" s="253"/>
      <c r="R902" s="253"/>
      <c r="S902" s="253"/>
      <c r="T902" s="25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55" t="s">
        <v>161</v>
      </c>
      <c r="AU902" s="255" t="s">
        <v>81</v>
      </c>
      <c r="AV902" s="14" t="s">
        <v>81</v>
      </c>
      <c r="AW902" s="14" t="s">
        <v>34</v>
      </c>
      <c r="AX902" s="14" t="s">
        <v>73</v>
      </c>
      <c r="AY902" s="255" t="s">
        <v>149</v>
      </c>
    </row>
    <row r="903" s="13" customFormat="1">
      <c r="A903" s="13"/>
      <c r="B903" s="234"/>
      <c r="C903" s="235"/>
      <c r="D903" s="236" t="s">
        <v>161</v>
      </c>
      <c r="E903" s="237" t="s">
        <v>21</v>
      </c>
      <c r="F903" s="238" t="s">
        <v>976</v>
      </c>
      <c r="G903" s="235"/>
      <c r="H903" s="237" t="s">
        <v>21</v>
      </c>
      <c r="I903" s="239"/>
      <c r="J903" s="235"/>
      <c r="K903" s="235"/>
      <c r="L903" s="240"/>
      <c r="M903" s="241"/>
      <c r="N903" s="242"/>
      <c r="O903" s="242"/>
      <c r="P903" s="242"/>
      <c r="Q903" s="242"/>
      <c r="R903" s="242"/>
      <c r="S903" s="242"/>
      <c r="T903" s="24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44" t="s">
        <v>161</v>
      </c>
      <c r="AU903" s="244" t="s">
        <v>81</v>
      </c>
      <c r="AV903" s="13" t="s">
        <v>77</v>
      </c>
      <c r="AW903" s="13" t="s">
        <v>34</v>
      </c>
      <c r="AX903" s="13" t="s">
        <v>73</v>
      </c>
      <c r="AY903" s="244" t="s">
        <v>149</v>
      </c>
    </row>
    <row r="904" s="13" customFormat="1">
      <c r="A904" s="13"/>
      <c r="B904" s="234"/>
      <c r="C904" s="235"/>
      <c r="D904" s="236" t="s">
        <v>161</v>
      </c>
      <c r="E904" s="237" t="s">
        <v>21</v>
      </c>
      <c r="F904" s="238" t="s">
        <v>227</v>
      </c>
      <c r="G904" s="235"/>
      <c r="H904" s="237" t="s">
        <v>21</v>
      </c>
      <c r="I904" s="239"/>
      <c r="J904" s="235"/>
      <c r="K904" s="235"/>
      <c r="L904" s="240"/>
      <c r="M904" s="241"/>
      <c r="N904" s="242"/>
      <c r="O904" s="242"/>
      <c r="P904" s="242"/>
      <c r="Q904" s="242"/>
      <c r="R904" s="242"/>
      <c r="S904" s="242"/>
      <c r="T904" s="24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44" t="s">
        <v>161</v>
      </c>
      <c r="AU904" s="244" t="s">
        <v>81</v>
      </c>
      <c r="AV904" s="13" t="s">
        <v>77</v>
      </c>
      <c r="AW904" s="13" t="s">
        <v>34</v>
      </c>
      <c r="AX904" s="13" t="s">
        <v>73</v>
      </c>
      <c r="AY904" s="244" t="s">
        <v>149</v>
      </c>
    </row>
    <row r="905" s="14" customFormat="1">
      <c r="A905" s="14"/>
      <c r="B905" s="245"/>
      <c r="C905" s="246"/>
      <c r="D905" s="236" t="s">
        <v>161</v>
      </c>
      <c r="E905" s="247" t="s">
        <v>21</v>
      </c>
      <c r="F905" s="248" t="s">
        <v>1134</v>
      </c>
      <c r="G905" s="246"/>
      <c r="H905" s="249">
        <v>32.780000000000001</v>
      </c>
      <c r="I905" s="250"/>
      <c r="J905" s="246"/>
      <c r="K905" s="246"/>
      <c r="L905" s="251"/>
      <c r="M905" s="252"/>
      <c r="N905" s="253"/>
      <c r="O905" s="253"/>
      <c r="P905" s="253"/>
      <c r="Q905" s="253"/>
      <c r="R905" s="253"/>
      <c r="S905" s="253"/>
      <c r="T905" s="25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T905" s="255" t="s">
        <v>161</v>
      </c>
      <c r="AU905" s="255" t="s">
        <v>81</v>
      </c>
      <c r="AV905" s="14" t="s">
        <v>81</v>
      </c>
      <c r="AW905" s="14" t="s">
        <v>34</v>
      </c>
      <c r="AX905" s="14" t="s">
        <v>73</v>
      </c>
      <c r="AY905" s="255" t="s">
        <v>149</v>
      </c>
    </row>
    <row r="906" s="14" customFormat="1">
      <c r="A906" s="14"/>
      <c r="B906" s="245"/>
      <c r="C906" s="246"/>
      <c r="D906" s="236" t="s">
        <v>161</v>
      </c>
      <c r="E906" s="247" t="s">
        <v>21</v>
      </c>
      <c r="F906" s="248" t="s">
        <v>1135</v>
      </c>
      <c r="G906" s="246"/>
      <c r="H906" s="249">
        <v>5.8700000000000001</v>
      </c>
      <c r="I906" s="250"/>
      <c r="J906" s="246"/>
      <c r="K906" s="246"/>
      <c r="L906" s="251"/>
      <c r="M906" s="252"/>
      <c r="N906" s="253"/>
      <c r="O906" s="253"/>
      <c r="P906" s="253"/>
      <c r="Q906" s="253"/>
      <c r="R906" s="253"/>
      <c r="S906" s="253"/>
      <c r="T906" s="25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55" t="s">
        <v>161</v>
      </c>
      <c r="AU906" s="255" t="s">
        <v>81</v>
      </c>
      <c r="AV906" s="14" t="s">
        <v>81</v>
      </c>
      <c r="AW906" s="14" t="s">
        <v>34</v>
      </c>
      <c r="AX906" s="14" t="s">
        <v>73</v>
      </c>
      <c r="AY906" s="255" t="s">
        <v>149</v>
      </c>
    </row>
    <row r="907" s="13" customFormat="1">
      <c r="A907" s="13"/>
      <c r="B907" s="234"/>
      <c r="C907" s="235"/>
      <c r="D907" s="236" t="s">
        <v>161</v>
      </c>
      <c r="E907" s="237" t="s">
        <v>21</v>
      </c>
      <c r="F907" s="238" t="s">
        <v>1053</v>
      </c>
      <c r="G907" s="235"/>
      <c r="H907" s="237" t="s">
        <v>21</v>
      </c>
      <c r="I907" s="239"/>
      <c r="J907" s="235"/>
      <c r="K907" s="235"/>
      <c r="L907" s="240"/>
      <c r="M907" s="241"/>
      <c r="N907" s="242"/>
      <c r="O907" s="242"/>
      <c r="P907" s="242"/>
      <c r="Q907" s="242"/>
      <c r="R907" s="242"/>
      <c r="S907" s="242"/>
      <c r="T907" s="24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44" t="s">
        <v>161</v>
      </c>
      <c r="AU907" s="244" t="s">
        <v>81</v>
      </c>
      <c r="AV907" s="13" t="s">
        <v>77</v>
      </c>
      <c r="AW907" s="13" t="s">
        <v>34</v>
      </c>
      <c r="AX907" s="13" t="s">
        <v>73</v>
      </c>
      <c r="AY907" s="244" t="s">
        <v>149</v>
      </c>
    </row>
    <row r="908" s="14" customFormat="1">
      <c r="A908" s="14"/>
      <c r="B908" s="245"/>
      <c r="C908" s="246"/>
      <c r="D908" s="236" t="s">
        <v>161</v>
      </c>
      <c r="E908" s="247" t="s">
        <v>21</v>
      </c>
      <c r="F908" s="248" t="s">
        <v>1136</v>
      </c>
      <c r="G908" s="246"/>
      <c r="H908" s="249">
        <v>11.810000000000001</v>
      </c>
      <c r="I908" s="250"/>
      <c r="J908" s="246"/>
      <c r="K908" s="246"/>
      <c r="L908" s="251"/>
      <c r="M908" s="252"/>
      <c r="N908" s="253"/>
      <c r="O908" s="253"/>
      <c r="P908" s="253"/>
      <c r="Q908" s="253"/>
      <c r="R908" s="253"/>
      <c r="S908" s="253"/>
      <c r="T908" s="25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55" t="s">
        <v>161</v>
      </c>
      <c r="AU908" s="255" t="s">
        <v>81</v>
      </c>
      <c r="AV908" s="14" t="s">
        <v>81</v>
      </c>
      <c r="AW908" s="14" t="s">
        <v>34</v>
      </c>
      <c r="AX908" s="14" t="s">
        <v>73</v>
      </c>
      <c r="AY908" s="255" t="s">
        <v>149</v>
      </c>
    </row>
    <row r="909" s="13" customFormat="1">
      <c r="A909" s="13"/>
      <c r="B909" s="234"/>
      <c r="C909" s="235"/>
      <c r="D909" s="236" t="s">
        <v>161</v>
      </c>
      <c r="E909" s="237" t="s">
        <v>21</v>
      </c>
      <c r="F909" s="238" t="s">
        <v>669</v>
      </c>
      <c r="G909" s="235"/>
      <c r="H909" s="237" t="s">
        <v>21</v>
      </c>
      <c r="I909" s="239"/>
      <c r="J909" s="235"/>
      <c r="K909" s="235"/>
      <c r="L909" s="240"/>
      <c r="M909" s="241"/>
      <c r="N909" s="242"/>
      <c r="O909" s="242"/>
      <c r="P909" s="242"/>
      <c r="Q909" s="242"/>
      <c r="R909" s="242"/>
      <c r="S909" s="242"/>
      <c r="T909" s="24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44" t="s">
        <v>161</v>
      </c>
      <c r="AU909" s="244" t="s">
        <v>81</v>
      </c>
      <c r="AV909" s="13" t="s">
        <v>77</v>
      </c>
      <c r="AW909" s="13" t="s">
        <v>34</v>
      </c>
      <c r="AX909" s="13" t="s">
        <v>73</v>
      </c>
      <c r="AY909" s="244" t="s">
        <v>149</v>
      </c>
    </row>
    <row r="910" s="13" customFormat="1">
      <c r="A910" s="13"/>
      <c r="B910" s="234"/>
      <c r="C910" s="235"/>
      <c r="D910" s="236" t="s">
        <v>161</v>
      </c>
      <c r="E910" s="237" t="s">
        <v>21</v>
      </c>
      <c r="F910" s="238" t="s">
        <v>227</v>
      </c>
      <c r="G910" s="235"/>
      <c r="H910" s="237" t="s">
        <v>21</v>
      </c>
      <c r="I910" s="239"/>
      <c r="J910" s="235"/>
      <c r="K910" s="235"/>
      <c r="L910" s="240"/>
      <c r="M910" s="241"/>
      <c r="N910" s="242"/>
      <c r="O910" s="242"/>
      <c r="P910" s="242"/>
      <c r="Q910" s="242"/>
      <c r="R910" s="242"/>
      <c r="S910" s="242"/>
      <c r="T910" s="24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44" t="s">
        <v>161</v>
      </c>
      <c r="AU910" s="244" t="s">
        <v>81</v>
      </c>
      <c r="AV910" s="13" t="s">
        <v>77</v>
      </c>
      <c r="AW910" s="13" t="s">
        <v>34</v>
      </c>
      <c r="AX910" s="13" t="s">
        <v>73</v>
      </c>
      <c r="AY910" s="244" t="s">
        <v>149</v>
      </c>
    </row>
    <row r="911" s="14" customFormat="1">
      <c r="A911" s="14"/>
      <c r="B911" s="245"/>
      <c r="C911" s="246"/>
      <c r="D911" s="236" t="s">
        <v>161</v>
      </c>
      <c r="E911" s="247" t="s">
        <v>21</v>
      </c>
      <c r="F911" s="248" t="s">
        <v>1132</v>
      </c>
      <c r="G911" s="246"/>
      <c r="H911" s="249">
        <v>20.940000000000001</v>
      </c>
      <c r="I911" s="250"/>
      <c r="J911" s="246"/>
      <c r="K911" s="246"/>
      <c r="L911" s="251"/>
      <c r="M911" s="252"/>
      <c r="N911" s="253"/>
      <c r="O911" s="253"/>
      <c r="P911" s="253"/>
      <c r="Q911" s="253"/>
      <c r="R911" s="253"/>
      <c r="S911" s="253"/>
      <c r="T911" s="25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55" t="s">
        <v>161</v>
      </c>
      <c r="AU911" s="255" t="s">
        <v>81</v>
      </c>
      <c r="AV911" s="14" t="s">
        <v>81</v>
      </c>
      <c r="AW911" s="14" t="s">
        <v>34</v>
      </c>
      <c r="AX911" s="14" t="s">
        <v>73</v>
      </c>
      <c r="AY911" s="255" t="s">
        <v>149</v>
      </c>
    </row>
    <row r="912" s="13" customFormat="1">
      <c r="A912" s="13"/>
      <c r="B912" s="234"/>
      <c r="C912" s="235"/>
      <c r="D912" s="236" t="s">
        <v>161</v>
      </c>
      <c r="E912" s="237" t="s">
        <v>21</v>
      </c>
      <c r="F912" s="238" t="s">
        <v>1053</v>
      </c>
      <c r="G912" s="235"/>
      <c r="H912" s="237" t="s">
        <v>21</v>
      </c>
      <c r="I912" s="239"/>
      <c r="J912" s="235"/>
      <c r="K912" s="235"/>
      <c r="L912" s="240"/>
      <c r="M912" s="241"/>
      <c r="N912" s="242"/>
      <c r="O912" s="242"/>
      <c r="P912" s="242"/>
      <c r="Q912" s="242"/>
      <c r="R912" s="242"/>
      <c r="S912" s="242"/>
      <c r="T912" s="24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44" t="s">
        <v>161</v>
      </c>
      <c r="AU912" s="244" t="s">
        <v>81</v>
      </c>
      <c r="AV912" s="13" t="s">
        <v>77</v>
      </c>
      <c r="AW912" s="13" t="s">
        <v>34</v>
      </c>
      <c r="AX912" s="13" t="s">
        <v>73</v>
      </c>
      <c r="AY912" s="244" t="s">
        <v>149</v>
      </c>
    </row>
    <row r="913" s="14" customFormat="1">
      <c r="A913" s="14"/>
      <c r="B913" s="245"/>
      <c r="C913" s="246"/>
      <c r="D913" s="236" t="s">
        <v>161</v>
      </c>
      <c r="E913" s="247" t="s">
        <v>21</v>
      </c>
      <c r="F913" s="248" t="s">
        <v>1133</v>
      </c>
      <c r="G913" s="246"/>
      <c r="H913" s="249">
        <v>8.1500000000000004</v>
      </c>
      <c r="I913" s="250"/>
      <c r="J913" s="246"/>
      <c r="K913" s="246"/>
      <c r="L913" s="251"/>
      <c r="M913" s="252"/>
      <c r="N913" s="253"/>
      <c r="O913" s="253"/>
      <c r="P913" s="253"/>
      <c r="Q913" s="253"/>
      <c r="R913" s="253"/>
      <c r="S913" s="253"/>
      <c r="T913" s="25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55" t="s">
        <v>161</v>
      </c>
      <c r="AU913" s="255" t="s">
        <v>81</v>
      </c>
      <c r="AV913" s="14" t="s">
        <v>81</v>
      </c>
      <c r="AW913" s="14" t="s">
        <v>34</v>
      </c>
      <c r="AX913" s="14" t="s">
        <v>73</v>
      </c>
      <c r="AY913" s="255" t="s">
        <v>149</v>
      </c>
    </row>
    <row r="914" s="14" customFormat="1">
      <c r="A914" s="14"/>
      <c r="B914" s="245"/>
      <c r="C914" s="246"/>
      <c r="D914" s="236" t="s">
        <v>161</v>
      </c>
      <c r="E914" s="247" t="s">
        <v>21</v>
      </c>
      <c r="F914" s="248" t="s">
        <v>1137</v>
      </c>
      <c r="G914" s="246"/>
      <c r="H914" s="249">
        <v>-2</v>
      </c>
      <c r="I914" s="250"/>
      <c r="J914" s="246"/>
      <c r="K914" s="246"/>
      <c r="L914" s="251"/>
      <c r="M914" s="252"/>
      <c r="N914" s="253"/>
      <c r="O914" s="253"/>
      <c r="P914" s="253"/>
      <c r="Q914" s="253"/>
      <c r="R914" s="253"/>
      <c r="S914" s="253"/>
      <c r="T914" s="25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55" t="s">
        <v>161</v>
      </c>
      <c r="AU914" s="255" t="s">
        <v>81</v>
      </c>
      <c r="AV914" s="14" t="s">
        <v>81</v>
      </c>
      <c r="AW914" s="14" t="s">
        <v>34</v>
      </c>
      <c r="AX914" s="14" t="s">
        <v>73</v>
      </c>
      <c r="AY914" s="255" t="s">
        <v>149</v>
      </c>
    </row>
    <row r="915" s="13" customFormat="1">
      <c r="A915" s="13"/>
      <c r="B915" s="234"/>
      <c r="C915" s="235"/>
      <c r="D915" s="236" t="s">
        <v>161</v>
      </c>
      <c r="E915" s="237" t="s">
        <v>21</v>
      </c>
      <c r="F915" s="238" t="s">
        <v>226</v>
      </c>
      <c r="G915" s="235"/>
      <c r="H915" s="237" t="s">
        <v>21</v>
      </c>
      <c r="I915" s="239"/>
      <c r="J915" s="235"/>
      <c r="K915" s="235"/>
      <c r="L915" s="240"/>
      <c r="M915" s="241"/>
      <c r="N915" s="242"/>
      <c r="O915" s="242"/>
      <c r="P915" s="242"/>
      <c r="Q915" s="242"/>
      <c r="R915" s="242"/>
      <c r="S915" s="242"/>
      <c r="T915" s="24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44" t="s">
        <v>161</v>
      </c>
      <c r="AU915" s="244" t="s">
        <v>81</v>
      </c>
      <c r="AV915" s="13" t="s">
        <v>77</v>
      </c>
      <c r="AW915" s="13" t="s">
        <v>34</v>
      </c>
      <c r="AX915" s="13" t="s">
        <v>73</v>
      </c>
      <c r="AY915" s="244" t="s">
        <v>149</v>
      </c>
    </row>
    <row r="916" s="13" customFormat="1">
      <c r="A916" s="13"/>
      <c r="B916" s="234"/>
      <c r="C916" s="235"/>
      <c r="D916" s="236" t="s">
        <v>161</v>
      </c>
      <c r="E916" s="237" t="s">
        <v>21</v>
      </c>
      <c r="F916" s="238" t="s">
        <v>227</v>
      </c>
      <c r="G916" s="235"/>
      <c r="H916" s="237" t="s">
        <v>21</v>
      </c>
      <c r="I916" s="239"/>
      <c r="J916" s="235"/>
      <c r="K916" s="235"/>
      <c r="L916" s="240"/>
      <c r="M916" s="241"/>
      <c r="N916" s="242"/>
      <c r="O916" s="242"/>
      <c r="P916" s="242"/>
      <c r="Q916" s="242"/>
      <c r="R916" s="242"/>
      <c r="S916" s="242"/>
      <c r="T916" s="24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44" t="s">
        <v>161</v>
      </c>
      <c r="AU916" s="244" t="s">
        <v>81</v>
      </c>
      <c r="AV916" s="13" t="s">
        <v>77</v>
      </c>
      <c r="AW916" s="13" t="s">
        <v>34</v>
      </c>
      <c r="AX916" s="13" t="s">
        <v>73</v>
      </c>
      <c r="AY916" s="244" t="s">
        <v>149</v>
      </c>
    </row>
    <row r="917" s="14" customFormat="1">
      <c r="A917" s="14"/>
      <c r="B917" s="245"/>
      <c r="C917" s="246"/>
      <c r="D917" s="236" t="s">
        <v>161</v>
      </c>
      <c r="E917" s="247" t="s">
        <v>21</v>
      </c>
      <c r="F917" s="248" t="s">
        <v>1138</v>
      </c>
      <c r="G917" s="246"/>
      <c r="H917" s="249">
        <v>52.229999999999997</v>
      </c>
      <c r="I917" s="250"/>
      <c r="J917" s="246"/>
      <c r="K917" s="246"/>
      <c r="L917" s="251"/>
      <c r="M917" s="252"/>
      <c r="N917" s="253"/>
      <c r="O917" s="253"/>
      <c r="P917" s="253"/>
      <c r="Q917" s="253"/>
      <c r="R917" s="253"/>
      <c r="S917" s="253"/>
      <c r="T917" s="25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5" t="s">
        <v>161</v>
      </c>
      <c r="AU917" s="255" t="s">
        <v>81</v>
      </c>
      <c r="AV917" s="14" t="s">
        <v>81</v>
      </c>
      <c r="AW917" s="14" t="s">
        <v>34</v>
      </c>
      <c r="AX917" s="14" t="s">
        <v>73</v>
      </c>
      <c r="AY917" s="255" t="s">
        <v>149</v>
      </c>
    </row>
    <row r="918" s="14" customFormat="1">
      <c r="A918" s="14"/>
      <c r="B918" s="245"/>
      <c r="C918" s="246"/>
      <c r="D918" s="236" t="s">
        <v>161</v>
      </c>
      <c r="E918" s="247" t="s">
        <v>21</v>
      </c>
      <c r="F918" s="248" t="s">
        <v>1139</v>
      </c>
      <c r="G918" s="246"/>
      <c r="H918" s="249">
        <v>-6.2999999999999998</v>
      </c>
      <c r="I918" s="250"/>
      <c r="J918" s="246"/>
      <c r="K918" s="246"/>
      <c r="L918" s="251"/>
      <c r="M918" s="252"/>
      <c r="N918" s="253"/>
      <c r="O918" s="253"/>
      <c r="P918" s="253"/>
      <c r="Q918" s="253"/>
      <c r="R918" s="253"/>
      <c r="S918" s="253"/>
      <c r="T918" s="25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55" t="s">
        <v>161</v>
      </c>
      <c r="AU918" s="255" t="s">
        <v>81</v>
      </c>
      <c r="AV918" s="14" t="s">
        <v>81</v>
      </c>
      <c r="AW918" s="14" t="s">
        <v>34</v>
      </c>
      <c r="AX918" s="14" t="s">
        <v>73</v>
      </c>
      <c r="AY918" s="255" t="s">
        <v>149</v>
      </c>
    </row>
    <row r="919" s="16" customFormat="1">
      <c r="A919" s="16"/>
      <c r="B919" s="267"/>
      <c r="C919" s="268"/>
      <c r="D919" s="236" t="s">
        <v>161</v>
      </c>
      <c r="E919" s="269" t="s">
        <v>100</v>
      </c>
      <c r="F919" s="270" t="s">
        <v>192</v>
      </c>
      <c r="G919" s="268"/>
      <c r="H919" s="271">
        <v>152.56999999999999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T919" s="277" t="s">
        <v>161</v>
      </c>
      <c r="AU919" s="277" t="s">
        <v>81</v>
      </c>
      <c r="AV919" s="16" t="s">
        <v>150</v>
      </c>
      <c r="AW919" s="16" t="s">
        <v>34</v>
      </c>
      <c r="AX919" s="16" t="s">
        <v>73</v>
      </c>
      <c r="AY919" s="277" t="s">
        <v>149</v>
      </c>
    </row>
    <row r="920" s="15" customFormat="1">
      <c r="A920" s="15"/>
      <c r="B920" s="256"/>
      <c r="C920" s="257"/>
      <c r="D920" s="236" t="s">
        <v>161</v>
      </c>
      <c r="E920" s="258" t="s">
        <v>21</v>
      </c>
      <c r="F920" s="259" t="s">
        <v>164</v>
      </c>
      <c r="G920" s="257"/>
      <c r="H920" s="260">
        <v>152.56999999999999</v>
      </c>
      <c r="I920" s="261"/>
      <c r="J920" s="257"/>
      <c r="K920" s="257"/>
      <c r="L920" s="262"/>
      <c r="M920" s="263"/>
      <c r="N920" s="264"/>
      <c r="O920" s="264"/>
      <c r="P920" s="264"/>
      <c r="Q920" s="264"/>
      <c r="R920" s="264"/>
      <c r="S920" s="264"/>
      <c r="T920" s="26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T920" s="266" t="s">
        <v>161</v>
      </c>
      <c r="AU920" s="266" t="s">
        <v>81</v>
      </c>
      <c r="AV920" s="15" t="s">
        <v>157</v>
      </c>
      <c r="AW920" s="15" t="s">
        <v>34</v>
      </c>
      <c r="AX920" s="15" t="s">
        <v>77</v>
      </c>
      <c r="AY920" s="266" t="s">
        <v>149</v>
      </c>
    </row>
    <row r="921" s="2" customFormat="1" ht="24.15" customHeight="1">
      <c r="A921" s="41"/>
      <c r="B921" s="42"/>
      <c r="C921" s="278" t="s">
        <v>1140</v>
      </c>
      <c r="D921" s="278" t="s">
        <v>229</v>
      </c>
      <c r="E921" s="279" t="s">
        <v>252</v>
      </c>
      <c r="F921" s="280" t="s">
        <v>253</v>
      </c>
      <c r="G921" s="281" t="s">
        <v>174</v>
      </c>
      <c r="H921" s="282">
        <v>160.19900000000001</v>
      </c>
      <c r="I921" s="283"/>
      <c r="J921" s="284">
        <f>ROUND(I921*H921,2)</f>
        <v>0</v>
      </c>
      <c r="K921" s="280" t="s">
        <v>156</v>
      </c>
      <c r="L921" s="285"/>
      <c r="M921" s="286" t="s">
        <v>21</v>
      </c>
      <c r="N921" s="287" t="s">
        <v>44</v>
      </c>
      <c r="O921" s="87"/>
      <c r="P921" s="225">
        <f>O921*H921</f>
        <v>0</v>
      </c>
      <c r="Q921" s="225">
        <v>0.00050000000000000001</v>
      </c>
      <c r="R921" s="225">
        <f>Q921*H921</f>
        <v>0.080099500000000004</v>
      </c>
      <c r="S921" s="225">
        <v>0</v>
      </c>
      <c r="T921" s="226">
        <f>S921*H921</f>
        <v>0</v>
      </c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R921" s="227" t="s">
        <v>208</v>
      </c>
      <c r="AT921" s="227" t="s">
        <v>229</v>
      </c>
      <c r="AU921" s="227" t="s">
        <v>81</v>
      </c>
      <c r="AY921" s="20" t="s">
        <v>149</v>
      </c>
      <c r="BE921" s="228">
        <f>IF(N921="základní",J921,0)</f>
        <v>0</v>
      </c>
      <c r="BF921" s="228">
        <f>IF(N921="snížená",J921,0)</f>
        <v>0</v>
      </c>
      <c r="BG921" s="228">
        <f>IF(N921="zákl. přenesená",J921,0)</f>
        <v>0</v>
      </c>
      <c r="BH921" s="228">
        <f>IF(N921="sníž. přenesená",J921,0)</f>
        <v>0</v>
      </c>
      <c r="BI921" s="228">
        <f>IF(N921="nulová",J921,0)</f>
        <v>0</v>
      </c>
      <c r="BJ921" s="20" t="s">
        <v>77</v>
      </c>
      <c r="BK921" s="228">
        <f>ROUND(I921*H921,2)</f>
        <v>0</v>
      </c>
      <c r="BL921" s="20" t="s">
        <v>157</v>
      </c>
      <c r="BM921" s="227" t="s">
        <v>254</v>
      </c>
    </row>
    <row r="922" s="14" customFormat="1">
      <c r="A922" s="14"/>
      <c r="B922" s="245"/>
      <c r="C922" s="246"/>
      <c r="D922" s="236" t="s">
        <v>161</v>
      </c>
      <c r="E922" s="247" t="s">
        <v>21</v>
      </c>
      <c r="F922" s="248" t="s">
        <v>255</v>
      </c>
      <c r="G922" s="246"/>
      <c r="H922" s="249">
        <v>160.19900000000001</v>
      </c>
      <c r="I922" s="250"/>
      <c r="J922" s="246"/>
      <c r="K922" s="246"/>
      <c r="L922" s="251"/>
      <c r="M922" s="252"/>
      <c r="N922" s="253"/>
      <c r="O922" s="253"/>
      <c r="P922" s="253"/>
      <c r="Q922" s="253"/>
      <c r="R922" s="253"/>
      <c r="S922" s="253"/>
      <c r="T922" s="25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55" t="s">
        <v>161</v>
      </c>
      <c r="AU922" s="255" t="s">
        <v>81</v>
      </c>
      <c r="AV922" s="14" t="s">
        <v>81</v>
      </c>
      <c r="AW922" s="14" t="s">
        <v>34</v>
      </c>
      <c r="AX922" s="14" t="s">
        <v>73</v>
      </c>
      <c r="AY922" s="255" t="s">
        <v>149</v>
      </c>
    </row>
    <row r="923" s="15" customFormat="1">
      <c r="A923" s="15"/>
      <c r="B923" s="256"/>
      <c r="C923" s="257"/>
      <c r="D923" s="236" t="s">
        <v>161</v>
      </c>
      <c r="E923" s="258" t="s">
        <v>21</v>
      </c>
      <c r="F923" s="259" t="s">
        <v>164</v>
      </c>
      <c r="G923" s="257"/>
      <c r="H923" s="260">
        <v>160.19900000000001</v>
      </c>
      <c r="I923" s="261"/>
      <c r="J923" s="257"/>
      <c r="K923" s="257"/>
      <c r="L923" s="262"/>
      <c r="M923" s="263"/>
      <c r="N923" s="264"/>
      <c r="O923" s="264"/>
      <c r="P923" s="264"/>
      <c r="Q923" s="264"/>
      <c r="R923" s="264"/>
      <c r="S923" s="264"/>
      <c r="T923" s="26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T923" s="266" t="s">
        <v>161</v>
      </c>
      <c r="AU923" s="266" t="s">
        <v>81</v>
      </c>
      <c r="AV923" s="15" t="s">
        <v>157</v>
      </c>
      <c r="AW923" s="15" t="s">
        <v>34</v>
      </c>
      <c r="AX923" s="15" t="s">
        <v>77</v>
      </c>
      <c r="AY923" s="266" t="s">
        <v>149</v>
      </c>
    </row>
    <row r="924" s="2" customFormat="1" ht="24.15" customHeight="1">
      <c r="A924" s="41"/>
      <c r="B924" s="42"/>
      <c r="C924" s="216" t="s">
        <v>1141</v>
      </c>
      <c r="D924" s="216" t="s">
        <v>152</v>
      </c>
      <c r="E924" s="217" t="s">
        <v>257</v>
      </c>
      <c r="F924" s="218" t="s">
        <v>258</v>
      </c>
      <c r="G924" s="219" t="s">
        <v>174</v>
      </c>
      <c r="H924" s="220">
        <v>4542.0900000000001</v>
      </c>
      <c r="I924" s="221"/>
      <c r="J924" s="222">
        <f>ROUND(I924*H924,2)</f>
        <v>0</v>
      </c>
      <c r="K924" s="218" t="s">
        <v>156</v>
      </c>
      <c r="L924" s="47"/>
      <c r="M924" s="223" t="s">
        <v>21</v>
      </c>
      <c r="N924" s="224" t="s">
        <v>44</v>
      </c>
      <c r="O924" s="87"/>
      <c r="P924" s="225">
        <f>O924*H924</f>
        <v>0</v>
      </c>
      <c r="Q924" s="225">
        <v>0</v>
      </c>
      <c r="R924" s="225">
        <f>Q924*H924</f>
        <v>0</v>
      </c>
      <c r="S924" s="225">
        <v>0</v>
      </c>
      <c r="T924" s="226">
        <f>S924*H924</f>
        <v>0</v>
      </c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R924" s="227" t="s">
        <v>157</v>
      </c>
      <c r="AT924" s="227" t="s">
        <v>152</v>
      </c>
      <c r="AU924" s="227" t="s">
        <v>81</v>
      </c>
      <c r="AY924" s="20" t="s">
        <v>149</v>
      </c>
      <c r="BE924" s="228">
        <f>IF(N924="základní",J924,0)</f>
        <v>0</v>
      </c>
      <c r="BF924" s="228">
        <f>IF(N924="snížená",J924,0)</f>
        <v>0</v>
      </c>
      <c r="BG924" s="228">
        <f>IF(N924="zákl. přenesená",J924,0)</f>
        <v>0</v>
      </c>
      <c r="BH924" s="228">
        <f>IF(N924="sníž. přenesená",J924,0)</f>
        <v>0</v>
      </c>
      <c r="BI924" s="228">
        <f>IF(N924="nulová",J924,0)</f>
        <v>0</v>
      </c>
      <c r="BJ924" s="20" t="s">
        <v>77</v>
      </c>
      <c r="BK924" s="228">
        <f>ROUND(I924*H924,2)</f>
        <v>0</v>
      </c>
      <c r="BL924" s="20" t="s">
        <v>157</v>
      </c>
      <c r="BM924" s="227" t="s">
        <v>259</v>
      </c>
    </row>
    <row r="925" s="2" customFormat="1">
      <c r="A925" s="41"/>
      <c r="B925" s="42"/>
      <c r="C925" s="43"/>
      <c r="D925" s="229" t="s">
        <v>159</v>
      </c>
      <c r="E925" s="43"/>
      <c r="F925" s="230" t="s">
        <v>260</v>
      </c>
      <c r="G925" s="43"/>
      <c r="H925" s="43"/>
      <c r="I925" s="231"/>
      <c r="J925" s="43"/>
      <c r="K925" s="43"/>
      <c r="L925" s="47"/>
      <c r="M925" s="232"/>
      <c r="N925" s="233"/>
      <c r="O925" s="87"/>
      <c r="P925" s="87"/>
      <c r="Q925" s="87"/>
      <c r="R925" s="87"/>
      <c r="S925" s="87"/>
      <c r="T925" s="88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T925" s="20" t="s">
        <v>159</v>
      </c>
      <c r="AU925" s="20" t="s">
        <v>81</v>
      </c>
    </row>
    <row r="926" s="13" customFormat="1">
      <c r="A926" s="13"/>
      <c r="B926" s="234"/>
      <c r="C926" s="235"/>
      <c r="D926" s="236" t="s">
        <v>161</v>
      </c>
      <c r="E926" s="237" t="s">
        <v>21</v>
      </c>
      <c r="F926" s="238" t="s">
        <v>261</v>
      </c>
      <c r="G926" s="235"/>
      <c r="H926" s="237" t="s">
        <v>21</v>
      </c>
      <c r="I926" s="239"/>
      <c r="J926" s="235"/>
      <c r="K926" s="235"/>
      <c r="L926" s="240"/>
      <c r="M926" s="241"/>
      <c r="N926" s="242"/>
      <c r="O926" s="242"/>
      <c r="P926" s="242"/>
      <c r="Q926" s="242"/>
      <c r="R926" s="242"/>
      <c r="S926" s="242"/>
      <c r="T926" s="24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44" t="s">
        <v>161</v>
      </c>
      <c r="AU926" s="244" t="s">
        <v>81</v>
      </c>
      <c r="AV926" s="13" t="s">
        <v>77</v>
      </c>
      <c r="AW926" s="13" t="s">
        <v>34</v>
      </c>
      <c r="AX926" s="13" t="s">
        <v>73</v>
      </c>
      <c r="AY926" s="244" t="s">
        <v>149</v>
      </c>
    </row>
    <row r="927" s="13" customFormat="1">
      <c r="A927" s="13"/>
      <c r="B927" s="234"/>
      <c r="C927" s="235"/>
      <c r="D927" s="236" t="s">
        <v>161</v>
      </c>
      <c r="E927" s="237" t="s">
        <v>21</v>
      </c>
      <c r="F927" s="238" t="s">
        <v>1026</v>
      </c>
      <c r="G927" s="235"/>
      <c r="H927" s="237" t="s">
        <v>21</v>
      </c>
      <c r="I927" s="239"/>
      <c r="J927" s="235"/>
      <c r="K927" s="235"/>
      <c r="L927" s="240"/>
      <c r="M927" s="241"/>
      <c r="N927" s="242"/>
      <c r="O927" s="242"/>
      <c r="P927" s="242"/>
      <c r="Q927" s="242"/>
      <c r="R927" s="242"/>
      <c r="S927" s="242"/>
      <c r="T927" s="24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44" t="s">
        <v>161</v>
      </c>
      <c r="AU927" s="244" t="s">
        <v>81</v>
      </c>
      <c r="AV927" s="13" t="s">
        <v>77</v>
      </c>
      <c r="AW927" s="13" t="s">
        <v>34</v>
      </c>
      <c r="AX927" s="13" t="s">
        <v>73</v>
      </c>
      <c r="AY927" s="244" t="s">
        <v>149</v>
      </c>
    </row>
    <row r="928" s="14" customFormat="1">
      <c r="A928" s="14"/>
      <c r="B928" s="245"/>
      <c r="C928" s="246"/>
      <c r="D928" s="236" t="s">
        <v>161</v>
      </c>
      <c r="E928" s="247" t="s">
        <v>21</v>
      </c>
      <c r="F928" s="248" t="s">
        <v>1142</v>
      </c>
      <c r="G928" s="246"/>
      <c r="H928" s="249">
        <v>446.39999999999998</v>
      </c>
      <c r="I928" s="250"/>
      <c r="J928" s="246"/>
      <c r="K928" s="246"/>
      <c r="L928" s="251"/>
      <c r="M928" s="252"/>
      <c r="N928" s="253"/>
      <c r="O928" s="253"/>
      <c r="P928" s="253"/>
      <c r="Q928" s="253"/>
      <c r="R928" s="253"/>
      <c r="S928" s="253"/>
      <c r="T928" s="25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255" t="s">
        <v>161</v>
      </c>
      <c r="AU928" s="255" t="s">
        <v>81</v>
      </c>
      <c r="AV928" s="14" t="s">
        <v>81</v>
      </c>
      <c r="AW928" s="14" t="s">
        <v>34</v>
      </c>
      <c r="AX928" s="14" t="s">
        <v>73</v>
      </c>
      <c r="AY928" s="255" t="s">
        <v>149</v>
      </c>
    </row>
    <row r="929" s="14" customFormat="1">
      <c r="A929" s="14"/>
      <c r="B929" s="245"/>
      <c r="C929" s="246"/>
      <c r="D929" s="236" t="s">
        <v>161</v>
      </c>
      <c r="E929" s="247" t="s">
        <v>21</v>
      </c>
      <c r="F929" s="248" t="s">
        <v>1143</v>
      </c>
      <c r="G929" s="246"/>
      <c r="H929" s="249">
        <v>27.800000000000001</v>
      </c>
      <c r="I929" s="250"/>
      <c r="J929" s="246"/>
      <c r="K929" s="246"/>
      <c r="L929" s="251"/>
      <c r="M929" s="252"/>
      <c r="N929" s="253"/>
      <c r="O929" s="253"/>
      <c r="P929" s="253"/>
      <c r="Q929" s="253"/>
      <c r="R929" s="253"/>
      <c r="S929" s="253"/>
      <c r="T929" s="25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T929" s="255" t="s">
        <v>161</v>
      </c>
      <c r="AU929" s="255" t="s">
        <v>81</v>
      </c>
      <c r="AV929" s="14" t="s">
        <v>81</v>
      </c>
      <c r="AW929" s="14" t="s">
        <v>34</v>
      </c>
      <c r="AX929" s="14" t="s">
        <v>73</v>
      </c>
      <c r="AY929" s="255" t="s">
        <v>149</v>
      </c>
    </row>
    <row r="930" s="13" customFormat="1">
      <c r="A930" s="13"/>
      <c r="B930" s="234"/>
      <c r="C930" s="235"/>
      <c r="D930" s="236" t="s">
        <v>161</v>
      </c>
      <c r="E930" s="237" t="s">
        <v>21</v>
      </c>
      <c r="F930" s="238" t="s">
        <v>1144</v>
      </c>
      <c r="G930" s="235"/>
      <c r="H930" s="237" t="s">
        <v>21</v>
      </c>
      <c r="I930" s="239"/>
      <c r="J930" s="235"/>
      <c r="K930" s="235"/>
      <c r="L930" s="240"/>
      <c r="M930" s="241"/>
      <c r="N930" s="242"/>
      <c r="O930" s="242"/>
      <c r="P930" s="242"/>
      <c r="Q930" s="242"/>
      <c r="R930" s="242"/>
      <c r="S930" s="242"/>
      <c r="T930" s="24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44" t="s">
        <v>161</v>
      </c>
      <c r="AU930" s="244" t="s">
        <v>81</v>
      </c>
      <c r="AV930" s="13" t="s">
        <v>77</v>
      </c>
      <c r="AW930" s="13" t="s">
        <v>34</v>
      </c>
      <c r="AX930" s="13" t="s">
        <v>73</v>
      </c>
      <c r="AY930" s="244" t="s">
        <v>149</v>
      </c>
    </row>
    <row r="931" s="14" customFormat="1">
      <c r="A931" s="14"/>
      <c r="B931" s="245"/>
      <c r="C931" s="246"/>
      <c r="D931" s="236" t="s">
        <v>161</v>
      </c>
      <c r="E931" s="247" t="s">
        <v>21</v>
      </c>
      <c r="F931" s="248" t="s">
        <v>1145</v>
      </c>
      <c r="G931" s="246"/>
      <c r="H931" s="249">
        <v>97.680000000000007</v>
      </c>
      <c r="I931" s="250"/>
      <c r="J931" s="246"/>
      <c r="K931" s="246"/>
      <c r="L931" s="251"/>
      <c r="M931" s="252"/>
      <c r="N931" s="253"/>
      <c r="O931" s="253"/>
      <c r="P931" s="253"/>
      <c r="Q931" s="253"/>
      <c r="R931" s="253"/>
      <c r="S931" s="253"/>
      <c r="T931" s="25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55" t="s">
        <v>161</v>
      </c>
      <c r="AU931" s="255" t="s">
        <v>81</v>
      </c>
      <c r="AV931" s="14" t="s">
        <v>81</v>
      </c>
      <c r="AW931" s="14" t="s">
        <v>34</v>
      </c>
      <c r="AX931" s="14" t="s">
        <v>73</v>
      </c>
      <c r="AY931" s="255" t="s">
        <v>149</v>
      </c>
    </row>
    <row r="932" s="13" customFormat="1">
      <c r="A932" s="13"/>
      <c r="B932" s="234"/>
      <c r="C932" s="235"/>
      <c r="D932" s="236" t="s">
        <v>161</v>
      </c>
      <c r="E932" s="237" t="s">
        <v>21</v>
      </c>
      <c r="F932" s="238" t="s">
        <v>1146</v>
      </c>
      <c r="G932" s="235"/>
      <c r="H932" s="237" t="s">
        <v>21</v>
      </c>
      <c r="I932" s="239"/>
      <c r="J932" s="235"/>
      <c r="K932" s="235"/>
      <c r="L932" s="240"/>
      <c r="M932" s="241"/>
      <c r="N932" s="242"/>
      <c r="O932" s="242"/>
      <c r="P932" s="242"/>
      <c r="Q932" s="242"/>
      <c r="R932" s="242"/>
      <c r="S932" s="242"/>
      <c r="T932" s="24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44" t="s">
        <v>161</v>
      </c>
      <c r="AU932" s="244" t="s">
        <v>81</v>
      </c>
      <c r="AV932" s="13" t="s">
        <v>77</v>
      </c>
      <c r="AW932" s="13" t="s">
        <v>34</v>
      </c>
      <c r="AX932" s="13" t="s">
        <v>73</v>
      </c>
      <c r="AY932" s="244" t="s">
        <v>149</v>
      </c>
    </row>
    <row r="933" s="14" customFormat="1">
      <c r="A933" s="14"/>
      <c r="B933" s="245"/>
      <c r="C933" s="246"/>
      <c r="D933" s="236" t="s">
        <v>161</v>
      </c>
      <c r="E933" s="247" t="s">
        <v>21</v>
      </c>
      <c r="F933" s="248" t="s">
        <v>1147</v>
      </c>
      <c r="G933" s="246"/>
      <c r="H933" s="249">
        <v>20</v>
      </c>
      <c r="I933" s="250"/>
      <c r="J933" s="246"/>
      <c r="K933" s="246"/>
      <c r="L933" s="251"/>
      <c r="M933" s="252"/>
      <c r="N933" s="253"/>
      <c r="O933" s="253"/>
      <c r="P933" s="253"/>
      <c r="Q933" s="253"/>
      <c r="R933" s="253"/>
      <c r="S933" s="253"/>
      <c r="T933" s="25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55" t="s">
        <v>161</v>
      </c>
      <c r="AU933" s="255" t="s">
        <v>81</v>
      </c>
      <c r="AV933" s="14" t="s">
        <v>81</v>
      </c>
      <c r="AW933" s="14" t="s">
        <v>34</v>
      </c>
      <c r="AX933" s="14" t="s">
        <v>73</v>
      </c>
      <c r="AY933" s="255" t="s">
        <v>149</v>
      </c>
    </row>
    <row r="934" s="13" customFormat="1">
      <c r="A934" s="13"/>
      <c r="B934" s="234"/>
      <c r="C934" s="235"/>
      <c r="D934" s="236" t="s">
        <v>161</v>
      </c>
      <c r="E934" s="237" t="s">
        <v>21</v>
      </c>
      <c r="F934" s="238" t="s">
        <v>1148</v>
      </c>
      <c r="G934" s="235"/>
      <c r="H934" s="237" t="s">
        <v>21</v>
      </c>
      <c r="I934" s="239"/>
      <c r="J934" s="235"/>
      <c r="K934" s="235"/>
      <c r="L934" s="240"/>
      <c r="M934" s="241"/>
      <c r="N934" s="242"/>
      <c r="O934" s="242"/>
      <c r="P934" s="242"/>
      <c r="Q934" s="242"/>
      <c r="R934" s="242"/>
      <c r="S934" s="242"/>
      <c r="T934" s="24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44" t="s">
        <v>161</v>
      </c>
      <c r="AU934" s="244" t="s">
        <v>81</v>
      </c>
      <c r="AV934" s="13" t="s">
        <v>77</v>
      </c>
      <c r="AW934" s="13" t="s">
        <v>34</v>
      </c>
      <c r="AX934" s="13" t="s">
        <v>73</v>
      </c>
      <c r="AY934" s="244" t="s">
        <v>149</v>
      </c>
    </row>
    <row r="935" s="13" customFormat="1">
      <c r="A935" s="13"/>
      <c r="B935" s="234"/>
      <c r="C935" s="235"/>
      <c r="D935" s="236" t="s">
        <v>161</v>
      </c>
      <c r="E935" s="237" t="s">
        <v>21</v>
      </c>
      <c r="F935" s="238" t="s">
        <v>1022</v>
      </c>
      <c r="G935" s="235"/>
      <c r="H935" s="237" t="s">
        <v>21</v>
      </c>
      <c r="I935" s="239"/>
      <c r="J935" s="235"/>
      <c r="K935" s="235"/>
      <c r="L935" s="240"/>
      <c r="M935" s="241"/>
      <c r="N935" s="242"/>
      <c r="O935" s="242"/>
      <c r="P935" s="242"/>
      <c r="Q935" s="242"/>
      <c r="R935" s="242"/>
      <c r="S935" s="242"/>
      <c r="T935" s="24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44" t="s">
        <v>161</v>
      </c>
      <c r="AU935" s="244" t="s">
        <v>81</v>
      </c>
      <c r="AV935" s="13" t="s">
        <v>77</v>
      </c>
      <c r="AW935" s="13" t="s">
        <v>34</v>
      </c>
      <c r="AX935" s="13" t="s">
        <v>73</v>
      </c>
      <c r="AY935" s="244" t="s">
        <v>149</v>
      </c>
    </row>
    <row r="936" s="14" customFormat="1">
      <c r="A936" s="14"/>
      <c r="B936" s="245"/>
      <c r="C936" s="246"/>
      <c r="D936" s="236" t="s">
        <v>161</v>
      </c>
      <c r="E936" s="247" t="s">
        <v>21</v>
      </c>
      <c r="F936" s="248" t="s">
        <v>1149</v>
      </c>
      <c r="G936" s="246"/>
      <c r="H936" s="249">
        <v>74.400000000000006</v>
      </c>
      <c r="I936" s="250"/>
      <c r="J936" s="246"/>
      <c r="K936" s="246"/>
      <c r="L936" s="251"/>
      <c r="M936" s="252"/>
      <c r="N936" s="253"/>
      <c r="O936" s="253"/>
      <c r="P936" s="253"/>
      <c r="Q936" s="253"/>
      <c r="R936" s="253"/>
      <c r="S936" s="253"/>
      <c r="T936" s="25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5" t="s">
        <v>161</v>
      </c>
      <c r="AU936" s="255" t="s">
        <v>81</v>
      </c>
      <c r="AV936" s="14" t="s">
        <v>81</v>
      </c>
      <c r="AW936" s="14" t="s">
        <v>34</v>
      </c>
      <c r="AX936" s="14" t="s">
        <v>73</v>
      </c>
      <c r="AY936" s="255" t="s">
        <v>149</v>
      </c>
    </row>
    <row r="937" s="13" customFormat="1">
      <c r="A937" s="13"/>
      <c r="B937" s="234"/>
      <c r="C937" s="235"/>
      <c r="D937" s="236" t="s">
        <v>161</v>
      </c>
      <c r="E937" s="237" t="s">
        <v>21</v>
      </c>
      <c r="F937" s="238" t="s">
        <v>976</v>
      </c>
      <c r="G937" s="235"/>
      <c r="H937" s="237" t="s">
        <v>21</v>
      </c>
      <c r="I937" s="239"/>
      <c r="J937" s="235"/>
      <c r="K937" s="235"/>
      <c r="L937" s="240"/>
      <c r="M937" s="241"/>
      <c r="N937" s="242"/>
      <c r="O937" s="242"/>
      <c r="P937" s="242"/>
      <c r="Q937" s="242"/>
      <c r="R937" s="242"/>
      <c r="S937" s="242"/>
      <c r="T937" s="24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44" t="s">
        <v>161</v>
      </c>
      <c r="AU937" s="244" t="s">
        <v>81</v>
      </c>
      <c r="AV937" s="13" t="s">
        <v>77</v>
      </c>
      <c r="AW937" s="13" t="s">
        <v>34</v>
      </c>
      <c r="AX937" s="13" t="s">
        <v>73</v>
      </c>
      <c r="AY937" s="244" t="s">
        <v>149</v>
      </c>
    </row>
    <row r="938" s="14" customFormat="1">
      <c r="A938" s="14"/>
      <c r="B938" s="245"/>
      <c r="C938" s="246"/>
      <c r="D938" s="236" t="s">
        <v>161</v>
      </c>
      <c r="E938" s="247" t="s">
        <v>21</v>
      </c>
      <c r="F938" s="248" t="s">
        <v>1150</v>
      </c>
      <c r="G938" s="246"/>
      <c r="H938" s="249">
        <v>19.199999999999999</v>
      </c>
      <c r="I938" s="250"/>
      <c r="J938" s="246"/>
      <c r="K938" s="246"/>
      <c r="L938" s="251"/>
      <c r="M938" s="252"/>
      <c r="N938" s="253"/>
      <c r="O938" s="253"/>
      <c r="P938" s="253"/>
      <c r="Q938" s="253"/>
      <c r="R938" s="253"/>
      <c r="S938" s="253"/>
      <c r="T938" s="25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55" t="s">
        <v>161</v>
      </c>
      <c r="AU938" s="255" t="s">
        <v>81</v>
      </c>
      <c r="AV938" s="14" t="s">
        <v>81</v>
      </c>
      <c r="AW938" s="14" t="s">
        <v>34</v>
      </c>
      <c r="AX938" s="14" t="s">
        <v>73</v>
      </c>
      <c r="AY938" s="255" t="s">
        <v>149</v>
      </c>
    </row>
    <row r="939" s="14" customFormat="1">
      <c r="A939" s="14"/>
      <c r="B939" s="245"/>
      <c r="C939" s="246"/>
      <c r="D939" s="236" t="s">
        <v>161</v>
      </c>
      <c r="E939" s="247" t="s">
        <v>21</v>
      </c>
      <c r="F939" s="248" t="s">
        <v>1151</v>
      </c>
      <c r="G939" s="246"/>
      <c r="H939" s="249">
        <v>344.60000000000002</v>
      </c>
      <c r="I939" s="250"/>
      <c r="J939" s="246"/>
      <c r="K939" s="246"/>
      <c r="L939" s="251"/>
      <c r="M939" s="252"/>
      <c r="N939" s="253"/>
      <c r="O939" s="253"/>
      <c r="P939" s="253"/>
      <c r="Q939" s="253"/>
      <c r="R939" s="253"/>
      <c r="S939" s="253"/>
      <c r="T939" s="25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55" t="s">
        <v>161</v>
      </c>
      <c r="AU939" s="255" t="s">
        <v>81</v>
      </c>
      <c r="AV939" s="14" t="s">
        <v>81</v>
      </c>
      <c r="AW939" s="14" t="s">
        <v>34</v>
      </c>
      <c r="AX939" s="14" t="s">
        <v>73</v>
      </c>
      <c r="AY939" s="255" t="s">
        <v>149</v>
      </c>
    </row>
    <row r="940" s="14" customFormat="1">
      <c r="A940" s="14"/>
      <c r="B940" s="245"/>
      <c r="C940" s="246"/>
      <c r="D940" s="236" t="s">
        <v>161</v>
      </c>
      <c r="E940" s="247" t="s">
        <v>21</v>
      </c>
      <c r="F940" s="248" t="s">
        <v>1152</v>
      </c>
      <c r="G940" s="246"/>
      <c r="H940" s="249">
        <v>119.62000000000001</v>
      </c>
      <c r="I940" s="250"/>
      <c r="J940" s="246"/>
      <c r="K940" s="246"/>
      <c r="L940" s="251"/>
      <c r="M940" s="252"/>
      <c r="N940" s="253"/>
      <c r="O940" s="253"/>
      <c r="P940" s="253"/>
      <c r="Q940" s="253"/>
      <c r="R940" s="253"/>
      <c r="S940" s="253"/>
      <c r="T940" s="25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55" t="s">
        <v>161</v>
      </c>
      <c r="AU940" s="255" t="s">
        <v>81</v>
      </c>
      <c r="AV940" s="14" t="s">
        <v>81</v>
      </c>
      <c r="AW940" s="14" t="s">
        <v>34</v>
      </c>
      <c r="AX940" s="14" t="s">
        <v>73</v>
      </c>
      <c r="AY940" s="255" t="s">
        <v>149</v>
      </c>
    </row>
    <row r="941" s="14" customFormat="1">
      <c r="A941" s="14"/>
      <c r="B941" s="245"/>
      <c r="C941" s="246"/>
      <c r="D941" s="236" t="s">
        <v>161</v>
      </c>
      <c r="E941" s="247" t="s">
        <v>21</v>
      </c>
      <c r="F941" s="248" t="s">
        <v>1153</v>
      </c>
      <c r="G941" s="246"/>
      <c r="H941" s="249">
        <v>91.200000000000003</v>
      </c>
      <c r="I941" s="250"/>
      <c r="J941" s="246"/>
      <c r="K941" s="246"/>
      <c r="L941" s="251"/>
      <c r="M941" s="252"/>
      <c r="N941" s="253"/>
      <c r="O941" s="253"/>
      <c r="P941" s="253"/>
      <c r="Q941" s="253"/>
      <c r="R941" s="253"/>
      <c r="S941" s="253"/>
      <c r="T941" s="25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55" t="s">
        <v>161</v>
      </c>
      <c r="AU941" s="255" t="s">
        <v>81</v>
      </c>
      <c r="AV941" s="14" t="s">
        <v>81</v>
      </c>
      <c r="AW941" s="14" t="s">
        <v>34</v>
      </c>
      <c r="AX941" s="14" t="s">
        <v>73</v>
      </c>
      <c r="AY941" s="255" t="s">
        <v>149</v>
      </c>
    </row>
    <row r="942" s="13" customFormat="1">
      <c r="A942" s="13"/>
      <c r="B942" s="234"/>
      <c r="C942" s="235"/>
      <c r="D942" s="236" t="s">
        <v>161</v>
      </c>
      <c r="E942" s="237" t="s">
        <v>21</v>
      </c>
      <c r="F942" s="238" t="s">
        <v>669</v>
      </c>
      <c r="G942" s="235"/>
      <c r="H942" s="237" t="s">
        <v>21</v>
      </c>
      <c r="I942" s="239"/>
      <c r="J942" s="235"/>
      <c r="K942" s="235"/>
      <c r="L942" s="240"/>
      <c r="M942" s="241"/>
      <c r="N942" s="242"/>
      <c r="O942" s="242"/>
      <c r="P942" s="242"/>
      <c r="Q942" s="242"/>
      <c r="R942" s="242"/>
      <c r="S942" s="242"/>
      <c r="T942" s="24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44" t="s">
        <v>161</v>
      </c>
      <c r="AU942" s="244" t="s">
        <v>81</v>
      </c>
      <c r="AV942" s="13" t="s">
        <v>77</v>
      </c>
      <c r="AW942" s="13" t="s">
        <v>34</v>
      </c>
      <c r="AX942" s="13" t="s">
        <v>73</v>
      </c>
      <c r="AY942" s="244" t="s">
        <v>149</v>
      </c>
    </row>
    <row r="943" s="14" customFormat="1">
      <c r="A943" s="14"/>
      <c r="B943" s="245"/>
      <c r="C943" s="246"/>
      <c r="D943" s="236" t="s">
        <v>161</v>
      </c>
      <c r="E943" s="247" t="s">
        <v>21</v>
      </c>
      <c r="F943" s="248" t="s">
        <v>1154</v>
      </c>
      <c r="G943" s="246"/>
      <c r="H943" s="249">
        <v>17.199999999999999</v>
      </c>
      <c r="I943" s="250"/>
      <c r="J943" s="246"/>
      <c r="K943" s="246"/>
      <c r="L943" s="251"/>
      <c r="M943" s="252"/>
      <c r="N943" s="253"/>
      <c r="O943" s="253"/>
      <c r="P943" s="253"/>
      <c r="Q943" s="253"/>
      <c r="R943" s="253"/>
      <c r="S943" s="253"/>
      <c r="T943" s="25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55" t="s">
        <v>161</v>
      </c>
      <c r="AU943" s="255" t="s">
        <v>81</v>
      </c>
      <c r="AV943" s="14" t="s">
        <v>81</v>
      </c>
      <c r="AW943" s="14" t="s">
        <v>34</v>
      </c>
      <c r="AX943" s="14" t="s">
        <v>73</v>
      </c>
      <c r="AY943" s="255" t="s">
        <v>149</v>
      </c>
    </row>
    <row r="944" s="14" customFormat="1">
      <c r="A944" s="14"/>
      <c r="B944" s="245"/>
      <c r="C944" s="246"/>
      <c r="D944" s="236" t="s">
        <v>161</v>
      </c>
      <c r="E944" s="247" t="s">
        <v>21</v>
      </c>
      <c r="F944" s="248" t="s">
        <v>1155</v>
      </c>
      <c r="G944" s="246"/>
      <c r="H944" s="249">
        <v>63.5</v>
      </c>
      <c r="I944" s="250"/>
      <c r="J944" s="246"/>
      <c r="K944" s="246"/>
      <c r="L944" s="251"/>
      <c r="M944" s="252"/>
      <c r="N944" s="253"/>
      <c r="O944" s="253"/>
      <c r="P944" s="253"/>
      <c r="Q944" s="253"/>
      <c r="R944" s="253"/>
      <c r="S944" s="253"/>
      <c r="T944" s="25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55" t="s">
        <v>161</v>
      </c>
      <c r="AU944" s="255" t="s">
        <v>81</v>
      </c>
      <c r="AV944" s="14" t="s">
        <v>81</v>
      </c>
      <c r="AW944" s="14" t="s">
        <v>34</v>
      </c>
      <c r="AX944" s="14" t="s">
        <v>73</v>
      </c>
      <c r="AY944" s="255" t="s">
        <v>149</v>
      </c>
    </row>
    <row r="945" s="13" customFormat="1">
      <c r="A945" s="13"/>
      <c r="B945" s="234"/>
      <c r="C945" s="235"/>
      <c r="D945" s="236" t="s">
        <v>161</v>
      </c>
      <c r="E945" s="237" t="s">
        <v>21</v>
      </c>
      <c r="F945" s="238" t="s">
        <v>226</v>
      </c>
      <c r="G945" s="235"/>
      <c r="H945" s="237" t="s">
        <v>21</v>
      </c>
      <c r="I945" s="239"/>
      <c r="J945" s="235"/>
      <c r="K945" s="235"/>
      <c r="L945" s="240"/>
      <c r="M945" s="241"/>
      <c r="N945" s="242"/>
      <c r="O945" s="242"/>
      <c r="P945" s="242"/>
      <c r="Q945" s="242"/>
      <c r="R945" s="242"/>
      <c r="S945" s="242"/>
      <c r="T945" s="24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44" t="s">
        <v>161</v>
      </c>
      <c r="AU945" s="244" t="s">
        <v>81</v>
      </c>
      <c r="AV945" s="13" t="s">
        <v>77</v>
      </c>
      <c r="AW945" s="13" t="s">
        <v>34</v>
      </c>
      <c r="AX945" s="13" t="s">
        <v>73</v>
      </c>
      <c r="AY945" s="244" t="s">
        <v>149</v>
      </c>
    </row>
    <row r="946" s="14" customFormat="1">
      <c r="A946" s="14"/>
      <c r="B946" s="245"/>
      <c r="C946" s="246"/>
      <c r="D946" s="236" t="s">
        <v>161</v>
      </c>
      <c r="E946" s="247" t="s">
        <v>21</v>
      </c>
      <c r="F946" s="248" t="s">
        <v>1156</v>
      </c>
      <c r="G946" s="246"/>
      <c r="H946" s="249">
        <v>16</v>
      </c>
      <c r="I946" s="250"/>
      <c r="J946" s="246"/>
      <c r="K946" s="246"/>
      <c r="L946" s="251"/>
      <c r="M946" s="252"/>
      <c r="N946" s="253"/>
      <c r="O946" s="253"/>
      <c r="P946" s="253"/>
      <c r="Q946" s="253"/>
      <c r="R946" s="253"/>
      <c r="S946" s="253"/>
      <c r="T946" s="25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55" t="s">
        <v>161</v>
      </c>
      <c r="AU946" s="255" t="s">
        <v>81</v>
      </c>
      <c r="AV946" s="14" t="s">
        <v>81</v>
      </c>
      <c r="AW946" s="14" t="s">
        <v>34</v>
      </c>
      <c r="AX946" s="14" t="s">
        <v>73</v>
      </c>
      <c r="AY946" s="255" t="s">
        <v>149</v>
      </c>
    </row>
    <row r="947" s="14" customFormat="1">
      <c r="A947" s="14"/>
      <c r="B947" s="245"/>
      <c r="C947" s="246"/>
      <c r="D947" s="236" t="s">
        <v>161</v>
      </c>
      <c r="E947" s="247" t="s">
        <v>21</v>
      </c>
      <c r="F947" s="248" t="s">
        <v>1157</v>
      </c>
      <c r="G947" s="246"/>
      <c r="H947" s="249">
        <v>558.60000000000002</v>
      </c>
      <c r="I947" s="250"/>
      <c r="J947" s="246"/>
      <c r="K947" s="246"/>
      <c r="L947" s="251"/>
      <c r="M947" s="252"/>
      <c r="N947" s="253"/>
      <c r="O947" s="253"/>
      <c r="P947" s="253"/>
      <c r="Q947" s="253"/>
      <c r="R947" s="253"/>
      <c r="S947" s="253"/>
      <c r="T947" s="25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55" t="s">
        <v>161</v>
      </c>
      <c r="AU947" s="255" t="s">
        <v>81</v>
      </c>
      <c r="AV947" s="14" t="s">
        <v>81</v>
      </c>
      <c r="AW947" s="14" t="s">
        <v>34</v>
      </c>
      <c r="AX947" s="14" t="s">
        <v>73</v>
      </c>
      <c r="AY947" s="255" t="s">
        <v>149</v>
      </c>
    </row>
    <row r="948" s="13" customFormat="1">
      <c r="A948" s="13"/>
      <c r="B948" s="234"/>
      <c r="C948" s="235"/>
      <c r="D948" s="236" t="s">
        <v>161</v>
      </c>
      <c r="E948" s="237" t="s">
        <v>21</v>
      </c>
      <c r="F948" s="238" t="s">
        <v>1158</v>
      </c>
      <c r="G948" s="235"/>
      <c r="H948" s="237" t="s">
        <v>21</v>
      </c>
      <c r="I948" s="239"/>
      <c r="J948" s="235"/>
      <c r="K948" s="235"/>
      <c r="L948" s="240"/>
      <c r="M948" s="241"/>
      <c r="N948" s="242"/>
      <c r="O948" s="242"/>
      <c r="P948" s="242"/>
      <c r="Q948" s="242"/>
      <c r="R948" s="242"/>
      <c r="S948" s="242"/>
      <c r="T948" s="24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44" t="s">
        <v>161</v>
      </c>
      <c r="AU948" s="244" t="s">
        <v>81</v>
      </c>
      <c r="AV948" s="13" t="s">
        <v>77</v>
      </c>
      <c r="AW948" s="13" t="s">
        <v>34</v>
      </c>
      <c r="AX948" s="13" t="s">
        <v>73</v>
      </c>
      <c r="AY948" s="244" t="s">
        <v>149</v>
      </c>
    </row>
    <row r="949" s="14" customFormat="1">
      <c r="A949" s="14"/>
      <c r="B949" s="245"/>
      <c r="C949" s="246"/>
      <c r="D949" s="236" t="s">
        <v>161</v>
      </c>
      <c r="E949" s="247" t="s">
        <v>21</v>
      </c>
      <c r="F949" s="248" t="s">
        <v>1159</v>
      </c>
      <c r="G949" s="246"/>
      <c r="H949" s="249">
        <v>-10.48</v>
      </c>
      <c r="I949" s="250"/>
      <c r="J949" s="246"/>
      <c r="K949" s="246"/>
      <c r="L949" s="251"/>
      <c r="M949" s="252"/>
      <c r="N949" s="253"/>
      <c r="O949" s="253"/>
      <c r="P949" s="253"/>
      <c r="Q949" s="253"/>
      <c r="R949" s="253"/>
      <c r="S949" s="253"/>
      <c r="T949" s="25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55" t="s">
        <v>161</v>
      </c>
      <c r="AU949" s="255" t="s">
        <v>81</v>
      </c>
      <c r="AV949" s="14" t="s">
        <v>81</v>
      </c>
      <c r="AW949" s="14" t="s">
        <v>34</v>
      </c>
      <c r="AX949" s="14" t="s">
        <v>73</v>
      </c>
      <c r="AY949" s="255" t="s">
        <v>149</v>
      </c>
    </row>
    <row r="950" s="13" customFormat="1">
      <c r="A950" s="13"/>
      <c r="B950" s="234"/>
      <c r="C950" s="235"/>
      <c r="D950" s="236" t="s">
        <v>161</v>
      </c>
      <c r="E950" s="237" t="s">
        <v>21</v>
      </c>
      <c r="F950" s="238" t="s">
        <v>914</v>
      </c>
      <c r="G950" s="235"/>
      <c r="H950" s="237" t="s">
        <v>21</v>
      </c>
      <c r="I950" s="239"/>
      <c r="J950" s="235"/>
      <c r="K950" s="235"/>
      <c r="L950" s="240"/>
      <c r="M950" s="241"/>
      <c r="N950" s="242"/>
      <c r="O950" s="242"/>
      <c r="P950" s="242"/>
      <c r="Q950" s="242"/>
      <c r="R950" s="242"/>
      <c r="S950" s="242"/>
      <c r="T950" s="24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44" t="s">
        <v>161</v>
      </c>
      <c r="AU950" s="244" t="s">
        <v>81</v>
      </c>
      <c r="AV950" s="13" t="s">
        <v>77</v>
      </c>
      <c r="AW950" s="13" t="s">
        <v>34</v>
      </c>
      <c r="AX950" s="13" t="s">
        <v>73</v>
      </c>
      <c r="AY950" s="244" t="s">
        <v>149</v>
      </c>
    </row>
    <row r="951" s="14" customFormat="1">
      <c r="A951" s="14"/>
      <c r="B951" s="245"/>
      <c r="C951" s="246"/>
      <c r="D951" s="236" t="s">
        <v>161</v>
      </c>
      <c r="E951" s="247" t="s">
        <v>21</v>
      </c>
      <c r="F951" s="248" t="s">
        <v>1160</v>
      </c>
      <c r="G951" s="246"/>
      <c r="H951" s="249">
        <v>32</v>
      </c>
      <c r="I951" s="250"/>
      <c r="J951" s="246"/>
      <c r="K951" s="246"/>
      <c r="L951" s="251"/>
      <c r="M951" s="252"/>
      <c r="N951" s="253"/>
      <c r="O951" s="253"/>
      <c r="P951" s="253"/>
      <c r="Q951" s="253"/>
      <c r="R951" s="253"/>
      <c r="S951" s="253"/>
      <c r="T951" s="25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T951" s="255" t="s">
        <v>161</v>
      </c>
      <c r="AU951" s="255" t="s">
        <v>81</v>
      </c>
      <c r="AV951" s="14" t="s">
        <v>81</v>
      </c>
      <c r="AW951" s="14" t="s">
        <v>34</v>
      </c>
      <c r="AX951" s="14" t="s">
        <v>73</v>
      </c>
      <c r="AY951" s="255" t="s">
        <v>149</v>
      </c>
    </row>
    <row r="952" s="14" customFormat="1">
      <c r="A952" s="14"/>
      <c r="B952" s="245"/>
      <c r="C952" s="246"/>
      <c r="D952" s="236" t="s">
        <v>161</v>
      </c>
      <c r="E952" s="247" t="s">
        <v>21</v>
      </c>
      <c r="F952" s="248" t="s">
        <v>1161</v>
      </c>
      <c r="G952" s="246"/>
      <c r="H952" s="249">
        <v>8</v>
      </c>
      <c r="I952" s="250"/>
      <c r="J952" s="246"/>
      <c r="K952" s="246"/>
      <c r="L952" s="251"/>
      <c r="M952" s="252"/>
      <c r="N952" s="253"/>
      <c r="O952" s="253"/>
      <c r="P952" s="253"/>
      <c r="Q952" s="253"/>
      <c r="R952" s="253"/>
      <c r="S952" s="253"/>
      <c r="T952" s="25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T952" s="255" t="s">
        <v>161</v>
      </c>
      <c r="AU952" s="255" t="s">
        <v>81</v>
      </c>
      <c r="AV952" s="14" t="s">
        <v>81</v>
      </c>
      <c r="AW952" s="14" t="s">
        <v>34</v>
      </c>
      <c r="AX952" s="14" t="s">
        <v>73</v>
      </c>
      <c r="AY952" s="255" t="s">
        <v>149</v>
      </c>
    </row>
    <row r="953" s="13" customFormat="1">
      <c r="A953" s="13"/>
      <c r="B953" s="234"/>
      <c r="C953" s="235"/>
      <c r="D953" s="236" t="s">
        <v>161</v>
      </c>
      <c r="E953" s="237" t="s">
        <v>21</v>
      </c>
      <c r="F953" s="238" t="s">
        <v>922</v>
      </c>
      <c r="G953" s="235"/>
      <c r="H953" s="237" t="s">
        <v>21</v>
      </c>
      <c r="I953" s="239"/>
      <c r="J953" s="235"/>
      <c r="K953" s="235"/>
      <c r="L953" s="240"/>
      <c r="M953" s="241"/>
      <c r="N953" s="242"/>
      <c r="O953" s="242"/>
      <c r="P953" s="242"/>
      <c r="Q953" s="242"/>
      <c r="R953" s="242"/>
      <c r="S953" s="242"/>
      <c r="T953" s="24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44" t="s">
        <v>161</v>
      </c>
      <c r="AU953" s="244" t="s">
        <v>81</v>
      </c>
      <c r="AV953" s="13" t="s">
        <v>77</v>
      </c>
      <c r="AW953" s="13" t="s">
        <v>34</v>
      </c>
      <c r="AX953" s="13" t="s">
        <v>73</v>
      </c>
      <c r="AY953" s="244" t="s">
        <v>149</v>
      </c>
    </row>
    <row r="954" s="13" customFormat="1">
      <c r="A954" s="13"/>
      <c r="B954" s="234"/>
      <c r="C954" s="235"/>
      <c r="D954" s="236" t="s">
        <v>161</v>
      </c>
      <c r="E954" s="237" t="s">
        <v>21</v>
      </c>
      <c r="F954" s="238" t="s">
        <v>1162</v>
      </c>
      <c r="G954" s="235"/>
      <c r="H954" s="237" t="s">
        <v>21</v>
      </c>
      <c r="I954" s="239"/>
      <c r="J954" s="235"/>
      <c r="K954" s="235"/>
      <c r="L954" s="240"/>
      <c r="M954" s="241"/>
      <c r="N954" s="242"/>
      <c r="O954" s="242"/>
      <c r="P954" s="242"/>
      <c r="Q954" s="242"/>
      <c r="R954" s="242"/>
      <c r="S954" s="242"/>
      <c r="T954" s="24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44" t="s">
        <v>161</v>
      </c>
      <c r="AU954" s="244" t="s">
        <v>81</v>
      </c>
      <c r="AV954" s="13" t="s">
        <v>77</v>
      </c>
      <c r="AW954" s="13" t="s">
        <v>34</v>
      </c>
      <c r="AX954" s="13" t="s">
        <v>73</v>
      </c>
      <c r="AY954" s="244" t="s">
        <v>149</v>
      </c>
    </row>
    <row r="955" s="14" customFormat="1">
      <c r="A955" s="14"/>
      <c r="B955" s="245"/>
      <c r="C955" s="246"/>
      <c r="D955" s="236" t="s">
        <v>161</v>
      </c>
      <c r="E955" s="247" t="s">
        <v>21</v>
      </c>
      <c r="F955" s="248" t="s">
        <v>1163</v>
      </c>
      <c r="G955" s="246"/>
      <c r="H955" s="249">
        <v>821.41999999999996</v>
      </c>
      <c r="I955" s="250"/>
      <c r="J955" s="246"/>
      <c r="K955" s="246"/>
      <c r="L955" s="251"/>
      <c r="M955" s="252"/>
      <c r="N955" s="253"/>
      <c r="O955" s="253"/>
      <c r="P955" s="253"/>
      <c r="Q955" s="253"/>
      <c r="R955" s="253"/>
      <c r="S955" s="253"/>
      <c r="T955" s="25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55" t="s">
        <v>161</v>
      </c>
      <c r="AU955" s="255" t="s">
        <v>81</v>
      </c>
      <c r="AV955" s="14" t="s">
        <v>81</v>
      </c>
      <c r="AW955" s="14" t="s">
        <v>34</v>
      </c>
      <c r="AX955" s="14" t="s">
        <v>73</v>
      </c>
      <c r="AY955" s="255" t="s">
        <v>149</v>
      </c>
    </row>
    <row r="956" s="14" customFormat="1">
      <c r="A956" s="14"/>
      <c r="B956" s="245"/>
      <c r="C956" s="246"/>
      <c r="D956" s="236" t="s">
        <v>161</v>
      </c>
      <c r="E956" s="247" t="s">
        <v>21</v>
      </c>
      <c r="F956" s="248" t="s">
        <v>1164</v>
      </c>
      <c r="G956" s="246"/>
      <c r="H956" s="249">
        <v>30.640000000000001</v>
      </c>
      <c r="I956" s="250"/>
      <c r="J956" s="246"/>
      <c r="K956" s="246"/>
      <c r="L956" s="251"/>
      <c r="M956" s="252"/>
      <c r="N956" s="253"/>
      <c r="O956" s="253"/>
      <c r="P956" s="253"/>
      <c r="Q956" s="253"/>
      <c r="R956" s="253"/>
      <c r="S956" s="253"/>
      <c r="T956" s="25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55" t="s">
        <v>161</v>
      </c>
      <c r="AU956" s="255" t="s">
        <v>81</v>
      </c>
      <c r="AV956" s="14" t="s">
        <v>81</v>
      </c>
      <c r="AW956" s="14" t="s">
        <v>34</v>
      </c>
      <c r="AX956" s="14" t="s">
        <v>73</v>
      </c>
      <c r="AY956" s="255" t="s">
        <v>149</v>
      </c>
    </row>
    <row r="957" s="14" customFormat="1">
      <c r="A957" s="14"/>
      <c r="B957" s="245"/>
      <c r="C957" s="246"/>
      <c r="D957" s="236" t="s">
        <v>161</v>
      </c>
      <c r="E957" s="247" t="s">
        <v>21</v>
      </c>
      <c r="F957" s="248" t="s">
        <v>1165</v>
      </c>
      <c r="G957" s="246"/>
      <c r="H957" s="249">
        <v>48</v>
      </c>
      <c r="I957" s="250"/>
      <c r="J957" s="246"/>
      <c r="K957" s="246"/>
      <c r="L957" s="251"/>
      <c r="M957" s="252"/>
      <c r="N957" s="253"/>
      <c r="O957" s="253"/>
      <c r="P957" s="253"/>
      <c r="Q957" s="253"/>
      <c r="R957" s="253"/>
      <c r="S957" s="253"/>
      <c r="T957" s="25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55" t="s">
        <v>161</v>
      </c>
      <c r="AU957" s="255" t="s">
        <v>81</v>
      </c>
      <c r="AV957" s="14" t="s">
        <v>81</v>
      </c>
      <c r="AW957" s="14" t="s">
        <v>34</v>
      </c>
      <c r="AX957" s="14" t="s">
        <v>73</v>
      </c>
      <c r="AY957" s="255" t="s">
        <v>149</v>
      </c>
    </row>
    <row r="958" s="14" customFormat="1">
      <c r="A958" s="14"/>
      <c r="B958" s="245"/>
      <c r="C958" s="246"/>
      <c r="D958" s="236" t="s">
        <v>161</v>
      </c>
      <c r="E958" s="247" t="s">
        <v>21</v>
      </c>
      <c r="F958" s="248" t="s">
        <v>1166</v>
      </c>
      <c r="G958" s="246"/>
      <c r="H958" s="249">
        <v>28</v>
      </c>
      <c r="I958" s="250"/>
      <c r="J958" s="246"/>
      <c r="K958" s="246"/>
      <c r="L958" s="251"/>
      <c r="M958" s="252"/>
      <c r="N958" s="253"/>
      <c r="O958" s="253"/>
      <c r="P958" s="253"/>
      <c r="Q958" s="253"/>
      <c r="R958" s="253"/>
      <c r="S958" s="253"/>
      <c r="T958" s="25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55" t="s">
        <v>161</v>
      </c>
      <c r="AU958" s="255" t="s">
        <v>81</v>
      </c>
      <c r="AV958" s="14" t="s">
        <v>81</v>
      </c>
      <c r="AW958" s="14" t="s">
        <v>34</v>
      </c>
      <c r="AX958" s="14" t="s">
        <v>73</v>
      </c>
      <c r="AY958" s="255" t="s">
        <v>149</v>
      </c>
    </row>
    <row r="959" s="14" customFormat="1">
      <c r="A959" s="14"/>
      <c r="B959" s="245"/>
      <c r="C959" s="246"/>
      <c r="D959" s="236" t="s">
        <v>161</v>
      </c>
      <c r="E959" s="247" t="s">
        <v>21</v>
      </c>
      <c r="F959" s="248" t="s">
        <v>1167</v>
      </c>
      <c r="G959" s="246"/>
      <c r="H959" s="249">
        <v>10</v>
      </c>
      <c r="I959" s="250"/>
      <c r="J959" s="246"/>
      <c r="K959" s="246"/>
      <c r="L959" s="251"/>
      <c r="M959" s="252"/>
      <c r="N959" s="253"/>
      <c r="O959" s="253"/>
      <c r="P959" s="253"/>
      <c r="Q959" s="253"/>
      <c r="R959" s="253"/>
      <c r="S959" s="253"/>
      <c r="T959" s="25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T959" s="255" t="s">
        <v>161</v>
      </c>
      <c r="AU959" s="255" t="s">
        <v>81</v>
      </c>
      <c r="AV959" s="14" t="s">
        <v>81</v>
      </c>
      <c r="AW959" s="14" t="s">
        <v>34</v>
      </c>
      <c r="AX959" s="14" t="s">
        <v>73</v>
      </c>
      <c r="AY959" s="255" t="s">
        <v>149</v>
      </c>
    </row>
    <row r="960" s="14" customFormat="1">
      <c r="A960" s="14"/>
      <c r="B960" s="245"/>
      <c r="C960" s="246"/>
      <c r="D960" s="236" t="s">
        <v>161</v>
      </c>
      <c r="E960" s="247" t="s">
        <v>21</v>
      </c>
      <c r="F960" s="248" t="s">
        <v>1168</v>
      </c>
      <c r="G960" s="246"/>
      <c r="H960" s="249">
        <v>9.9199999999999999</v>
      </c>
      <c r="I960" s="250"/>
      <c r="J960" s="246"/>
      <c r="K960" s="246"/>
      <c r="L960" s="251"/>
      <c r="M960" s="252"/>
      <c r="N960" s="253"/>
      <c r="O960" s="253"/>
      <c r="P960" s="253"/>
      <c r="Q960" s="253"/>
      <c r="R960" s="253"/>
      <c r="S960" s="253"/>
      <c r="T960" s="25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55" t="s">
        <v>161</v>
      </c>
      <c r="AU960" s="255" t="s">
        <v>81</v>
      </c>
      <c r="AV960" s="14" t="s">
        <v>81</v>
      </c>
      <c r="AW960" s="14" t="s">
        <v>34</v>
      </c>
      <c r="AX960" s="14" t="s">
        <v>73</v>
      </c>
      <c r="AY960" s="255" t="s">
        <v>149</v>
      </c>
    </row>
    <row r="961" s="14" customFormat="1">
      <c r="A961" s="14"/>
      <c r="B961" s="245"/>
      <c r="C961" s="246"/>
      <c r="D961" s="236" t="s">
        <v>161</v>
      </c>
      <c r="E961" s="247" t="s">
        <v>21</v>
      </c>
      <c r="F961" s="248" t="s">
        <v>1169</v>
      </c>
      <c r="G961" s="246"/>
      <c r="H961" s="249">
        <v>10.119999999999999</v>
      </c>
      <c r="I961" s="250"/>
      <c r="J961" s="246"/>
      <c r="K961" s="246"/>
      <c r="L961" s="251"/>
      <c r="M961" s="252"/>
      <c r="N961" s="253"/>
      <c r="O961" s="253"/>
      <c r="P961" s="253"/>
      <c r="Q961" s="253"/>
      <c r="R961" s="253"/>
      <c r="S961" s="253"/>
      <c r="T961" s="25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55" t="s">
        <v>161</v>
      </c>
      <c r="AU961" s="255" t="s">
        <v>81</v>
      </c>
      <c r="AV961" s="14" t="s">
        <v>81</v>
      </c>
      <c r="AW961" s="14" t="s">
        <v>34</v>
      </c>
      <c r="AX961" s="14" t="s">
        <v>73</v>
      </c>
      <c r="AY961" s="255" t="s">
        <v>149</v>
      </c>
    </row>
    <row r="962" s="14" customFormat="1">
      <c r="A962" s="14"/>
      <c r="B962" s="245"/>
      <c r="C962" s="246"/>
      <c r="D962" s="236" t="s">
        <v>161</v>
      </c>
      <c r="E962" s="247" t="s">
        <v>21</v>
      </c>
      <c r="F962" s="248" t="s">
        <v>1170</v>
      </c>
      <c r="G962" s="246"/>
      <c r="H962" s="249">
        <v>6.46</v>
      </c>
      <c r="I962" s="250"/>
      <c r="J962" s="246"/>
      <c r="K962" s="246"/>
      <c r="L962" s="251"/>
      <c r="M962" s="252"/>
      <c r="N962" s="253"/>
      <c r="O962" s="253"/>
      <c r="P962" s="253"/>
      <c r="Q962" s="253"/>
      <c r="R962" s="253"/>
      <c r="S962" s="253"/>
      <c r="T962" s="25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55" t="s">
        <v>161</v>
      </c>
      <c r="AU962" s="255" t="s">
        <v>81</v>
      </c>
      <c r="AV962" s="14" t="s">
        <v>81</v>
      </c>
      <c r="AW962" s="14" t="s">
        <v>34</v>
      </c>
      <c r="AX962" s="14" t="s">
        <v>73</v>
      </c>
      <c r="AY962" s="255" t="s">
        <v>149</v>
      </c>
    </row>
    <row r="963" s="14" customFormat="1">
      <c r="A963" s="14"/>
      <c r="B963" s="245"/>
      <c r="C963" s="246"/>
      <c r="D963" s="236" t="s">
        <v>161</v>
      </c>
      <c r="E963" s="247" t="s">
        <v>21</v>
      </c>
      <c r="F963" s="248" t="s">
        <v>1171</v>
      </c>
      <c r="G963" s="246"/>
      <c r="H963" s="249">
        <v>135</v>
      </c>
      <c r="I963" s="250"/>
      <c r="J963" s="246"/>
      <c r="K963" s="246"/>
      <c r="L963" s="251"/>
      <c r="M963" s="252"/>
      <c r="N963" s="253"/>
      <c r="O963" s="253"/>
      <c r="P963" s="253"/>
      <c r="Q963" s="253"/>
      <c r="R963" s="253"/>
      <c r="S963" s="253"/>
      <c r="T963" s="25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55" t="s">
        <v>161</v>
      </c>
      <c r="AU963" s="255" t="s">
        <v>81</v>
      </c>
      <c r="AV963" s="14" t="s">
        <v>81</v>
      </c>
      <c r="AW963" s="14" t="s">
        <v>34</v>
      </c>
      <c r="AX963" s="14" t="s">
        <v>73</v>
      </c>
      <c r="AY963" s="255" t="s">
        <v>149</v>
      </c>
    </row>
    <row r="964" s="14" customFormat="1">
      <c r="A964" s="14"/>
      <c r="B964" s="245"/>
      <c r="C964" s="246"/>
      <c r="D964" s="236" t="s">
        <v>161</v>
      </c>
      <c r="E964" s="247" t="s">
        <v>21</v>
      </c>
      <c r="F964" s="248" t="s">
        <v>1172</v>
      </c>
      <c r="G964" s="246"/>
      <c r="H964" s="249">
        <v>17.199999999999999</v>
      </c>
      <c r="I964" s="250"/>
      <c r="J964" s="246"/>
      <c r="K964" s="246"/>
      <c r="L964" s="251"/>
      <c r="M964" s="252"/>
      <c r="N964" s="253"/>
      <c r="O964" s="253"/>
      <c r="P964" s="253"/>
      <c r="Q964" s="253"/>
      <c r="R964" s="253"/>
      <c r="S964" s="253"/>
      <c r="T964" s="25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55" t="s">
        <v>161</v>
      </c>
      <c r="AU964" s="255" t="s">
        <v>81</v>
      </c>
      <c r="AV964" s="14" t="s">
        <v>81</v>
      </c>
      <c r="AW964" s="14" t="s">
        <v>34</v>
      </c>
      <c r="AX964" s="14" t="s">
        <v>73</v>
      </c>
      <c r="AY964" s="255" t="s">
        <v>149</v>
      </c>
    </row>
    <row r="965" s="16" customFormat="1">
      <c r="A965" s="16"/>
      <c r="B965" s="267"/>
      <c r="C965" s="268"/>
      <c r="D965" s="236" t="s">
        <v>161</v>
      </c>
      <c r="E965" s="269" t="s">
        <v>116</v>
      </c>
      <c r="F965" s="270" t="s">
        <v>192</v>
      </c>
      <c r="G965" s="268"/>
      <c r="H965" s="271">
        <v>3042.48</v>
      </c>
      <c r="I965" s="272"/>
      <c r="J965" s="268"/>
      <c r="K965" s="268"/>
      <c r="L965" s="273"/>
      <c r="M965" s="274"/>
      <c r="N965" s="275"/>
      <c r="O965" s="275"/>
      <c r="P965" s="275"/>
      <c r="Q965" s="275"/>
      <c r="R965" s="275"/>
      <c r="S965" s="275"/>
      <c r="T965" s="27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T965" s="277" t="s">
        <v>161</v>
      </c>
      <c r="AU965" s="277" t="s">
        <v>81</v>
      </c>
      <c r="AV965" s="16" t="s">
        <v>150</v>
      </c>
      <c r="AW965" s="16" t="s">
        <v>34</v>
      </c>
      <c r="AX965" s="16" t="s">
        <v>73</v>
      </c>
      <c r="AY965" s="277" t="s">
        <v>149</v>
      </c>
    </row>
    <row r="966" s="13" customFormat="1">
      <c r="A966" s="13"/>
      <c r="B966" s="234"/>
      <c r="C966" s="235"/>
      <c r="D966" s="236" t="s">
        <v>161</v>
      </c>
      <c r="E966" s="237" t="s">
        <v>21</v>
      </c>
      <c r="F966" s="238" t="s">
        <v>1173</v>
      </c>
      <c r="G966" s="235"/>
      <c r="H966" s="237" t="s">
        <v>21</v>
      </c>
      <c r="I966" s="239"/>
      <c r="J966" s="235"/>
      <c r="K966" s="235"/>
      <c r="L966" s="240"/>
      <c r="M966" s="241"/>
      <c r="N966" s="242"/>
      <c r="O966" s="242"/>
      <c r="P966" s="242"/>
      <c r="Q966" s="242"/>
      <c r="R966" s="242"/>
      <c r="S966" s="242"/>
      <c r="T966" s="24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44" t="s">
        <v>161</v>
      </c>
      <c r="AU966" s="244" t="s">
        <v>81</v>
      </c>
      <c r="AV966" s="13" t="s">
        <v>77</v>
      </c>
      <c r="AW966" s="13" t="s">
        <v>34</v>
      </c>
      <c r="AX966" s="13" t="s">
        <v>73</v>
      </c>
      <c r="AY966" s="244" t="s">
        <v>149</v>
      </c>
    </row>
    <row r="967" s="14" customFormat="1">
      <c r="A967" s="14"/>
      <c r="B967" s="245"/>
      <c r="C967" s="246"/>
      <c r="D967" s="236" t="s">
        <v>161</v>
      </c>
      <c r="E967" s="247" t="s">
        <v>21</v>
      </c>
      <c r="F967" s="248" t="s">
        <v>1174</v>
      </c>
      <c r="G967" s="246"/>
      <c r="H967" s="249">
        <v>42.539999999999999</v>
      </c>
      <c r="I967" s="250"/>
      <c r="J967" s="246"/>
      <c r="K967" s="246"/>
      <c r="L967" s="251"/>
      <c r="M967" s="252"/>
      <c r="N967" s="253"/>
      <c r="O967" s="253"/>
      <c r="P967" s="253"/>
      <c r="Q967" s="253"/>
      <c r="R967" s="253"/>
      <c r="S967" s="253"/>
      <c r="T967" s="25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55" t="s">
        <v>161</v>
      </c>
      <c r="AU967" s="255" t="s">
        <v>81</v>
      </c>
      <c r="AV967" s="14" t="s">
        <v>81</v>
      </c>
      <c r="AW967" s="14" t="s">
        <v>34</v>
      </c>
      <c r="AX967" s="14" t="s">
        <v>73</v>
      </c>
      <c r="AY967" s="255" t="s">
        <v>149</v>
      </c>
    </row>
    <row r="968" s="16" customFormat="1">
      <c r="A968" s="16"/>
      <c r="B968" s="267"/>
      <c r="C968" s="268"/>
      <c r="D968" s="236" t="s">
        <v>161</v>
      </c>
      <c r="E968" s="269" t="s">
        <v>443</v>
      </c>
      <c r="F968" s="270" t="s">
        <v>192</v>
      </c>
      <c r="G968" s="268"/>
      <c r="H968" s="271">
        <v>42.539999999999999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T968" s="277" t="s">
        <v>161</v>
      </c>
      <c r="AU968" s="277" t="s">
        <v>81</v>
      </c>
      <c r="AV968" s="16" t="s">
        <v>150</v>
      </c>
      <c r="AW968" s="16" t="s">
        <v>34</v>
      </c>
      <c r="AX968" s="16" t="s">
        <v>73</v>
      </c>
      <c r="AY968" s="277" t="s">
        <v>149</v>
      </c>
    </row>
    <row r="969" s="13" customFormat="1">
      <c r="A969" s="13"/>
      <c r="B969" s="234"/>
      <c r="C969" s="235"/>
      <c r="D969" s="236" t="s">
        <v>161</v>
      </c>
      <c r="E969" s="237" t="s">
        <v>21</v>
      </c>
      <c r="F969" s="238" t="s">
        <v>263</v>
      </c>
      <c r="G969" s="235"/>
      <c r="H969" s="237" t="s">
        <v>21</v>
      </c>
      <c r="I969" s="239"/>
      <c r="J969" s="235"/>
      <c r="K969" s="235"/>
      <c r="L969" s="240"/>
      <c r="M969" s="241"/>
      <c r="N969" s="242"/>
      <c r="O969" s="242"/>
      <c r="P969" s="242"/>
      <c r="Q969" s="242"/>
      <c r="R969" s="242"/>
      <c r="S969" s="242"/>
      <c r="T969" s="24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44" t="s">
        <v>161</v>
      </c>
      <c r="AU969" s="244" t="s">
        <v>81</v>
      </c>
      <c r="AV969" s="13" t="s">
        <v>77</v>
      </c>
      <c r="AW969" s="13" t="s">
        <v>34</v>
      </c>
      <c r="AX969" s="13" t="s">
        <v>73</v>
      </c>
      <c r="AY969" s="244" t="s">
        <v>149</v>
      </c>
    </row>
    <row r="970" s="13" customFormat="1">
      <c r="A970" s="13"/>
      <c r="B970" s="234"/>
      <c r="C970" s="235"/>
      <c r="D970" s="236" t="s">
        <v>161</v>
      </c>
      <c r="E970" s="237" t="s">
        <v>21</v>
      </c>
      <c r="F970" s="238" t="s">
        <v>1022</v>
      </c>
      <c r="G970" s="235"/>
      <c r="H970" s="237" t="s">
        <v>21</v>
      </c>
      <c r="I970" s="239"/>
      <c r="J970" s="235"/>
      <c r="K970" s="235"/>
      <c r="L970" s="240"/>
      <c r="M970" s="241"/>
      <c r="N970" s="242"/>
      <c r="O970" s="242"/>
      <c r="P970" s="242"/>
      <c r="Q970" s="242"/>
      <c r="R970" s="242"/>
      <c r="S970" s="242"/>
      <c r="T970" s="24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44" t="s">
        <v>161</v>
      </c>
      <c r="AU970" s="244" t="s">
        <v>81</v>
      </c>
      <c r="AV970" s="13" t="s">
        <v>77</v>
      </c>
      <c r="AW970" s="13" t="s">
        <v>34</v>
      </c>
      <c r="AX970" s="13" t="s">
        <v>73</v>
      </c>
      <c r="AY970" s="244" t="s">
        <v>149</v>
      </c>
    </row>
    <row r="971" s="14" customFormat="1">
      <c r="A971" s="14"/>
      <c r="B971" s="245"/>
      <c r="C971" s="246"/>
      <c r="D971" s="236" t="s">
        <v>161</v>
      </c>
      <c r="E971" s="247" t="s">
        <v>21</v>
      </c>
      <c r="F971" s="248" t="s">
        <v>1149</v>
      </c>
      <c r="G971" s="246"/>
      <c r="H971" s="249">
        <v>74.400000000000006</v>
      </c>
      <c r="I971" s="250"/>
      <c r="J971" s="246"/>
      <c r="K971" s="246"/>
      <c r="L971" s="251"/>
      <c r="M971" s="252"/>
      <c r="N971" s="253"/>
      <c r="O971" s="253"/>
      <c r="P971" s="253"/>
      <c r="Q971" s="253"/>
      <c r="R971" s="253"/>
      <c r="S971" s="253"/>
      <c r="T971" s="25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55" t="s">
        <v>161</v>
      </c>
      <c r="AU971" s="255" t="s">
        <v>81</v>
      </c>
      <c r="AV971" s="14" t="s">
        <v>81</v>
      </c>
      <c r="AW971" s="14" t="s">
        <v>34</v>
      </c>
      <c r="AX971" s="14" t="s">
        <v>73</v>
      </c>
      <c r="AY971" s="255" t="s">
        <v>149</v>
      </c>
    </row>
    <row r="972" s="13" customFormat="1">
      <c r="A972" s="13"/>
      <c r="B972" s="234"/>
      <c r="C972" s="235"/>
      <c r="D972" s="236" t="s">
        <v>161</v>
      </c>
      <c r="E972" s="237" t="s">
        <v>21</v>
      </c>
      <c r="F972" s="238" t="s">
        <v>976</v>
      </c>
      <c r="G972" s="235"/>
      <c r="H972" s="237" t="s">
        <v>21</v>
      </c>
      <c r="I972" s="239"/>
      <c r="J972" s="235"/>
      <c r="K972" s="235"/>
      <c r="L972" s="240"/>
      <c r="M972" s="241"/>
      <c r="N972" s="242"/>
      <c r="O972" s="242"/>
      <c r="P972" s="242"/>
      <c r="Q972" s="242"/>
      <c r="R972" s="242"/>
      <c r="S972" s="242"/>
      <c r="T972" s="24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44" t="s">
        <v>161</v>
      </c>
      <c r="AU972" s="244" t="s">
        <v>81</v>
      </c>
      <c r="AV972" s="13" t="s">
        <v>77</v>
      </c>
      <c r="AW972" s="13" t="s">
        <v>34</v>
      </c>
      <c r="AX972" s="13" t="s">
        <v>73</v>
      </c>
      <c r="AY972" s="244" t="s">
        <v>149</v>
      </c>
    </row>
    <row r="973" s="14" customFormat="1">
      <c r="A973" s="14"/>
      <c r="B973" s="245"/>
      <c r="C973" s="246"/>
      <c r="D973" s="236" t="s">
        <v>161</v>
      </c>
      <c r="E973" s="247" t="s">
        <v>21</v>
      </c>
      <c r="F973" s="248" t="s">
        <v>1150</v>
      </c>
      <c r="G973" s="246"/>
      <c r="H973" s="249">
        <v>19.199999999999999</v>
      </c>
      <c r="I973" s="250"/>
      <c r="J973" s="246"/>
      <c r="K973" s="246"/>
      <c r="L973" s="251"/>
      <c r="M973" s="252"/>
      <c r="N973" s="253"/>
      <c r="O973" s="253"/>
      <c r="P973" s="253"/>
      <c r="Q973" s="253"/>
      <c r="R973" s="253"/>
      <c r="S973" s="253"/>
      <c r="T973" s="25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55" t="s">
        <v>161</v>
      </c>
      <c r="AU973" s="255" t="s">
        <v>81</v>
      </c>
      <c r="AV973" s="14" t="s">
        <v>81</v>
      </c>
      <c r="AW973" s="14" t="s">
        <v>34</v>
      </c>
      <c r="AX973" s="14" t="s">
        <v>73</v>
      </c>
      <c r="AY973" s="255" t="s">
        <v>149</v>
      </c>
    </row>
    <row r="974" s="14" customFormat="1">
      <c r="A974" s="14"/>
      <c r="B974" s="245"/>
      <c r="C974" s="246"/>
      <c r="D974" s="236" t="s">
        <v>161</v>
      </c>
      <c r="E974" s="247" t="s">
        <v>21</v>
      </c>
      <c r="F974" s="248" t="s">
        <v>1151</v>
      </c>
      <c r="G974" s="246"/>
      <c r="H974" s="249">
        <v>344.60000000000002</v>
      </c>
      <c r="I974" s="250"/>
      <c r="J974" s="246"/>
      <c r="K974" s="246"/>
      <c r="L974" s="251"/>
      <c r="M974" s="252"/>
      <c r="N974" s="253"/>
      <c r="O974" s="253"/>
      <c r="P974" s="253"/>
      <c r="Q974" s="253"/>
      <c r="R974" s="253"/>
      <c r="S974" s="253"/>
      <c r="T974" s="25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55" t="s">
        <v>161</v>
      </c>
      <c r="AU974" s="255" t="s">
        <v>81</v>
      </c>
      <c r="AV974" s="14" t="s">
        <v>81</v>
      </c>
      <c r="AW974" s="14" t="s">
        <v>34</v>
      </c>
      <c r="AX974" s="14" t="s">
        <v>73</v>
      </c>
      <c r="AY974" s="255" t="s">
        <v>149</v>
      </c>
    </row>
    <row r="975" s="14" customFormat="1">
      <c r="A975" s="14"/>
      <c r="B975" s="245"/>
      <c r="C975" s="246"/>
      <c r="D975" s="236" t="s">
        <v>161</v>
      </c>
      <c r="E975" s="247" t="s">
        <v>21</v>
      </c>
      <c r="F975" s="248" t="s">
        <v>1152</v>
      </c>
      <c r="G975" s="246"/>
      <c r="H975" s="249">
        <v>119.62000000000001</v>
      </c>
      <c r="I975" s="250"/>
      <c r="J975" s="246"/>
      <c r="K975" s="246"/>
      <c r="L975" s="251"/>
      <c r="M975" s="252"/>
      <c r="N975" s="253"/>
      <c r="O975" s="253"/>
      <c r="P975" s="253"/>
      <c r="Q975" s="253"/>
      <c r="R975" s="253"/>
      <c r="S975" s="253"/>
      <c r="T975" s="25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55" t="s">
        <v>161</v>
      </c>
      <c r="AU975" s="255" t="s">
        <v>81</v>
      </c>
      <c r="AV975" s="14" t="s">
        <v>81</v>
      </c>
      <c r="AW975" s="14" t="s">
        <v>34</v>
      </c>
      <c r="AX975" s="14" t="s">
        <v>73</v>
      </c>
      <c r="AY975" s="255" t="s">
        <v>149</v>
      </c>
    </row>
    <row r="976" s="14" customFormat="1">
      <c r="A976" s="14"/>
      <c r="B976" s="245"/>
      <c r="C976" s="246"/>
      <c r="D976" s="236" t="s">
        <v>161</v>
      </c>
      <c r="E976" s="247" t="s">
        <v>21</v>
      </c>
      <c r="F976" s="248" t="s">
        <v>1153</v>
      </c>
      <c r="G976" s="246"/>
      <c r="H976" s="249">
        <v>91.200000000000003</v>
      </c>
      <c r="I976" s="250"/>
      <c r="J976" s="246"/>
      <c r="K976" s="246"/>
      <c r="L976" s="251"/>
      <c r="M976" s="252"/>
      <c r="N976" s="253"/>
      <c r="O976" s="253"/>
      <c r="P976" s="253"/>
      <c r="Q976" s="253"/>
      <c r="R976" s="253"/>
      <c r="S976" s="253"/>
      <c r="T976" s="25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55" t="s">
        <v>161</v>
      </c>
      <c r="AU976" s="255" t="s">
        <v>81</v>
      </c>
      <c r="AV976" s="14" t="s">
        <v>81</v>
      </c>
      <c r="AW976" s="14" t="s">
        <v>34</v>
      </c>
      <c r="AX976" s="14" t="s">
        <v>73</v>
      </c>
      <c r="AY976" s="255" t="s">
        <v>149</v>
      </c>
    </row>
    <row r="977" s="13" customFormat="1">
      <c r="A977" s="13"/>
      <c r="B977" s="234"/>
      <c r="C977" s="235"/>
      <c r="D977" s="236" t="s">
        <v>161</v>
      </c>
      <c r="E977" s="237" t="s">
        <v>21</v>
      </c>
      <c r="F977" s="238" t="s">
        <v>669</v>
      </c>
      <c r="G977" s="235"/>
      <c r="H977" s="237" t="s">
        <v>21</v>
      </c>
      <c r="I977" s="239"/>
      <c r="J977" s="235"/>
      <c r="K977" s="235"/>
      <c r="L977" s="240"/>
      <c r="M977" s="241"/>
      <c r="N977" s="242"/>
      <c r="O977" s="242"/>
      <c r="P977" s="242"/>
      <c r="Q977" s="242"/>
      <c r="R977" s="242"/>
      <c r="S977" s="242"/>
      <c r="T977" s="24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44" t="s">
        <v>161</v>
      </c>
      <c r="AU977" s="244" t="s">
        <v>81</v>
      </c>
      <c r="AV977" s="13" t="s">
        <v>77</v>
      </c>
      <c r="AW977" s="13" t="s">
        <v>34</v>
      </c>
      <c r="AX977" s="13" t="s">
        <v>73</v>
      </c>
      <c r="AY977" s="244" t="s">
        <v>149</v>
      </c>
    </row>
    <row r="978" s="14" customFormat="1">
      <c r="A978" s="14"/>
      <c r="B978" s="245"/>
      <c r="C978" s="246"/>
      <c r="D978" s="236" t="s">
        <v>161</v>
      </c>
      <c r="E978" s="247" t="s">
        <v>21</v>
      </c>
      <c r="F978" s="248" t="s">
        <v>1154</v>
      </c>
      <c r="G978" s="246"/>
      <c r="H978" s="249">
        <v>17.199999999999999</v>
      </c>
      <c r="I978" s="250"/>
      <c r="J978" s="246"/>
      <c r="K978" s="246"/>
      <c r="L978" s="251"/>
      <c r="M978" s="252"/>
      <c r="N978" s="253"/>
      <c r="O978" s="253"/>
      <c r="P978" s="253"/>
      <c r="Q978" s="253"/>
      <c r="R978" s="253"/>
      <c r="S978" s="253"/>
      <c r="T978" s="25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5" t="s">
        <v>161</v>
      </c>
      <c r="AU978" s="255" t="s">
        <v>81</v>
      </c>
      <c r="AV978" s="14" t="s">
        <v>81</v>
      </c>
      <c r="AW978" s="14" t="s">
        <v>34</v>
      </c>
      <c r="AX978" s="14" t="s">
        <v>73</v>
      </c>
      <c r="AY978" s="255" t="s">
        <v>149</v>
      </c>
    </row>
    <row r="979" s="14" customFormat="1">
      <c r="A979" s="14"/>
      <c r="B979" s="245"/>
      <c r="C979" s="246"/>
      <c r="D979" s="236" t="s">
        <v>161</v>
      </c>
      <c r="E979" s="247" t="s">
        <v>21</v>
      </c>
      <c r="F979" s="248" t="s">
        <v>1155</v>
      </c>
      <c r="G979" s="246"/>
      <c r="H979" s="249">
        <v>63.5</v>
      </c>
      <c r="I979" s="250"/>
      <c r="J979" s="246"/>
      <c r="K979" s="246"/>
      <c r="L979" s="251"/>
      <c r="M979" s="252"/>
      <c r="N979" s="253"/>
      <c r="O979" s="253"/>
      <c r="P979" s="253"/>
      <c r="Q979" s="253"/>
      <c r="R979" s="253"/>
      <c r="S979" s="253"/>
      <c r="T979" s="25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55" t="s">
        <v>161</v>
      </c>
      <c r="AU979" s="255" t="s">
        <v>81</v>
      </c>
      <c r="AV979" s="14" t="s">
        <v>81</v>
      </c>
      <c r="AW979" s="14" t="s">
        <v>34</v>
      </c>
      <c r="AX979" s="14" t="s">
        <v>73</v>
      </c>
      <c r="AY979" s="255" t="s">
        <v>149</v>
      </c>
    </row>
    <row r="980" s="13" customFormat="1">
      <c r="A980" s="13"/>
      <c r="B980" s="234"/>
      <c r="C980" s="235"/>
      <c r="D980" s="236" t="s">
        <v>161</v>
      </c>
      <c r="E980" s="237" t="s">
        <v>21</v>
      </c>
      <c r="F980" s="238" t="s">
        <v>226</v>
      </c>
      <c r="G980" s="235"/>
      <c r="H980" s="237" t="s">
        <v>21</v>
      </c>
      <c r="I980" s="239"/>
      <c r="J980" s="235"/>
      <c r="K980" s="235"/>
      <c r="L980" s="240"/>
      <c r="M980" s="241"/>
      <c r="N980" s="242"/>
      <c r="O980" s="242"/>
      <c r="P980" s="242"/>
      <c r="Q980" s="242"/>
      <c r="R980" s="242"/>
      <c r="S980" s="242"/>
      <c r="T980" s="24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44" t="s">
        <v>161</v>
      </c>
      <c r="AU980" s="244" t="s">
        <v>81</v>
      </c>
      <c r="AV980" s="13" t="s">
        <v>77</v>
      </c>
      <c r="AW980" s="13" t="s">
        <v>34</v>
      </c>
      <c r="AX980" s="13" t="s">
        <v>73</v>
      </c>
      <c r="AY980" s="244" t="s">
        <v>149</v>
      </c>
    </row>
    <row r="981" s="14" customFormat="1">
      <c r="A981" s="14"/>
      <c r="B981" s="245"/>
      <c r="C981" s="246"/>
      <c r="D981" s="236" t="s">
        <v>161</v>
      </c>
      <c r="E981" s="247" t="s">
        <v>21</v>
      </c>
      <c r="F981" s="248" t="s">
        <v>1156</v>
      </c>
      <c r="G981" s="246"/>
      <c r="H981" s="249">
        <v>16</v>
      </c>
      <c r="I981" s="250"/>
      <c r="J981" s="246"/>
      <c r="K981" s="246"/>
      <c r="L981" s="251"/>
      <c r="M981" s="252"/>
      <c r="N981" s="253"/>
      <c r="O981" s="253"/>
      <c r="P981" s="253"/>
      <c r="Q981" s="253"/>
      <c r="R981" s="253"/>
      <c r="S981" s="253"/>
      <c r="T981" s="25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55" t="s">
        <v>161</v>
      </c>
      <c r="AU981" s="255" t="s">
        <v>81</v>
      </c>
      <c r="AV981" s="14" t="s">
        <v>81</v>
      </c>
      <c r="AW981" s="14" t="s">
        <v>34</v>
      </c>
      <c r="AX981" s="14" t="s">
        <v>73</v>
      </c>
      <c r="AY981" s="255" t="s">
        <v>149</v>
      </c>
    </row>
    <row r="982" s="14" customFormat="1">
      <c r="A982" s="14"/>
      <c r="B982" s="245"/>
      <c r="C982" s="246"/>
      <c r="D982" s="236" t="s">
        <v>161</v>
      </c>
      <c r="E982" s="247" t="s">
        <v>21</v>
      </c>
      <c r="F982" s="248" t="s">
        <v>1157</v>
      </c>
      <c r="G982" s="246"/>
      <c r="H982" s="249">
        <v>558.60000000000002</v>
      </c>
      <c r="I982" s="250"/>
      <c r="J982" s="246"/>
      <c r="K982" s="246"/>
      <c r="L982" s="251"/>
      <c r="M982" s="252"/>
      <c r="N982" s="253"/>
      <c r="O982" s="253"/>
      <c r="P982" s="253"/>
      <c r="Q982" s="253"/>
      <c r="R982" s="253"/>
      <c r="S982" s="253"/>
      <c r="T982" s="25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55" t="s">
        <v>161</v>
      </c>
      <c r="AU982" s="255" t="s">
        <v>81</v>
      </c>
      <c r="AV982" s="14" t="s">
        <v>81</v>
      </c>
      <c r="AW982" s="14" t="s">
        <v>34</v>
      </c>
      <c r="AX982" s="14" t="s">
        <v>73</v>
      </c>
      <c r="AY982" s="255" t="s">
        <v>149</v>
      </c>
    </row>
    <row r="983" s="13" customFormat="1">
      <c r="A983" s="13"/>
      <c r="B983" s="234"/>
      <c r="C983" s="235"/>
      <c r="D983" s="236" t="s">
        <v>161</v>
      </c>
      <c r="E983" s="237" t="s">
        <v>21</v>
      </c>
      <c r="F983" s="238" t="s">
        <v>1158</v>
      </c>
      <c r="G983" s="235"/>
      <c r="H983" s="237" t="s">
        <v>21</v>
      </c>
      <c r="I983" s="239"/>
      <c r="J983" s="235"/>
      <c r="K983" s="235"/>
      <c r="L983" s="240"/>
      <c r="M983" s="241"/>
      <c r="N983" s="242"/>
      <c r="O983" s="242"/>
      <c r="P983" s="242"/>
      <c r="Q983" s="242"/>
      <c r="R983" s="242"/>
      <c r="S983" s="242"/>
      <c r="T983" s="24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44" t="s">
        <v>161</v>
      </c>
      <c r="AU983" s="244" t="s">
        <v>81</v>
      </c>
      <c r="AV983" s="13" t="s">
        <v>77</v>
      </c>
      <c r="AW983" s="13" t="s">
        <v>34</v>
      </c>
      <c r="AX983" s="13" t="s">
        <v>73</v>
      </c>
      <c r="AY983" s="244" t="s">
        <v>149</v>
      </c>
    </row>
    <row r="984" s="14" customFormat="1">
      <c r="A984" s="14"/>
      <c r="B984" s="245"/>
      <c r="C984" s="246"/>
      <c r="D984" s="236" t="s">
        <v>161</v>
      </c>
      <c r="E984" s="247" t="s">
        <v>21</v>
      </c>
      <c r="F984" s="248" t="s">
        <v>1159</v>
      </c>
      <c r="G984" s="246"/>
      <c r="H984" s="249">
        <v>-10.48</v>
      </c>
      <c r="I984" s="250"/>
      <c r="J984" s="246"/>
      <c r="K984" s="246"/>
      <c r="L984" s="251"/>
      <c r="M984" s="252"/>
      <c r="N984" s="253"/>
      <c r="O984" s="253"/>
      <c r="P984" s="253"/>
      <c r="Q984" s="253"/>
      <c r="R984" s="253"/>
      <c r="S984" s="253"/>
      <c r="T984" s="25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55" t="s">
        <v>161</v>
      </c>
      <c r="AU984" s="255" t="s">
        <v>81</v>
      </c>
      <c r="AV984" s="14" t="s">
        <v>81</v>
      </c>
      <c r="AW984" s="14" t="s">
        <v>34</v>
      </c>
      <c r="AX984" s="14" t="s">
        <v>73</v>
      </c>
      <c r="AY984" s="255" t="s">
        <v>149</v>
      </c>
    </row>
    <row r="985" s="13" customFormat="1">
      <c r="A985" s="13"/>
      <c r="B985" s="234"/>
      <c r="C985" s="235"/>
      <c r="D985" s="236" t="s">
        <v>161</v>
      </c>
      <c r="E985" s="237" t="s">
        <v>21</v>
      </c>
      <c r="F985" s="238" t="s">
        <v>914</v>
      </c>
      <c r="G985" s="235"/>
      <c r="H985" s="237" t="s">
        <v>21</v>
      </c>
      <c r="I985" s="239"/>
      <c r="J985" s="235"/>
      <c r="K985" s="235"/>
      <c r="L985" s="240"/>
      <c r="M985" s="241"/>
      <c r="N985" s="242"/>
      <c r="O985" s="242"/>
      <c r="P985" s="242"/>
      <c r="Q985" s="242"/>
      <c r="R985" s="242"/>
      <c r="S985" s="242"/>
      <c r="T985" s="24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44" t="s">
        <v>161</v>
      </c>
      <c r="AU985" s="244" t="s">
        <v>81</v>
      </c>
      <c r="AV985" s="13" t="s">
        <v>77</v>
      </c>
      <c r="AW985" s="13" t="s">
        <v>34</v>
      </c>
      <c r="AX985" s="13" t="s">
        <v>73</v>
      </c>
      <c r="AY985" s="244" t="s">
        <v>149</v>
      </c>
    </row>
    <row r="986" s="14" customFormat="1">
      <c r="A986" s="14"/>
      <c r="B986" s="245"/>
      <c r="C986" s="246"/>
      <c r="D986" s="236" t="s">
        <v>161</v>
      </c>
      <c r="E986" s="247" t="s">
        <v>21</v>
      </c>
      <c r="F986" s="248" t="s">
        <v>1175</v>
      </c>
      <c r="G986" s="246"/>
      <c r="H986" s="249">
        <v>16</v>
      </c>
      <c r="I986" s="250"/>
      <c r="J986" s="246"/>
      <c r="K986" s="246"/>
      <c r="L986" s="251"/>
      <c r="M986" s="252"/>
      <c r="N986" s="253"/>
      <c r="O986" s="253"/>
      <c r="P986" s="253"/>
      <c r="Q986" s="253"/>
      <c r="R986" s="253"/>
      <c r="S986" s="253"/>
      <c r="T986" s="25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5" t="s">
        <v>161</v>
      </c>
      <c r="AU986" s="255" t="s">
        <v>81</v>
      </c>
      <c r="AV986" s="14" t="s">
        <v>81</v>
      </c>
      <c r="AW986" s="14" t="s">
        <v>34</v>
      </c>
      <c r="AX986" s="14" t="s">
        <v>73</v>
      </c>
      <c r="AY986" s="255" t="s">
        <v>149</v>
      </c>
    </row>
    <row r="987" s="14" customFormat="1">
      <c r="A987" s="14"/>
      <c r="B987" s="245"/>
      <c r="C987" s="246"/>
      <c r="D987" s="236" t="s">
        <v>161</v>
      </c>
      <c r="E987" s="247" t="s">
        <v>21</v>
      </c>
      <c r="F987" s="248" t="s">
        <v>1176</v>
      </c>
      <c r="G987" s="246"/>
      <c r="H987" s="249">
        <v>4</v>
      </c>
      <c r="I987" s="250"/>
      <c r="J987" s="246"/>
      <c r="K987" s="246"/>
      <c r="L987" s="251"/>
      <c r="M987" s="252"/>
      <c r="N987" s="253"/>
      <c r="O987" s="253"/>
      <c r="P987" s="253"/>
      <c r="Q987" s="253"/>
      <c r="R987" s="253"/>
      <c r="S987" s="253"/>
      <c r="T987" s="25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T987" s="255" t="s">
        <v>161</v>
      </c>
      <c r="AU987" s="255" t="s">
        <v>81</v>
      </c>
      <c r="AV987" s="14" t="s">
        <v>81</v>
      </c>
      <c r="AW987" s="14" t="s">
        <v>34</v>
      </c>
      <c r="AX987" s="14" t="s">
        <v>73</v>
      </c>
      <c r="AY987" s="255" t="s">
        <v>149</v>
      </c>
    </row>
    <row r="988" s="16" customFormat="1">
      <c r="A988" s="16"/>
      <c r="B988" s="267"/>
      <c r="C988" s="268"/>
      <c r="D988" s="236" t="s">
        <v>161</v>
      </c>
      <c r="E988" s="269" t="s">
        <v>108</v>
      </c>
      <c r="F988" s="270" t="s">
        <v>192</v>
      </c>
      <c r="G988" s="268"/>
      <c r="H988" s="271">
        <v>1313.8399999999999</v>
      </c>
      <c r="I988" s="272"/>
      <c r="J988" s="268"/>
      <c r="K988" s="268"/>
      <c r="L988" s="273"/>
      <c r="M988" s="274"/>
      <c r="N988" s="275"/>
      <c r="O988" s="275"/>
      <c r="P988" s="275"/>
      <c r="Q988" s="275"/>
      <c r="R988" s="275"/>
      <c r="S988" s="275"/>
      <c r="T988" s="27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T988" s="277" t="s">
        <v>161</v>
      </c>
      <c r="AU988" s="277" t="s">
        <v>81</v>
      </c>
      <c r="AV988" s="16" t="s">
        <v>150</v>
      </c>
      <c r="AW988" s="16" t="s">
        <v>34</v>
      </c>
      <c r="AX988" s="16" t="s">
        <v>73</v>
      </c>
      <c r="AY988" s="277" t="s">
        <v>149</v>
      </c>
    </row>
    <row r="989" s="13" customFormat="1">
      <c r="A989" s="13"/>
      <c r="B989" s="234"/>
      <c r="C989" s="235"/>
      <c r="D989" s="236" t="s">
        <v>161</v>
      </c>
      <c r="E989" s="237" t="s">
        <v>21</v>
      </c>
      <c r="F989" s="238" t="s">
        <v>1177</v>
      </c>
      <c r="G989" s="235"/>
      <c r="H989" s="237" t="s">
        <v>21</v>
      </c>
      <c r="I989" s="239"/>
      <c r="J989" s="235"/>
      <c r="K989" s="235"/>
      <c r="L989" s="240"/>
      <c r="M989" s="241"/>
      <c r="N989" s="242"/>
      <c r="O989" s="242"/>
      <c r="P989" s="242"/>
      <c r="Q989" s="242"/>
      <c r="R989" s="242"/>
      <c r="S989" s="242"/>
      <c r="T989" s="24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44" t="s">
        <v>161</v>
      </c>
      <c r="AU989" s="244" t="s">
        <v>81</v>
      </c>
      <c r="AV989" s="13" t="s">
        <v>77</v>
      </c>
      <c r="AW989" s="13" t="s">
        <v>34</v>
      </c>
      <c r="AX989" s="13" t="s">
        <v>73</v>
      </c>
      <c r="AY989" s="244" t="s">
        <v>149</v>
      </c>
    </row>
    <row r="990" s="14" customFormat="1">
      <c r="A990" s="14"/>
      <c r="B990" s="245"/>
      <c r="C990" s="246"/>
      <c r="D990" s="236" t="s">
        <v>161</v>
      </c>
      <c r="E990" s="247" t="s">
        <v>21</v>
      </c>
      <c r="F990" s="248" t="s">
        <v>1178</v>
      </c>
      <c r="G990" s="246"/>
      <c r="H990" s="249">
        <v>143.22999999999999</v>
      </c>
      <c r="I990" s="250"/>
      <c r="J990" s="246"/>
      <c r="K990" s="246"/>
      <c r="L990" s="251"/>
      <c r="M990" s="252"/>
      <c r="N990" s="253"/>
      <c r="O990" s="253"/>
      <c r="P990" s="253"/>
      <c r="Q990" s="253"/>
      <c r="R990" s="253"/>
      <c r="S990" s="253"/>
      <c r="T990" s="25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55" t="s">
        <v>161</v>
      </c>
      <c r="AU990" s="255" t="s">
        <v>81</v>
      </c>
      <c r="AV990" s="14" t="s">
        <v>81</v>
      </c>
      <c r="AW990" s="14" t="s">
        <v>34</v>
      </c>
      <c r="AX990" s="14" t="s">
        <v>73</v>
      </c>
      <c r="AY990" s="255" t="s">
        <v>149</v>
      </c>
    </row>
    <row r="991" s="16" customFormat="1">
      <c r="A991" s="16"/>
      <c r="B991" s="267"/>
      <c r="C991" s="268"/>
      <c r="D991" s="236" t="s">
        <v>161</v>
      </c>
      <c r="E991" s="269" t="s">
        <v>509</v>
      </c>
      <c r="F991" s="270" t="s">
        <v>192</v>
      </c>
      <c r="G991" s="268"/>
      <c r="H991" s="271">
        <v>143.22999999999999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T991" s="277" t="s">
        <v>161</v>
      </c>
      <c r="AU991" s="277" t="s">
        <v>81</v>
      </c>
      <c r="AV991" s="16" t="s">
        <v>150</v>
      </c>
      <c r="AW991" s="16" t="s">
        <v>34</v>
      </c>
      <c r="AX991" s="16" t="s">
        <v>73</v>
      </c>
      <c r="AY991" s="277" t="s">
        <v>149</v>
      </c>
    </row>
    <row r="992" s="15" customFormat="1">
      <c r="A992" s="15"/>
      <c r="B992" s="256"/>
      <c r="C992" s="257"/>
      <c r="D992" s="236" t="s">
        <v>161</v>
      </c>
      <c r="E992" s="258" t="s">
        <v>21</v>
      </c>
      <c r="F992" s="259" t="s">
        <v>164</v>
      </c>
      <c r="G992" s="257"/>
      <c r="H992" s="260">
        <v>4542.0900000000001</v>
      </c>
      <c r="I992" s="261"/>
      <c r="J992" s="257"/>
      <c r="K992" s="257"/>
      <c r="L992" s="262"/>
      <c r="M992" s="263"/>
      <c r="N992" s="264"/>
      <c r="O992" s="264"/>
      <c r="P992" s="264"/>
      <c r="Q992" s="264"/>
      <c r="R992" s="264"/>
      <c r="S992" s="264"/>
      <c r="T992" s="26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T992" s="266" t="s">
        <v>161</v>
      </c>
      <c r="AU992" s="266" t="s">
        <v>81</v>
      </c>
      <c r="AV992" s="15" t="s">
        <v>157</v>
      </c>
      <c r="AW992" s="15" t="s">
        <v>34</v>
      </c>
      <c r="AX992" s="15" t="s">
        <v>77</v>
      </c>
      <c r="AY992" s="266" t="s">
        <v>149</v>
      </c>
    </row>
    <row r="993" s="2" customFormat="1" ht="21.75" customHeight="1">
      <c r="A993" s="41"/>
      <c r="B993" s="42"/>
      <c r="C993" s="278" t="s">
        <v>1179</v>
      </c>
      <c r="D993" s="278" t="s">
        <v>229</v>
      </c>
      <c r="E993" s="279" t="s">
        <v>265</v>
      </c>
      <c r="F993" s="280" t="s">
        <v>266</v>
      </c>
      <c r="G993" s="281" t="s">
        <v>174</v>
      </c>
      <c r="H993" s="282">
        <v>3194.6039999999998</v>
      </c>
      <c r="I993" s="283"/>
      <c r="J993" s="284">
        <f>ROUND(I993*H993,2)</f>
        <v>0</v>
      </c>
      <c r="K993" s="280" t="s">
        <v>156</v>
      </c>
      <c r="L993" s="285"/>
      <c r="M993" s="286" t="s">
        <v>21</v>
      </c>
      <c r="N993" s="287" t="s">
        <v>44</v>
      </c>
      <c r="O993" s="87"/>
      <c r="P993" s="225">
        <f>O993*H993</f>
        <v>0</v>
      </c>
      <c r="Q993" s="225">
        <v>0.00010000000000000001</v>
      </c>
      <c r="R993" s="225">
        <f>Q993*H993</f>
        <v>0.31946039999999998</v>
      </c>
      <c r="S993" s="225">
        <v>0</v>
      </c>
      <c r="T993" s="226">
        <f>S993*H993</f>
        <v>0</v>
      </c>
      <c r="U993" s="41"/>
      <c r="V993" s="41"/>
      <c r="W993" s="41"/>
      <c r="X993" s="41"/>
      <c r="Y993" s="41"/>
      <c r="Z993" s="41"/>
      <c r="AA993" s="41"/>
      <c r="AB993" s="41"/>
      <c r="AC993" s="41"/>
      <c r="AD993" s="41"/>
      <c r="AE993" s="41"/>
      <c r="AR993" s="227" t="s">
        <v>208</v>
      </c>
      <c r="AT993" s="227" t="s">
        <v>229</v>
      </c>
      <c r="AU993" s="227" t="s">
        <v>81</v>
      </c>
      <c r="AY993" s="20" t="s">
        <v>149</v>
      </c>
      <c r="BE993" s="228">
        <f>IF(N993="základní",J993,0)</f>
        <v>0</v>
      </c>
      <c r="BF993" s="228">
        <f>IF(N993="snížená",J993,0)</f>
        <v>0</v>
      </c>
      <c r="BG993" s="228">
        <f>IF(N993="zákl. přenesená",J993,0)</f>
        <v>0</v>
      </c>
      <c r="BH993" s="228">
        <f>IF(N993="sníž. přenesená",J993,0)</f>
        <v>0</v>
      </c>
      <c r="BI993" s="228">
        <f>IF(N993="nulová",J993,0)</f>
        <v>0</v>
      </c>
      <c r="BJ993" s="20" t="s">
        <v>77</v>
      </c>
      <c r="BK993" s="228">
        <f>ROUND(I993*H993,2)</f>
        <v>0</v>
      </c>
      <c r="BL993" s="20" t="s">
        <v>157</v>
      </c>
      <c r="BM993" s="227" t="s">
        <v>267</v>
      </c>
    </row>
    <row r="994" s="14" customFormat="1">
      <c r="A994" s="14"/>
      <c r="B994" s="245"/>
      <c r="C994" s="246"/>
      <c r="D994" s="236" t="s">
        <v>161</v>
      </c>
      <c r="E994" s="247" t="s">
        <v>21</v>
      </c>
      <c r="F994" s="248" t="s">
        <v>268</v>
      </c>
      <c r="G994" s="246"/>
      <c r="H994" s="249">
        <v>3194.6039999999998</v>
      </c>
      <c r="I994" s="250"/>
      <c r="J994" s="246"/>
      <c r="K994" s="246"/>
      <c r="L994" s="251"/>
      <c r="M994" s="252"/>
      <c r="N994" s="253"/>
      <c r="O994" s="253"/>
      <c r="P994" s="253"/>
      <c r="Q994" s="253"/>
      <c r="R994" s="253"/>
      <c r="S994" s="253"/>
      <c r="T994" s="25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55" t="s">
        <v>161</v>
      </c>
      <c r="AU994" s="255" t="s">
        <v>81</v>
      </c>
      <c r="AV994" s="14" t="s">
        <v>81</v>
      </c>
      <c r="AW994" s="14" t="s">
        <v>34</v>
      </c>
      <c r="AX994" s="14" t="s">
        <v>73</v>
      </c>
      <c r="AY994" s="255" t="s">
        <v>149</v>
      </c>
    </row>
    <row r="995" s="15" customFormat="1">
      <c r="A995" s="15"/>
      <c r="B995" s="256"/>
      <c r="C995" s="257"/>
      <c r="D995" s="236" t="s">
        <v>161</v>
      </c>
      <c r="E995" s="258" t="s">
        <v>21</v>
      </c>
      <c r="F995" s="259" t="s">
        <v>164</v>
      </c>
      <c r="G995" s="257"/>
      <c r="H995" s="260">
        <v>3194.6039999999998</v>
      </c>
      <c r="I995" s="261"/>
      <c r="J995" s="257"/>
      <c r="K995" s="257"/>
      <c r="L995" s="262"/>
      <c r="M995" s="263"/>
      <c r="N995" s="264"/>
      <c r="O995" s="264"/>
      <c r="P995" s="264"/>
      <c r="Q995" s="264"/>
      <c r="R995" s="264"/>
      <c r="S995" s="264"/>
      <c r="T995" s="26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T995" s="266" t="s">
        <v>161</v>
      </c>
      <c r="AU995" s="266" t="s">
        <v>81</v>
      </c>
      <c r="AV995" s="15" t="s">
        <v>157</v>
      </c>
      <c r="AW995" s="15" t="s">
        <v>34</v>
      </c>
      <c r="AX995" s="15" t="s">
        <v>77</v>
      </c>
      <c r="AY995" s="266" t="s">
        <v>149</v>
      </c>
    </row>
    <row r="996" s="2" customFormat="1" ht="24.15" customHeight="1">
      <c r="A996" s="41"/>
      <c r="B996" s="42"/>
      <c r="C996" s="278" t="s">
        <v>1180</v>
      </c>
      <c r="D996" s="278" t="s">
        <v>229</v>
      </c>
      <c r="E996" s="279" t="s">
        <v>270</v>
      </c>
      <c r="F996" s="280" t="s">
        <v>271</v>
      </c>
      <c r="G996" s="281" t="s">
        <v>174</v>
      </c>
      <c r="H996" s="282">
        <v>1379.5319999999999</v>
      </c>
      <c r="I996" s="283"/>
      <c r="J996" s="284">
        <f>ROUND(I996*H996,2)</f>
        <v>0</v>
      </c>
      <c r="K996" s="280" t="s">
        <v>156</v>
      </c>
      <c r="L996" s="285"/>
      <c r="M996" s="286" t="s">
        <v>21</v>
      </c>
      <c r="N996" s="287" t="s">
        <v>44</v>
      </c>
      <c r="O996" s="87"/>
      <c r="P996" s="225">
        <f>O996*H996</f>
        <v>0</v>
      </c>
      <c r="Q996" s="225">
        <v>4.0000000000000003E-05</v>
      </c>
      <c r="R996" s="225">
        <f>Q996*H996</f>
        <v>0.055181279999999999</v>
      </c>
      <c r="S996" s="225">
        <v>0</v>
      </c>
      <c r="T996" s="226">
        <f>S996*H996</f>
        <v>0</v>
      </c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R996" s="227" t="s">
        <v>208</v>
      </c>
      <c r="AT996" s="227" t="s">
        <v>229</v>
      </c>
      <c r="AU996" s="227" t="s">
        <v>81</v>
      </c>
      <c r="AY996" s="20" t="s">
        <v>149</v>
      </c>
      <c r="BE996" s="228">
        <f>IF(N996="základní",J996,0)</f>
        <v>0</v>
      </c>
      <c r="BF996" s="228">
        <f>IF(N996="snížená",J996,0)</f>
        <v>0</v>
      </c>
      <c r="BG996" s="228">
        <f>IF(N996="zákl. přenesená",J996,0)</f>
        <v>0</v>
      </c>
      <c r="BH996" s="228">
        <f>IF(N996="sníž. přenesená",J996,0)</f>
        <v>0</v>
      </c>
      <c r="BI996" s="228">
        <f>IF(N996="nulová",J996,0)</f>
        <v>0</v>
      </c>
      <c r="BJ996" s="20" t="s">
        <v>77</v>
      </c>
      <c r="BK996" s="228">
        <f>ROUND(I996*H996,2)</f>
        <v>0</v>
      </c>
      <c r="BL996" s="20" t="s">
        <v>157</v>
      </c>
      <c r="BM996" s="227" t="s">
        <v>272</v>
      </c>
    </row>
    <row r="997" s="14" customFormat="1">
      <c r="A997" s="14"/>
      <c r="B997" s="245"/>
      <c r="C997" s="246"/>
      <c r="D997" s="236" t="s">
        <v>161</v>
      </c>
      <c r="E997" s="247" t="s">
        <v>21</v>
      </c>
      <c r="F997" s="248" t="s">
        <v>273</v>
      </c>
      <c r="G997" s="246"/>
      <c r="H997" s="249">
        <v>1379.5319999999999</v>
      </c>
      <c r="I997" s="250"/>
      <c r="J997" s="246"/>
      <c r="K997" s="246"/>
      <c r="L997" s="251"/>
      <c r="M997" s="252"/>
      <c r="N997" s="253"/>
      <c r="O997" s="253"/>
      <c r="P997" s="253"/>
      <c r="Q997" s="253"/>
      <c r="R997" s="253"/>
      <c r="S997" s="253"/>
      <c r="T997" s="25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55" t="s">
        <v>161</v>
      </c>
      <c r="AU997" s="255" t="s">
        <v>81</v>
      </c>
      <c r="AV997" s="14" t="s">
        <v>81</v>
      </c>
      <c r="AW997" s="14" t="s">
        <v>34</v>
      </c>
      <c r="AX997" s="14" t="s">
        <v>73</v>
      </c>
      <c r="AY997" s="255" t="s">
        <v>149</v>
      </c>
    </row>
    <row r="998" s="15" customFormat="1">
      <c r="A998" s="15"/>
      <c r="B998" s="256"/>
      <c r="C998" s="257"/>
      <c r="D998" s="236" t="s">
        <v>161</v>
      </c>
      <c r="E998" s="258" t="s">
        <v>21</v>
      </c>
      <c r="F998" s="259" t="s">
        <v>164</v>
      </c>
      <c r="G998" s="257"/>
      <c r="H998" s="260">
        <v>1379.5319999999999</v>
      </c>
      <c r="I998" s="261"/>
      <c r="J998" s="257"/>
      <c r="K998" s="257"/>
      <c r="L998" s="262"/>
      <c r="M998" s="263"/>
      <c r="N998" s="264"/>
      <c r="O998" s="264"/>
      <c r="P998" s="264"/>
      <c r="Q998" s="264"/>
      <c r="R998" s="264"/>
      <c r="S998" s="264"/>
      <c r="T998" s="26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T998" s="266" t="s">
        <v>161</v>
      </c>
      <c r="AU998" s="266" t="s">
        <v>81</v>
      </c>
      <c r="AV998" s="15" t="s">
        <v>157</v>
      </c>
      <c r="AW998" s="15" t="s">
        <v>34</v>
      </c>
      <c r="AX998" s="15" t="s">
        <v>77</v>
      </c>
      <c r="AY998" s="266" t="s">
        <v>149</v>
      </c>
    </row>
    <row r="999" s="2" customFormat="1" ht="24.15" customHeight="1">
      <c r="A999" s="41"/>
      <c r="B999" s="42"/>
      <c r="C999" s="278" t="s">
        <v>1181</v>
      </c>
      <c r="D999" s="278" t="s">
        <v>229</v>
      </c>
      <c r="E999" s="279" t="s">
        <v>1182</v>
      </c>
      <c r="F999" s="280" t="s">
        <v>1183</v>
      </c>
      <c r="G999" s="281" t="s">
        <v>174</v>
      </c>
      <c r="H999" s="282">
        <v>44.667000000000002</v>
      </c>
      <c r="I999" s="283"/>
      <c r="J999" s="284">
        <f>ROUND(I999*H999,2)</f>
        <v>0</v>
      </c>
      <c r="K999" s="280" t="s">
        <v>156</v>
      </c>
      <c r="L999" s="285"/>
      <c r="M999" s="286" t="s">
        <v>21</v>
      </c>
      <c r="N999" s="287" t="s">
        <v>44</v>
      </c>
      <c r="O999" s="87"/>
      <c r="P999" s="225">
        <f>O999*H999</f>
        <v>0</v>
      </c>
      <c r="Q999" s="225">
        <v>0.00010000000000000001</v>
      </c>
      <c r="R999" s="225">
        <f>Q999*H999</f>
        <v>0.0044667000000000005</v>
      </c>
      <c r="S999" s="225">
        <v>0</v>
      </c>
      <c r="T999" s="226">
        <f>S999*H999</f>
        <v>0</v>
      </c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R999" s="227" t="s">
        <v>208</v>
      </c>
      <c r="AT999" s="227" t="s">
        <v>229</v>
      </c>
      <c r="AU999" s="227" t="s">
        <v>81</v>
      </c>
      <c r="AY999" s="20" t="s">
        <v>149</v>
      </c>
      <c r="BE999" s="228">
        <f>IF(N999="základní",J999,0)</f>
        <v>0</v>
      </c>
      <c r="BF999" s="228">
        <f>IF(N999="snížená",J999,0)</f>
        <v>0</v>
      </c>
      <c r="BG999" s="228">
        <f>IF(N999="zákl. přenesená",J999,0)</f>
        <v>0</v>
      </c>
      <c r="BH999" s="228">
        <f>IF(N999="sníž. přenesená",J999,0)</f>
        <v>0</v>
      </c>
      <c r="BI999" s="228">
        <f>IF(N999="nulová",J999,0)</f>
        <v>0</v>
      </c>
      <c r="BJ999" s="20" t="s">
        <v>77</v>
      </c>
      <c r="BK999" s="228">
        <f>ROUND(I999*H999,2)</f>
        <v>0</v>
      </c>
      <c r="BL999" s="20" t="s">
        <v>157</v>
      </c>
      <c r="BM999" s="227" t="s">
        <v>1184</v>
      </c>
    </row>
    <row r="1000" s="14" customFormat="1">
      <c r="A1000" s="14"/>
      <c r="B1000" s="245"/>
      <c r="C1000" s="246"/>
      <c r="D1000" s="236" t="s">
        <v>161</v>
      </c>
      <c r="E1000" s="247" t="s">
        <v>21</v>
      </c>
      <c r="F1000" s="248" t="s">
        <v>1185</v>
      </c>
      <c r="G1000" s="246"/>
      <c r="H1000" s="249">
        <v>44.667000000000002</v>
      </c>
      <c r="I1000" s="250"/>
      <c r="J1000" s="246"/>
      <c r="K1000" s="246"/>
      <c r="L1000" s="251"/>
      <c r="M1000" s="252"/>
      <c r="N1000" s="253"/>
      <c r="O1000" s="253"/>
      <c r="P1000" s="253"/>
      <c r="Q1000" s="253"/>
      <c r="R1000" s="253"/>
      <c r="S1000" s="253"/>
      <c r="T1000" s="25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55" t="s">
        <v>161</v>
      </c>
      <c r="AU1000" s="255" t="s">
        <v>81</v>
      </c>
      <c r="AV1000" s="14" t="s">
        <v>81</v>
      </c>
      <c r="AW1000" s="14" t="s">
        <v>34</v>
      </c>
      <c r="AX1000" s="14" t="s">
        <v>73</v>
      </c>
      <c r="AY1000" s="255" t="s">
        <v>149</v>
      </c>
    </row>
    <row r="1001" s="15" customFormat="1">
      <c r="A1001" s="15"/>
      <c r="B1001" s="256"/>
      <c r="C1001" s="257"/>
      <c r="D1001" s="236" t="s">
        <v>161</v>
      </c>
      <c r="E1001" s="258" t="s">
        <v>21</v>
      </c>
      <c r="F1001" s="259" t="s">
        <v>164</v>
      </c>
      <c r="G1001" s="257"/>
      <c r="H1001" s="260">
        <v>44.667000000000002</v>
      </c>
      <c r="I1001" s="261"/>
      <c r="J1001" s="257"/>
      <c r="K1001" s="257"/>
      <c r="L1001" s="262"/>
      <c r="M1001" s="263"/>
      <c r="N1001" s="264"/>
      <c r="O1001" s="264"/>
      <c r="P1001" s="264"/>
      <c r="Q1001" s="264"/>
      <c r="R1001" s="264"/>
      <c r="S1001" s="264"/>
      <c r="T1001" s="26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T1001" s="266" t="s">
        <v>161</v>
      </c>
      <c r="AU1001" s="266" t="s">
        <v>81</v>
      </c>
      <c r="AV1001" s="15" t="s">
        <v>157</v>
      </c>
      <c r="AW1001" s="15" t="s">
        <v>34</v>
      </c>
      <c r="AX1001" s="15" t="s">
        <v>77</v>
      </c>
      <c r="AY1001" s="266" t="s">
        <v>149</v>
      </c>
    </row>
    <row r="1002" s="2" customFormat="1" ht="24.15" customHeight="1">
      <c r="A1002" s="41"/>
      <c r="B1002" s="42"/>
      <c r="C1002" s="278" t="s">
        <v>1186</v>
      </c>
      <c r="D1002" s="278" t="s">
        <v>229</v>
      </c>
      <c r="E1002" s="279" t="s">
        <v>1187</v>
      </c>
      <c r="F1002" s="280" t="s">
        <v>1188</v>
      </c>
      <c r="G1002" s="281" t="s">
        <v>174</v>
      </c>
      <c r="H1002" s="282">
        <v>150.392</v>
      </c>
      <c r="I1002" s="283"/>
      <c r="J1002" s="284">
        <f>ROUND(I1002*H1002,2)</f>
        <v>0</v>
      </c>
      <c r="K1002" s="280" t="s">
        <v>156</v>
      </c>
      <c r="L1002" s="285"/>
      <c r="M1002" s="286" t="s">
        <v>21</v>
      </c>
      <c r="N1002" s="287" t="s">
        <v>44</v>
      </c>
      <c r="O1002" s="87"/>
      <c r="P1002" s="225">
        <f>O1002*H1002</f>
        <v>0</v>
      </c>
      <c r="Q1002" s="225">
        <v>0.00050000000000000001</v>
      </c>
      <c r="R1002" s="225">
        <f>Q1002*H1002</f>
        <v>0.075195999999999999</v>
      </c>
      <c r="S1002" s="225">
        <v>0</v>
      </c>
      <c r="T1002" s="226">
        <f>S1002*H1002</f>
        <v>0</v>
      </c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R1002" s="227" t="s">
        <v>208</v>
      </c>
      <c r="AT1002" s="227" t="s">
        <v>229</v>
      </c>
      <c r="AU1002" s="227" t="s">
        <v>81</v>
      </c>
      <c r="AY1002" s="20" t="s">
        <v>149</v>
      </c>
      <c r="BE1002" s="228">
        <f>IF(N1002="základní",J1002,0)</f>
        <v>0</v>
      </c>
      <c r="BF1002" s="228">
        <f>IF(N1002="snížená",J1002,0)</f>
        <v>0</v>
      </c>
      <c r="BG1002" s="228">
        <f>IF(N1002="zákl. přenesená",J1002,0)</f>
        <v>0</v>
      </c>
      <c r="BH1002" s="228">
        <f>IF(N1002="sníž. přenesená",J1002,0)</f>
        <v>0</v>
      </c>
      <c r="BI1002" s="228">
        <f>IF(N1002="nulová",J1002,0)</f>
        <v>0</v>
      </c>
      <c r="BJ1002" s="20" t="s">
        <v>77</v>
      </c>
      <c r="BK1002" s="228">
        <f>ROUND(I1002*H1002,2)</f>
        <v>0</v>
      </c>
      <c r="BL1002" s="20" t="s">
        <v>157</v>
      </c>
      <c r="BM1002" s="227" t="s">
        <v>1189</v>
      </c>
    </row>
    <row r="1003" s="14" customFormat="1">
      <c r="A1003" s="14"/>
      <c r="B1003" s="245"/>
      <c r="C1003" s="246"/>
      <c r="D1003" s="236" t="s">
        <v>161</v>
      </c>
      <c r="E1003" s="247" t="s">
        <v>21</v>
      </c>
      <c r="F1003" s="248" t="s">
        <v>1190</v>
      </c>
      <c r="G1003" s="246"/>
      <c r="H1003" s="249">
        <v>150.392</v>
      </c>
      <c r="I1003" s="250"/>
      <c r="J1003" s="246"/>
      <c r="K1003" s="246"/>
      <c r="L1003" s="251"/>
      <c r="M1003" s="252"/>
      <c r="N1003" s="253"/>
      <c r="O1003" s="253"/>
      <c r="P1003" s="253"/>
      <c r="Q1003" s="253"/>
      <c r="R1003" s="253"/>
      <c r="S1003" s="253"/>
      <c r="T1003" s="25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55" t="s">
        <v>161</v>
      </c>
      <c r="AU1003" s="255" t="s">
        <v>81</v>
      </c>
      <c r="AV1003" s="14" t="s">
        <v>81</v>
      </c>
      <c r="AW1003" s="14" t="s">
        <v>34</v>
      </c>
      <c r="AX1003" s="14" t="s">
        <v>73</v>
      </c>
      <c r="AY1003" s="255" t="s">
        <v>149</v>
      </c>
    </row>
    <row r="1004" s="15" customFormat="1">
      <c r="A1004" s="15"/>
      <c r="B1004" s="256"/>
      <c r="C1004" s="257"/>
      <c r="D1004" s="236" t="s">
        <v>161</v>
      </c>
      <c r="E1004" s="258" t="s">
        <v>21</v>
      </c>
      <c r="F1004" s="259" t="s">
        <v>164</v>
      </c>
      <c r="G1004" s="257"/>
      <c r="H1004" s="260">
        <v>150.392</v>
      </c>
      <c r="I1004" s="261"/>
      <c r="J1004" s="257"/>
      <c r="K1004" s="257"/>
      <c r="L1004" s="262"/>
      <c r="M1004" s="263"/>
      <c r="N1004" s="264"/>
      <c r="O1004" s="264"/>
      <c r="P1004" s="264"/>
      <c r="Q1004" s="264"/>
      <c r="R1004" s="264"/>
      <c r="S1004" s="264"/>
      <c r="T1004" s="26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T1004" s="266" t="s">
        <v>161</v>
      </c>
      <c r="AU1004" s="266" t="s">
        <v>81</v>
      </c>
      <c r="AV1004" s="15" t="s">
        <v>157</v>
      </c>
      <c r="AW1004" s="15" t="s">
        <v>34</v>
      </c>
      <c r="AX1004" s="15" t="s">
        <v>77</v>
      </c>
      <c r="AY1004" s="266" t="s">
        <v>149</v>
      </c>
    </row>
    <row r="1005" s="2" customFormat="1" ht="37.8" customHeight="1">
      <c r="A1005" s="41"/>
      <c r="B1005" s="42"/>
      <c r="C1005" s="216" t="s">
        <v>1191</v>
      </c>
      <c r="D1005" s="216" t="s">
        <v>152</v>
      </c>
      <c r="E1005" s="217" t="s">
        <v>275</v>
      </c>
      <c r="F1005" s="218" t="s">
        <v>276</v>
      </c>
      <c r="G1005" s="219" t="s">
        <v>155</v>
      </c>
      <c r="H1005" s="220">
        <v>2296.511</v>
      </c>
      <c r="I1005" s="221"/>
      <c r="J1005" s="222">
        <f>ROUND(I1005*H1005,2)</f>
        <v>0</v>
      </c>
      <c r="K1005" s="218" t="s">
        <v>156</v>
      </c>
      <c r="L1005" s="47"/>
      <c r="M1005" s="223" t="s">
        <v>21</v>
      </c>
      <c r="N1005" s="224" t="s">
        <v>44</v>
      </c>
      <c r="O1005" s="87"/>
      <c r="P1005" s="225">
        <f>O1005*H1005</f>
        <v>0</v>
      </c>
      <c r="Q1005" s="225">
        <v>0.00382</v>
      </c>
      <c r="R1005" s="225">
        <f>Q1005*H1005</f>
        <v>8.7726720199999999</v>
      </c>
      <c r="S1005" s="225">
        <v>0</v>
      </c>
      <c r="T1005" s="226">
        <f>S1005*H1005</f>
        <v>0</v>
      </c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R1005" s="227" t="s">
        <v>157</v>
      </c>
      <c r="AT1005" s="227" t="s">
        <v>152</v>
      </c>
      <c r="AU1005" s="227" t="s">
        <v>81</v>
      </c>
      <c r="AY1005" s="20" t="s">
        <v>149</v>
      </c>
      <c r="BE1005" s="228">
        <f>IF(N1005="základní",J1005,0)</f>
        <v>0</v>
      </c>
      <c r="BF1005" s="228">
        <f>IF(N1005="snížená",J1005,0)</f>
        <v>0</v>
      </c>
      <c r="BG1005" s="228">
        <f>IF(N1005="zákl. přenesená",J1005,0)</f>
        <v>0</v>
      </c>
      <c r="BH1005" s="228">
        <f>IF(N1005="sníž. přenesená",J1005,0)</f>
        <v>0</v>
      </c>
      <c r="BI1005" s="228">
        <f>IF(N1005="nulová",J1005,0)</f>
        <v>0</v>
      </c>
      <c r="BJ1005" s="20" t="s">
        <v>77</v>
      </c>
      <c r="BK1005" s="228">
        <f>ROUND(I1005*H1005,2)</f>
        <v>0</v>
      </c>
      <c r="BL1005" s="20" t="s">
        <v>157</v>
      </c>
      <c r="BM1005" s="227" t="s">
        <v>277</v>
      </c>
    </row>
    <row r="1006" s="2" customFormat="1">
      <c r="A1006" s="41"/>
      <c r="B1006" s="42"/>
      <c r="C1006" s="43"/>
      <c r="D1006" s="229" t="s">
        <v>159</v>
      </c>
      <c r="E1006" s="43"/>
      <c r="F1006" s="230" t="s">
        <v>278</v>
      </c>
      <c r="G1006" s="43"/>
      <c r="H1006" s="43"/>
      <c r="I1006" s="231"/>
      <c r="J1006" s="43"/>
      <c r="K1006" s="43"/>
      <c r="L1006" s="47"/>
      <c r="M1006" s="232"/>
      <c r="N1006" s="233"/>
      <c r="O1006" s="87"/>
      <c r="P1006" s="87"/>
      <c r="Q1006" s="87"/>
      <c r="R1006" s="87"/>
      <c r="S1006" s="87"/>
      <c r="T1006" s="88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T1006" s="20" t="s">
        <v>159</v>
      </c>
      <c r="AU1006" s="20" t="s">
        <v>81</v>
      </c>
    </row>
    <row r="1007" s="2" customFormat="1">
      <c r="A1007" s="41"/>
      <c r="B1007" s="42"/>
      <c r="C1007" s="43"/>
      <c r="D1007" s="236" t="s">
        <v>279</v>
      </c>
      <c r="E1007" s="43"/>
      <c r="F1007" s="288" t="s">
        <v>280</v>
      </c>
      <c r="G1007" s="43"/>
      <c r="H1007" s="43"/>
      <c r="I1007" s="231"/>
      <c r="J1007" s="43"/>
      <c r="K1007" s="43"/>
      <c r="L1007" s="47"/>
      <c r="M1007" s="232"/>
      <c r="N1007" s="233"/>
      <c r="O1007" s="87"/>
      <c r="P1007" s="87"/>
      <c r="Q1007" s="87"/>
      <c r="R1007" s="87"/>
      <c r="S1007" s="87"/>
      <c r="T1007" s="88"/>
      <c r="U1007" s="41"/>
      <c r="V1007" s="41"/>
      <c r="W1007" s="41"/>
      <c r="X1007" s="41"/>
      <c r="Y1007" s="41"/>
      <c r="Z1007" s="41"/>
      <c r="AA1007" s="41"/>
      <c r="AB1007" s="41"/>
      <c r="AC1007" s="41"/>
      <c r="AD1007" s="41"/>
      <c r="AE1007" s="41"/>
      <c r="AT1007" s="20" t="s">
        <v>279</v>
      </c>
      <c r="AU1007" s="20" t="s">
        <v>81</v>
      </c>
    </row>
    <row r="1008" s="13" customFormat="1">
      <c r="A1008" s="13"/>
      <c r="B1008" s="234"/>
      <c r="C1008" s="235"/>
      <c r="D1008" s="236" t="s">
        <v>161</v>
      </c>
      <c r="E1008" s="237" t="s">
        <v>21</v>
      </c>
      <c r="F1008" s="238" t="s">
        <v>206</v>
      </c>
      <c r="G1008" s="235"/>
      <c r="H1008" s="237" t="s">
        <v>21</v>
      </c>
      <c r="I1008" s="239"/>
      <c r="J1008" s="235"/>
      <c r="K1008" s="235"/>
      <c r="L1008" s="240"/>
      <c r="M1008" s="241"/>
      <c r="N1008" s="242"/>
      <c r="O1008" s="242"/>
      <c r="P1008" s="242"/>
      <c r="Q1008" s="242"/>
      <c r="R1008" s="242"/>
      <c r="S1008" s="242"/>
      <c r="T1008" s="24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44" t="s">
        <v>161</v>
      </c>
      <c r="AU1008" s="244" t="s">
        <v>81</v>
      </c>
      <c r="AV1008" s="13" t="s">
        <v>77</v>
      </c>
      <c r="AW1008" s="13" t="s">
        <v>34</v>
      </c>
      <c r="AX1008" s="13" t="s">
        <v>73</v>
      </c>
      <c r="AY1008" s="244" t="s">
        <v>149</v>
      </c>
    </row>
    <row r="1009" s="14" customFormat="1">
      <c r="A1009" s="14"/>
      <c r="B1009" s="245"/>
      <c r="C1009" s="246"/>
      <c r="D1009" s="236" t="s">
        <v>161</v>
      </c>
      <c r="E1009" s="247" t="s">
        <v>21</v>
      </c>
      <c r="F1009" s="248" t="s">
        <v>102</v>
      </c>
      <c r="G1009" s="246"/>
      <c r="H1009" s="249">
        <v>2304.7109999999998</v>
      </c>
      <c r="I1009" s="250"/>
      <c r="J1009" s="246"/>
      <c r="K1009" s="246"/>
      <c r="L1009" s="251"/>
      <c r="M1009" s="252"/>
      <c r="N1009" s="253"/>
      <c r="O1009" s="253"/>
      <c r="P1009" s="253"/>
      <c r="Q1009" s="253"/>
      <c r="R1009" s="253"/>
      <c r="S1009" s="253"/>
      <c r="T1009" s="25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55" t="s">
        <v>161</v>
      </c>
      <c r="AU1009" s="255" t="s">
        <v>81</v>
      </c>
      <c r="AV1009" s="14" t="s">
        <v>81</v>
      </c>
      <c r="AW1009" s="14" t="s">
        <v>34</v>
      </c>
      <c r="AX1009" s="14" t="s">
        <v>73</v>
      </c>
      <c r="AY1009" s="255" t="s">
        <v>149</v>
      </c>
    </row>
    <row r="1010" s="13" customFormat="1">
      <c r="A1010" s="13"/>
      <c r="B1010" s="234"/>
      <c r="C1010" s="235"/>
      <c r="D1010" s="236" t="s">
        <v>161</v>
      </c>
      <c r="E1010" s="237" t="s">
        <v>21</v>
      </c>
      <c r="F1010" s="238" t="s">
        <v>1192</v>
      </c>
      <c r="G1010" s="235"/>
      <c r="H1010" s="237" t="s">
        <v>21</v>
      </c>
      <c r="I1010" s="239"/>
      <c r="J1010" s="235"/>
      <c r="K1010" s="235"/>
      <c r="L1010" s="240"/>
      <c r="M1010" s="241"/>
      <c r="N1010" s="242"/>
      <c r="O1010" s="242"/>
      <c r="P1010" s="242"/>
      <c r="Q1010" s="242"/>
      <c r="R1010" s="242"/>
      <c r="S1010" s="242"/>
      <c r="T1010" s="243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44" t="s">
        <v>161</v>
      </c>
      <c r="AU1010" s="244" t="s">
        <v>81</v>
      </c>
      <c r="AV1010" s="13" t="s">
        <v>77</v>
      </c>
      <c r="AW1010" s="13" t="s">
        <v>34</v>
      </c>
      <c r="AX1010" s="13" t="s">
        <v>73</v>
      </c>
      <c r="AY1010" s="244" t="s">
        <v>149</v>
      </c>
    </row>
    <row r="1011" s="13" customFormat="1">
      <c r="A1011" s="13"/>
      <c r="B1011" s="234"/>
      <c r="C1011" s="235"/>
      <c r="D1011" s="236" t="s">
        <v>161</v>
      </c>
      <c r="E1011" s="237" t="s">
        <v>21</v>
      </c>
      <c r="F1011" s="238" t="s">
        <v>963</v>
      </c>
      <c r="G1011" s="235"/>
      <c r="H1011" s="237" t="s">
        <v>21</v>
      </c>
      <c r="I1011" s="239"/>
      <c r="J1011" s="235"/>
      <c r="K1011" s="235"/>
      <c r="L1011" s="240"/>
      <c r="M1011" s="241"/>
      <c r="N1011" s="242"/>
      <c r="O1011" s="242"/>
      <c r="P1011" s="242"/>
      <c r="Q1011" s="242"/>
      <c r="R1011" s="242"/>
      <c r="S1011" s="242"/>
      <c r="T1011" s="24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44" t="s">
        <v>161</v>
      </c>
      <c r="AU1011" s="244" t="s">
        <v>81</v>
      </c>
      <c r="AV1011" s="13" t="s">
        <v>77</v>
      </c>
      <c r="AW1011" s="13" t="s">
        <v>34</v>
      </c>
      <c r="AX1011" s="13" t="s">
        <v>73</v>
      </c>
      <c r="AY1011" s="244" t="s">
        <v>149</v>
      </c>
    </row>
    <row r="1012" s="14" customFormat="1">
      <c r="A1012" s="14"/>
      <c r="B1012" s="245"/>
      <c r="C1012" s="246"/>
      <c r="D1012" s="236" t="s">
        <v>161</v>
      </c>
      <c r="E1012" s="247" t="s">
        <v>21</v>
      </c>
      <c r="F1012" s="248" t="s">
        <v>1193</v>
      </c>
      <c r="G1012" s="246"/>
      <c r="H1012" s="249">
        <v>-8.1999999999999993</v>
      </c>
      <c r="I1012" s="250"/>
      <c r="J1012" s="246"/>
      <c r="K1012" s="246"/>
      <c r="L1012" s="251"/>
      <c r="M1012" s="252"/>
      <c r="N1012" s="253"/>
      <c r="O1012" s="253"/>
      <c r="P1012" s="253"/>
      <c r="Q1012" s="253"/>
      <c r="R1012" s="253"/>
      <c r="S1012" s="253"/>
      <c r="T1012" s="25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5" t="s">
        <v>161</v>
      </c>
      <c r="AU1012" s="255" t="s">
        <v>81</v>
      </c>
      <c r="AV1012" s="14" t="s">
        <v>81</v>
      </c>
      <c r="AW1012" s="14" t="s">
        <v>34</v>
      </c>
      <c r="AX1012" s="14" t="s">
        <v>73</v>
      </c>
      <c r="AY1012" s="255" t="s">
        <v>149</v>
      </c>
    </row>
    <row r="1013" s="15" customFormat="1">
      <c r="A1013" s="15"/>
      <c r="B1013" s="256"/>
      <c r="C1013" s="257"/>
      <c r="D1013" s="236" t="s">
        <v>161</v>
      </c>
      <c r="E1013" s="258" t="s">
        <v>21</v>
      </c>
      <c r="F1013" s="259" t="s">
        <v>164</v>
      </c>
      <c r="G1013" s="257"/>
      <c r="H1013" s="260">
        <v>2296.511</v>
      </c>
      <c r="I1013" s="261"/>
      <c r="J1013" s="257"/>
      <c r="K1013" s="257"/>
      <c r="L1013" s="262"/>
      <c r="M1013" s="263"/>
      <c r="N1013" s="264"/>
      <c r="O1013" s="264"/>
      <c r="P1013" s="264"/>
      <c r="Q1013" s="264"/>
      <c r="R1013" s="264"/>
      <c r="S1013" s="264"/>
      <c r="T1013" s="26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T1013" s="266" t="s">
        <v>161</v>
      </c>
      <c r="AU1013" s="266" t="s">
        <v>81</v>
      </c>
      <c r="AV1013" s="15" t="s">
        <v>157</v>
      </c>
      <c r="AW1013" s="15" t="s">
        <v>34</v>
      </c>
      <c r="AX1013" s="15" t="s">
        <v>77</v>
      </c>
      <c r="AY1013" s="266" t="s">
        <v>149</v>
      </c>
    </row>
    <row r="1014" s="2" customFormat="1" ht="37.8" customHeight="1">
      <c r="A1014" s="41"/>
      <c r="B1014" s="42"/>
      <c r="C1014" s="216" t="s">
        <v>1194</v>
      </c>
      <c r="D1014" s="216" t="s">
        <v>152</v>
      </c>
      <c r="E1014" s="217" t="s">
        <v>1195</v>
      </c>
      <c r="F1014" s="218" t="s">
        <v>1196</v>
      </c>
      <c r="G1014" s="219" t="s">
        <v>155</v>
      </c>
      <c r="H1014" s="220">
        <v>13.571999999999999</v>
      </c>
      <c r="I1014" s="221"/>
      <c r="J1014" s="222">
        <f>ROUND(I1014*H1014,2)</f>
        <v>0</v>
      </c>
      <c r="K1014" s="218" t="s">
        <v>156</v>
      </c>
      <c r="L1014" s="47"/>
      <c r="M1014" s="223" t="s">
        <v>21</v>
      </c>
      <c r="N1014" s="224" t="s">
        <v>44</v>
      </c>
      <c r="O1014" s="87"/>
      <c r="P1014" s="225">
        <f>O1014*H1014</f>
        <v>0</v>
      </c>
      <c r="Q1014" s="225">
        <v>0.019390000000000001</v>
      </c>
      <c r="R1014" s="225">
        <f>Q1014*H1014</f>
        <v>0.26316107999999999</v>
      </c>
      <c r="S1014" s="225">
        <v>0</v>
      </c>
      <c r="T1014" s="226">
        <f>S1014*H1014</f>
        <v>0</v>
      </c>
      <c r="U1014" s="41"/>
      <c r="V1014" s="41"/>
      <c r="W1014" s="41"/>
      <c r="X1014" s="41"/>
      <c r="Y1014" s="41"/>
      <c r="Z1014" s="41"/>
      <c r="AA1014" s="41"/>
      <c r="AB1014" s="41"/>
      <c r="AC1014" s="41"/>
      <c r="AD1014" s="41"/>
      <c r="AE1014" s="41"/>
      <c r="AR1014" s="227" t="s">
        <v>157</v>
      </c>
      <c r="AT1014" s="227" t="s">
        <v>152</v>
      </c>
      <c r="AU1014" s="227" t="s">
        <v>81</v>
      </c>
      <c r="AY1014" s="20" t="s">
        <v>149</v>
      </c>
      <c r="BE1014" s="228">
        <f>IF(N1014="základní",J1014,0)</f>
        <v>0</v>
      </c>
      <c r="BF1014" s="228">
        <f>IF(N1014="snížená",J1014,0)</f>
        <v>0</v>
      </c>
      <c r="BG1014" s="228">
        <f>IF(N1014="zákl. přenesená",J1014,0)</f>
        <v>0</v>
      </c>
      <c r="BH1014" s="228">
        <f>IF(N1014="sníž. přenesená",J1014,0)</f>
        <v>0</v>
      </c>
      <c r="BI1014" s="228">
        <f>IF(N1014="nulová",J1014,0)</f>
        <v>0</v>
      </c>
      <c r="BJ1014" s="20" t="s">
        <v>77</v>
      </c>
      <c r="BK1014" s="228">
        <f>ROUND(I1014*H1014,2)</f>
        <v>0</v>
      </c>
      <c r="BL1014" s="20" t="s">
        <v>157</v>
      </c>
      <c r="BM1014" s="227" t="s">
        <v>1197</v>
      </c>
    </row>
    <row r="1015" s="2" customFormat="1">
      <c r="A1015" s="41"/>
      <c r="B1015" s="42"/>
      <c r="C1015" s="43"/>
      <c r="D1015" s="229" t="s">
        <v>159</v>
      </c>
      <c r="E1015" s="43"/>
      <c r="F1015" s="230" t="s">
        <v>1198</v>
      </c>
      <c r="G1015" s="43"/>
      <c r="H1015" s="43"/>
      <c r="I1015" s="231"/>
      <c r="J1015" s="43"/>
      <c r="K1015" s="43"/>
      <c r="L1015" s="47"/>
      <c r="M1015" s="232"/>
      <c r="N1015" s="233"/>
      <c r="O1015" s="87"/>
      <c r="P1015" s="87"/>
      <c r="Q1015" s="87"/>
      <c r="R1015" s="87"/>
      <c r="S1015" s="87"/>
      <c r="T1015" s="88"/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T1015" s="20" t="s">
        <v>159</v>
      </c>
      <c r="AU1015" s="20" t="s">
        <v>81</v>
      </c>
    </row>
    <row r="1016" s="13" customFormat="1">
      <c r="A1016" s="13"/>
      <c r="B1016" s="234"/>
      <c r="C1016" s="235"/>
      <c r="D1016" s="236" t="s">
        <v>161</v>
      </c>
      <c r="E1016" s="237" t="s">
        <v>21</v>
      </c>
      <c r="F1016" s="238" t="s">
        <v>795</v>
      </c>
      <c r="G1016" s="235"/>
      <c r="H1016" s="237" t="s">
        <v>21</v>
      </c>
      <c r="I1016" s="239"/>
      <c r="J1016" s="235"/>
      <c r="K1016" s="235"/>
      <c r="L1016" s="240"/>
      <c r="M1016" s="241"/>
      <c r="N1016" s="242"/>
      <c r="O1016" s="242"/>
      <c r="P1016" s="242"/>
      <c r="Q1016" s="242"/>
      <c r="R1016" s="242"/>
      <c r="S1016" s="242"/>
      <c r="T1016" s="243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44" t="s">
        <v>161</v>
      </c>
      <c r="AU1016" s="244" t="s">
        <v>81</v>
      </c>
      <c r="AV1016" s="13" t="s">
        <v>77</v>
      </c>
      <c r="AW1016" s="13" t="s">
        <v>34</v>
      </c>
      <c r="AX1016" s="13" t="s">
        <v>73</v>
      </c>
      <c r="AY1016" s="244" t="s">
        <v>149</v>
      </c>
    </row>
    <row r="1017" s="14" customFormat="1">
      <c r="A1017" s="14"/>
      <c r="B1017" s="245"/>
      <c r="C1017" s="246"/>
      <c r="D1017" s="236" t="s">
        <v>161</v>
      </c>
      <c r="E1017" s="247" t="s">
        <v>21</v>
      </c>
      <c r="F1017" s="248" t="s">
        <v>460</v>
      </c>
      <c r="G1017" s="246"/>
      <c r="H1017" s="249">
        <v>13.571999999999999</v>
      </c>
      <c r="I1017" s="250"/>
      <c r="J1017" s="246"/>
      <c r="K1017" s="246"/>
      <c r="L1017" s="251"/>
      <c r="M1017" s="252"/>
      <c r="N1017" s="253"/>
      <c r="O1017" s="253"/>
      <c r="P1017" s="253"/>
      <c r="Q1017" s="253"/>
      <c r="R1017" s="253"/>
      <c r="S1017" s="253"/>
      <c r="T1017" s="25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55" t="s">
        <v>161</v>
      </c>
      <c r="AU1017" s="255" t="s">
        <v>81</v>
      </c>
      <c r="AV1017" s="14" t="s">
        <v>81</v>
      </c>
      <c r="AW1017" s="14" t="s">
        <v>34</v>
      </c>
      <c r="AX1017" s="14" t="s">
        <v>73</v>
      </c>
      <c r="AY1017" s="255" t="s">
        <v>149</v>
      </c>
    </row>
    <row r="1018" s="15" customFormat="1">
      <c r="A1018" s="15"/>
      <c r="B1018" s="256"/>
      <c r="C1018" s="257"/>
      <c r="D1018" s="236" t="s">
        <v>161</v>
      </c>
      <c r="E1018" s="258" t="s">
        <v>21</v>
      </c>
      <c r="F1018" s="259" t="s">
        <v>164</v>
      </c>
      <c r="G1018" s="257"/>
      <c r="H1018" s="260">
        <v>13.571999999999999</v>
      </c>
      <c r="I1018" s="261"/>
      <c r="J1018" s="257"/>
      <c r="K1018" s="257"/>
      <c r="L1018" s="262"/>
      <c r="M1018" s="263"/>
      <c r="N1018" s="264"/>
      <c r="O1018" s="264"/>
      <c r="P1018" s="264"/>
      <c r="Q1018" s="264"/>
      <c r="R1018" s="264"/>
      <c r="S1018" s="264"/>
      <c r="T1018" s="26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T1018" s="266" t="s">
        <v>161</v>
      </c>
      <c r="AU1018" s="266" t="s">
        <v>81</v>
      </c>
      <c r="AV1018" s="15" t="s">
        <v>157</v>
      </c>
      <c r="AW1018" s="15" t="s">
        <v>34</v>
      </c>
      <c r="AX1018" s="15" t="s">
        <v>77</v>
      </c>
      <c r="AY1018" s="266" t="s">
        <v>149</v>
      </c>
    </row>
    <row r="1019" s="2" customFormat="1" ht="24.15" customHeight="1">
      <c r="A1019" s="41"/>
      <c r="B1019" s="42"/>
      <c r="C1019" s="216" t="s">
        <v>1199</v>
      </c>
      <c r="D1019" s="216" t="s">
        <v>152</v>
      </c>
      <c r="E1019" s="217" t="s">
        <v>1200</v>
      </c>
      <c r="F1019" s="218" t="s">
        <v>1201</v>
      </c>
      <c r="G1019" s="219" t="s">
        <v>155</v>
      </c>
      <c r="H1019" s="220">
        <v>19.776</v>
      </c>
      <c r="I1019" s="221"/>
      <c r="J1019" s="222">
        <f>ROUND(I1019*H1019,2)</f>
        <v>0</v>
      </c>
      <c r="K1019" s="218" t="s">
        <v>156</v>
      </c>
      <c r="L1019" s="47"/>
      <c r="M1019" s="223" t="s">
        <v>21</v>
      </c>
      <c r="N1019" s="224" t="s">
        <v>44</v>
      </c>
      <c r="O1019" s="87"/>
      <c r="P1019" s="225">
        <f>O1019*H1019</f>
        <v>0</v>
      </c>
      <c r="Q1019" s="225">
        <v>0.0051200000000000004</v>
      </c>
      <c r="R1019" s="225">
        <f>Q1019*H1019</f>
        <v>0.10125312</v>
      </c>
      <c r="S1019" s="225">
        <v>0</v>
      </c>
      <c r="T1019" s="226">
        <f>S1019*H1019</f>
        <v>0</v>
      </c>
      <c r="U1019" s="41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R1019" s="227" t="s">
        <v>157</v>
      </c>
      <c r="AT1019" s="227" t="s">
        <v>152</v>
      </c>
      <c r="AU1019" s="227" t="s">
        <v>81</v>
      </c>
      <c r="AY1019" s="20" t="s">
        <v>149</v>
      </c>
      <c r="BE1019" s="228">
        <f>IF(N1019="základní",J1019,0)</f>
        <v>0</v>
      </c>
      <c r="BF1019" s="228">
        <f>IF(N1019="snížená",J1019,0)</f>
        <v>0</v>
      </c>
      <c r="BG1019" s="228">
        <f>IF(N1019="zákl. přenesená",J1019,0)</f>
        <v>0</v>
      </c>
      <c r="BH1019" s="228">
        <f>IF(N1019="sníž. přenesená",J1019,0)</f>
        <v>0</v>
      </c>
      <c r="BI1019" s="228">
        <f>IF(N1019="nulová",J1019,0)</f>
        <v>0</v>
      </c>
      <c r="BJ1019" s="20" t="s">
        <v>77</v>
      </c>
      <c r="BK1019" s="228">
        <f>ROUND(I1019*H1019,2)</f>
        <v>0</v>
      </c>
      <c r="BL1019" s="20" t="s">
        <v>157</v>
      </c>
      <c r="BM1019" s="227" t="s">
        <v>1202</v>
      </c>
    </row>
    <row r="1020" s="2" customFormat="1">
      <c r="A1020" s="41"/>
      <c r="B1020" s="42"/>
      <c r="C1020" s="43"/>
      <c r="D1020" s="229" t="s">
        <v>159</v>
      </c>
      <c r="E1020" s="43"/>
      <c r="F1020" s="230" t="s">
        <v>1203</v>
      </c>
      <c r="G1020" s="43"/>
      <c r="H1020" s="43"/>
      <c r="I1020" s="231"/>
      <c r="J1020" s="43"/>
      <c r="K1020" s="43"/>
      <c r="L1020" s="47"/>
      <c r="M1020" s="232"/>
      <c r="N1020" s="233"/>
      <c r="O1020" s="87"/>
      <c r="P1020" s="87"/>
      <c r="Q1020" s="87"/>
      <c r="R1020" s="87"/>
      <c r="S1020" s="87"/>
      <c r="T1020" s="88"/>
      <c r="U1020" s="41"/>
      <c r="V1020" s="41"/>
      <c r="W1020" s="41"/>
      <c r="X1020" s="41"/>
      <c r="Y1020" s="41"/>
      <c r="Z1020" s="41"/>
      <c r="AA1020" s="41"/>
      <c r="AB1020" s="41"/>
      <c r="AC1020" s="41"/>
      <c r="AD1020" s="41"/>
      <c r="AE1020" s="41"/>
      <c r="AT1020" s="20" t="s">
        <v>159</v>
      </c>
      <c r="AU1020" s="20" t="s">
        <v>81</v>
      </c>
    </row>
    <row r="1021" s="13" customFormat="1">
      <c r="A1021" s="13"/>
      <c r="B1021" s="234"/>
      <c r="C1021" s="235"/>
      <c r="D1021" s="236" t="s">
        <v>161</v>
      </c>
      <c r="E1021" s="237" t="s">
        <v>21</v>
      </c>
      <c r="F1021" s="238" t="s">
        <v>1204</v>
      </c>
      <c r="G1021" s="235"/>
      <c r="H1021" s="237" t="s">
        <v>21</v>
      </c>
      <c r="I1021" s="239"/>
      <c r="J1021" s="235"/>
      <c r="K1021" s="235"/>
      <c r="L1021" s="240"/>
      <c r="M1021" s="241"/>
      <c r="N1021" s="242"/>
      <c r="O1021" s="242"/>
      <c r="P1021" s="242"/>
      <c r="Q1021" s="242"/>
      <c r="R1021" s="242"/>
      <c r="S1021" s="242"/>
      <c r="T1021" s="24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44" t="s">
        <v>161</v>
      </c>
      <c r="AU1021" s="244" t="s">
        <v>81</v>
      </c>
      <c r="AV1021" s="13" t="s">
        <v>77</v>
      </c>
      <c r="AW1021" s="13" t="s">
        <v>34</v>
      </c>
      <c r="AX1021" s="13" t="s">
        <v>73</v>
      </c>
      <c r="AY1021" s="244" t="s">
        <v>149</v>
      </c>
    </row>
    <row r="1022" s="13" customFormat="1">
      <c r="A1022" s="13"/>
      <c r="B1022" s="234"/>
      <c r="C1022" s="235"/>
      <c r="D1022" s="236" t="s">
        <v>161</v>
      </c>
      <c r="E1022" s="237" t="s">
        <v>21</v>
      </c>
      <c r="F1022" s="238" t="s">
        <v>990</v>
      </c>
      <c r="G1022" s="235"/>
      <c r="H1022" s="237" t="s">
        <v>21</v>
      </c>
      <c r="I1022" s="239"/>
      <c r="J1022" s="235"/>
      <c r="K1022" s="235"/>
      <c r="L1022" s="240"/>
      <c r="M1022" s="241"/>
      <c r="N1022" s="242"/>
      <c r="O1022" s="242"/>
      <c r="P1022" s="242"/>
      <c r="Q1022" s="242"/>
      <c r="R1022" s="242"/>
      <c r="S1022" s="242"/>
      <c r="T1022" s="24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44" t="s">
        <v>161</v>
      </c>
      <c r="AU1022" s="244" t="s">
        <v>81</v>
      </c>
      <c r="AV1022" s="13" t="s">
        <v>77</v>
      </c>
      <c r="AW1022" s="13" t="s">
        <v>34</v>
      </c>
      <c r="AX1022" s="13" t="s">
        <v>73</v>
      </c>
      <c r="AY1022" s="244" t="s">
        <v>149</v>
      </c>
    </row>
    <row r="1023" s="14" customFormat="1">
      <c r="A1023" s="14"/>
      <c r="B1023" s="245"/>
      <c r="C1023" s="246"/>
      <c r="D1023" s="236" t="s">
        <v>161</v>
      </c>
      <c r="E1023" s="247" t="s">
        <v>21</v>
      </c>
      <c r="F1023" s="248" t="s">
        <v>991</v>
      </c>
      <c r="G1023" s="246"/>
      <c r="H1023" s="249">
        <v>19.776</v>
      </c>
      <c r="I1023" s="250"/>
      <c r="J1023" s="246"/>
      <c r="K1023" s="246"/>
      <c r="L1023" s="251"/>
      <c r="M1023" s="252"/>
      <c r="N1023" s="253"/>
      <c r="O1023" s="253"/>
      <c r="P1023" s="253"/>
      <c r="Q1023" s="253"/>
      <c r="R1023" s="253"/>
      <c r="S1023" s="253"/>
      <c r="T1023" s="25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5" t="s">
        <v>161</v>
      </c>
      <c r="AU1023" s="255" t="s">
        <v>81</v>
      </c>
      <c r="AV1023" s="14" t="s">
        <v>81</v>
      </c>
      <c r="AW1023" s="14" t="s">
        <v>34</v>
      </c>
      <c r="AX1023" s="14" t="s">
        <v>73</v>
      </c>
      <c r="AY1023" s="255" t="s">
        <v>149</v>
      </c>
    </row>
    <row r="1024" s="15" customFormat="1">
      <c r="A1024" s="15"/>
      <c r="B1024" s="256"/>
      <c r="C1024" s="257"/>
      <c r="D1024" s="236" t="s">
        <v>161</v>
      </c>
      <c r="E1024" s="258" t="s">
        <v>21</v>
      </c>
      <c r="F1024" s="259" t="s">
        <v>164</v>
      </c>
      <c r="G1024" s="257"/>
      <c r="H1024" s="260">
        <v>19.776</v>
      </c>
      <c r="I1024" s="261"/>
      <c r="J1024" s="257"/>
      <c r="K1024" s="257"/>
      <c r="L1024" s="262"/>
      <c r="M1024" s="263"/>
      <c r="N1024" s="264"/>
      <c r="O1024" s="264"/>
      <c r="P1024" s="264"/>
      <c r="Q1024" s="264"/>
      <c r="R1024" s="264"/>
      <c r="S1024" s="264"/>
      <c r="T1024" s="26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T1024" s="266" t="s">
        <v>161</v>
      </c>
      <c r="AU1024" s="266" t="s">
        <v>81</v>
      </c>
      <c r="AV1024" s="15" t="s">
        <v>157</v>
      </c>
      <c r="AW1024" s="15" t="s">
        <v>34</v>
      </c>
      <c r="AX1024" s="15" t="s">
        <v>77</v>
      </c>
      <c r="AY1024" s="266" t="s">
        <v>149</v>
      </c>
    </row>
    <row r="1025" s="2" customFormat="1" ht="24.15" customHeight="1">
      <c r="A1025" s="41"/>
      <c r="B1025" s="42"/>
      <c r="C1025" s="216" t="s">
        <v>1205</v>
      </c>
      <c r="D1025" s="216" t="s">
        <v>152</v>
      </c>
      <c r="E1025" s="217" t="s">
        <v>282</v>
      </c>
      <c r="F1025" s="218" t="s">
        <v>283</v>
      </c>
      <c r="G1025" s="219" t="s">
        <v>155</v>
      </c>
      <c r="H1025" s="220">
        <v>302.50999999999999</v>
      </c>
      <c r="I1025" s="221"/>
      <c r="J1025" s="222">
        <f>ROUND(I1025*H1025,2)</f>
        <v>0</v>
      </c>
      <c r="K1025" s="218" t="s">
        <v>21</v>
      </c>
      <c r="L1025" s="47"/>
      <c r="M1025" s="223" t="s">
        <v>21</v>
      </c>
      <c r="N1025" s="224" t="s">
        <v>44</v>
      </c>
      <c r="O1025" s="87"/>
      <c r="P1025" s="225">
        <f>O1025*H1025</f>
        <v>0</v>
      </c>
      <c r="Q1025" s="225">
        <v>0.00299</v>
      </c>
      <c r="R1025" s="225">
        <f>Q1025*H1025</f>
        <v>0.90450489999999995</v>
      </c>
      <c r="S1025" s="225">
        <v>0</v>
      </c>
      <c r="T1025" s="226">
        <f>S1025*H1025</f>
        <v>0</v>
      </c>
      <c r="U1025" s="41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R1025" s="227" t="s">
        <v>157</v>
      </c>
      <c r="AT1025" s="227" t="s">
        <v>152</v>
      </c>
      <c r="AU1025" s="227" t="s">
        <v>81</v>
      </c>
      <c r="AY1025" s="20" t="s">
        <v>149</v>
      </c>
      <c r="BE1025" s="228">
        <f>IF(N1025="základní",J1025,0)</f>
        <v>0</v>
      </c>
      <c r="BF1025" s="228">
        <f>IF(N1025="snížená",J1025,0)</f>
        <v>0</v>
      </c>
      <c r="BG1025" s="228">
        <f>IF(N1025="zákl. přenesená",J1025,0)</f>
        <v>0</v>
      </c>
      <c r="BH1025" s="228">
        <f>IF(N1025="sníž. přenesená",J1025,0)</f>
        <v>0</v>
      </c>
      <c r="BI1025" s="228">
        <f>IF(N1025="nulová",J1025,0)</f>
        <v>0</v>
      </c>
      <c r="BJ1025" s="20" t="s">
        <v>77</v>
      </c>
      <c r="BK1025" s="228">
        <f>ROUND(I1025*H1025,2)</f>
        <v>0</v>
      </c>
      <c r="BL1025" s="20" t="s">
        <v>157</v>
      </c>
      <c r="BM1025" s="227" t="s">
        <v>284</v>
      </c>
    </row>
    <row r="1026" s="13" customFormat="1">
      <c r="A1026" s="13"/>
      <c r="B1026" s="234"/>
      <c r="C1026" s="235"/>
      <c r="D1026" s="236" t="s">
        <v>161</v>
      </c>
      <c r="E1026" s="237" t="s">
        <v>21</v>
      </c>
      <c r="F1026" s="238" t="s">
        <v>225</v>
      </c>
      <c r="G1026" s="235"/>
      <c r="H1026" s="237" t="s">
        <v>21</v>
      </c>
      <c r="I1026" s="239"/>
      <c r="J1026" s="235"/>
      <c r="K1026" s="235"/>
      <c r="L1026" s="240"/>
      <c r="M1026" s="241"/>
      <c r="N1026" s="242"/>
      <c r="O1026" s="242"/>
      <c r="P1026" s="242"/>
      <c r="Q1026" s="242"/>
      <c r="R1026" s="242"/>
      <c r="S1026" s="242"/>
      <c r="T1026" s="243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44" t="s">
        <v>161</v>
      </c>
      <c r="AU1026" s="244" t="s">
        <v>81</v>
      </c>
      <c r="AV1026" s="13" t="s">
        <v>77</v>
      </c>
      <c r="AW1026" s="13" t="s">
        <v>34</v>
      </c>
      <c r="AX1026" s="13" t="s">
        <v>73</v>
      </c>
      <c r="AY1026" s="244" t="s">
        <v>149</v>
      </c>
    </row>
    <row r="1027" s="14" customFormat="1">
      <c r="A1027" s="14"/>
      <c r="B1027" s="245"/>
      <c r="C1027" s="246"/>
      <c r="D1027" s="236" t="s">
        <v>161</v>
      </c>
      <c r="E1027" s="247" t="s">
        <v>21</v>
      </c>
      <c r="F1027" s="248" t="s">
        <v>499</v>
      </c>
      <c r="G1027" s="246"/>
      <c r="H1027" s="249">
        <v>182.173</v>
      </c>
      <c r="I1027" s="250"/>
      <c r="J1027" s="246"/>
      <c r="K1027" s="246"/>
      <c r="L1027" s="251"/>
      <c r="M1027" s="252"/>
      <c r="N1027" s="253"/>
      <c r="O1027" s="253"/>
      <c r="P1027" s="253"/>
      <c r="Q1027" s="253"/>
      <c r="R1027" s="253"/>
      <c r="S1027" s="253"/>
      <c r="T1027" s="25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55" t="s">
        <v>161</v>
      </c>
      <c r="AU1027" s="255" t="s">
        <v>81</v>
      </c>
      <c r="AV1027" s="14" t="s">
        <v>81</v>
      </c>
      <c r="AW1027" s="14" t="s">
        <v>34</v>
      </c>
      <c r="AX1027" s="14" t="s">
        <v>73</v>
      </c>
      <c r="AY1027" s="255" t="s">
        <v>149</v>
      </c>
    </row>
    <row r="1028" s="13" customFormat="1">
      <c r="A1028" s="13"/>
      <c r="B1028" s="234"/>
      <c r="C1028" s="235"/>
      <c r="D1028" s="236" t="s">
        <v>161</v>
      </c>
      <c r="E1028" s="237" t="s">
        <v>21</v>
      </c>
      <c r="F1028" s="238" t="s">
        <v>285</v>
      </c>
      <c r="G1028" s="235"/>
      <c r="H1028" s="237" t="s">
        <v>21</v>
      </c>
      <c r="I1028" s="239"/>
      <c r="J1028" s="235"/>
      <c r="K1028" s="235"/>
      <c r="L1028" s="240"/>
      <c r="M1028" s="241"/>
      <c r="N1028" s="242"/>
      <c r="O1028" s="242"/>
      <c r="P1028" s="242"/>
      <c r="Q1028" s="242"/>
      <c r="R1028" s="242"/>
      <c r="S1028" s="242"/>
      <c r="T1028" s="24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44" t="s">
        <v>161</v>
      </c>
      <c r="AU1028" s="244" t="s">
        <v>81</v>
      </c>
      <c r="AV1028" s="13" t="s">
        <v>77</v>
      </c>
      <c r="AW1028" s="13" t="s">
        <v>34</v>
      </c>
      <c r="AX1028" s="13" t="s">
        <v>73</v>
      </c>
      <c r="AY1028" s="244" t="s">
        <v>149</v>
      </c>
    </row>
    <row r="1029" s="14" customFormat="1">
      <c r="A1029" s="14"/>
      <c r="B1029" s="245"/>
      <c r="C1029" s="246"/>
      <c r="D1029" s="236" t="s">
        <v>161</v>
      </c>
      <c r="E1029" s="247" t="s">
        <v>21</v>
      </c>
      <c r="F1029" s="248" t="s">
        <v>198</v>
      </c>
      <c r="G1029" s="246"/>
      <c r="H1029" s="249">
        <v>21.663</v>
      </c>
      <c r="I1029" s="250"/>
      <c r="J1029" s="246"/>
      <c r="K1029" s="246"/>
      <c r="L1029" s="251"/>
      <c r="M1029" s="252"/>
      <c r="N1029" s="253"/>
      <c r="O1029" s="253"/>
      <c r="P1029" s="253"/>
      <c r="Q1029" s="253"/>
      <c r="R1029" s="253"/>
      <c r="S1029" s="253"/>
      <c r="T1029" s="25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55" t="s">
        <v>161</v>
      </c>
      <c r="AU1029" s="255" t="s">
        <v>81</v>
      </c>
      <c r="AV1029" s="14" t="s">
        <v>81</v>
      </c>
      <c r="AW1029" s="14" t="s">
        <v>34</v>
      </c>
      <c r="AX1029" s="14" t="s">
        <v>73</v>
      </c>
      <c r="AY1029" s="255" t="s">
        <v>149</v>
      </c>
    </row>
    <row r="1030" s="13" customFormat="1">
      <c r="A1030" s="13"/>
      <c r="B1030" s="234"/>
      <c r="C1030" s="235"/>
      <c r="D1030" s="236" t="s">
        <v>161</v>
      </c>
      <c r="E1030" s="237" t="s">
        <v>21</v>
      </c>
      <c r="F1030" s="238" t="s">
        <v>1206</v>
      </c>
      <c r="G1030" s="235"/>
      <c r="H1030" s="237" t="s">
        <v>21</v>
      </c>
      <c r="I1030" s="239"/>
      <c r="J1030" s="235"/>
      <c r="K1030" s="235"/>
      <c r="L1030" s="240"/>
      <c r="M1030" s="241"/>
      <c r="N1030" s="242"/>
      <c r="O1030" s="242"/>
      <c r="P1030" s="242"/>
      <c r="Q1030" s="242"/>
      <c r="R1030" s="242"/>
      <c r="S1030" s="242"/>
      <c r="T1030" s="24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44" t="s">
        <v>161</v>
      </c>
      <c r="AU1030" s="244" t="s">
        <v>81</v>
      </c>
      <c r="AV1030" s="13" t="s">
        <v>77</v>
      </c>
      <c r="AW1030" s="13" t="s">
        <v>34</v>
      </c>
      <c r="AX1030" s="13" t="s">
        <v>73</v>
      </c>
      <c r="AY1030" s="244" t="s">
        <v>149</v>
      </c>
    </row>
    <row r="1031" s="14" customFormat="1">
      <c r="A1031" s="14"/>
      <c r="B1031" s="245"/>
      <c r="C1031" s="246"/>
      <c r="D1031" s="236" t="s">
        <v>161</v>
      </c>
      <c r="E1031" s="247" t="s">
        <v>21</v>
      </c>
      <c r="F1031" s="248" t="s">
        <v>1207</v>
      </c>
      <c r="G1031" s="246"/>
      <c r="H1031" s="249">
        <v>28.84</v>
      </c>
      <c r="I1031" s="250"/>
      <c r="J1031" s="246"/>
      <c r="K1031" s="246"/>
      <c r="L1031" s="251"/>
      <c r="M1031" s="252"/>
      <c r="N1031" s="253"/>
      <c r="O1031" s="253"/>
      <c r="P1031" s="253"/>
      <c r="Q1031" s="253"/>
      <c r="R1031" s="253"/>
      <c r="S1031" s="253"/>
      <c r="T1031" s="25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T1031" s="255" t="s">
        <v>161</v>
      </c>
      <c r="AU1031" s="255" t="s">
        <v>81</v>
      </c>
      <c r="AV1031" s="14" t="s">
        <v>81</v>
      </c>
      <c r="AW1031" s="14" t="s">
        <v>34</v>
      </c>
      <c r="AX1031" s="14" t="s">
        <v>73</v>
      </c>
      <c r="AY1031" s="255" t="s">
        <v>149</v>
      </c>
    </row>
    <row r="1032" s="13" customFormat="1">
      <c r="A1032" s="13"/>
      <c r="B1032" s="234"/>
      <c r="C1032" s="235"/>
      <c r="D1032" s="236" t="s">
        <v>161</v>
      </c>
      <c r="E1032" s="237" t="s">
        <v>21</v>
      </c>
      <c r="F1032" s="238" t="s">
        <v>992</v>
      </c>
      <c r="G1032" s="235"/>
      <c r="H1032" s="237" t="s">
        <v>21</v>
      </c>
      <c r="I1032" s="239"/>
      <c r="J1032" s="235"/>
      <c r="K1032" s="235"/>
      <c r="L1032" s="240"/>
      <c r="M1032" s="241"/>
      <c r="N1032" s="242"/>
      <c r="O1032" s="242"/>
      <c r="P1032" s="242"/>
      <c r="Q1032" s="242"/>
      <c r="R1032" s="242"/>
      <c r="S1032" s="242"/>
      <c r="T1032" s="24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44" t="s">
        <v>161</v>
      </c>
      <c r="AU1032" s="244" t="s">
        <v>81</v>
      </c>
      <c r="AV1032" s="13" t="s">
        <v>77</v>
      </c>
      <c r="AW1032" s="13" t="s">
        <v>34</v>
      </c>
      <c r="AX1032" s="13" t="s">
        <v>73</v>
      </c>
      <c r="AY1032" s="244" t="s">
        <v>149</v>
      </c>
    </row>
    <row r="1033" s="14" customFormat="1">
      <c r="A1033" s="14"/>
      <c r="B1033" s="245"/>
      <c r="C1033" s="246"/>
      <c r="D1033" s="236" t="s">
        <v>161</v>
      </c>
      <c r="E1033" s="247" t="s">
        <v>21</v>
      </c>
      <c r="F1033" s="248" t="s">
        <v>993</v>
      </c>
      <c r="G1033" s="246"/>
      <c r="H1033" s="249">
        <v>52.293999999999997</v>
      </c>
      <c r="I1033" s="250"/>
      <c r="J1033" s="246"/>
      <c r="K1033" s="246"/>
      <c r="L1033" s="251"/>
      <c r="M1033" s="252"/>
      <c r="N1033" s="253"/>
      <c r="O1033" s="253"/>
      <c r="P1033" s="253"/>
      <c r="Q1033" s="253"/>
      <c r="R1033" s="253"/>
      <c r="S1033" s="253"/>
      <c r="T1033" s="25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55" t="s">
        <v>161</v>
      </c>
      <c r="AU1033" s="255" t="s">
        <v>81</v>
      </c>
      <c r="AV1033" s="14" t="s">
        <v>81</v>
      </c>
      <c r="AW1033" s="14" t="s">
        <v>34</v>
      </c>
      <c r="AX1033" s="14" t="s">
        <v>73</v>
      </c>
      <c r="AY1033" s="255" t="s">
        <v>149</v>
      </c>
    </row>
    <row r="1034" s="13" customFormat="1">
      <c r="A1034" s="13"/>
      <c r="B1034" s="234"/>
      <c r="C1034" s="235"/>
      <c r="D1034" s="236" t="s">
        <v>161</v>
      </c>
      <c r="E1034" s="237" t="s">
        <v>21</v>
      </c>
      <c r="F1034" s="238" t="s">
        <v>1080</v>
      </c>
      <c r="G1034" s="235"/>
      <c r="H1034" s="237" t="s">
        <v>21</v>
      </c>
      <c r="I1034" s="239"/>
      <c r="J1034" s="235"/>
      <c r="K1034" s="235"/>
      <c r="L1034" s="240"/>
      <c r="M1034" s="241"/>
      <c r="N1034" s="242"/>
      <c r="O1034" s="242"/>
      <c r="P1034" s="242"/>
      <c r="Q1034" s="242"/>
      <c r="R1034" s="242"/>
      <c r="S1034" s="242"/>
      <c r="T1034" s="24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44" t="s">
        <v>161</v>
      </c>
      <c r="AU1034" s="244" t="s">
        <v>81</v>
      </c>
      <c r="AV1034" s="13" t="s">
        <v>77</v>
      </c>
      <c r="AW1034" s="13" t="s">
        <v>34</v>
      </c>
      <c r="AX1034" s="13" t="s">
        <v>73</v>
      </c>
      <c r="AY1034" s="244" t="s">
        <v>149</v>
      </c>
    </row>
    <row r="1035" s="14" customFormat="1">
      <c r="A1035" s="14"/>
      <c r="B1035" s="245"/>
      <c r="C1035" s="246"/>
      <c r="D1035" s="236" t="s">
        <v>161</v>
      </c>
      <c r="E1035" s="247" t="s">
        <v>21</v>
      </c>
      <c r="F1035" s="248" t="s">
        <v>1081</v>
      </c>
      <c r="G1035" s="246"/>
      <c r="H1035" s="249">
        <v>7.008</v>
      </c>
      <c r="I1035" s="250"/>
      <c r="J1035" s="246"/>
      <c r="K1035" s="246"/>
      <c r="L1035" s="251"/>
      <c r="M1035" s="252"/>
      <c r="N1035" s="253"/>
      <c r="O1035" s="253"/>
      <c r="P1035" s="253"/>
      <c r="Q1035" s="253"/>
      <c r="R1035" s="253"/>
      <c r="S1035" s="253"/>
      <c r="T1035" s="25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55" t="s">
        <v>161</v>
      </c>
      <c r="AU1035" s="255" t="s">
        <v>81</v>
      </c>
      <c r="AV1035" s="14" t="s">
        <v>81</v>
      </c>
      <c r="AW1035" s="14" t="s">
        <v>34</v>
      </c>
      <c r="AX1035" s="14" t="s">
        <v>73</v>
      </c>
      <c r="AY1035" s="255" t="s">
        <v>149</v>
      </c>
    </row>
    <row r="1036" s="14" customFormat="1">
      <c r="A1036" s="14"/>
      <c r="B1036" s="245"/>
      <c r="C1036" s="246"/>
      <c r="D1036" s="236" t="s">
        <v>161</v>
      </c>
      <c r="E1036" s="247" t="s">
        <v>21</v>
      </c>
      <c r="F1036" s="248" t="s">
        <v>1082</v>
      </c>
      <c r="G1036" s="246"/>
      <c r="H1036" s="249">
        <v>5.4119999999999999</v>
      </c>
      <c r="I1036" s="250"/>
      <c r="J1036" s="246"/>
      <c r="K1036" s="246"/>
      <c r="L1036" s="251"/>
      <c r="M1036" s="252"/>
      <c r="N1036" s="253"/>
      <c r="O1036" s="253"/>
      <c r="P1036" s="253"/>
      <c r="Q1036" s="253"/>
      <c r="R1036" s="253"/>
      <c r="S1036" s="253"/>
      <c r="T1036" s="25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55" t="s">
        <v>161</v>
      </c>
      <c r="AU1036" s="255" t="s">
        <v>81</v>
      </c>
      <c r="AV1036" s="14" t="s">
        <v>81</v>
      </c>
      <c r="AW1036" s="14" t="s">
        <v>34</v>
      </c>
      <c r="AX1036" s="14" t="s">
        <v>73</v>
      </c>
      <c r="AY1036" s="255" t="s">
        <v>149</v>
      </c>
    </row>
    <row r="1037" s="13" customFormat="1">
      <c r="A1037" s="13"/>
      <c r="B1037" s="234"/>
      <c r="C1037" s="235"/>
      <c r="D1037" s="236" t="s">
        <v>161</v>
      </c>
      <c r="E1037" s="237" t="s">
        <v>21</v>
      </c>
      <c r="F1037" s="238" t="s">
        <v>1000</v>
      </c>
      <c r="G1037" s="235"/>
      <c r="H1037" s="237" t="s">
        <v>21</v>
      </c>
      <c r="I1037" s="239"/>
      <c r="J1037" s="235"/>
      <c r="K1037" s="235"/>
      <c r="L1037" s="240"/>
      <c r="M1037" s="241"/>
      <c r="N1037" s="242"/>
      <c r="O1037" s="242"/>
      <c r="P1037" s="242"/>
      <c r="Q1037" s="242"/>
      <c r="R1037" s="242"/>
      <c r="S1037" s="242"/>
      <c r="T1037" s="243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44" t="s">
        <v>161</v>
      </c>
      <c r="AU1037" s="244" t="s">
        <v>81</v>
      </c>
      <c r="AV1037" s="13" t="s">
        <v>77</v>
      </c>
      <c r="AW1037" s="13" t="s">
        <v>34</v>
      </c>
      <c r="AX1037" s="13" t="s">
        <v>73</v>
      </c>
      <c r="AY1037" s="244" t="s">
        <v>149</v>
      </c>
    </row>
    <row r="1038" s="14" customFormat="1">
      <c r="A1038" s="14"/>
      <c r="B1038" s="245"/>
      <c r="C1038" s="246"/>
      <c r="D1038" s="236" t="s">
        <v>161</v>
      </c>
      <c r="E1038" s="247" t="s">
        <v>21</v>
      </c>
      <c r="F1038" s="248" t="s">
        <v>1001</v>
      </c>
      <c r="G1038" s="246"/>
      <c r="H1038" s="249">
        <v>5.1200000000000001</v>
      </c>
      <c r="I1038" s="250"/>
      <c r="J1038" s="246"/>
      <c r="K1038" s="246"/>
      <c r="L1038" s="251"/>
      <c r="M1038" s="252"/>
      <c r="N1038" s="253"/>
      <c r="O1038" s="253"/>
      <c r="P1038" s="253"/>
      <c r="Q1038" s="253"/>
      <c r="R1038" s="253"/>
      <c r="S1038" s="253"/>
      <c r="T1038" s="25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55" t="s">
        <v>161</v>
      </c>
      <c r="AU1038" s="255" t="s">
        <v>81</v>
      </c>
      <c r="AV1038" s="14" t="s">
        <v>81</v>
      </c>
      <c r="AW1038" s="14" t="s">
        <v>34</v>
      </c>
      <c r="AX1038" s="14" t="s">
        <v>73</v>
      </c>
      <c r="AY1038" s="255" t="s">
        <v>149</v>
      </c>
    </row>
    <row r="1039" s="15" customFormat="1">
      <c r="A1039" s="15"/>
      <c r="B1039" s="256"/>
      <c r="C1039" s="257"/>
      <c r="D1039" s="236" t="s">
        <v>161</v>
      </c>
      <c r="E1039" s="258" t="s">
        <v>21</v>
      </c>
      <c r="F1039" s="259" t="s">
        <v>164</v>
      </c>
      <c r="G1039" s="257"/>
      <c r="H1039" s="260">
        <v>302.50999999999999</v>
      </c>
      <c r="I1039" s="261"/>
      <c r="J1039" s="257"/>
      <c r="K1039" s="257"/>
      <c r="L1039" s="262"/>
      <c r="M1039" s="263"/>
      <c r="N1039" s="264"/>
      <c r="O1039" s="264"/>
      <c r="P1039" s="264"/>
      <c r="Q1039" s="264"/>
      <c r="R1039" s="264"/>
      <c r="S1039" s="264"/>
      <c r="T1039" s="26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T1039" s="266" t="s">
        <v>161</v>
      </c>
      <c r="AU1039" s="266" t="s">
        <v>81</v>
      </c>
      <c r="AV1039" s="15" t="s">
        <v>157</v>
      </c>
      <c r="AW1039" s="15" t="s">
        <v>34</v>
      </c>
      <c r="AX1039" s="15" t="s">
        <v>77</v>
      </c>
      <c r="AY1039" s="266" t="s">
        <v>149</v>
      </c>
    </row>
    <row r="1040" s="2" customFormat="1" ht="37.8" customHeight="1">
      <c r="A1040" s="41"/>
      <c r="B1040" s="42"/>
      <c r="C1040" s="216" t="s">
        <v>1208</v>
      </c>
      <c r="D1040" s="216" t="s">
        <v>152</v>
      </c>
      <c r="E1040" s="217" t="s">
        <v>1209</v>
      </c>
      <c r="F1040" s="218" t="s">
        <v>1210</v>
      </c>
      <c r="G1040" s="219" t="s">
        <v>155</v>
      </c>
      <c r="H1040" s="220">
        <v>2183.9839999999999</v>
      </c>
      <c r="I1040" s="221"/>
      <c r="J1040" s="222">
        <f>ROUND(I1040*H1040,2)</f>
        <v>0</v>
      </c>
      <c r="K1040" s="218" t="s">
        <v>156</v>
      </c>
      <c r="L1040" s="47"/>
      <c r="M1040" s="223" t="s">
        <v>21</v>
      </c>
      <c r="N1040" s="224" t="s">
        <v>44</v>
      </c>
      <c r="O1040" s="87"/>
      <c r="P1040" s="225">
        <f>O1040*H1040</f>
        <v>0</v>
      </c>
      <c r="Q1040" s="225">
        <v>0.0028500000000000001</v>
      </c>
      <c r="R1040" s="225">
        <f>Q1040*H1040</f>
        <v>6.2243544000000002</v>
      </c>
      <c r="S1040" s="225">
        <v>0</v>
      </c>
      <c r="T1040" s="226">
        <f>S1040*H1040</f>
        <v>0</v>
      </c>
      <c r="U1040" s="41"/>
      <c r="V1040" s="41"/>
      <c r="W1040" s="41"/>
      <c r="X1040" s="41"/>
      <c r="Y1040" s="41"/>
      <c r="Z1040" s="41"/>
      <c r="AA1040" s="41"/>
      <c r="AB1040" s="41"/>
      <c r="AC1040" s="41"/>
      <c r="AD1040" s="41"/>
      <c r="AE1040" s="41"/>
      <c r="AR1040" s="227" t="s">
        <v>157</v>
      </c>
      <c r="AT1040" s="227" t="s">
        <v>152</v>
      </c>
      <c r="AU1040" s="227" t="s">
        <v>81</v>
      </c>
      <c r="AY1040" s="20" t="s">
        <v>149</v>
      </c>
      <c r="BE1040" s="228">
        <f>IF(N1040="základní",J1040,0)</f>
        <v>0</v>
      </c>
      <c r="BF1040" s="228">
        <f>IF(N1040="snížená",J1040,0)</f>
        <v>0</v>
      </c>
      <c r="BG1040" s="228">
        <f>IF(N1040="zákl. přenesená",J1040,0)</f>
        <v>0</v>
      </c>
      <c r="BH1040" s="228">
        <f>IF(N1040="sníž. přenesená",J1040,0)</f>
        <v>0</v>
      </c>
      <c r="BI1040" s="228">
        <f>IF(N1040="nulová",J1040,0)</f>
        <v>0</v>
      </c>
      <c r="BJ1040" s="20" t="s">
        <v>77</v>
      </c>
      <c r="BK1040" s="228">
        <f>ROUND(I1040*H1040,2)</f>
        <v>0</v>
      </c>
      <c r="BL1040" s="20" t="s">
        <v>157</v>
      </c>
      <c r="BM1040" s="227" t="s">
        <v>1211</v>
      </c>
    </row>
    <row r="1041" s="2" customFormat="1">
      <c r="A1041" s="41"/>
      <c r="B1041" s="42"/>
      <c r="C1041" s="43"/>
      <c r="D1041" s="229" t="s">
        <v>159</v>
      </c>
      <c r="E1041" s="43"/>
      <c r="F1041" s="230" t="s">
        <v>1212</v>
      </c>
      <c r="G1041" s="43"/>
      <c r="H1041" s="43"/>
      <c r="I1041" s="231"/>
      <c r="J1041" s="43"/>
      <c r="K1041" s="43"/>
      <c r="L1041" s="47"/>
      <c r="M1041" s="232"/>
      <c r="N1041" s="233"/>
      <c r="O1041" s="87"/>
      <c r="P1041" s="87"/>
      <c r="Q1041" s="87"/>
      <c r="R1041" s="87"/>
      <c r="S1041" s="87"/>
      <c r="T1041" s="88"/>
      <c r="U1041" s="41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T1041" s="20" t="s">
        <v>159</v>
      </c>
      <c r="AU1041" s="20" t="s">
        <v>81</v>
      </c>
    </row>
    <row r="1042" s="14" customFormat="1">
      <c r="A1042" s="14"/>
      <c r="B1042" s="245"/>
      <c r="C1042" s="246"/>
      <c r="D1042" s="236" t="s">
        <v>161</v>
      </c>
      <c r="E1042" s="247" t="s">
        <v>21</v>
      </c>
      <c r="F1042" s="248" t="s">
        <v>505</v>
      </c>
      <c r="G1042" s="246"/>
      <c r="H1042" s="249">
        <v>1676.124</v>
      </c>
      <c r="I1042" s="250"/>
      <c r="J1042" s="246"/>
      <c r="K1042" s="246"/>
      <c r="L1042" s="251"/>
      <c r="M1042" s="252"/>
      <c r="N1042" s="253"/>
      <c r="O1042" s="253"/>
      <c r="P1042" s="253"/>
      <c r="Q1042" s="253"/>
      <c r="R1042" s="253"/>
      <c r="S1042" s="253"/>
      <c r="T1042" s="25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T1042" s="255" t="s">
        <v>161</v>
      </c>
      <c r="AU1042" s="255" t="s">
        <v>81</v>
      </c>
      <c r="AV1042" s="14" t="s">
        <v>81</v>
      </c>
      <c r="AW1042" s="14" t="s">
        <v>34</v>
      </c>
      <c r="AX1042" s="14" t="s">
        <v>73</v>
      </c>
      <c r="AY1042" s="255" t="s">
        <v>149</v>
      </c>
    </row>
    <row r="1043" s="14" customFormat="1">
      <c r="A1043" s="14"/>
      <c r="B1043" s="245"/>
      <c r="C1043" s="246"/>
      <c r="D1043" s="236" t="s">
        <v>161</v>
      </c>
      <c r="E1043" s="247" t="s">
        <v>21</v>
      </c>
      <c r="F1043" s="248" t="s">
        <v>989</v>
      </c>
      <c r="G1043" s="246"/>
      <c r="H1043" s="249">
        <v>263.01400000000001</v>
      </c>
      <c r="I1043" s="250"/>
      <c r="J1043" s="246"/>
      <c r="K1043" s="246"/>
      <c r="L1043" s="251"/>
      <c r="M1043" s="252"/>
      <c r="N1043" s="253"/>
      <c r="O1043" s="253"/>
      <c r="P1043" s="253"/>
      <c r="Q1043" s="253"/>
      <c r="R1043" s="253"/>
      <c r="S1043" s="253"/>
      <c r="T1043" s="25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55" t="s">
        <v>161</v>
      </c>
      <c r="AU1043" s="255" t="s">
        <v>81</v>
      </c>
      <c r="AV1043" s="14" t="s">
        <v>81</v>
      </c>
      <c r="AW1043" s="14" t="s">
        <v>34</v>
      </c>
      <c r="AX1043" s="14" t="s">
        <v>73</v>
      </c>
      <c r="AY1043" s="255" t="s">
        <v>149</v>
      </c>
    </row>
    <row r="1044" s="14" customFormat="1">
      <c r="A1044" s="14"/>
      <c r="B1044" s="245"/>
      <c r="C1044" s="246"/>
      <c r="D1044" s="236" t="s">
        <v>161</v>
      </c>
      <c r="E1044" s="247" t="s">
        <v>21</v>
      </c>
      <c r="F1044" s="248" t="s">
        <v>489</v>
      </c>
      <c r="G1044" s="246"/>
      <c r="H1044" s="249">
        <v>132.34200000000001</v>
      </c>
      <c r="I1044" s="250"/>
      <c r="J1044" s="246"/>
      <c r="K1044" s="246"/>
      <c r="L1044" s="251"/>
      <c r="M1044" s="252"/>
      <c r="N1044" s="253"/>
      <c r="O1044" s="253"/>
      <c r="P1044" s="253"/>
      <c r="Q1044" s="253"/>
      <c r="R1044" s="253"/>
      <c r="S1044" s="253"/>
      <c r="T1044" s="25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55" t="s">
        <v>161</v>
      </c>
      <c r="AU1044" s="255" t="s">
        <v>81</v>
      </c>
      <c r="AV1044" s="14" t="s">
        <v>81</v>
      </c>
      <c r="AW1044" s="14" t="s">
        <v>34</v>
      </c>
      <c r="AX1044" s="14" t="s">
        <v>73</v>
      </c>
      <c r="AY1044" s="255" t="s">
        <v>149</v>
      </c>
    </row>
    <row r="1045" s="14" customFormat="1">
      <c r="A1045" s="14"/>
      <c r="B1045" s="245"/>
      <c r="C1045" s="246"/>
      <c r="D1045" s="236" t="s">
        <v>161</v>
      </c>
      <c r="E1045" s="247" t="s">
        <v>21</v>
      </c>
      <c r="F1045" s="248" t="s">
        <v>449</v>
      </c>
      <c r="G1045" s="246"/>
      <c r="H1045" s="249">
        <v>74.260000000000005</v>
      </c>
      <c r="I1045" s="250"/>
      <c r="J1045" s="246"/>
      <c r="K1045" s="246"/>
      <c r="L1045" s="251"/>
      <c r="M1045" s="252"/>
      <c r="N1045" s="253"/>
      <c r="O1045" s="253"/>
      <c r="P1045" s="253"/>
      <c r="Q1045" s="253"/>
      <c r="R1045" s="253"/>
      <c r="S1045" s="253"/>
      <c r="T1045" s="25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55" t="s">
        <v>161</v>
      </c>
      <c r="AU1045" s="255" t="s">
        <v>81</v>
      </c>
      <c r="AV1045" s="14" t="s">
        <v>81</v>
      </c>
      <c r="AW1045" s="14" t="s">
        <v>34</v>
      </c>
      <c r="AX1045" s="14" t="s">
        <v>73</v>
      </c>
      <c r="AY1045" s="255" t="s">
        <v>149</v>
      </c>
    </row>
    <row r="1046" s="14" customFormat="1">
      <c r="A1046" s="14"/>
      <c r="B1046" s="245"/>
      <c r="C1046" s="246"/>
      <c r="D1046" s="236" t="s">
        <v>161</v>
      </c>
      <c r="E1046" s="247" t="s">
        <v>21</v>
      </c>
      <c r="F1046" s="248" t="s">
        <v>451</v>
      </c>
      <c r="G1046" s="246"/>
      <c r="H1046" s="249">
        <v>14.852</v>
      </c>
      <c r="I1046" s="250"/>
      <c r="J1046" s="246"/>
      <c r="K1046" s="246"/>
      <c r="L1046" s="251"/>
      <c r="M1046" s="252"/>
      <c r="N1046" s="253"/>
      <c r="O1046" s="253"/>
      <c r="P1046" s="253"/>
      <c r="Q1046" s="253"/>
      <c r="R1046" s="253"/>
      <c r="S1046" s="253"/>
      <c r="T1046" s="25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55" t="s">
        <v>161</v>
      </c>
      <c r="AU1046" s="255" t="s">
        <v>81</v>
      </c>
      <c r="AV1046" s="14" t="s">
        <v>81</v>
      </c>
      <c r="AW1046" s="14" t="s">
        <v>34</v>
      </c>
      <c r="AX1046" s="14" t="s">
        <v>73</v>
      </c>
      <c r="AY1046" s="255" t="s">
        <v>149</v>
      </c>
    </row>
    <row r="1047" s="13" customFormat="1">
      <c r="A1047" s="13"/>
      <c r="B1047" s="234"/>
      <c r="C1047" s="235"/>
      <c r="D1047" s="236" t="s">
        <v>161</v>
      </c>
      <c r="E1047" s="237" t="s">
        <v>21</v>
      </c>
      <c r="F1047" s="238" t="s">
        <v>1213</v>
      </c>
      <c r="G1047" s="235"/>
      <c r="H1047" s="237" t="s">
        <v>21</v>
      </c>
      <c r="I1047" s="239"/>
      <c r="J1047" s="235"/>
      <c r="K1047" s="235"/>
      <c r="L1047" s="240"/>
      <c r="M1047" s="241"/>
      <c r="N1047" s="242"/>
      <c r="O1047" s="242"/>
      <c r="P1047" s="242"/>
      <c r="Q1047" s="242"/>
      <c r="R1047" s="242"/>
      <c r="S1047" s="242"/>
      <c r="T1047" s="243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44" t="s">
        <v>161</v>
      </c>
      <c r="AU1047" s="244" t="s">
        <v>81</v>
      </c>
      <c r="AV1047" s="13" t="s">
        <v>77</v>
      </c>
      <c r="AW1047" s="13" t="s">
        <v>34</v>
      </c>
      <c r="AX1047" s="13" t="s">
        <v>73</v>
      </c>
      <c r="AY1047" s="244" t="s">
        <v>149</v>
      </c>
    </row>
    <row r="1048" s="13" customFormat="1">
      <c r="A1048" s="13"/>
      <c r="B1048" s="234"/>
      <c r="C1048" s="235"/>
      <c r="D1048" s="236" t="s">
        <v>161</v>
      </c>
      <c r="E1048" s="237" t="s">
        <v>21</v>
      </c>
      <c r="F1048" s="238" t="s">
        <v>1010</v>
      </c>
      <c r="G1048" s="235"/>
      <c r="H1048" s="237" t="s">
        <v>21</v>
      </c>
      <c r="I1048" s="239"/>
      <c r="J1048" s="235"/>
      <c r="K1048" s="235"/>
      <c r="L1048" s="240"/>
      <c r="M1048" s="241"/>
      <c r="N1048" s="242"/>
      <c r="O1048" s="242"/>
      <c r="P1048" s="242"/>
      <c r="Q1048" s="242"/>
      <c r="R1048" s="242"/>
      <c r="S1048" s="242"/>
      <c r="T1048" s="24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44" t="s">
        <v>161</v>
      </c>
      <c r="AU1048" s="244" t="s">
        <v>81</v>
      </c>
      <c r="AV1048" s="13" t="s">
        <v>77</v>
      </c>
      <c r="AW1048" s="13" t="s">
        <v>34</v>
      </c>
      <c r="AX1048" s="13" t="s">
        <v>73</v>
      </c>
      <c r="AY1048" s="244" t="s">
        <v>149</v>
      </c>
    </row>
    <row r="1049" s="14" customFormat="1">
      <c r="A1049" s="14"/>
      <c r="B1049" s="245"/>
      <c r="C1049" s="246"/>
      <c r="D1049" s="236" t="s">
        <v>161</v>
      </c>
      <c r="E1049" s="247" t="s">
        <v>21</v>
      </c>
      <c r="F1049" s="248" t="s">
        <v>1011</v>
      </c>
      <c r="G1049" s="246"/>
      <c r="H1049" s="249">
        <v>5.7000000000000002</v>
      </c>
      <c r="I1049" s="250"/>
      <c r="J1049" s="246"/>
      <c r="K1049" s="246"/>
      <c r="L1049" s="251"/>
      <c r="M1049" s="252"/>
      <c r="N1049" s="253"/>
      <c r="O1049" s="253"/>
      <c r="P1049" s="253"/>
      <c r="Q1049" s="253"/>
      <c r="R1049" s="253"/>
      <c r="S1049" s="253"/>
      <c r="T1049" s="25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55" t="s">
        <v>161</v>
      </c>
      <c r="AU1049" s="255" t="s">
        <v>81</v>
      </c>
      <c r="AV1049" s="14" t="s">
        <v>81</v>
      </c>
      <c r="AW1049" s="14" t="s">
        <v>34</v>
      </c>
      <c r="AX1049" s="14" t="s">
        <v>73</v>
      </c>
      <c r="AY1049" s="255" t="s">
        <v>149</v>
      </c>
    </row>
    <row r="1050" s="14" customFormat="1">
      <c r="A1050" s="14"/>
      <c r="B1050" s="245"/>
      <c r="C1050" s="246"/>
      <c r="D1050" s="236" t="s">
        <v>161</v>
      </c>
      <c r="E1050" s="247" t="s">
        <v>21</v>
      </c>
      <c r="F1050" s="248" t="s">
        <v>1012</v>
      </c>
      <c r="G1050" s="246"/>
      <c r="H1050" s="249">
        <v>1</v>
      </c>
      <c r="I1050" s="250"/>
      <c r="J1050" s="246"/>
      <c r="K1050" s="246"/>
      <c r="L1050" s="251"/>
      <c r="M1050" s="252"/>
      <c r="N1050" s="253"/>
      <c r="O1050" s="253"/>
      <c r="P1050" s="253"/>
      <c r="Q1050" s="253"/>
      <c r="R1050" s="253"/>
      <c r="S1050" s="253"/>
      <c r="T1050" s="25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55" t="s">
        <v>161</v>
      </c>
      <c r="AU1050" s="255" t="s">
        <v>81</v>
      </c>
      <c r="AV1050" s="14" t="s">
        <v>81</v>
      </c>
      <c r="AW1050" s="14" t="s">
        <v>34</v>
      </c>
      <c r="AX1050" s="14" t="s">
        <v>73</v>
      </c>
      <c r="AY1050" s="255" t="s">
        <v>149</v>
      </c>
    </row>
    <row r="1051" s="13" customFormat="1">
      <c r="A1051" s="13"/>
      <c r="B1051" s="234"/>
      <c r="C1051" s="235"/>
      <c r="D1051" s="236" t="s">
        <v>161</v>
      </c>
      <c r="E1051" s="237" t="s">
        <v>21</v>
      </c>
      <c r="F1051" s="238" t="s">
        <v>1013</v>
      </c>
      <c r="G1051" s="235"/>
      <c r="H1051" s="237" t="s">
        <v>21</v>
      </c>
      <c r="I1051" s="239"/>
      <c r="J1051" s="235"/>
      <c r="K1051" s="235"/>
      <c r="L1051" s="240"/>
      <c r="M1051" s="241"/>
      <c r="N1051" s="242"/>
      <c r="O1051" s="242"/>
      <c r="P1051" s="242"/>
      <c r="Q1051" s="242"/>
      <c r="R1051" s="242"/>
      <c r="S1051" s="242"/>
      <c r="T1051" s="24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44" t="s">
        <v>161</v>
      </c>
      <c r="AU1051" s="244" t="s">
        <v>81</v>
      </c>
      <c r="AV1051" s="13" t="s">
        <v>77</v>
      </c>
      <c r="AW1051" s="13" t="s">
        <v>34</v>
      </c>
      <c r="AX1051" s="13" t="s">
        <v>73</v>
      </c>
      <c r="AY1051" s="244" t="s">
        <v>149</v>
      </c>
    </row>
    <row r="1052" s="14" customFormat="1">
      <c r="A1052" s="14"/>
      <c r="B1052" s="245"/>
      <c r="C1052" s="246"/>
      <c r="D1052" s="236" t="s">
        <v>161</v>
      </c>
      <c r="E1052" s="247" t="s">
        <v>21</v>
      </c>
      <c r="F1052" s="248" t="s">
        <v>1014</v>
      </c>
      <c r="G1052" s="246"/>
      <c r="H1052" s="249">
        <v>10.300000000000001</v>
      </c>
      <c r="I1052" s="250"/>
      <c r="J1052" s="246"/>
      <c r="K1052" s="246"/>
      <c r="L1052" s="251"/>
      <c r="M1052" s="252"/>
      <c r="N1052" s="253"/>
      <c r="O1052" s="253"/>
      <c r="P1052" s="253"/>
      <c r="Q1052" s="253"/>
      <c r="R1052" s="253"/>
      <c r="S1052" s="253"/>
      <c r="T1052" s="25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55" t="s">
        <v>161</v>
      </c>
      <c r="AU1052" s="255" t="s">
        <v>81</v>
      </c>
      <c r="AV1052" s="14" t="s">
        <v>81</v>
      </c>
      <c r="AW1052" s="14" t="s">
        <v>34</v>
      </c>
      <c r="AX1052" s="14" t="s">
        <v>73</v>
      </c>
      <c r="AY1052" s="255" t="s">
        <v>149</v>
      </c>
    </row>
    <row r="1053" s="13" customFormat="1">
      <c r="A1053" s="13"/>
      <c r="B1053" s="234"/>
      <c r="C1053" s="235"/>
      <c r="D1053" s="236" t="s">
        <v>161</v>
      </c>
      <c r="E1053" s="237" t="s">
        <v>21</v>
      </c>
      <c r="F1053" s="238" t="s">
        <v>914</v>
      </c>
      <c r="G1053" s="235"/>
      <c r="H1053" s="237" t="s">
        <v>21</v>
      </c>
      <c r="I1053" s="239"/>
      <c r="J1053" s="235"/>
      <c r="K1053" s="235"/>
      <c r="L1053" s="240"/>
      <c r="M1053" s="241"/>
      <c r="N1053" s="242"/>
      <c r="O1053" s="242"/>
      <c r="P1053" s="242"/>
      <c r="Q1053" s="242"/>
      <c r="R1053" s="242"/>
      <c r="S1053" s="242"/>
      <c r="T1053" s="24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44" t="s">
        <v>161</v>
      </c>
      <c r="AU1053" s="244" t="s">
        <v>81</v>
      </c>
      <c r="AV1053" s="13" t="s">
        <v>77</v>
      </c>
      <c r="AW1053" s="13" t="s">
        <v>34</v>
      </c>
      <c r="AX1053" s="13" t="s">
        <v>73</v>
      </c>
      <c r="AY1053" s="244" t="s">
        <v>149</v>
      </c>
    </row>
    <row r="1054" s="14" customFormat="1">
      <c r="A1054" s="14"/>
      <c r="B1054" s="245"/>
      <c r="C1054" s="246"/>
      <c r="D1054" s="236" t="s">
        <v>161</v>
      </c>
      <c r="E1054" s="247" t="s">
        <v>21</v>
      </c>
      <c r="F1054" s="248" t="s">
        <v>944</v>
      </c>
      <c r="G1054" s="246"/>
      <c r="H1054" s="249">
        <v>4</v>
      </c>
      <c r="I1054" s="250"/>
      <c r="J1054" s="246"/>
      <c r="K1054" s="246"/>
      <c r="L1054" s="251"/>
      <c r="M1054" s="252"/>
      <c r="N1054" s="253"/>
      <c r="O1054" s="253"/>
      <c r="P1054" s="253"/>
      <c r="Q1054" s="253"/>
      <c r="R1054" s="253"/>
      <c r="S1054" s="253"/>
      <c r="T1054" s="25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55" t="s">
        <v>161</v>
      </c>
      <c r="AU1054" s="255" t="s">
        <v>81</v>
      </c>
      <c r="AV1054" s="14" t="s">
        <v>81</v>
      </c>
      <c r="AW1054" s="14" t="s">
        <v>34</v>
      </c>
      <c r="AX1054" s="14" t="s">
        <v>73</v>
      </c>
      <c r="AY1054" s="255" t="s">
        <v>149</v>
      </c>
    </row>
    <row r="1055" s="14" customFormat="1">
      <c r="A1055" s="14"/>
      <c r="B1055" s="245"/>
      <c r="C1055" s="246"/>
      <c r="D1055" s="236" t="s">
        <v>161</v>
      </c>
      <c r="E1055" s="247" t="s">
        <v>21</v>
      </c>
      <c r="F1055" s="248" t="s">
        <v>945</v>
      </c>
      <c r="G1055" s="246"/>
      <c r="H1055" s="249">
        <v>1</v>
      </c>
      <c r="I1055" s="250"/>
      <c r="J1055" s="246"/>
      <c r="K1055" s="246"/>
      <c r="L1055" s="251"/>
      <c r="M1055" s="252"/>
      <c r="N1055" s="253"/>
      <c r="O1055" s="253"/>
      <c r="P1055" s="253"/>
      <c r="Q1055" s="253"/>
      <c r="R1055" s="253"/>
      <c r="S1055" s="253"/>
      <c r="T1055" s="25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5" t="s">
        <v>161</v>
      </c>
      <c r="AU1055" s="255" t="s">
        <v>81</v>
      </c>
      <c r="AV1055" s="14" t="s">
        <v>81</v>
      </c>
      <c r="AW1055" s="14" t="s">
        <v>34</v>
      </c>
      <c r="AX1055" s="14" t="s">
        <v>73</v>
      </c>
      <c r="AY1055" s="255" t="s">
        <v>149</v>
      </c>
    </row>
    <row r="1056" s="13" customFormat="1">
      <c r="A1056" s="13"/>
      <c r="B1056" s="234"/>
      <c r="C1056" s="235"/>
      <c r="D1056" s="236" t="s">
        <v>161</v>
      </c>
      <c r="E1056" s="237" t="s">
        <v>21</v>
      </c>
      <c r="F1056" s="238" t="s">
        <v>682</v>
      </c>
      <c r="G1056" s="235"/>
      <c r="H1056" s="237" t="s">
        <v>21</v>
      </c>
      <c r="I1056" s="239"/>
      <c r="J1056" s="235"/>
      <c r="K1056" s="235"/>
      <c r="L1056" s="240"/>
      <c r="M1056" s="241"/>
      <c r="N1056" s="242"/>
      <c r="O1056" s="242"/>
      <c r="P1056" s="242"/>
      <c r="Q1056" s="242"/>
      <c r="R1056" s="242"/>
      <c r="S1056" s="242"/>
      <c r="T1056" s="243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44" t="s">
        <v>161</v>
      </c>
      <c r="AU1056" s="244" t="s">
        <v>81</v>
      </c>
      <c r="AV1056" s="13" t="s">
        <v>77</v>
      </c>
      <c r="AW1056" s="13" t="s">
        <v>34</v>
      </c>
      <c r="AX1056" s="13" t="s">
        <v>73</v>
      </c>
      <c r="AY1056" s="244" t="s">
        <v>149</v>
      </c>
    </row>
    <row r="1057" s="14" customFormat="1">
      <c r="A1057" s="14"/>
      <c r="B1057" s="245"/>
      <c r="C1057" s="246"/>
      <c r="D1057" s="236" t="s">
        <v>161</v>
      </c>
      <c r="E1057" s="247" t="s">
        <v>21</v>
      </c>
      <c r="F1057" s="248" t="s">
        <v>683</v>
      </c>
      <c r="G1057" s="246"/>
      <c r="H1057" s="249">
        <v>0.47999999999999998</v>
      </c>
      <c r="I1057" s="250"/>
      <c r="J1057" s="246"/>
      <c r="K1057" s="246"/>
      <c r="L1057" s="251"/>
      <c r="M1057" s="252"/>
      <c r="N1057" s="253"/>
      <c r="O1057" s="253"/>
      <c r="P1057" s="253"/>
      <c r="Q1057" s="253"/>
      <c r="R1057" s="253"/>
      <c r="S1057" s="253"/>
      <c r="T1057" s="25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55" t="s">
        <v>161</v>
      </c>
      <c r="AU1057" s="255" t="s">
        <v>81</v>
      </c>
      <c r="AV1057" s="14" t="s">
        <v>81</v>
      </c>
      <c r="AW1057" s="14" t="s">
        <v>34</v>
      </c>
      <c r="AX1057" s="14" t="s">
        <v>73</v>
      </c>
      <c r="AY1057" s="255" t="s">
        <v>149</v>
      </c>
    </row>
    <row r="1058" s="14" customFormat="1">
      <c r="A1058" s="14"/>
      <c r="B1058" s="245"/>
      <c r="C1058" s="246"/>
      <c r="D1058" s="236" t="s">
        <v>161</v>
      </c>
      <c r="E1058" s="247" t="s">
        <v>21</v>
      </c>
      <c r="F1058" s="248" t="s">
        <v>684</v>
      </c>
      <c r="G1058" s="246"/>
      <c r="H1058" s="249">
        <v>0.91200000000000003</v>
      </c>
      <c r="I1058" s="250"/>
      <c r="J1058" s="246"/>
      <c r="K1058" s="246"/>
      <c r="L1058" s="251"/>
      <c r="M1058" s="252"/>
      <c r="N1058" s="253"/>
      <c r="O1058" s="253"/>
      <c r="P1058" s="253"/>
      <c r="Q1058" s="253"/>
      <c r="R1058" s="253"/>
      <c r="S1058" s="253"/>
      <c r="T1058" s="25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55" t="s">
        <v>161</v>
      </c>
      <c r="AU1058" s="255" t="s">
        <v>81</v>
      </c>
      <c r="AV1058" s="14" t="s">
        <v>81</v>
      </c>
      <c r="AW1058" s="14" t="s">
        <v>34</v>
      </c>
      <c r="AX1058" s="14" t="s">
        <v>73</v>
      </c>
      <c r="AY1058" s="255" t="s">
        <v>149</v>
      </c>
    </row>
    <row r="1059" s="15" customFormat="1">
      <c r="A1059" s="15"/>
      <c r="B1059" s="256"/>
      <c r="C1059" s="257"/>
      <c r="D1059" s="236" t="s">
        <v>161</v>
      </c>
      <c r="E1059" s="258" t="s">
        <v>21</v>
      </c>
      <c r="F1059" s="259" t="s">
        <v>164</v>
      </c>
      <c r="G1059" s="257"/>
      <c r="H1059" s="260">
        <v>2183.9839999999999</v>
      </c>
      <c r="I1059" s="261"/>
      <c r="J1059" s="257"/>
      <c r="K1059" s="257"/>
      <c r="L1059" s="262"/>
      <c r="M1059" s="263"/>
      <c r="N1059" s="264"/>
      <c r="O1059" s="264"/>
      <c r="P1059" s="264"/>
      <c r="Q1059" s="264"/>
      <c r="R1059" s="264"/>
      <c r="S1059" s="264"/>
      <c r="T1059" s="265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5"/>
      <c r="AT1059" s="266" t="s">
        <v>161</v>
      </c>
      <c r="AU1059" s="266" t="s">
        <v>81</v>
      </c>
      <c r="AV1059" s="15" t="s">
        <v>157</v>
      </c>
      <c r="AW1059" s="15" t="s">
        <v>34</v>
      </c>
      <c r="AX1059" s="15" t="s">
        <v>77</v>
      </c>
      <c r="AY1059" s="266" t="s">
        <v>149</v>
      </c>
    </row>
    <row r="1060" s="2" customFormat="1" ht="37.8" customHeight="1">
      <c r="A1060" s="41"/>
      <c r="B1060" s="42"/>
      <c r="C1060" s="216" t="s">
        <v>1214</v>
      </c>
      <c r="D1060" s="216" t="s">
        <v>152</v>
      </c>
      <c r="E1060" s="217" t="s">
        <v>286</v>
      </c>
      <c r="F1060" s="218" t="s">
        <v>287</v>
      </c>
      <c r="G1060" s="219" t="s">
        <v>155</v>
      </c>
      <c r="H1060" s="220">
        <v>720.00099999999998</v>
      </c>
      <c r="I1060" s="221"/>
      <c r="J1060" s="222">
        <f>ROUND(I1060*H1060,2)</f>
        <v>0</v>
      </c>
      <c r="K1060" s="218" t="s">
        <v>156</v>
      </c>
      <c r="L1060" s="47"/>
      <c r="M1060" s="223" t="s">
        <v>21</v>
      </c>
      <c r="N1060" s="224" t="s">
        <v>44</v>
      </c>
      <c r="O1060" s="87"/>
      <c r="P1060" s="225">
        <f>O1060*H1060</f>
        <v>0</v>
      </c>
      <c r="Q1060" s="225">
        <v>2.0000000000000002E-05</v>
      </c>
      <c r="R1060" s="225">
        <f>Q1060*H1060</f>
        <v>0.014400020000000001</v>
      </c>
      <c r="S1060" s="225">
        <v>1.0000000000000001E-05</v>
      </c>
      <c r="T1060" s="226">
        <f>S1060*H1060</f>
        <v>0.0072000100000000006</v>
      </c>
      <c r="U1060" s="41"/>
      <c r="V1060" s="41"/>
      <c r="W1060" s="41"/>
      <c r="X1060" s="41"/>
      <c r="Y1060" s="41"/>
      <c r="Z1060" s="41"/>
      <c r="AA1060" s="41"/>
      <c r="AB1060" s="41"/>
      <c r="AC1060" s="41"/>
      <c r="AD1060" s="41"/>
      <c r="AE1060" s="41"/>
      <c r="AR1060" s="227" t="s">
        <v>157</v>
      </c>
      <c r="AT1060" s="227" t="s">
        <v>152</v>
      </c>
      <c r="AU1060" s="227" t="s">
        <v>81</v>
      </c>
      <c r="AY1060" s="20" t="s">
        <v>149</v>
      </c>
      <c r="BE1060" s="228">
        <f>IF(N1060="základní",J1060,0)</f>
        <v>0</v>
      </c>
      <c r="BF1060" s="228">
        <f>IF(N1060="snížená",J1060,0)</f>
        <v>0</v>
      </c>
      <c r="BG1060" s="228">
        <f>IF(N1060="zákl. přenesená",J1060,0)</f>
        <v>0</v>
      </c>
      <c r="BH1060" s="228">
        <f>IF(N1060="sníž. přenesená",J1060,0)</f>
        <v>0</v>
      </c>
      <c r="BI1060" s="228">
        <f>IF(N1060="nulová",J1060,0)</f>
        <v>0</v>
      </c>
      <c r="BJ1060" s="20" t="s">
        <v>77</v>
      </c>
      <c r="BK1060" s="228">
        <f>ROUND(I1060*H1060,2)</f>
        <v>0</v>
      </c>
      <c r="BL1060" s="20" t="s">
        <v>157</v>
      </c>
      <c r="BM1060" s="227" t="s">
        <v>288</v>
      </c>
    </row>
    <row r="1061" s="2" customFormat="1">
      <c r="A1061" s="41"/>
      <c r="B1061" s="42"/>
      <c r="C1061" s="43"/>
      <c r="D1061" s="229" t="s">
        <v>159</v>
      </c>
      <c r="E1061" s="43"/>
      <c r="F1061" s="230" t="s">
        <v>289</v>
      </c>
      <c r="G1061" s="43"/>
      <c r="H1061" s="43"/>
      <c r="I1061" s="231"/>
      <c r="J1061" s="43"/>
      <c r="K1061" s="43"/>
      <c r="L1061" s="47"/>
      <c r="M1061" s="232"/>
      <c r="N1061" s="233"/>
      <c r="O1061" s="87"/>
      <c r="P1061" s="87"/>
      <c r="Q1061" s="87"/>
      <c r="R1061" s="87"/>
      <c r="S1061" s="87"/>
      <c r="T1061" s="88"/>
      <c r="U1061" s="41"/>
      <c r="V1061" s="41"/>
      <c r="W1061" s="41"/>
      <c r="X1061" s="41"/>
      <c r="Y1061" s="41"/>
      <c r="Z1061" s="41"/>
      <c r="AA1061" s="41"/>
      <c r="AB1061" s="41"/>
      <c r="AC1061" s="41"/>
      <c r="AD1061" s="41"/>
      <c r="AE1061" s="41"/>
      <c r="AT1061" s="20" t="s">
        <v>159</v>
      </c>
      <c r="AU1061" s="20" t="s">
        <v>81</v>
      </c>
    </row>
    <row r="1062" s="13" customFormat="1">
      <c r="A1062" s="13"/>
      <c r="B1062" s="234"/>
      <c r="C1062" s="235"/>
      <c r="D1062" s="236" t="s">
        <v>161</v>
      </c>
      <c r="E1062" s="237" t="s">
        <v>21</v>
      </c>
      <c r="F1062" s="238" t="s">
        <v>1022</v>
      </c>
      <c r="G1062" s="235"/>
      <c r="H1062" s="237" t="s">
        <v>21</v>
      </c>
      <c r="I1062" s="239"/>
      <c r="J1062" s="235"/>
      <c r="K1062" s="235"/>
      <c r="L1062" s="240"/>
      <c r="M1062" s="241"/>
      <c r="N1062" s="242"/>
      <c r="O1062" s="242"/>
      <c r="P1062" s="242"/>
      <c r="Q1062" s="242"/>
      <c r="R1062" s="242"/>
      <c r="S1062" s="242"/>
      <c r="T1062" s="243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244" t="s">
        <v>161</v>
      </c>
      <c r="AU1062" s="244" t="s">
        <v>81</v>
      </c>
      <c r="AV1062" s="13" t="s">
        <v>77</v>
      </c>
      <c r="AW1062" s="13" t="s">
        <v>34</v>
      </c>
      <c r="AX1062" s="13" t="s">
        <v>73</v>
      </c>
      <c r="AY1062" s="244" t="s">
        <v>149</v>
      </c>
    </row>
    <row r="1063" s="13" customFormat="1">
      <c r="A1063" s="13"/>
      <c r="B1063" s="234"/>
      <c r="C1063" s="235"/>
      <c r="D1063" s="236" t="s">
        <v>161</v>
      </c>
      <c r="E1063" s="237" t="s">
        <v>21</v>
      </c>
      <c r="F1063" s="238" t="s">
        <v>227</v>
      </c>
      <c r="G1063" s="235"/>
      <c r="H1063" s="237" t="s">
        <v>21</v>
      </c>
      <c r="I1063" s="239"/>
      <c r="J1063" s="235"/>
      <c r="K1063" s="235"/>
      <c r="L1063" s="240"/>
      <c r="M1063" s="241"/>
      <c r="N1063" s="242"/>
      <c r="O1063" s="242"/>
      <c r="P1063" s="242"/>
      <c r="Q1063" s="242"/>
      <c r="R1063" s="242"/>
      <c r="S1063" s="242"/>
      <c r="T1063" s="243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44" t="s">
        <v>161</v>
      </c>
      <c r="AU1063" s="244" t="s">
        <v>81</v>
      </c>
      <c r="AV1063" s="13" t="s">
        <v>77</v>
      </c>
      <c r="AW1063" s="13" t="s">
        <v>34</v>
      </c>
      <c r="AX1063" s="13" t="s">
        <v>73</v>
      </c>
      <c r="AY1063" s="244" t="s">
        <v>149</v>
      </c>
    </row>
    <row r="1064" s="14" customFormat="1">
      <c r="A1064" s="14"/>
      <c r="B1064" s="245"/>
      <c r="C1064" s="246"/>
      <c r="D1064" s="236" t="s">
        <v>161</v>
      </c>
      <c r="E1064" s="247" t="s">
        <v>21</v>
      </c>
      <c r="F1064" s="248" t="s">
        <v>1052</v>
      </c>
      <c r="G1064" s="246"/>
      <c r="H1064" s="249">
        <v>-4.4100000000000001</v>
      </c>
      <c r="I1064" s="250"/>
      <c r="J1064" s="246"/>
      <c r="K1064" s="246"/>
      <c r="L1064" s="251"/>
      <c r="M1064" s="252"/>
      <c r="N1064" s="253"/>
      <c r="O1064" s="253"/>
      <c r="P1064" s="253"/>
      <c r="Q1064" s="253"/>
      <c r="R1064" s="253"/>
      <c r="S1064" s="253"/>
      <c r="T1064" s="25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55" t="s">
        <v>161</v>
      </c>
      <c r="AU1064" s="255" t="s">
        <v>81</v>
      </c>
      <c r="AV1064" s="14" t="s">
        <v>81</v>
      </c>
      <c r="AW1064" s="14" t="s">
        <v>34</v>
      </c>
      <c r="AX1064" s="14" t="s">
        <v>73</v>
      </c>
      <c r="AY1064" s="255" t="s">
        <v>149</v>
      </c>
    </row>
    <row r="1065" s="13" customFormat="1">
      <c r="A1065" s="13"/>
      <c r="B1065" s="234"/>
      <c r="C1065" s="235"/>
      <c r="D1065" s="236" t="s">
        <v>161</v>
      </c>
      <c r="E1065" s="237" t="s">
        <v>21</v>
      </c>
      <c r="F1065" s="238" t="s">
        <v>1053</v>
      </c>
      <c r="G1065" s="235"/>
      <c r="H1065" s="237" t="s">
        <v>21</v>
      </c>
      <c r="I1065" s="239"/>
      <c r="J1065" s="235"/>
      <c r="K1065" s="235"/>
      <c r="L1065" s="240"/>
      <c r="M1065" s="241"/>
      <c r="N1065" s="242"/>
      <c r="O1065" s="242"/>
      <c r="P1065" s="242"/>
      <c r="Q1065" s="242"/>
      <c r="R1065" s="242"/>
      <c r="S1065" s="242"/>
      <c r="T1065" s="243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44" t="s">
        <v>161</v>
      </c>
      <c r="AU1065" s="244" t="s">
        <v>81</v>
      </c>
      <c r="AV1065" s="13" t="s">
        <v>77</v>
      </c>
      <c r="AW1065" s="13" t="s">
        <v>34</v>
      </c>
      <c r="AX1065" s="13" t="s">
        <v>73</v>
      </c>
      <c r="AY1065" s="244" t="s">
        <v>149</v>
      </c>
    </row>
    <row r="1066" s="14" customFormat="1">
      <c r="A1066" s="14"/>
      <c r="B1066" s="245"/>
      <c r="C1066" s="246"/>
      <c r="D1066" s="236" t="s">
        <v>161</v>
      </c>
      <c r="E1066" s="247" t="s">
        <v>21</v>
      </c>
      <c r="F1066" s="248" t="s">
        <v>1215</v>
      </c>
      <c r="G1066" s="246"/>
      <c r="H1066" s="249">
        <v>20.300000000000001</v>
      </c>
      <c r="I1066" s="250"/>
      <c r="J1066" s="246"/>
      <c r="K1066" s="246"/>
      <c r="L1066" s="251"/>
      <c r="M1066" s="252"/>
      <c r="N1066" s="253"/>
      <c r="O1066" s="253"/>
      <c r="P1066" s="253"/>
      <c r="Q1066" s="253"/>
      <c r="R1066" s="253"/>
      <c r="S1066" s="253"/>
      <c r="T1066" s="25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55" t="s">
        <v>161</v>
      </c>
      <c r="AU1066" s="255" t="s">
        <v>81</v>
      </c>
      <c r="AV1066" s="14" t="s">
        <v>81</v>
      </c>
      <c r="AW1066" s="14" t="s">
        <v>34</v>
      </c>
      <c r="AX1066" s="14" t="s">
        <v>73</v>
      </c>
      <c r="AY1066" s="255" t="s">
        <v>149</v>
      </c>
    </row>
    <row r="1067" s="13" customFormat="1">
      <c r="A1067" s="13"/>
      <c r="B1067" s="234"/>
      <c r="C1067" s="235"/>
      <c r="D1067" s="236" t="s">
        <v>161</v>
      </c>
      <c r="E1067" s="237" t="s">
        <v>21</v>
      </c>
      <c r="F1067" s="238" t="s">
        <v>976</v>
      </c>
      <c r="G1067" s="235"/>
      <c r="H1067" s="237" t="s">
        <v>21</v>
      </c>
      <c r="I1067" s="239"/>
      <c r="J1067" s="235"/>
      <c r="K1067" s="235"/>
      <c r="L1067" s="240"/>
      <c r="M1067" s="241"/>
      <c r="N1067" s="242"/>
      <c r="O1067" s="242"/>
      <c r="P1067" s="242"/>
      <c r="Q1067" s="242"/>
      <c r="R1067" s="242"/>
      <c r="S1067" s="242"/>
      <c r="T1067" s="24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44" t="s">
        <v>161</v>
      </c>
      <c r="AU1067" s="244" t="s">
        <v>81</v>
      </c>
      <c r="AV1067" s="13" t="s">
        <v>77</v>
      </c>
      <c r="AW1067" s="13" t="s">
        <v>34</v>
      </c>
      <c r="AX1067" s="13" t="s">
        <v>73</v>
      </c>
      <c r="AY1067" s="244" t="s">
        <v>149</v>
      </c>
    </row>
    <row r="1068" s="13" customFormat="1">
      <c r="A1068" s="13"/>
      <c r="B1068" s="234"/>
      <c r="C1068" s="235"/>
      <c r="D1068" s="236" t="s">
        <v>161</v>
      </c>
      <c r="E1068" s="237" t="s">
        <v>21</v>
      </c>
      <c r="F1068" s="238" t="s">
        <v>227</v>
      </c>
      <c r="G1068" s="235"/>
      <c r="H1068" s="237" t="s">
        <v>21</v>
      </c>
      <c r="I1068" s="239"/>
      <c r="J1068" s="235"/>
      <c r="K1068" s="235"/>
      <c r="L1068" s="240"/>
      <c r="M1068" s="241"/>
      <c r="N1068" s="242"/>
      <c r="O1068" s="242"/>
      <c r="P1068" s="242"/>
      <c r="Q1068" s="242"/>
      <c r="R1068" s="242"/>
      <c r="S1068" s="242"/>
      <c r="T1068" s="24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44" t="s">
        <v>161</v>
      </c>
      <c r="AU1068" s="244" t="s">
        <v>81</v>
      </c>
      <c r="AV1068" s="13" t="s">
        <v>77</v>
      </c>
      <c r="AW1068" s="13" t="s">
        <v>34</v>
      </c>
      <c r="AX1068" s="13" t="s">
        <v>73</v>
      </c>
      <c r="AY1068" s="244" t="s">
        <v>149</v>
      </c>
    </row>
    <row r="1069" s="14" customFormat="1">
      <c r="A1069" s="14"/>
      <c r="B1069" s="245"/>
      <c r="C1069" s="246"/>
      <c r="D1069" s="236" t="s">
        <v>161</v>
      </c>
      <c r="E1069" s="247" t="s">
        <v>21</v>
      </c>
      <c r="F1069" s="248" t="s">
        <v>1216</v>
      </c>
      <c r="G1069" s="246"/>
      <c r="H1069" s="249">
        <v>1.8</v>
      </c>
      <c r="I1069" s="250"/>
      <c r="J1069" s="246"/>
      <c r="K1069" s="246"/>
      <c r="L1069" s="251"/>
      <c r="M1069" s="252"/>
      <c r="N1069" s="253"/>
      <c r="O1069" s="253"/>
      <c r="P1069" s="253"/>
      <c r="Q1069" s="253"/>
      <c r="R1069" s="253"/>
      <c r="S1069" s="253"/>
      <c r="T1069" s="25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55" t="s">
        <v>161</v>
      </c>
      <c r="AU1069" s="255" t="s">
        <v>81</v>
      </c>
      <c r="AV1069" s="14" t="s">
        <v>81</v>
      </c>
      <c r="AW1069" s="14" t="s">
        <v>34</v>
      </c>
      <c r="AX1069" s="14" t="s">
        <v>73</v>
      </c>
      <c r="AY1069" s="255" t="s">
        <v>149</v>
      </c>
    </row>
    <row r="1070" s="14" customFormat="1">
      <c r="A1070" s="14"/>
      <c r="B1070" s="245"/>
      <c r="C1070" s="246"/>
      <c r="D1070" s="236" t="s">
        <v>161</v>
      </c>
      <c r="E1070" s="247" t="s">
        <v>21</v>
      </c>
      <c r="F1070" s="248" t="s">
        <v>1217</v>
      </c>
      <c r="G1070" s="246"/>
      <c r="H1070" s="249">
        <v>214.40299999999999</v>
      </c>
      <c r="I1070" s="250"/>
      <c r="J1070" s="246"/>
      <c r="K1070" s="246"/>
      <c r="L1070" s="251"/>
      <c r="M1070" s="252"/>
      <c r="N1070" s="253"/>
      <c r="O1070" s="253"/>
      <c r="P1070" s="253"/>
      <c r="Q1070" s="253"/>
      <c r="R1070" s="253"/>
      <c r="S1070" s="253"/>
      <c r="T1070" s="25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T1070" s="255" t="s">
        <v>161</v>
      </c>
      <c r="AU1070" s="255" t="s">
        <v>81</v>
      </c>
      <c r="AV1070" s="14" t="s">
        <v>81</v>
      </c>
      <c r="AW1070" s="14" t="s">
        <v>34</v>
      </c>
      <c r="AX1070" s="14" t="s">
        <v>73</v>
      </c>
      <c r="AY1070" s="255" t="s">
        <v>149</v>
      </c>
    </row>
    <row r="1071" s="14" customFormat="1">
      <c r="A1071" s="14"/>
      <c r="B1071" s="245"/>
      <c r="C1071" s="246"/>
      <c r="D1071" s="236" t="s">
        <v>161</v>
      </c>
      <c r="E1071" s="247" t="s">
        <v>21</v>
      </c>
      <c r="F1071" s="248" t="s">
        <v>1218</v>
      </c>
      <c r="G1071" s="246"/>
      <c r="H1071" s="249">
        <v>63.201000000000001</v>
      </c>
      <c r="I1071" s="250"/>
      <c r="J1071" s="246"/>
      <c r="K1071" s="246"/>
      <c r="L1071" s="251"/>
      <c r="M1071" s="252"/>
      <c r="N1071" s="253"/>
      <c r="O1071" s="253"/>
      <c r="P1071" s="253"/>
      <c r="Q1071" s="253"/>
      <c r="R1071" s="253"/>
      <c r="S1071" s="253"/>
      <c r="T1071" s="25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55" t="s">
        <v>161</v>
      </c>
      <c r="AU1071" s="255" t="s">
        <v>81</v>
      </c>
      <c r="AV1071" s="14" t="s">
        <v>81</v>
      </c>
      <c r="AW1071" s="14" t="s">
        <v>34</v>
      </c>
      <c r="AX1071" s="14" t="s">
        <v>73</v>
      </c>
      <c r="AY1071" s="255" t="s">
        <v>149</v>
      </c>
    </row>
    <row r="1072" s="13" customFormat="1">
      <c r="A1072" s="13"/>
      <c r="B1072" s="234"/>
      <c r="C1072" s="235"/>
      <c r="D1072" s="236" t="s">
        <v>161</v>
      </c>
      <c r="E1072" s="237" t="s">
        <v>21</v>
      </c>
      <c r="F1072" s="238" t="s">
        <v>1053</v>
      </c>
      <c r="G1072" s="235"/>
      <c r="H1072" s="237" t="s">
        <v>21</v>
      </c>
      <c r="I1072" s="239"/>
      <c r="J1072" s="235"/>
      <c r="K1072" s="235"/>
      <c r="L1072" s="240"/>
      <c r="M1072" s="241"/>
      <c r="N1072" s="242"/>
      <c r="O1072" s="242"/>
      <c r="P1072" s="242"/>
      <c r="Q1072" s="242"/>
      <c r="R1072" s="242"/>
      <c r="S1072" s="242"/>
      <c r="T1072" s="24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44" t="s">
        <v>161</v>
      </c>
      <c r="AU1072" s="244" t="s">
        <v>81</v>
      </c>
      <c r="AV1072" s="13" t="s">
        <v>77</v>
      </c>
      <c r="AW1072" s="13" t="s">
        <v>34</v>
      </c>
      <c r="AX1072" s="13" t="s">
        <v>73</v>
      </c>
      <c r="AY1072" s="244" t="s">
        <v>149</v>
      </c>
    </row>
    <row r="1073" s="14" customFormat="1">
      <c r="A1073" s="14"/>
      <c r="B1073" s="245"/>
      <c r="C1073" s="246"/>
      <c r="D1073" s="236" t="s">
        <v>161</v>
      </c>
      <c r="E1073" s="247" t="s">
        <v>21</v>
      </c>
      <c r="F1073" s="248" t="s">
        <v>1219</v>
      </c>
      <c r="G1073" s="246"/>
      <c r="H1073" s="249">
        <v>43.200000000000003</v>
      </c>
      <c r="I1073" s="250"/>
      <c r="J1073" s="246"/>
      <c r="K1073" s="246"/>
      <c r="L1073" s="251"/>
      <c r="M1073" s="252"/>
      <c r="N1073" s="253"/>
      <c r="O1073" s="253"/>
      <c r="P1073" s="253"/>
      <c r="Q1073" s="253"/>
      <c r="R1073" s="253"/>
      <c r="S1073" s="253"/>
      <c r="T1073" s="25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T1073" s="255" t="s">
        <v>161</v>
      </c>
      <c r="AU1073" s="255" t="s">
        <v>81</v>
      </c>
      <c r="AV1073" s="14" t="s">
        <v>81</v>
      </c>
      <c r="AW1073" s="14" t="s">
        <v>34</v>
      </c>
      <c r="AX1073" s="14" t="s">
        <v>73</v>
      </c>
      <c r="AY1073" s="255" t="s">
        <v>149</v>
      </c>
    </row>
    <row r="1074" s="13" customFormat="1">
      <c r="A1074" s="13"/>
      <c r="B1074" s="234"/>
      <c r="C1074" s="235"/>
      <c r="D1074" s="236" t="s">
        <v>161</v>
      </c>
      <c r="E1074" s="237" t="s">
        <v>21</v>
      </c>
      <c r="F1074" s="238" t="s">
        <v>669</v>
      </c>
      <c r="G1074" s="235"/>
      <c r="H1074" s="237" t="s">
        <v>21</v>
      </c>
      <c r="I1074" s="239"/>
      <c r="J1074" s="235"/>
      <c r="K1074" s="235"/>
      <c r="L1074" s="240"/>
      <c r="M1074" s="241"/>
      <c r="N1074" s="242"/>
      <c r="O1074" s="242"/>
      <c r="P1074" s="242"/>
      <c r="Q1074" s="242"/>
      <c r="R1074" s="242"/>
      <c r="S1074" s="242"/>
      <c r="T1074" s="24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44" t="s">
        <v>161</v>
      </c>
      <c r="AU1074" s="244" t="s">
        <v>81</v>
      </c>
      <c r="AV1074" s="13" t="s">
        <v>77</v>
      </c>
      <c r="AW1074" s="13" t="s">
        <v>34</v>
      </c>
      <c r="AX1074" s="13" t="s">
        <v>73</v>
      </c>
      <c r="AY1074" s="244" t="s">
        <v>149</v>
      </c>
    </row>
    <row r="1075" s="13" customFormat="1">
      <c r="A1075" s="13"/>
      <c r="B1075" s="234"/>
      <c r="C1075" s="235"/>
      <c r="D1075" s="236" t="s">
        <v>161</v>
      </c>
      <c r="E1075" s="237" t="s">
        <v>21</v>
      </c>
      <c r="F1075" s="238" t="s">
        <v>227</v>
      </c>
      <c r="G1075" s="235"/>
      <c r="H1075" s="237" t="s">
        <v>21</v>
      </c>
      <c r="I1075" s="239"/>
      <c r="J1075" s="235"/>
      <c r="K1075" s="235"/>
      <c r="L1075" s="240"/>
      <c r="M1075" s="241"/>
      <c r="N1075" s="242"/>
      <c r="O1075" s="242"/>
      <c r="P1075" s="242"/>
      <c r="Q1075" s="242"/>
      <c r="R1075" s="242"/>
      <c r="S1075" s="242"/>
      <c r="T1075" s="24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44" t="s">
        <v>161</v>
      </c>
      <c r="AU1075" s="244" t="s">
        <v>81</v>
      </c>
      <c r="AV1075" s="13" t="s">
        <v>77</v>
      </c>
      <c r="AW1075" s="13" t="s">
        <v>34</v>
      </c>
      <c r="AX1075" s="13" t="s">
        <v>73</v>
      </c>
      <c r="AY1075" s="244" t="s">
        <v>149</v>
      </c>
    </row>
    <row r="1076" s="14" customFormat="1">
      <c r="A1076" s="14"/>
      <c r="B1076" s="245"/>
      <c r="C1076" s="246"/>
      <c r="D1076" s="236" t="s">
        <v>161</v>
      </c>
      <c r="E1076" s="247" t="s">
        <v>21</v>
      </c>
      <c r="F1076" s="248" t="s">
        <v>1220</v>
      </c>
      <c r="G1076" s="246"/>
      <c r="H1076" s="249">
        <v>8.5250000000000004</v>
      </c>
      <c r="I1076" s="250"/>
      <c r="J1076" s="246"/>
      <c r="K1076" s="246"/>
      <c r="L1076" s="251"/>
      <c r="M1076" s="252"/>
      <c r="N1076" s="253"/>
      <c r="O1076" s="253"/>
      <c r="P1076" s="253"/>
      <c r="Q1076" s="253"/>
      <c r="R1076" s="253"/>
      <c r="S1076" s="253"/>
      <c r="T1076" s="25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55" t="s">
        <v>161</v>
      </c>
      <c r="AU1076" s="255" t="s">
        <v>81</v>
      </c>
      <c r="AV1076" s="14" t="s">
        <v>81</v>
      </c>
      <c r="AW1076" s="14" t="s">
        <v>34</v>
      </c>
      <c r="AX1076" s="14" t="s">
        <v>73</v>
      </c>
      <c r="AY1076" s="255" t="s">
        <v>149</v>
      </c>
    </row>
    <row r="1077" s="13" customFormat="1">
      <c r="A1077" s="13"/>
      <c r="B1077" s="234"/>
      <c r="C1077" s="235"/>
      <c r="D1077" s="236" t="s">
        <v>161</v>
      </c>
      <c r="E1077" s="237" t="s">
        <v>21</v>
      </c>
      <c r="F1077" s="238" t="s">
        <v>1053</v>
      </c>
      <c r="G1077" s="235"/>
      <c r="H1077" s="237" t="s">
        <v>21</v>
      </c>
      <c r="I1077" s="239"/>
      <c r="J1077" s="235"/>
      <c r="K1077" s="235"/>
      <c r="L1077" s="240"/>
      <c r="M1077" s="241"/>
      <c r="N1077" s="242"/>
      <c r="O1077" s="242"/>
      <c r="P1077" s="242"/>
      <c r="Q1077" s="242"/>
      <c r="R1077" s="242"/>
      <c r="S1077" s="242"/>
      <c r="T1077" s="243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44" t="s">
        <v>161</v>
      </c>
      <c r="AU1077" s="244" t="s">
        <v>81</v>
      </c>
      <c r="AV1077" s="13" t="s">
        <v>77</v>
      </c>
      <c r="AW1077" s="13" t="s">
        <v>34</v>
      </c>
      <c r="AX1077" s="13" t="s">
        <v>73</v>
      </c>
      <c r="AY1077" s="244" t="s">
        <v>149</v>
      </c>
    </row>
    <row r="1078" s="14" customFormat="1">
      <c r="A1078" s="14"/>
      <c r="B1078" s="245"/>
      <c r="C1078" s="246"/>
      <c r="D1078" s="236" t="s">
        <v>161</v>
      </c>
      <c r="E1078" s="247" t="s">
        <v>21</v>
      </c>
      <c r="F1078" s="248" t="s">
        <v>1221</v>
      </c>
      <c r="G1078" s="246"/>
      <c r="H1078" s="249">
        <v>30.675000000000001</v>
      </c>
      <c r="I1078" s="250"/>
      <c r="J1078" s="246"/>
      <c r="K1078" s="246"/>
      <c r="L1078" s="251"/>
      <c r="M1078" s="252"/>
      <c r="N1078" s="253"/>
      <c r="O1078" s="253"/>
      <c r="P1078" s="253"/>
      <c r="Q1078" s="253"/>
      <c r="R1078" s="253"/>
      <c r="S1078" s="253"/>
      <c r="T1078" s="25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T1078" s="255" t="s">
        <v>161</v>
      </c>
      <c r="AU1078" s="255" t="s">
        <v>81</v>
      </c>
      <c r="AV1078" s="14" t="s">
        <v>81</v>
      </c>
      <c r="AW1078" s="14" t="s">
        <v>34</v>
      </c>
      <c r="AX1078" s="14" t="s">
        <v>73</v>
      </c>
      <c r="AY1078" s="255" t="s">
        <v>149</v>
      </c>
    </row>
    <row r="1079" s="13" customFormat="1">
      <c r="A1079" s="13"/>
      <c r="B1079" s="234"/>
      <c r="C1079" s="235"/>
      <c r="D1079" s="236" t="s">
        <v>161</v>
      </c>
      <c r="E1079" s="237" t="s">
        <v>21</v>
      </c>
      <c r="F1079" s="238" t="s">
        <v>226</v>
      </c>
      <c r="G1079" s="235"/>
      <c r="H1079" s="237" t="s">
        <v>21</v>
      </c>
      <c r="I1079" s="239"/>
      <c r="J1079" s="235"/>
      <c r="K1079" s="235"/>
      <c r="L1079" s="240"/>
      <c r="M1079" s="241"/>
      <c r="N1079" s="242"/>
      <c r="O1079" s="242"/>
      <c r="P1079" s="242"/>
      <c r="Q1079" s="242"/>
      <c r="R1079" s="242"/>
      <c r="S1079" s="242"/>
      <c r="T1079" s="243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44" t="s">
        <v>161</v>
      </c>
      <c r="AU1079" s="244" t="s">
        <v>81</v>
      </c>
      <c r="AV1079" s="13" t="s">
        <v>77</v>
      </c>
      <c r="AW1079" s="13" t="s">
        <v>34</v>
      </c>
      <c r="AX1079" s="13" t="s">
        <v>73</v>
      </c>
      <c r="AY1079" s="244" t="s">
        <v>149</v>
      </c>
    </row>
    <row r="1080" s="13" customFormat="1">
      <c r="A1080" s="13"/>
      <c r="B1080" s="234"/>
      <c r="C1080" s="235"/>
      <c r="D1080" s="236" t="s">
        <v>161</v>
      </c>
      <c r="E1080" s="237" t="s">
        <v>21</v>
      </c>
      <c r="F1080" s="238" t="s">
        <v>227</v>
      </c>
      <c r="G1080" s="235"/>
      <c r="H1080" s="237" t="s">
        <v>21</v>
      </c>
      <c r="I1080" s="239"/>
      <c r="J1080" s="235"/>
      <c r="K1080" s="235"/>
      <c r="L1080" s="240"/>
      <c r="M1080" s="241"/>
      <c r="N1080" s="242"/>
      <c r="O1080" s="242"/>
      <c r="P1080" s="242"/>
      <c r="Q1080" s="242"/>
      <c r="R1080" s="242"/>
      <c r="S1080" s="242"/>
      <c r="T1080" s="24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44" t="s">
        <v>161</v>
      </c>
      <c r="AU1080" s="244" t="s">
        <v>81</v>
      </c>
      <c r="AV1080" s="13" t="s">
        <v>77</v>
      </c>
      <c r="AW1080" s="13" t="s">
        <v>34</v>
      </c>
      <c r="AX1080" s="13" t="s">
        <v>73</v>
      </c>
      <c r="AY1080" s="244" t="s">
        <v>149</v>
      </c>
    </row>
    <row r="1081" s="14" customFormat="1">
      <c r="A1081" s="14"/>
      <c r="B1081" s="245"/>
      <c r="C1081" s="246"/>
      <c r="D1081" s="236" t="s">
        <v>161</v>
      </c>
      <c r="E1081" s="247" t="s">
        <v>21</v>
      </c>
      <c r="F1081" s="248" t="s">
        <v>1222</v>
      </c>
      <c r="G1081" s="246"/>
      <c r="H1081" s="249">
        <v>1.5</v>
      </c>
      <c r="I1081" s="250"/>
      <c r="J1081" s="246"/>
      <c r="K1081" s="246"/>
      <c r="L1081" s="251"/>
      <c r="M1081" s="252"/>
      <c r="N1081" s="253"/>
      <c r="O1081" s="253"/>
      <c r="P1081" s="253"/>
      <c r="Q1081" s="253"/>
      <c r="R1081" s="253"/>
      <c r="S1081" s="253"/>
      <c r="T1081" s="25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55" t="s">
        <v>161</v>
      </c>
      <c r="AU1081" s="255" t="s">
        <v>81</v>
      </c>
      <c r="AV1081" s="14" t="s">
        <v>81</v>
      </c>
      <c r="AW1081" s="14" t="s">
        <v>34</v>
      </c>
      <c r="AX1081" s="14" t="s">
        <v>73</v>
      </c>
      <c r="AY1081" s="255" t="s">
        <v>149</v>
      </c>
    </row>
    <row r="1082" s="14" customFormat="1">
      <c r="A1082" s="14"/>
      <c r="B1082" s="245"/>
      <c r="C1082" s="246"/>
      <c r="D1082" s="236" t="s">
        <v>161</v>
      </c>
      <c r="E1082" s="247" t="s">
        <v>21</v>
      </c>
      <c r="F1082" s="248" t="s">
        <v>1223</v>
      </c>
      <c r="G1082" s="246"/>
      <c r="H1082" s="249">
        <v>344.00799999999998</v>
      </c>
      <c r="I1082" s="250"/>
      <c r="J1082" s="246"/>
      <c r="K1082" s="246"/>
      <c r="L1082" s="251"/>
      <c r="M1082" s="252"/>
      <c r="N1082" s="253"/>
      <c r="O1082" s="253"/>
      <c r="P1082" s="253"/>
      <c r="Q1082" s="253"/>
      <c r="R1082" s="253"/>
      <c r="S1082" s="253"/>
      <c r="T1082" s="25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T1082" s="255" t="s">
        <v>161</v>
      </c>
      <c r="AU1082" s="255" t="s">
        <v>81</v>
      </c>
      <c r="AV1082" s="14" t="s">
        <v>81</v>
      </c>
      <c r="AW1082" s="14" t="s">
        <v>34</v>
      </c>
      <c r="AX1082" s="14" t="s">
        <v>73</v>
      </c>
      <c r="AY1082" s="255" t="s">
        <v>149</v>
      </c>
    </row>
    <row r="1083" s="13" customFormat="1">
      <c r="A1083" s="13"/>
      <c r="B1083" s="234"/>
      <c r="C1083" s="235"/>
      <c r="D1083" s="236" t="s">
        <v>161</v>
      </c>
      <c r="E1083" s="237" t="s">
        <v>21</v>
      </c>
      <c r="F1083" s="238" t="s">
        <v>1106</v>
      </c>
      <c r="G1083" s="235"/>
      <c r="H1083" s="237" t="s">
        <v>21</v>
      </c>
      <c r="I1083" s="239"/>
      <c r="J1083" s="235"/>
      <c r="K1083" s="235"/>
      <c r="L1083" s="240"/>
      <c r="M1083" s="241"/>
      <c r="N1083" s="242"/>
      <c r="O1083" s="242"/>
      <c r="P1083" s="242"/>
      <c r="Q1083" s="242"/>
      <c r="R1083" s="242"/>
      <c r="S1083" s="242"/>
      <c r="T1083" s="243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44" t="s">
        <v>161</v>
      </c>
      <c r="AU1083" s="244" t="s">
        <v>81</v>
      </c>
      <c r="AV1083" s="13" t="s">
        <v>77</v>
      </c>
      <c r="AW1083" s="13" t="s">
        <v>34</v>
      </c>
      <c r="AX1083" s="13" t="s">
        <v>73</v>
      </c>
      <c r="AY1083" s="244" t="s">
        <v>149</v>
      </c>
    </row>
    <row r="1084" s="14" customFormat="1">
      <c r="A1084" s="14"/>
      <c r="B1084" s="245"/>
      <c r="C1084" s="246"/>
      <c r="D1084" s="236" t="s">
        <v>161</v>
      </c>
      <c r="E1084" s="247" t="s">
        <v>21</v>
      </c>
      <c r="F1084" s="248" t="s">
        <v>1224</v>
      </c>
      <c r="G1084" s="246"/>
      <c r="H1084" s="249">
        <v>-3.2010000000000001</v>
      </c>
      <c r="I1084" s="250"/>
      <c r="J1084" s="246"/>
      <c r="K1084" s="246"/>
      <c r="L1084" s="251"/>
      <c r="M1084" s="252"/>
      <c r="N1084" s="253"/>
      <c r="O1084" s="253"/>
      <c r="P1084" s="253"/>
      <c r="Q1084" s="253"/>
      <c r="R1084" s="253"/>
      <c r="S1084" s="253"/>
      <c r="T1084" s="25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55" t="s">
        <v>161</v>
      </c>
      <c r="AU1084" s="255" t="s">
        <v>81</v>
      </c>
      <c r="AV1084" s="14" t="s">
        <v>81</v>
      </c>
      <c r="AW1084" s="14" t="s">
        <v>34</v>
      </c>
      <c r="AX1084" s="14" t="s">
        <v>73</v>
      </c>
      <c r="AY1084" s="255" t="s">
        <v>149</v>
      </c>
    </row>
    <row r="1085" s="15" customFormat="1">
      <c r="A1085" s="15"/>
      <c r="B1085" s="256"/>
      <c r="C1085" s="257"/>
      <c r="D1085" s="236" t="s">
        <v>161</v>
      </c>
      <c r="E1085" s="258" t="s">
        <v>21</v>
      </c>
      <c r="F1085" s="259" t="s">
        <v>164</v>
      </c>
      <c r="G1085" s="257"/>
      <c r="H1085" s="260">
        <v>720.00099999999998</v>
      </c>
      <c r="I1085" s="261"/>
      <c r="J1085" s="257"/>
      <c r="K1085" s="257"/>
      <c r="L1085" s="262"/>
      <c r="M1085" s="263"/>
      <c r="N1085" s="264"/>
      <c r="O1085" s="264"/>
      <c r="P1085" s="264"/>
      <c r="Q1085" s="264"/>
      <c r="R1085" s="264"/>
      <c r="S1085" s="264"/>
      <c r="T1085" s="265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T1085" s="266" t="s">
        <v>161</v>
      </c>
      <c r="AU1085" s="266" t="s">
        <v>81</v>
      </c>
      <c r="AV1085" s="15" t="s">
        <v>157</v>
      </c>
      <c r="AW1085" s="15" t="s">
        <v>34</v>
      </c>
      <c r="AX1085" s="15" t="s">
        <v>77</v>
      </c>
      <c r="AY1085" s="266" t="s">
        <v>149</v>
      </c>
    </row>
    <row r="1086" s="2" customFormat="1" ht="24.15" customHeight="1">
      <c r="A1086" s="41"/>
      <c r="B1086" s="42"/>
      <c r="C1086" s="216" t="s">
        <v>1225</v>
      </c>
      <c r="D1086" s="216" t="s">
        <v>152</v>
      </c>
      <c r="E1086" s="217" t="s">
        <v>292</v>
      </c>
      <c r="F1086" s="218" t="s">
        <v>293</v>
      </c>
      <c r="G1086" s="219" t="s">
        <v>155</v>
      </c>
      <c r="H1086" s="220">
        <v>2318.2829999999999</v>
      </c>
      <c r="I1086" s="221"/>
      <c r="J1086" s="222">
        <f>ROUND(I1086*H1086,2)</f>
        <v>0</v>
      </c>
      <c r="K1086" s="218" t="s">
        <v>156</v>
      </c>
      <c r="L1086" s="47"/>
      <c r="M1086" s="223" t="s">
        <v>21</v>
      </c>
      <c r="N1086" s="224" t="s">
        <v>44</v>
      </c>
      <c r="O1086" s="87"/>
      <c r="P1086" s="225">
        <f>O1086*H1086</f>
        <v>0</v>
      </c>
      <c r="Q1086" s="225">
        <v>0</v>
      </c>
      <c r="R1086" s="225">
        <f>Q1086*H1086</f>
        <v>0</v>
      </c>
      <c r="S1086" s="225">
        <v>0</v>
      </c>
      <c r="T1086" s="226">
        <f>S1086*H1086</f>
        <v>0</v>
      </c>
      <c r="U1086" s="41"/>
      <c r="V1086" s="41"/>
      <c r="W1086" s="41"/>
      <c r="X1086" s="41"/>
      <c r="Y1086" s="41"/>
      <c r="Z1086" s="41"/>
      <c r="AA1086" s="41"/>
      <c r="AB1086" s="41"/>
      <c r="AC1086" s="41"/>
      <c r="AD1086" s="41"/>
      <c r="AE1086" s="41"/>
      <c r="AR1086" s="227" t="s">
        <v>157</v>
      </c>
      <c r="AT1086" s="227" t="s">
        <v>152</v>
      </c>
      <c r="AU1086" s="227" t="s">
        <v>81</v>
      </c>
      <c r="AY1086" s="20" t="s">
        <v>149</v>
      </c>
      <c r="BE1086" s="228">
        <f>IF(N1086="základní",J1086,0)</f>
        <v>0</v>
      </c>
      <c r="BF1086" s="228">
        <f>IF(N1086="snížená",J1086,0)</f>
        <v>0</v>
      </c>
      <c r="BG1086" s="228">
        <f>IF(N1086="zákl. přenesená",J1086,0)</f>
        <v>0</v>
      </c>
      <c r="BH1086" s="228">
        <f>IF(N1086="sníž. přenesená",J1086,0)</f>
        <v>0</v>
      </c>
      <c r="BI1086" s="228">
        <f>IF(N1086="nulová",J1086,0)</f>
        <v>0</v>
      </c>
      <c r="BJ1086" s="20" t="s">
        <v>77</v>
      </c>
      <c r="BK1086" s="228">
        <f>ROUND(I1086*H1086,2)</f>
        <v>0</v>
      </c>
      <c r="BL1086" s="20" t="s">
        <v>157</v>
      </c>
      <c r="BM1086" s="227" t="s">
        <v>294</v>
      </c>
    </row>
    <row r="1087" s="2" customFormat="1">
      <c r="A1087" s="41"/>
      <c r="B1087" s="42"/>
      <c r="C1087" s="43"/>
      <c r="D1087" s="229" t="s">
        <v>159</v>
      </c>
      <c r="E1087" s="43"/>
      <c r="F1087" s="230" t="s">
        <v>295</v>
      </c>
      <c r="G1087" s="43"/>
      <c r="H1087" s="43"/>
      <c r="I1087" s="231"/>
      <c r="J1087" s="43"/>
      <c r="K1087" s="43"/>
      <c r="L1087" s="47"/>
      <c r="M1087" s="232"/>
      <c r="N1087" s="233"/>
      <c r="O1087" s="87"/>
      <c r="P1087" s="87"/>
      <c r="Q1087" s="87"/>
      <c r="R1087" s="87"/>
      <c r="S1087" s="87"/>
      <c r="T1087" s="88"/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T1087" s="20" t="s">
        <v>159</v>
      </c>
      <c r="AU1087" s="20" t="s">
        <v>81</v>
      </c>
    </row>
    <row r="1088" s="2" customFormat="1">
      <c r="A1088" s="41"/>
      <c r="B1088" s="42"/>
      <c r="C1088" s="43"/>
      <c r="D1088" s="236" t="s">
        <v>279</v>
      </c>
      <c r="E1088" s="43"/>
      <c r="F1088" s="288" t="s">
        <v>296</v>
      </c>
      <c r="G1088" s="43"/>
      <c r="H1088" s="43"/>
      <c r="I1088" s="231"/>
      <c r="J1088" s="43"/>
      <c r="K1088" s="43"/>
      <c r="L1088" s="47"/>
      <c r="M1088" s="232"/>
      <c r="N1088" s="233"/>
      <c r="O1088" s="87"/>
      <c r="P1088" s="87"/>
      <c r="Q1088" s="87"/>
      <c r="R1088" s="87"/>
      <c r="S1088" s="87"/>
      <c r="T1088" s="88"/>
      <c r="U1088" s="41"/>
      <c r="V1088" s="41"/>
      <c r="W1088" s="41"/>
      <c r="X1088" s="41"/>
      <c r="Y1088" s="41"/>
      <c r="Z1088" s="41"/>
      <c r="AA1088" s="41"/>
      <c r="AB1088" s="41"/>
      <c r="AC1088" s="41"/>
      <c r="AD1088" s="41"/>
      <c r="AE1088" s="41"/>
      <c r="AT1088" s="20" t="s">
        <v>279</v>
      </c>
      <c r="AU1088" s="20" t="s">
        <v>81</v>
      </c>
    </row>
    <row r="1089" s="13" customFormat="1">
      <c r="A1089" s="13"/>
      <c r="B1089" s="234"/>
      <c r="C1089" s="235"/>
      <c r="D1089" s="236" t="s">
        <v>161</v>
      </c>
      <c r="E1089" s="237" t="s">
        <v>21</v>
      </c>
      <c r="F1089" s="238" t="s">
        <v>1022</v>
      </c>
      <c r="G1089" s="235"/>
      <c r="H1089" s="237" t="s">
        <v>21</v>
      </c>
      <c r="I1089" s="239"/>
      <c r="J1089" s="235"/>
      <c r="K1089" s="235"/>
      <c r="L1089" s="240"/>
      <c r="M1089" s="241"/>
      <c r="N1089" s="242"/>
      <c r="O1089" s="242"/>
      <c r="P1089" s="242"/>
      <c r="Q1089" s="242"/>
      <c r="R1089" s="242"/>
      <c r="S1089" s="242"/>
      <c r="T1089" s="243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44" t="s">
        <v>161</v>
      </c>
      <c r="AU1089" s="244" t="s">
        <v>81</v>
      </c>
      <c r="AV1089" s="13" t="s">
        <v>77</v>
      </c>
      <c r="AW1089" s="13" t="s">
        <v>34</v>
      </c>
      <c r="AX1089" s="13" t="s">
        <v>73</v>
      </c>
      <c r="AY1089" s="244" t="s">
        <v>149</v>
      </c>
    </row>
    <row r="1090" s="13" customFormat="1">
      <c r="A1090" s="13"/>
      <c r="B1090" s="234"/>
      <c r="C1090" s="235"/>
      <c r="D1090" s="236" t="s">
        <v>161</v>
      </c>
      <c r="E1090" s="237" t="s">
        <v>21</v>
      </c>
      <c r="F1090" s="238" t="s">
        <v>227</v>
      </c>
      <c r="G1090" s="235"/>
      <c r="H1090" s="237" t="s">
        <v>21</v>
      </c>
      <c r="I1090" s="239"/>
      <c r="J1090" s="235"/>
      <c r="K1090" s="235"/>
      <c r="L1090" s="240"/>
      <c r="M1090" s="241"/>
      <c r="N1090" s="242"/>
      <c r="O1090" s="242"/>
      <c r="P1090" s="242"/>
      <c r="Q1090" s="242"/>
      <c r="R1090" s="242"/>
      <c r="S1090" s="242"/>
      <c r="T1090" s="243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44" t="s">
        <v>161</v>
      </c>
      <c r="AU1090" s="244" t="s">
        <v>81</v>
      </c>
      <c r="AV1090" s="13" t="s">
        <v>77</v>
      </c>
      <c r="AW1090" s="13" t="s">
        <v>34</v>
      </c>
      <c r="AX1090" s="13" t="s">
        <v>73</v>
      </c>
      <c r="AY1090" s="244" t="s">
        <v>149</v>
      </c>
    </row>
    <row r="1091" s="13" customFormat="1">
      <c r="A1091" s="13"/>
      <c r="B1091" s="234"/>
      <c r="C1091" s="235"/>
      <c r="D1091" s="236" t="s">
        <v>161</v>
      </c>
      <c r="E1091" s="237" t="s">
        <v>21</v>
      </c>
      <c r="F1091" s="238" t="s">
        <v>1073</v>
      </c>
      <c r="G1091" s="235"/>
      <c r="H1091" s="237" t="s">
        <v>21</v>
      </c>
      <c r="I1091" s="239"/>
      <c r="J1091" s="235"/>
      <c r="K1091" s="235"/>
      <c r="L1091" s="240"/>
      <c r="M1091" s="241"/>
      <c r="N1091" s="242"/>
      <c r="O1091" s="242"/>
      <c r="P1091" s="242"/>
      <c r="Q1091" s="242"/>
      <c r="R1091" s="242"/>
      <c r="S1091" s="242"/>
      <c r="T1091" s="243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T1091" s="244" t="s">
        <v>161</v>
      </c>
      <c r="AU1091" s="244" t="s">
        <v>81</v>
      </c>
      <c r="AV1091" s="13" t="s">
        <v>77</v>
      </c>
      <c r="AW1091" s="13" t="s">
        <v>34</v>
      </c>
      <c r="AX1091" s="13" t="s">
        <v>73</v>
      </c>
      <c r="AY1091" s="244" t="s">
        <v>149</v>
      </c>
    </row>
    <row r="1092" s="14" customFormat="1">
      <c r="A1092" s="14"/>
      <c r="B1092" s="245"/>
      <c r="C1092" s="246"/>
      <c r="D1092" s="236" t="s">
        <v>161</v>
      </c>
      <c r="E1092" s="247" t="s">
        <v>21</v>
      </c>
      <c r="F1092" s="248" t="s">
        <v>1074</v>
      </c>
      <c r="G1092" s="246"/>
      <c r="H1092" s="249">
        <v>33.799999999999997</v>
      </c>
      <c r="I1092" s="250"/>
      <c r="J1092" s="246"/>
      <c r="K1092" s="246"/>
      <c r="L1092" s="251"/>
      <c r="M1092" s="252"/>
      <c r="N1092" s="253"/>
      <c r="O1092" s="253"/>
      <c r="P1092" s="253"/>
      <c r="Q1092" s="253"/>
      <c r="R1092" s="253"/>
      <c r="S1092" s="253"/>
      <c r="T1092" s="25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55" t="s">
        <v>161</v>
      </c>
      <c r="AU1092" s="255" t="s">
        <v>81</v>
      </c>
      <c r="AV1092" s="14" t="s">
        <v>81</v>
      </c>
      <c r="AW1092" s="14" t="s">
        <v>34</v>
      </c>
      <c r="AX1092" s="14" t="s">
        <v>73</v>
      </c>
      <c r="AY1092" s="255" t="s">
        <v>149</v>
      </c>
    </row>
    <row r="1093" s="13" customFormat="1">
      <c r="A1093" s="13"/>
      <c r="B1093" s="234"/>
      <c r="C1093" s="235"/>
      <c r="D1093" s="236" t="s">
        <v>161</v>
      </c>
      <c r="E1093" s="237" t="s">
        <v>21</v>
      </c>
      <c r="F1093" s="238" t="s">
        <v>1026</v>
      </c>
      <c r="G1093" s="235"/>
      <c r="H1093" s="237" t="s">
        <v>21</v>
      </c>
      <c r="I1093" s="239"/>
      <c r="J1093" s="235"/>
      <c r="K1093" s="235"/>
      <c r="L1093" s="240"/>
      <c r="M1093" s="241"/>
      <c r="N1093" s="242"/>
      <c r="O1093" s="242"/>
      <c r="P1093" s="242"/>
      <c r="Q1093" s="242"/>
      <c r="R1093" s="242"/>
      <c r="S1093" s="242"/>
      <c r="T1093" s="243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44" t="s">
        <v>161</v>
      </c>
      <c r="AU1093" s="244" t="s">
        <v>81</v>
      </c>
      <c r="AV1093" s="13" t="s">
        <v>77</v>
      </c>
      <c r="AW1093" s="13" t="s">
        <v>34</v>
      </c>
      <c r="AX1093" s="13" t="s">
        <v>73</v>
      </c>
      <c r="AY1093" s="244" t="s">
        <v>149</v>
      </c>
    </row>
    <row r="1094" s="14" customFormat="1">
      <c r="A1094" s="14"/>
      <c r="B1094" s="245"/>
      <c r="C1094" s="246"/>
      <c r="D1094" s="236" t="s">
        <v>161</v>
      </c>
      <c r="E1094" s="247" t="s">
        <v>21</v>
      </c>
      <c r="F1094" s="248" t="s">
        <v>1226</v>
      </c>
      <c r="G1094" s="246"/>
      <c r="H1094" s="249">
        <v>25.968</v>
      </c>
      <c r="I1094" s="250"/>
      <c r="J1094" s="246"/>
      <c r="K1094" s="246"/>
      <c r="L1094" s="251"/>
      <c r="M1094" s="252"/>
      <c r="N1094" s="253"/>
      <c r="O1094" s="253"/>
      <c r="P1094" s="253"/>
      <c r="Q1094" s="253"/>
      <c r="R1094" s="253"/>
      <c r="S1094" s="253"/>
      <c r="T1094" s="25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T1094" s="255" t="s">
        <v>161</v>
      </c>
      <c r="AU1094" s="255" t="s">
        <v>81</v>
      </c>
      <c r="AV1094" s="14" t="s">
        <v>81</v>
      </c>
      <c r="AW1094" s="14" t="s">
        <v>34</v>
      </c>
      <c r="AX1094" s="14" t="s">
        <v>73</v>
      </c>
      <c r="AY1094" s="255" t="s">
        <v>149</v>
      </c>
    </row>
    <row r="1095" s="13" customFormat="1">
      <c r="A1095" s="13"/>
      <c r="B1095" s="234"/>
      <c r="C1095" s="235"/>
      <c r="D1095" s="236" t="s">
        <v>161</v>
      </c>
      <c r="E1095" s="237" t="s">
        <v>21</v>
      </c>
      <c r="F1095" s="238" t="s">
        <v>1050</v>
      </c>
      <c r="G1095" s="235"/>
      <c r="H1095" s="237" t="s">
        <v>21</v>
      </c>
      <c r="I1095" s="239"/>
      <c r="J1095" s="235"/>
      <c r="K1095" s="235"/>
      <c r="L1095" s="240"/>
      <c r="M1095" s="241"/>
      <c r="N1095" s="242"/>
      <c r="O1095" s="242"/>
      <c r="P1095" s="242"/>
      <c r="Q1095" s="242"/>
      <c r="R1095" s="242"/>
      <c r="S1095" s="242"/>
      <c r="T1095" s="243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44" t="s">
        <v>161</v>
      </c>
      <c r="AU1095" s="244" t="s">
        <v>81</v>
      </c>
      <c r="AV1095" s="13" t="s">
        <v>77</v>
      </c>
      <c r="AW1095" s="13" t="s">
        <v>34</v>
      </c>
      <c r="AX1095" s="13" t="s">
        <v>73</v>
      </c>
      <c r="AY1095" s="244" t="s">
        <v>149</v>
      </c>
    </row>
    <row r="1096" s="14" customFormat="1">
      <c r="A1096" s="14"/>
      <c r="B1096" s="245"/>
      <c r="C1096" s="246"/>
      <c r="D1096" s="236" t="s">
        <v>161</v>
      </c>
      <c r="E1096" s="247" t="s">
        <v>21</v>
      </c>
      <c r="F1096" s="248" t="s">
        <v>1227</v>
      </c>
      <c r="G1096" s="246"/>
      <c r="H1096" s="249">
        <v>331.29000000000002</v>
      </c>
      <c r="I1096" s="250"/>
      <c r="J1096" s="246"/>
      <c r="K1096" s="246"/>
      <c r="L1096" s="251"/>
      <c r="M1096" s="252"/>
      <c r="N1096" s="253"/>
      <c r="O1096" s="253"/>
      <c r="P1096" s="253"/>
      <c r="Q1096" s="253"/>
      <c r="R1096" s="253"/>
      <c r="S1096" s="253"/>
      <c r="T1096" s="25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55" t="s">
        <v>161</v>
      </c>
      <c r="AU1096" s="255" t="s">
        <v>81</v>
      </c>
      <c r="AV1096" s="14" t="s">
        <v>81</v>
      </c>
      <c r="AW1096" s="14" t="s">
        <v>34</v>
      </c>
      <c r="AX1096" s="14" t="s">
        <v>73</v>
      </c>
      <c r="AY1096" s="255" t="s">
        <v>149</v>
      </c>
    </row>
    <row r="1097" s="14" customFormat="1">
      <c r="A1097" s="14"/>
      <c r="B1097" s="245"/>
      <c r="C1097" s="246"/>
      <c r="D1097" s="236" t="s">
        <v>161</v>
      </c>
      <c r="E1097" s="247" t="s">
        <v>21</v>
      </c>
      <c r="F1097" s="248" t="s">
        <v>1052</v>
      </c>
      <c r="G1097" s="246"/>
      <c r="H1097" s="249">
        <v>-4.4100000000000001</v>
      </c>
      <c r="I1097" s="250"/>
      <c r="J1097" s="246"/>
      <c r="K1097" s="246"/>
      <c r="L1097" s="251"/>
      <c r="M1097" s="252"/>
      <c r="N1097" s="253"/>
      <c r="O1097" s="253"/>
      <c r="P1097" s="253"/>
      <c r="Q1097" s="253"/>
      <c r="R1097" s="253"/>
      <c r="S1097" s="253"/>
      <c r="T1097" s="25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55" t="s">
        <v>161</v>
      </c>
      <c r="AU1097" s="255" t="s">
        <v>81</v>
      </c>
      <c r="AV1097" s="14" t="s">
        <v>81</v>
      </c>
      <c r="AW1097" s="14" t="s">
        <v>34</v>
      </c>
      <c r="AX1097" s="14" t="s">
        <v>73</v>
      </c>
      <c r="AY1097" s="255" t="s">
        <v>149</v>
      </c>
    </row>
    <row r="1098" s="13" customFormat="1">
      <c r="A1098" s="13"/>
      <c r="B1098" s="234"/>
      <c r="C1098" s="235"/>
      <c r="D1098" s="236" t="s">
        <v>161</v>
      </c>
      <c r="E1098" s="237" t="s">
        <v>21</v>
      </c>
      <c r="F1098" s="238" t="s">
        <v>1053</v>
      </c>
      <c r="G1098" s="235"/>
      <c r="H1098" s="237" t="s">
        <v>21</v>
      </c>
      <c r="I1098" s="239"/>
      <c r="J1098" s="235"/>
      <c r="K1098" s="235"/>
      <c r="L1098" s="240"/>
      <c r="M1098" s="241"/>
      <c r="N1098" s="242"/>
      <c r="O1098" s="242"/>
      <c r="P1098" s="242"/>
      <c r="Q1098" s="242"/>
      <c r="R1098" s="242"/>
      <c r="S1098" s="242"/>
      <c r="T1098" s="243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44" t="s">
        <v>161</v>
      </c>
      <c r="AU1098" s="244" t="s">
        <v>81</v>
      </c>
      <c r="AV1098" s="13" t="s">
        <v>77</v>
      </c>
      <c r="AW1098" s="13" t="s">
        <v>34</v>
      </c>
      <c r="AX1098" s="13" t="s">
        <v>73</v>
      </c>
      <c r="AY1098" s="244" t="s">
        <v>149</v>
      </c>
    </row>
    <row r="1099" s="14" customFormat="1">
      <c r="A1099" s="14"/>
      <c r="B1099" s="245"/>
      <c r="C1099" s="246"/>
      <c r="D1099" s="236" t="s">
        <v>161</v>
      </c>
      <c r="E1099" s="247" t="s">
        <v>21</v>
      </c>
      <c r="F1099" s="248" t="s">
        <v>1228</v>
      </c>
      <c r="G1099" s="246"/>
      <c r="H1099" s="249">
        <v>122.25</v>
      </c>
      <c r="I1099" s="250"/>
      <c r="J1099" s="246"/>
      <c r="K1099" s="246"/>
      <c r="L1099" s="251"/>
      <c r="M1099" s="252"/>
      <c r="N1099" s="253"/>
      <c r="O1099" s="253"/>
      <c r="P1099" s="253"/>
      <c r="Q1099" s="253"/>
      <c r="R1099" s="253"/>
      <c r="S1099" s="253"/>
      <c r="T1099" s="25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55" t="s">
        <v>161</v>
      </c>
      <c r="AU1099" s="255" t="s">
        <v>81</v>
      </c>
      <c r="AV1099" s="14" t="s">
        <v>81</v>
      </c>
      <c r="AW1099" s="14" t="s">
        <v>34</v>
      </c>
      <c r="AX1099" s="14" t="s">
        <v>73</v>
      </c>
      <c r="AY1099" s="255" t="s">
        <v>149</v>
      </c>
    </row>
    <row r="1100" s="14" customFormat="1">
      <c r="A1100" s="14"/>
      <c r="B1100" s="245"/>
      <c r="C1100" s="246"/>
      <c r="D1100" s="236" t="s">
        <v>161</v>
      </c>
      <c r="E1100" s="247" t="s">
        <v>21</v>
      </c>
      <c r="F1100" s="248" t="s">
        <v>1055</v>
      </c>
      <c r="G1100" s="246"/>
      <c r="H1100" s="249">
        <v>-20.300000000000001</v>
      </c>
      <c r="I1100" s="250"/>
      <c r="J1100" s="246"/>
      <c r="K1100" s="246"/>
      <c r="L1100" s="251"/>
      <c r="M1100" s="252"/>
      <c r="N1100" s="253"/>
      <c r="O1100" s="253"/>
      <c r="P1100" s="253"/>
      <c r="Q1100" s="253"/>
      <c r="R1100" s="253"/>
      <c r="S1100" s="253"/>
      <c r="T1100" s="25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T1100" s="255" t="s">
        <v>161</v>
      </c>
      <c r="AU1100" s="255" t="s">
        <v>81</v>
      </c>
      <c r="AV1100" s="14" t="s">
        <v>81</v>
      </c>
      <c r="AW1100" s="14" t="s">
        <v>34</v>
      </c>
      <c r="AX1100" s="14" t="s">
        <v>73</v>
      </c>
      <c r="AY1100" s="255" t="s">
        <v>149</v>
      </c>
    </row>
    <row r="1101" s="14" customFormat="1">
      <c r="A1101" s="14"/>
      <c r="B1101" s="245"/>
      <c r="C1101" s="246"/>
      <c r="D1101" s="236" t="s">
        <v>161</v>
      </c>
      <c r="E1101" s="247" t="s">
        <v>21</v>
      </c>
      <c r="F1101" s="248" t="s">
        <v>1229</v>
      </c>
      <c r="G1101" s="246"/>
      <c r="H1101" s="249">
        <v>7.4400000000000004</v>
      </c>
      <c r="I1101" s="250"/>
      <c r="J1101" s="246"/>
      <c r="K1101" s="246"/>
      <c r="L1101" s="251"/>
      <c r="M1101" s="252"/>
      <c r="N1101" s="253"/>
      <c r="O1101" s="253"/>
      <c r="P1101" s="253"/>
      <c r="Q1101" s="253"/>
      <c r="R1101" s="253"/>
      <c r="S1101" s="253"/>
      <c r="T1101" s="25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T1101" s="255" t="s">
        <v>161</v>
      </c>
      <c r="AU1101" s="255" t="s">
        <v>81</v>
      </c>
      <c r="AV1101" s="14" t="s">
        <v>81</v>
      </c>
      <c r="AW1101" s="14" t="s">
        <v>34</v>
      </c>
      <c r="AX1101" s="14" t="s">
        <v>73</v>
      </c>
      <c r="AY1101" s="255" t="s">
        <v>149</v>
      </c>
    </row>
    <row r="1102" s="13" customFormat="1">
      <c r="A1102" s="13"/>
      <c r="B1102" s="234"/>
      <c r="C1102" s="235"/>
      <c r="D1102" s="236" t="s">
        <v>161</v>
      </c>
      <c r="E1102" s="237" t="s">
        <v>21</v>
      </c>
      <c r="F1102" s="238" t="s">
        <v>976</v>
      </c>
      <c r="G1102" s="235"/>
      <c r="H1102" s="237" t="s">
        <v>21</v>
      </c>
      <c r="I1102" s="239"/>
      <c r="J1102" s="235"/>
      <c r="K1102" s="235"/>
      <c r="L1102" s="240"/>
      <c r="M1102" s="241"/>
      <c r="N1102" s="242"/>
      <c r="O1102" s="242"/>
      <c r="P1102" s="242"/>
      <c r="Q1102" s="242"/>
      <c r="R1102" s="242"/>
      <c r="S1102" s="242"/>
      <c r="T1102" s="243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44" t="s">
        <v>161</v>
      </c>
      <c r="AU1102" s="244" t="s">
        <v>81</v>
      </c>
      <c r="AV1102" s="13" t="s">
        <v>77</v>
      </c>
      <c r="AW1102" s="13" t="s">
        <v>34</v>
      </c>
      <c r="AX1102" s="13" t="s">
        <v>73</v>
      </c>
      <c r="AY1102" s="244" t="s">
        <v>149</v>
      </c>
    </row>
    <row r="1103" s="13" customFormat="1">
      <c r="A1103" s="13"/>
      <c r="B1103" s="234"/>
      <c r="C1103" s="235"/>
      <c r="D1103" s="236" t="s">
        <v>161</v>
      </c>
      <c r="E1103" s="237" t="s">
        <v>21</v>
      </c>
      <c r="F1103" s="238" t="s">
        <v>227</v>
      </c>
      <c r="G1103" s="235"/>
      <c r="H1103" s="237" t="s">
        <v>21</v>
      </c>
      <c r="I1103" s="239"/>
      <c r="J1103" s="235"/>
      <c r="K1103" s="235"/>
      <c r="L1103" s="240"/>
      <c r="M1103" s="241"/>
      <c r="N1103" s="242"/>
      <c r="O1103" s="242"/>
      <c r="P1103" s="242"/>
      <c r="Q1103" s="242"/>
      <c r="R1103" s="242"/>
      <c r="S1103" s="242"/>
      <c r="T1103" s="243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44" t="s">
        <v>161</v>
      </c>
      <c r="AU1103" s="244" t="s">
        <v>81</v>
      </c>
      <c r="AV1103" s="13" t="s">
        <v>77</v>
      </c>
      <c r="AW1103" s="13" t="s">
        <v>34</v>
      </c>
      <c r="AX1103" s="13" t="s">
        <v>73</v>
      </c>
      <c r="AY1103" s="244" t="s">
        <v>149</v>
      </c>
    </row>
    <row r="1104" s="13" customFormat="1">
      <c r="A1104" s="13"/>
      <c r="B1104" s="234"/>
      <c r="C1104" s="235"/>
      <c r="D1104" s="236" t="s">
        <v>161</v>
      </c>
      <c r="E1104" s="237" t="s">
        <v>21</v>
      </c>
      <c r="F1104" s="238" t="s">
        <v>1073</v>
      </c>
      <c r="G1104" s="235"/>
      <c r="H1104" s="237" t="s">
        <v>21</v>
      </c>
      <c r="I1104" s="239"/>
      <c r="J1104" s="235"/>
      <c r="K1104" s="235"/>
      <c r="L1104" s="240"/>
      <c r="M1104" s="241"/>
      <c r="N1104" s="242"/>
      <c r="O1104" s="242"/>
      <c r="P1104" s="242"/>
      <c r="Q1104" s="242"/>
      <c r="R1104" s="242"/>
      <c r="S1104" s="242"/>
      <c r="T1104" s="243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44" t="s">
        <v>161</v>
      </c>
      <c r="AU1104" s="244" t="s">
        <v>81</v>
      </c>
      <c r="AV1104" s="13" t="s">
        <v>77</v>
      </c>
      <c r="AW1104" s="13" t="s">
        <v>34</v>
      </c>
      <c r="AX1104" s="13" t="s">
        <v>73</v>
      </c>
      <c r="AY1104" s="244" t="s">
        <v>149</v>
      </c>
    </row>
    <row r="1105" s="14" customFormat="1">
      <c r="A1105" s="14"/>
      <c r="B1105" s="245"/>
      <c r="C1105" s="246"/>
      <c r="D1105" s="236" t="s">
        <v>161</v>
      </c>
      <c r="E1105" s="247" t="s">
        <v>21</v>
      </c>
      <c r="F1105" s="248" t="s">
        <v>1230</v>
      </c>
      <c r="G1105" s="246"/>
      <c r="H1105" s="249">
        <v>38.490000000000002</v>
      </c>
      <c r="I1105" s="250"/>
      <c r="J1105" s="246"/>
      <c r="K1105" s="246"/>
      <c r="L1105" s="251"/>
      <c r="M1105" s="252"/>
      <c r="N1105" s="253"/>
      <c r="O1105" s="253"/>
      <c r="P1105" s="253"/>
      <c r="Q1105" s="253"/>
      <c r="R1105" s="253"/>
      <c r="S1105" s="253"/>
      <c r="T1105" s="25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55" t="s">
        <v>161</v>
      </c>
      <c r="AU1105" s="255" t="s">
        <v>81</v>
      </c>
      <c r="AV1105" s="14" t="s">
        <v>81</v>
      </c>
      <c r="AW1105" s="14" t="s">
        <v>34</v>
      </c>
      <c r="AX1105" s="14" t="s">
        <v>73</v>
      </c>
      <c r="AY1105" s="255" t="s">
        <v>149</v>
      </c>
    </row>
    <row r="1106" s="14" customFormat="1">
      <c r="A1106" s="14"/>
      <c r="B1106" s="245"/>
      <c r="C1106" s="246"/>
      <c r="D1106" s="236" t="s">
        <v>161</v>
      </c>
      <c r="E1106" s="247" t="s">
        <v>21</v>
      </c>
      <c r="F1106" s="248" t="s">
        <v>1076</v>
      </c>
      <c r="G1106" s="246"/>
      <c r="H1106" s="249">
        <v>-1.8</v>
      </c>
      <c r="I1106" s="250"/>
      <c r="J1106" s="246"/>
      <c r="K1106" s="246"/>
      <c r="L1106" s="251"/>
      <c r="M1106" s="252"/>
      <c r="N1106" s="253"/>
      <c r="O1106" s="253"/>
      <c r="P1106" s="253"/>
      <c r="Q1106" s="253"/>
      <c r="R1106" s="253"/>
      <c r="S1106" s="253"/>
      <c r="T1106" s="25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T1106" s="255" t="s">
        <v>161</v>
      </c>
      <c r="AU1106" s="255" t="s">
        <v>81</v>
      </c>
      <c r="AV1106" s="14" t="s">
        <v>81</v>
      </c>
      <c r="AW1106" s="14" t="s">
        <v>34</v>
      </c>
      <c r="AX1106" s="14" t="s">
        <v>73</v>
      </c>
      <c r="AY1106" s="255" t="s">
        <v>149</v>
      </c>
    </row>
    <row r="1107" s="14" customFormat="1">
      <c r="A1107" s="14"/>
      <c r="B1107" s="245"/>
      <c r="C1107" s="246"/>
      <c r="D1107" s="236" t="s">
        <v>161</v>
      </c>
      <c r="E1107" s="247" t="s">
        <v>21</v>
      </c>
      <c r="F1107" s="248" t="s">
        <v>1231</v>
      </c>
      <c r="G1107" s="246"/>
      <c r="H1107" s="249">
        <v>1.9199999999999999</v>
      </c>
      <c r="I1107" s="250"/>
      <c r="J1107" s="246"/>
      <c r="K1107" s="246"/>
      <c r="L1107" s="251"/>
      <c r="M1107" s="252"/>
      <c r="N1107" s="253"/>
      <c r="O1107" s="253"/>
      <c r="P1107" s="253"/>
      <c r="Q1107" s="253"/>
      <c r="R1107" s="253"/>
      <c r="S1107" s="253"/>
      <c r="T1107" s="25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55" t="s">
        <v>161</v>
      </c>
      <c r="AU1107" s="255" t="s">
        <v>81</v>
      </c>
      <c r="AV1107" s="14" t="s">
        <v>81</v>
      </c>
      <c r="AW1107" s="14" t="s">
        <v>34</v>
      </c>
      <c r="AX1107" s="14" t="s">
        <v>73</v>
      </c>
      <c r="AY1107" s="255" t="s">
        <v>149</v>
      </c>
    </row>
    <row r="1108" s="13" customFormat="1">
      <c r="A1108" s="13"/>
      <c r="B1108" s="234"/>
      <c r="C1108" s="235"/>
      <c r="D1108" s="236" t="s">
        <v>161</v>
      </c>
      <c r="E1108" s="237" t="s">
        <v>21</v>
      </c>
      <c r="F1108" s="238" t="s">
        <v>1023</v>
      </c>
      <c r="G1108" s="235"/>
      <c r="H1108" s="237" t="s">
        <v>21</v>
      </c>
      <c r="I1108" s="239"/>
      <c r="J1108" s="235"/>
      <c r="K1108" s="235"/>
      <c r="L1108" s="240"/>
      <c r="M1108" s="241"/>
      <c r="N1108" s="242"/>
      <c r="O1108" s="242"/>
      <c r="P1108" s="242"/>
      <c r="Q1108" s="242"/>
      <c r="R1108" s="242"/>
      <c r="S1108" s="242"/>
      <c r="T1108" s="243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44" t="s">
        <v>161</v>
      </c>
      <c r="AU1108" s="244" t="s">
        <v>81</v>
      </c>
      <c r="AV1108" s="13" t="s">
        <v>77</v>
      </c>
      <c r="AW1108" s="13" t="s">
        <v>34</v>
      </c>
      <c r="AX1108" s="13" t="s">
        <v>73</v>
      </c>
      <c r="AY1108" s="244" t="s">
        <v>149</v>
      </c>
    </row>
    <row r="1109" s="14" customFormat="1">
      <c r="A1109" s="14"/>
      <c r="B1109" s="245"/>
      <c r="C1109" s="246"/>
      <c r="D1109" s="236" t="s">
        <v>161</v>
      </c>
      <c r="E1109" s="247" t="s">
        <v>21</v>
      </c>
      <c r="F1109" s="248" t="s">
        <v>1232</v>
      </c>
      <c r="G1109" s="246"/>
      <c r="H1109" s="249">
        <v>63.143999999999998</v>
      </c>
      <c r="I1109" s="250"/>
      <c r="J1109" s="246"/>
      <c r="K1109" s="246"/>
      <c r="L1109" s="251"/>
      <c r="M1109" s="252"/>
      <c r="N1109" s="253"/>
      <c r="O1109" s="253"/>
      <c r="P1109" s="253"/>
      <c r="Q1109" s="253"/>
      <c r="R1109" s="253"/>
      <c r="S1109" s="253"/>
      <c r="T1109" s="25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55" t="s">
        <v>161</v>
      </c>
      <c r="AU1109" s="255" t="s">
        <v>81</v>
      </c>
      <c r="AV1109" s="14" t="s">
        <v>81</v>
      </c>
      <c r="AW1109" s="14" t="s">
        <v>34</v>
      </c>
      <c r="AX1109" s="14" t="s">
        <v>73</v>
      </c>
      <c r="AY1109" s="255" t="s">
        <v>149</v>
      </c>
    </row>
    <row r="1110" s="13" customFormat="1">
      <c r="A1110" s="13"/>
      <c r="B1110" s="234"/>
      <c r="C1110" s="235"/>
      <c r="D1110" s="236" t="s">
        <v>161</v>
      </c>
      <c r="E1110" s="237" t="s">
        <v>21</v>
      </c>
      <c r="F1110" s="238" t="s">
        <v>1050</v>
      </c>
      <c r="G1110" s="235"/>
      <c r="H1110" s="237" t="s">
        <v>21</v>
      </c>
      <c r="I1110" s="239"/>
      <c r="J1110" s="235"/>
      <c r="K1110" s="235"/>
      <c r="L1110" s="240"/>
      <c r="M1110" s="241"/>
      <c r="N1110" s="242"/>
      <c r="O1110" s="242"/>
      <c r="P1110" s="242"/>
      <c r="Q1110" s="242"/>
      <c r="R1110" s="242"/>
      <c r="S1110" s="242"/>
      <c r="T1110" s="243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44" t="s">
        <v>161</v>
      </c>
      <c r="AU1110" s="244" t="s">
        <v>81</v>
      </c>
      <c r="AV1110" s="13" t="s">
        <v>77</v>
      </c>
      <c r="AW1110" s="13" t="s">
        <v>34</v>
      </c>
      <c r="AX1110" s="13" t="s">
        <v>73</v>
      </c>
      <c r="AY1110" s="244" t="s">
        <v>149</v>
      </c>
    </row>
    <row r="1111" s="14" customFormat="1">
      <c r="A1111" s="14"/>
      <c r="B1111" s="245"/>
      <c r="C1111" s="246"/>
      <c r="D1111" s="236" t="s">
        <v>161</v>
      </c>
      <c r="E1111" s="247" t="s">
        <v>21</v>
      </c>
      <c r="F1111" s="248" t="s">
        <v>1233</v>
      </c>
      <c r="G1111" s="246"/>
      <c r="H1111" s="249">
        <v>637.01999999999998</v>
      </c>
      <c r="I1111" s="250"/>
      <c r="J1111" s="246"/>
      <c r="K1111" s="246"/>
      <c r="L1111" s="251"/>
      <c r="M1111" s="252"/>
      <c r="N1111" s="253"/>
      <c r="O1111" s="253"/>
      <c r="P1111" s="253"/>
      <c r="Q1111" s="253"/>
      <c r="R1111" s="253"/>
      <c r="S1111" s="253"/>
      <c r="T1111" s="25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55" t="s">
        <v>161</v>
      </c>
      <c r="AU1111" s="255" t="s">
        <v>81</v>
      </c>
      <c r="AV1111" s="14" t="s">
        <v>81</v>
      </c>
      <c r="AW1111" s="14" t="s">
        <v>34</v>
      </c>
      <c r="AX1111" s="14" t="s">
        <v>73</v>
      </c>
      <c r="AY1111" s="255" t="s">
        <v>149</v>
      </c>
    </row>
    <row r="1112" s="14" customFormat="1">
      <c r="A1112" s="14"/>
      <c r="B1112" s="245"/>
      <c r="C1112" s="246"/>
      <c r="D1112" s="236" t="s">
        <v>161</v>
      </c>
      <c r="E1112" s="247" t="s">
        <v>21</v>
      </c>
      <c r="F1112" s="248" t="s">
        <v>1234</v>
      </c>
      <c r="G1112" s="246"/>
      <c r="H1112" s="249">
        <v>-214.40299999999999</v>
      </c>
      <c r="I1112" s="250"/>
      <c r="J1112" s="246"/>
      <c r="K1112" s="246"/>
      <c r="L1112" s="251"/>
      <c r="M1112" s="252"/>
      <c r="N1112" s="253"/>
      <c r="O1112" s="253"/>
      <c r="P1112" s="253"/>
      <c r="Q1112" s="253"/>
      <c r="R1112" s="253"/>
      <c r="S1112" s="253"/>
      <c r="T1112" s="25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T1112" s="255" t="s">
        <v>161</v>
      </c>
      <c r="AU1112" s="255" t="s">
        <v>81</v>
      </c>
      <c r="AV1112" s="14" t="s">
        <v>81</v>
      </c>
      <c r="AW1112" s="14" t="s">
        <v>34</v>
      </c>
      <c r="AX1112" s="14" t="s">
        <v>73</v>
      </c>
      <c r="AY1112" s="255" t="s">
        <v>149</v>
      </c>
    </row>
    <row r="1113" s="14" customFormat="1">
      <c r="A1113" s="14"/>
      <c r="B1113" s="245"/>
      <c r="C1113" s="246"/>
      <c r="D1113" s="236" t="s">
        <v>161</v>
      </c>
      <c r="E1113" s="247" t="s">
        <v>21</v>
      </c>
      <c r="F1113" s="248" t="s">
        <v>1235</v>
      </c>
      <c r="G1113" s="246"/>
      <c r="H1113" s="249">
        <v>-63.201000000000001</v>
      </c>
      <c r="I1113" s="250"/>
      <c r="J1113" s="246"/>
      <c r="K1113" s="246"/>
      <c r="L1113" s="251"/>
      <c r="M1113" s="252"/>
      <c r="N1113" s="253"/>
      <c r="O1113" s="253"/>
      <c r="P1113" s="253"/>
      <c r="Q1113" s="253"/>
      <c r="R1113" s="253"/>
      <c r="S1113" s="253"/>
      <c r="T1113" s="25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5" t="s">
        <v>161</v>
      </c>
      <c r="AU1113" s="255" t="s">
        <v>81</v>
      </c>
      <c r="AV1113" s="14" t="s">
        <v>81</v>
      </c>
      <c r="AW1113" s="14" t="s">
        <v>34</v>
      </c>
      <c r="AX1113" s="14" t="s">
        <v>73</v>
      </c>
      <c r="AY1113" s="255" t="s">
        <v>149</v>
      </c>
    </row>
    <row r="1114" s="14" customFormat="1">
      <c r="A1114" s="14"/>
      <c r="B1114" s="245"/>
      <c r="C1114" s="246"/>
      <c r="D1114" s="236" t="s">
        <v>161</v>
      </c>
      <c r="E1114" s="247" t="s">
        <v>21</v>
      </c>
      <c r="F1114" s="248" t="s">
        <v>1236</v>
      </c>
      <c r="G1114" s="246"/>
      <c r="H1114" s="249">
        <v>34.460000000000001</v>
      </c>
      <c r="I1114" s="250"/>
      <c r="J1114" s="246"/>
      <c r="K1114" s="246"/>
      <c r="L1114" s="251"/>
      <c r="M1114" s="252"/>
      <c r="N1114" s="253"/>
      <c r="O1114" s="253"/>
      <c r="P1114" s="253"/>
      <c r="Q1114" s="253"/>
      <c r="R1114" s="253"/>
      <c r="S1114" s="253"/>
      <c r="T1114" s="254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T1114" s="255" t="s">
        <v>161</v>
      </c>
      <c r="AU1114" s="255" t="s">
        <v>81</v>
      </c>
      <c r="AV1114" s="14" t="s">
        <v>81</v>
      </c>
      <c r="AW1114" s="14" t="s">
        <v>34</v>
      </c>
      <c r="AX1114" s="14" t="s">
        <v>73</v>
      </c>
      <c r="AY1114" s="255" t="s">
        <v>149</v>
      </c>
    </row>
    <row r="1115" s="14" customFormat="1">
      <c r="A1115" s="14"/>
      <c r="B1115" s="245"/>
      <c r="C1115" s="246"/>
      <c r="D1115" s="236" t="s">
        <v>161</v>
      </c>
      <c r="E1115" s="247" t="s">
        <v>21</v>
      </c>
      <c r="F1115" s="248" t="s">
        <v>1237</v>
      </c>
      <c r="G1115" s="246"/>
      <c r="H1115" s="249">
        <v>11.962</v>
      </c>
      <c r="I1115" s="250"/>
      <c r="J1115" s="246"/>
      <c r="K1115" s="246"/>
      <c r="L1115" s="251"/>
      <c r="M1115" s="252"/>
      <c r="N1115" s="253"/>
      <c r="O1115" s="253"/>
      <c r="P1115" s="253"/>
      <c r="Q1115" s="253"/>
      <c r="R1115" s="253"/>
      <c r="S1115" s="253"/>
      <c r="T1115" s="25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55" t="s">
        <v>161</v>
      </c>
      <c r="AU1115" s="255" t="s">
        <v>81</v>
      </c>
      <c r="AV1115" s="14" t="s">
        <v>81</v>
      </c>
      <c r="AW1115" s="14" t="s">
        <v>34</v>
      </c>
      <c r="AX1115" s="14" t="s">
        <v>73</v>
      </c>
      <c r="AY1115" s="255" t="s">
        <v>149</v>
      </c>
    </row>
    <row r="1116" s="13" customFormat="1">
      <c r="A1116" s="13"/>
      <c r="B1116" s="234"/>
      <c r="C1116" s="235"/>
      <c r="D1116" s="236" t="s">
        <v>161</v>
      </c>
      <c r="E1116" s="237" t="s">
        <v>21</v>
      </c>
      <c r="F1116" s="238" t="s">
        <v>1053</v>
      </c>
      <c r="G1116" s="235"/>
      <c r="H1116" s="237" t="s">
        <v>21</v>
      </c>
      <c r="I1116" s="239"/>
      <c r="J1116" s="235"/>
      <c r="K1116" s="235"/>
      <c r="L1116" s="240"/>
      <c r="M1116" s="241"/>
      <c r="N1116" s="242"/>
      <c r="O1116" s="242"/>
      <c r="P1116" s="242"/>
      <c r="Q1116" s="242"/>
      <c r="R1116" s="242"/>
      <c r="S1116" s="242"/>
      <c r="T1116" s="243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44" t="s">
        <v>161</v>
      </c>
      <c r="AU1116" s="244" t="s">
        <v>81</v>
      </c>
      <c r="AV1116" s="13" t="s">
        <v>77</v>
      </c>
      <c r="AW1116" s="13" t="s">
        <v>34</v>
      </c>
      <c r="AX1116" s="13" t="s">
        <v>73</v>
      </c>
      <c r="AY1116" s="244" t="s">
        <v>149</v>
      </c>
    </row>
    <row r="1117" s="14" customFormat="1">
      <c r="A1117" s="14"/>
      <c r="B1117" s="245"/>
      <c r="C1117" s="246"/>
      <c r="D1117" s="236" t="s">
        <v>161</v>
      </c>
      <c r="E1117" s="247" t="s">
        <v>21</v>
      </c>
      <c r="F1117" s="248" t="s">
        <v>1238</v>
      </c>
      <c r="G1117" s="246"/>
      <c r="H1117" s="249">
        <v>181.21000000000001</v>
      </c>
      <c r="I1117" s="250"/>
      <c r="J1117" s="246"/>
      <c r="K1117" s="246"/>
      <c r="L1117" s="251"/>
      <c r="M1117" s="252"/>
      <c r="N1117" s="253"/>
      <c r="O1117" s="253"/>
      <c r="P1117" s="253"/>
      <c r="Q1117" s="253"/>
      <c r="R1117" s="253"/>
      <c r="S1117" s="253"/>
      <c r="T1117" s="25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5" t="s">
        <v>161</v>
      </c>
      <c r="AU1117" s="255" t="s">
        <v>81</v>
      </c>
      <c r="AV1117" s="14" t="s">
        <v>81</v>
      </c>
      <c r="AW1117" s="14" t="s">
        <v>34</v>
      </c>
      <c r="AX1117" s="14" t="s">
        <v>73</v>
      </c>
      <c r="AY1117" s="255" t="s">
        <v>149</v>
      </c>
    </row>
    <row r="1118" s="14" customFormat="1">
      <c r="A1118" s="14"/>
      <c r="B1118" s="245"/>
      <c r="C1118" s="246"/>
      <c r="D1118" s="236" t="s">
        <v>161</v>
      </c>
      <c r="E1118" s="247" t="s">
        <v>21</v>
      </c>
      <c r="F1118" s="248" t="s">
        <v>1061</v>
      </c>
      <c r="G1118" s="246"/>
      <c r="H1118" s="249">
        <v>-43.200000000000003</v>
      </c>
      <c r="I1118" s="250"/>
      <c r="J1118" s="246"/>
      <c r="K1118" s="246"/>
      <c r="L1118" s="251"/>
      <c r="M1118" s="252"/>
      <c r="N1118" s="253"/>
      <c r="O1118" s="253"/>
      <c r="P1118" s="253"/>
      <c r="Q1118" s="253"/>
      <c r="R1118" s="253"/>
      <c r="S1118" s="253"/>
      <c r="T1118" s="25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T1118" s="255" t="s">
        <v>161</v>
      </c>
      <c r="AU1118" s="255" t="s">
        <v>81</v>
      </c>
      <c r="AV1118" s="14" t="s">
        <v>81</v>
      </c>
      <c r="AW1118" s="14" t="s">
        <v>34</v>
      </c>
      <c r="AX1118" s="14" t="s">
        <v>73</v>
      </c>
      <c r="AY1118" s="255" t="s">
        <v>149</v>
      </c>
    </row>
    <row r="1119" s="14" customFormat="1">
      <c r="A1119" s="14"/>
      <c r="B1119" s="245"/>
      <c r="C1119" s="246"/>
      <c r="D1119" s="236" t="s">
        <v>161</v>
      </c>
      <c r="E1119" s="247" t="s">
        <v>21</v>
      </c>
      <c r="F1119" s="248" t="s">
        <v>1239</v>
      </c>
      <c r="G1119" s="246"/>
      <c r="H1119" s="249">
        <v>9.1199999999999992</v>
      </c>
      <c r="I1119" s="250"/>
      <c r="J1119" s="246"/>
      <c r="K1119" s="246"/>
      <c r="L1119" s="251"/>
      <c r="M1119" s="252"/>
      <c r="N1119" s="253"/>
      <c r="O1119" s="253"/>
      <c r="P1119" s="253"/>
      <c r="Q1119" s="253"/>
      <c r="R1119" s="253"/>
      <c r="S1119" s="253"/>
      <c r="T1119" s="25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255" t="s">
        <v>161</v>
      </c>
      <c r="AU1119" s="255" t="s">
        <v>81</v>
      </c>
      <c r="AV1119" s="14" t="s">
        <v>81</v>
      </c>
      <c r="AW1119" s="14" t="s">
        <v>34</v>
      </c>
      <c r="AX1119" s="14" t="s">
        <v>73</v>
      </c>
      <c r="AY1119" s="255" t="s">
        <v>149</v>
      </c>
    </row>
    <row r="1120" s="13" customFormat="1">
      <c r="A1120" s="13"/>
      <c r="B1120" s="234"/>
      <c r="C1120" s="235"/>
      <c r="D1120" s="236" t="s">
        <v>161</v>
      </c>
      <c r="E1120" s="237" t="s">
        <v>21</v>
      </c>
      <c r="F1120" s="238" t="s">
        <v>963</v>
      </c>
      <c r="G1120" s="235"/>
      <c r="H1120" s="237" t="s">
        <v>21</v>
      </c>
      <c r="I1120" s="239"/>
      <c r="J1120" s="235"/>
      <c r="K1120" s="235"/>
      <c r="L1120" s="240"/>
      <c r="M1120" s="241"/>
      <c r="N1120" s="242"/>
      <c r="O1120" s="242"/>
      <c r="P1120" s="242"/>
      <c r="Q1120" s="242"/>
      <c r="R1120" s="242"/>
      <c r="S1120" s="242"/>
      <c r="T1120" s="243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44" t="s">
        <v>161</v>
      </c>
      <c r="AU1120" s="244" t="s">
        <v>81</v>
      </c>
      <c r="AV1120" s="13" t="s">
        <v>77</v>
      </c>
      <c r="AW1120" s="13" t="s">
        <v>34</v>
      </c>
      <c r="AX1120" s="13" t="s">
        <v>73</v>
      </c>
      <c r="AY1120" s="244" t="s">
        <v>149</v>
      </c>
    </row>
    <row r="1121" s="14" customFormat="1">
      <c r="A1121" s="14"/>
      <c r="B1121" s="245"/>
      <c r="C1121" s="246"/>
      <c r="D1121" s="236" t="s">
        <v>161</v>
      </c>
      <c r="E1121" s="247" t="s">
        <v>21</v>
      </c>
      <c r="F1121" s="248" t="s">
        <v>977</v>
      </c>
      <c r="G1121" s="246"/>
      <c r="H1121" s="249">
        <v>8.1999999999999993</v>
      </c>
      <c r="I1121" s="250"/>
      <c r="J1121" s="246"/>
      <c r="K1121" s="246"/>
      <c r="L1121" s="251"/>
      <c r="M1121" s="252"/>
      <c r="N1121" s="253"/>
      <c r="O1121" s="253"/>
      <c r="P1121" s="253"/>
      <c r="Q1121" s="253"/>
      <c r="R1121" s="253"/>
      <c r="S1121" s="253"/>
      <c r="T1121" s="25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55" t="s">
        <v>161</v>
      </c>
      <c r="AU1121" s="255" t="s">
        <v>81</v>
      </c>
      <c r="AV1121" s="14" t="s">
        <v>81</v>
      </c>
      <c r="AW1121" s="14" t="s">
        <v>34</v>
      </c>
      <c r="AX1121" s="14" t="s">
        <v>73</v>
      </c>
      <c r="AY1121" s="255" t="s">
        <v>149</v>
      </c>
    </row>
    <row r="1122" s="13" customFormat="1">
      <c r="A1122" s="13"/>
      <c r="B1122" s="234"/>
      <c r="C1122" s="235"/>
      <c r="D1122" s="236" t="s">
        <v>161</v>
      </c>
      <c r="E1122" s="237" t="s">
        <v>21</v>
      </c>
      <c r="F1122" s="238" t="s">
        <v>1240</v>
      </c>
      <c r="G1122" s="235"/>
      <c r="H1122" s="237" t="s">
        <v>21</v>
      </c>
      <c r="I1122" s="239"/>
      <c r="J1122" s="235"/>
      <c r="K1122" s="235"/>
      <c r="L1122" s="240"/>
      <c r="M1122" s="241"/>
      <c r="N1122" s="242"/>
      <c r="O1122" s="242"/>
      <c r="P1122" s="242"/>
      <c r="Q1122" s="242"/>
      <c r="R1122" s="242"/>
      <c r="S1122" s="242"/>
      <c r="T1122" s="243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44" t="s">
        <v>161</v>
      </c>
      <c r="AU1122" s="244" t="s">
        <v>81</v>
      </c>
      <c r="AV1122" s="13" t="s">
        <v>77</v>
      </c>
      <c r="AW1122" s="13" t="s">
        <v>34</v>
      </c>
      <c r="AX1122" s="13" t="s">
        <v>73</v>
      </c>
      <c r="AY1122" s="244" t="s">
        <v>149</v>
      </c>
    </row>
    <row r="1123" s="14" customFormat="1">
      <c r="A1123" s="14"/>
      <c r="B1123" s="245"/>
      <c r="C1123" s="246"/>
      <c r="D1123" s="236" t="s">
        <v>161</v>
      </c>
      <c r="E1123" s="247" t="s">
        <v>21</v>
      </c>
      <c r="F1123" s="248" t="s">
        <v>1241</v>
      </c>
      <c r="G1123" s="246"/>
      <c r="H1123" s="249">
        <v>1.1000000000000001</v>
      </c>
      <c r="I1123" s="250"/>
      <c r="J1123" s="246"/>
      <c r="K1123" s="246"/>
      <c r="L1123" s="251"/>
      <c r="M1123" s="252"/>
      <c r="N1123" s="253"/>
      <c r="O1123" s="253"/>
      <c r="P1123" s="253"/>
      <c r="Q1123" s="253"/>
      <c r="R1123" s="253"/>
      <c r="S1123" s="253"/>
      <c r="T1123" s="25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T1123" s="255" t="s">
        <v>161</v>
      </c>
      <c r="AU1123" s="255" t="s">
        <v>81</v>
      </c>
      <c r="AV1123" s="14" t="s">
        <v>81</v>
      </c>
      <c r="AW1123" s="14" t="s">
        <v>34</v>
      </c>
      <c r="AX1123" s="14" t="s">
        <v>73</v>
      </c>
      <c r="AY1123" s="255" t="s">
        <v>149</v>
      </c>
    </row>
    <row r="1124" s="13" customFormat="1">
      <c r="A1124" s="13"/>
      <c r="B1124" s="234"/>
      <c r="C1124" s="235"/>
      <c r="D1124" s="236" t="s">
        <v>161</v>
      </c>
      <c r="E1124" s="237" t="s">
        <v>21</v>
      </c>
      <c r="F1124" s="238" t="s">
        <v>669</v>
      </c>
      <c r="G1124" s="235"/>
      <c r="H1124" s="237" t="s">
        <v>21</v>
      </c>
      <c r="I1124" s="239"/>
      <c r="J1124" s="235"/>
      <c r="K1124" s="235"/>
      <c r="L1124" s="240"/>
      <c r="M1124" s="241"/>
      <c r="N1124" s="242"/>
      <c r="O1124" s="242"/>
      <c r="P1124" s="242"/>
      <c r="Q1124" s="242"/>
      <c r="R1124" s="242"/>
      <c r="S1124" s="242"/>
      <c r="T1124" s="243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44" t="s">
        <v>161</v>
      </c>
      <c r="AU1124" s="244" t="s">
        <v>81</v>
      </c>
      <c r="AV1124" s="13" t="s">
        <v>77</v>
      </c>
      <c r="AW1124" s="13" t="s">
        <v>34</v>
      </c>
      <c r="AX1124" s="13" t="s">
        <v>73</v>
      </c>
      <c r="AY1124" s="244" t="s">
        <v>149</v>
      </c>
    </row>
    <row r="1125" s="13" customFormat="1">
      <c r="A1125" s="13"/>
      <c r="B1125" s="234"/>
      <c r="C1125" s="235"/>
      <c r="D1125" s="236" t="s">
        <v>161</v>
      </c>
      <c r="E1125" s="237" t="s">
        <v>21</v>
      </c>
      <c r="F1125" s="238" t="s">
        <v>227</v>
      </c>
      <c r="G1125" s="235"/>
      <c r="H1125" s="237" t="s">
        <v>21</v>
      </c>
      <c r="I1125" s="239"/>
      <c r="J1125" s="235"/>
      <c r="K1125" s="235"/>
      <c r="L1125" s="240"/>
      <c r="M1125" s="241"/>
      <c r="N1125" s="242"/>
      <c r="O1125" s="242"/>
      <c r="P1125" s="242"/>
      <c r="Q1125" s="242"/>
      <c r="R1125" s="242"/>
      <c r="S1125" s="242"/>
      <c r="T1125" s="243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44" t="s">
        <v>161</v>
      </c>
      <c r="AU1125" s="244" t="s">
        <v>81</v>
      </c>
      <c r="AV1125" s="13" t="s">
        <v>77</v>
      </c>
      <c r="AW1125" s="13" t="s">
        <v>34</v>
      </c>
      <c r="AX1125" s="13" t="s">
        <v>73</v>
      </c>
      <c r="AY1125" s="244" t="s">
        <v>149</v>
      </c>
    </row>
    <row r="1126" s="13" customFormat="1">
      <c r="A1126" s="13"/>
      <c r="B1126" s="234"/>
      <c r="C1126" s="235"/>
      <c r="D1126" s="236" t="s">
        <v>161</v>
      </c>
      <c r="E1126" s="237" t="s">
        <v>21</v>
      </c>
      <c r="F1126" s="238" t="s">
        <v>1073</v>
      </c>
      <c r="G1126" s="235"/>
      <c r="H1126" s="237" t="s">
        <v>21</v>
      </c>
      <c r="I1126" s="239"/>
      <c r="J1126" s="235"/>
      <c r="K1126" s="235"/>
      <c r="L1126" s="240"/>
      <c r="M1126" s="241"/>
      <c r="N1126" s="242"/>
      <c r="O1126" s="242"/>
      <c r="P1126" s="242"/>
      <c r="Q1126" s="242"/>
      <c r="R1126" s="242"/>
      <c r="S1126" s="242"/>
      <c r="T1126" s="24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44" t="s">
        <v>161</v>
      </c>
      <c r="AU1126" s="244" t="s">
        <v>81</v>
      </c>
      <c r="AV1126" s="13" t="s">
        <v>77</v>
      </c>
      <c r="AW1126" s="13" t="s">
        <v>34</v>
      </c>
      <c r="AX1126" s="13" t="s">
        <v>73</v>
      </c>
      <c r="AY1126" s="244" t="s">
        <v>149</v>
      </c>
    </row>
    <row r="1127" s="14" customFormat="1">
      <c r="A1127" s="14"/>
      <c r="B1127" s="245"/>
      <c r="C1127" s="246"/>
      <c r="D1127" s="236" t="s">
        <v>161</v>
      </c>
      <c r="E1127" s="247" t="s">
        <v>21</v>
      </c>
      <c r="F1127" s="248" t="s">
        <v>1074</v>
      </c>
      <c r="G1127" s="246"/>
      <c r="H1127" s="249">
        <v>33.799999999999997</v>
      </c>
      <c r="I1127" s="250"/>
      <c r="J1127" s="246"/>
      <c r="K1127" s="246"/>
      <c r="L1127" s="251"/>
      <c r="M1127" s="252"/>
      <c r="N1127" s="253"/>
      <c r="O1127" s="253"/>
      <c r="P1127" s="253"/>
      <c r="Q1127" s="253"/>
      <c r="R1127" s="253"/>
      <c r="S1127" s="253"/>
      <c r="T1127" s="25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55" t="s">
        <v>161</v>
      </c>
      <c r="AU1127" s="255" t="s">
        <v>81</v>
      </c>
      <c r="AV1127" s="14" t="s">
        <v>81</v>
      </c>
      <c r="AW1127" s="14" t="s">
        <v>34</v>
      </c>
      <c r="AX1127" s="14" t="s">
        <v>73</v>
      </c>
      <c r="AY1127" s="255" t="s">
        <v>149</v>
      </c>
    </row>
    <row r="1128" s="13" customFormat="1">
      <c r="A1128" s="13"/>
      <c r="B1128" s="234"/>
      <c r="C1128" s="235"/>
      <c r="D1128" s="236" t="s">
        <v>161</v>
      </c>
      <c r="E1128" s="237" t="s">
        <v>21</v>
      </c>
      <c r="F1128" s="238" t="s">
        <v>1026</v>
      </c>
      <c r="G1128" s="235"/>
      <c r="H1128" s="237" t="s">
        <v>21</v>
      </c>
      <c r="I1128" s="239"/>
      <c r="J1128" s="235"/>
      <c r="K1128" s="235"/>
      <c r="L1128" s="240"/>
      <c r="M1128" s="241"/>
      <c r="N1128" s="242"/>
      <c r="O1128" s="242"/>
      <c r="P1128" s="242"/>
      <c r="Q1128" s="242"/>
      <c r="R1128" s="242"/>
      <c r="S1128" s="242"/>
      <c r="T1128" s="243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44" t="s">
        <v>161</v>
      </c>
      <c r="AU1128" s="244" t="s">
        <v>81</v>
      </c>
      <c r="AV1128" s="13" t="s">
        <v>77</v>
      </c>
      <c r="AW1128" s="13" t="s">
        <v>34</v>
      </c>
      <c r="AX1128" s="13" t="s">
        <v>73</v>
      </c>
      <c r="AY1128" s="244" t="s">
        <v>149</v>
      </c>
    </row>
    <row r="1129" s="14" customFormat="1">
      <c r="A1129" s="14"/>
      <c r="B1129" s="245"/>
      <c r="C1129" s="246"/>
      <c r="D1129" s="236" t="s">
        <v>161</v>
      </c>
      <c r="E1129" s="247" t="s">
        <v>21</v>
      </c>
      <c r="F1129" s="248" t="s">
        <v>1226</v>
      </c>
      <c r="G1129" s="246"/>
      <c r="H1129" s="249">
        <v>25.968</v>
      </c>
      <c r="I1129" s="250"/>
      <c r="J1129" s="246"/>
      <c r="K1129" s="246"/>
      <c r="L1129" s="251"/>
      <c r="M1129" s="252"/>
      <c r="N1129" s="253"/>
      <c r="O1129" s="253"/>
      <c r="P1129" s="253"/>
      <c r="Q1129" s="253"/>
      <c r="R1129" s="253"/>
      <c r="S1129" s="253"/>
      <c r="T1129" s="25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55" t="s">
        <v>161</v>
      </c>
      <c r="AU1129" s="255" t="s">
        <v>81</v>
      </c>
      <c r="AV1129" s="14" t="s">
        <v>81</v>
      </c>
      <c r="AW1129" s="14" t="s">
        <v>34</v>
      </c>
      <c r="AX1129" s="14" t="s">
        <v>73</v>
      </c>
      <c r="AY1129" s="255" t="s">
        <v>149</v>
      </c>
    </row>
    <row r="1130" s="13" customFormat="1">
      <c r="A1130" s="13"/>
      <c r="B1130" s="234"/>
      <c r="C1130" s="235"/>
      <c r="D1130" s="236" t="s">
        <v>161</v>
      </c>
      <c r="E1130" s="237" t="s">
        <v>21</v>
      </c>
      <c r="F1130" s="238" t="s">
        <v>1056</v>
      </c>
      <c r="G1130" s="235"/>
      <c r="H1130" s="237" t="s">
        <v>21</v>
      </c>
      <c r="I1130" s="239"/>
      <c r="J1130" s="235"/>
      <c r="K1130" s="235"/>
      <c r="L1130" s="240"/>
      <c r="M1130" s="241"/>
      <c r="N1130" s="242"/>
      <c r="O1130" s="242"/>
      <c r="P1130" s="242"/>
      <c r="Q1130" s="242"/>
      <c r="R1130" s="242"/>
      <c r="S1130" s="242"/>
      <c r="T1130" s="243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44" t="s">
        <v>161</v>
      </c>
      <c r="AU1130" s="244" t="s">
        <v>81</v>
      </c>
      <c r="AV1130" s="13" t="s">
        <v>77</v>
      </c>
      <c r="AW1130" s="13" t="s">
        <v>34</v>
      </c>
      <c r="AX1130" s="13" t="s">
        <v>73</v>
      </c>
      <c r="AY1130" s="244" t="s">
        <v>149</v>
      </c>
    </row>
    <row r="1131" s="14" customFormat="1">
      <c r="A1131" s="14"/>
      <c r="B1131" s="245"/>
      <c r="C1131" s="246"/>
      <c r="D1131" s="236" t="s">
        <v>161</v>
      </c>
      <c r="E1131" s="247" t="s">
        <v>21</v>
      </c>
      <c r="F1131" s="248" t="s">
        <v>1242</v>
      </c>
      <c r="G1131" s="246"/>
      <c r="H1131" s="249">
        <v>328.87</v>
      </c>
      <c r="I1131" s="250"/>
      <c r="J1131" s="246"/>
      <c r="K1131" s="246"/>
      <c r="L1131" s="251"/>
      <c r="M1131" s="252"/>
      <c r="N1131" s="253"/>
      <c r="O1131" s="253"/>
      <c r="P1131" s="253"/>
      <c r="Q1131" s="253"/>
      <c r="R1131" s="253"/>
      <c r="S1131" s="253"/>
      <c r="T1131" s="25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55" t="s">
        <v>161</v>
      </c>
      <c r="AU1131" s="255" t="s">
        <v>81</v>
      </c>
      <c r="AV1131" s="14" t="s">
        <v>81</v>
      </c>
      <c r="AW1131" s="14" t="s">
        <v>34</v>
      </c>
      <c r="AX1131" s="14" t="s">
        <v>73</v>
      </c>
      <c r="AY1131" s="255" t="s">
        <v>149</v>
      </c>
    </row>
    <row r="1132" s="14" customFormat="1">
      <c r="A1132" s="14"/>
      <c r="B1132" s="245"/>
      <c r="C1132" s="246"/>
      <c r="D1132" s="236" t="s">
        <v>161</v>
      </c>
      <c r="E1132" s="247" t="s">
        <v>21</v>
      </c>
      <c r="F1132" s="248" t="s">
        <v>1063</v>
      </c>
      <c r="G1132" s="246"/>
      <c r="H1132" s="249">
        <v>-8.5250000000000004</v>
      </c>
      <c r="I1132" s="250"/>
      <c r="J1132" s="246"/>
      <c r="K1132" s="246"/>
      <c r="L1132" s="251"/>
      <c r="M1132" s="252"/>
      <c r="N1132" s="253"/>
      <c r="O1132" s="253"/>
      <c r="P1132" s="253"/>
      <c r="Q1132" s="253"/>
      <c r="R1132" s="253"/>
      <c r="S1132" s="253"/>
      <c r="T1132" s="25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55" t="s">
        <v>161</v>
      </c>
      <c r="AU1132" s="255" t="s">
        <v>81</v>
      </c>
      <c r="AV1132" s="14" t="s">
        <v>81</v>
      </c>
      <c r="AW1132" s="14" t="s">
        <v>34</v>
      </c>
      <c r="AX1132" s="14" t="s">
        <v>73</v>
      </c>
      <c r="AY1132" s="255" t="s">
        <v>149</v>
      </c>
    </row>
    <row r="1133" s="14" customFormat="1">
      <c r="A1133" s="14"/>
      <c r="B1133" s="245"/>
      <c r="C1133" s="246"/>
      <c r="D1133" s="236" t="s">
        <v>161</v>
      </c>
      <c r="E1133" s="247" t="s">
        <v>21</v>
      </c>
      <c r="F1133" s="248" t="s">
        <v>1243</v>
      </c>
      <c r="G1133" s="246"/>
      <c r="H1133" s="249">
        <v>1.72</v>
      </c>
      <c r="I1133" s="250"/>
      <c r="J1133" s="246"/>
      <c r="K1133" s="246"/>
      <c r="L1133" s="251"/>
      <c r="M1133" s="252"/>
      <c r="N1133" s="253"/>
      <c r="O1133" s="253"/>
      <c r="P1133" s="253"/>
      <c r="Q1133" s="253"/>
      <c r="R1133" s="253"/>
      <c r="S1133" s="253"/>
      <c r="T1133" s="25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55" t="s">
        <v>161</v>
      </c>
      <c r="AU1133" s="255" t="s">
        <v>81</v>
      </c>
      <c r="AV1133" s="14" t="s">
        <v>81</v>
      </c>
      <c r="AW1133" s="14" t="s">
        <v>34</v>
      </c>
      <c r="AX1133" s="14" t="s">
        <v>73</v>
      </c>
      <c r="AY1133" s="255" t="s">
        <v>149</v>
      </c>
    </row>
    <row r="1134" s="13" customFormat="1">
      <c r="A1134" s="13"/>
      <c r="B1134" s="234"/>
      <c r="C1134" s="235"/>
      <c r="D1134" s="236" t="s">
        <v>161</v>
      </c>
      <c r="E1134" s="237" t="s">
        <v>21</v>
      </c>
      <c r="F1134" s="238" t="s">
        <v>1053</v>
      </c>
      <c r="G1134" s="235"/>
      <c r="H1134" s="237" t="s">
        <v>21</v>
      </c>
      <c r="I1134" s="239"/>
      <c r="J1134" s="235"/>
      <c r="K1134" s="235"/>
      <c r="L1134" s="240"/>
      <c r="M1134" s="241"/>
      <c r="N1134" s="242"/>
      <c r="O1134" s="242"/>
      <c r="P1134" s="242"/>
      <c r="Q1134" s="242"/>
      <c r="R1134" s="242"/>
      <c r="S1134" s="242"/>
      <c r="T1134" s="243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44" t="s">
        <v>161</v>
      </c>
      <c r="AU1134" s="244" t="s">
        <v>81</v>
      </c>
      <c r="AV1134" s="13" t="s">
        <v>77</v>
      </c>
      <c r="AW1134" s="13" t="s">
        <v>34</v>
      </c>
      <c r="AX1134" s="13" t="s">
        <v>73</v>
      </c>
      <c r="AY1134" s="244" t="s">
        <v>149</v>
      </c>
    </row>
    <row r="1135" s="14" customFormat="1">
      <c r="A1135" s="14"/>
      <c r="B1135" s="245"/>
      <c r="C1135" s="246"/>
      <c r="D1135" s="236" t="s">
        <v>161</v>
      </c>
      <c r="E1135" s="247" t="s">
        <v>21</v>
      </c>
      <c r="F1135" s="248" t="s">
        <v>1244</v>
      </c>
      <c r="G1135" s="246"/>
      <c r="H1135" s="249">
        <v>125.91800000000001</v>
      </c>
      <c r="I1135" s="250"/>
      <c r="J1135" s="246"/>
      <c r="K1135" s="246"/>
      <c r="L1135" s="251"/>
      <c r="M1135" s="252"/>
      <c r="N1135" s="253"/>
      <c r="O1135" s="253"/>
      <c r="P1135" s="253"/>
      <c r="Q1135" s="253"/>
      <c r="R1135" s="253"/>
      <c r="S1135" s="253"/>
      <c r="T1135" s="25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55" t="s">
        <v>161</v>
      </c>
      <c r="AU1135" s="255" t="s">
        <v>81</v>
      </c>
      <c r="AV1135" s="14" t="s">
        <v>81</v>
      </c>
      <c r="AW1135" s="14" t="s">
        <v>34</v>
      </c>
      <c r="AX1135" s="14" t="s">
        <v>73</v>
      </c>
      <c r="AY1135" s="255" t="s">
        <v>149</v>
      </c>
    </row>
    <row r="1136" s="14" customFormat="1">
      <c r="A1136" s="14"/>
      <c r="B1136" s="245"/>
      <c r="C1136" s="246"/>
      <c r="D1136" s="236" t="s">
        <v>161</v>
      </c>
      <c r="E1136" s="247" t="s">
        <v>21</v>
      </c>
      <c r="F1136" s="248" t="s">
        <v>1245</v>
      </c>
      <c r="G1136" s="246"/>
      <c r="H1136" s="249">
        <v>-30.675000000000001</v>
      </c>
      <c r="I1136" s="250"/>
      <c r="J1136" s="246"/>
      <c r="K1136" s="246"/>
      <c r="L1136" s="251"/>
      <c r="M1136" s="252"/>
      <c r="N1136" s="253"/>
      <c r="O1136" s="253"/>
      <c r="P1136" s="253"/>
      <c r="Q1136" s="253"/>
      <c r="R1136" s="253"/>
      <c r="S1136" s="253"/>
      <c r="T1136" s="25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55" t="s">
        <v>161</v>
      </c>
      <c r="AU1136" s="255" t="s">
        <v>81</v>
      </c>
      <c r="AV1136" s="14" t="s">
        <v>81</v>
      </c>
      <c r="AW1136" s="14" t="s">
        <v>34</v>
      </c>
      <c r="AX1136" s="14" t="s">
        <v>73</v>
      </c>
      <c r="AY1136" s="255" t="s">
        <v>149</v>
      </c>
    </row>
    <row r="1137" s="14" customFormat="1">
      <c r="A1137" s="14"/>
      <c r="B1137" s="245"/>
      <c r="C1137" s="246"/>
      <c r="D1137" s="236" t="s">
        <v>161</v>
      </c>
      <c r="E1137" s="247" t="s">
        <v>21</v>
      </c>
      <c r="F1137" s="248" t="s">
        <v>1246</v>
      </c>
      <c r="G1137" s="246"/>
      <c r="H1137" s="249">
        <v>6.3499999999999996</v>
      </c>
      <c r="I1137" s="250"/>
      <c r="J1137" s="246"/>
      <c r="K1137" s="246"/>
      <c r="L1137" s="251"/>
      <c r="M1137" s="252"/>
      <c r="N1137" s="253"/>
      <c r="O1137" s="253"/>
      <c r="P1137" s="253"/>
      <c r="Q1137" s="253"/>
      <c r="R1137" s="253"/>
      <c r="S1137" s="253"/>
      <c r="T1137" s="25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55" t="s">
        <v>161</v>
      </c>
      <c r="AU1137" s="255" t="s">
        <v>81</v>
      </c>
      <c r="AV1137" s="14" t="s">
        <v>81</v>
      </c>
      <c r="AW1137" s="14" t="s">
        <v>34</v>
      </c>
      <c r="AX1137" s="14" t="s">
        <v>73</v>
      </c>
      <c r="AY1137" s="255" t="s">
        <v>149</v>
      </c>
    </row>
    <row r="1138" s="13" customFormat="1">
      <c r="A1138" s="13"/>
      <c r="B1138" s="234"/>
      <c r="C1138" s="235"/>
      <c r="D1138" s="236" t="s">
        <v>161</v>
      </c>
      <c r="E1138" s="237" t="s">
        <v>21</v>
      </c>
      <c r="F1138" s="238" t="s">
        <v>1240</v>
      </c>
      <c r="G1138" s="235"/>
      <c r="H1138" s="237" t="s">
        <v>21</v>
      </c>
      <c r="I1138" s="239"/>
      <c r="J1138" s="235"/>
      <c r="K1138" s="235"/>
      <c r="L1138" s="240"/>
      <c r="M1138" s="241"/>
      <c r="N1138" s="242"/>
      <c r="O1138" s="242"/>
      <c r="P1138" s="242"/>
      <c r="Q1138" s="242"/>
      <c r="R1138" s="242"/>
      <c r="S1138" s="242"/>
      <c r="T1138" s="243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44" t="s">
        <v>161</v>
      </c>
      <c r="AU1138" s="244" t="s">
        <v>81</v>
      </c>
      <c r="AV1138" s="13" t="s">
        <v>77</v>
      </c>
      <c r="AW1138" s="13" t="s">
        <v>34</v>
      </c>
      <c r="AX1138" s="13" t="s">
        <v>73</v>
      </c>
      <c r="AY1138" s="244" t="s">
        <v>149</v>
      </c>
    </row>
    <row r="1139" s="14" customFormat="1">
      <c r="A1139" s="14"/>
      <c r="B1139" s="245"/>
      <c r="C1139" s="246"/>
      <c r="D1139" s="236" t="s">
        <v>161</v>
      </c>
      <c r="E1139" s="247" t="s">
        <v>21</v>
      </c>
      <c r="F1139" s="248" t="s">
        <v>1247</v>
      </c>
      <c r="G1139" s="246"/>
      <c r="H1139" s="249">
        <v>1.6000000000000001</v>
      </c>
      <c r="I1139" s="250"/>
      <c r="J1139" s="246"/>
      <c r="K1139" s="246"/>
      <c r="L1139" s="251"/>
      <c r="M1139" s="252"/>
      <c r="N1139" s="253"/>
      <c r="O1139" s="253"/>
      <c r="P1139" s="253"/>
      <c r="Q1139" s="253"/>
      <c r="R1139" s="253"/>
      <c r="S1139" s="253"/>
      <c r="T1139" s="25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T1139" s="255" t="s">
        <v>161</v>
      </c>
      <c r="AU1139" s="255" t="s">
        <v>81</v>
      </c>
      <c r="AV1139" s="14" t="s">
        <v>81</v>
      </c>
      <c r="AW1139" s="14" t="s">
        <v>34</v>
      </c>
      <c r="AX1139" s="14" t="s">
        <v>73</v>
      </c>
      <c r="AY1139" s="255" t="s">
        <v>149</v>
      </c>
    </row>
    <row r="1140" s="13" customFormat="1">
      <c r="A1140" s="13"/>
      <c r="B1140" s="234"/>
      <c r="C1140" s="235"/>
      <c r="D1140" s="236" t="s">
        <v>161</v>
      </c>
      <c r="E1140" s="237" t="s">
        <v>21</v>
      </c>
      <c r="F1140" s="238" t="s">
        <v>226</v>
      </c>
      <c r="G1140" s="235"/>
      <c r="H1140" s="237" t="s">
        <v>21</v>
      </c>
      <c r="I1140" s="239"/>
      <c r="J1140" s="235"/>
      <c r="K1140" s="235"/>
      <c r="L1140" s="240"/>
      <c r="M1140" s="241"/>
      <c r="N1140" s="242"/>
      <c r="O1140" s="242"/>
      <c r="P1140" s="242"/>
      <c r="Q1140" s="242"/>
      <c r="R1140" s="242"/>
      <c r="S1140" s="242"/>
      <c r="T1140" s="243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44" t="s">
        <v>161</v>
      </c>
      <c r="AU1140" s="244" t="s">
        <v>81</v>
      </c>
      <c r="AV1140" s="13" t="s">
        <v>77</v>
      </c>
      <c r="AW1140" s="13" t="s">
        <v>34</v>
      </c>
      <c r="AX1140" s="13" t="s">
        <v>73</v>
      </c>
      <c r="AY1140" s="244" t="s">
        <v>149</v>
      </c>
    </row>
    <row r="1141" s="13" customFormat="1">
      <c r="A1141" s="13"/>
      <c r="B1141" s="234"/>
      <c r="C1141" s="235"/>
      <c r="D1141" s="236" t="s">
        <v>161</v>
      </c>
      <c r="E1141" s="237" t="s">
        <v>21</v>
      </c>
      <c r="F1141" s="238" t="s">
        <v>227</v>
      </c>
      <c r="G1141" s="235"/>
      <c r="H1141" s="237" t="s">
        <v>21</v>
      </c>
      <c r="I1141" s="239"/>
      <c r="J1141" s="235"/>
      <c r="K1141" s="235"/>
      <c r="L1141" s="240"/>
      <c r="M1141" s="241"/>
      <c r="N1141" s="242"/>
      <c r="O1141" s="242"/>
      <c r="P1141" s="242"/>
      <c r="Q1141" s="242"/>
      <c r="R1141" s="242"/>
      <c r="S1141" s="242"/>
      <c r="T1141" s="24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44" t="s">
        <v>161</v>
      </c>
      <c r="AU1141" s="244" t="s">
        <v>81</v>
      </c>
      <c r="AV1141" s="13" t="s">
        <v>77</v>
      </c>
      <c r="AW1141" s="13" t="s">
        <v>34</v>
      </c>
      <c r="AX1141" s="13" t="s">
        <v>73</v>
      </c>
      <c r="AY1141" s="244" t="s">
        <v>149</v>
      </c>
    </row>
    <row r="1142" s="13" customFormat="1">
      <c r="A1142" s="13"/>
      <c r="B1142" s="234"/>
      <c r="C1142" s="235"/>
      <c r="D1142" s="236" t="s">
        <v>161</v>
      </c>
      <c r="E1142" s="237" t="s">
        <v>21</v>
      </c>
      <c r="F1142" s="238" t="s">
        <v>1073</v>
      </c>
      <c r="G1142" s="235"/>
      <c r="H1142" s="237" t="s">
        <v>21</v>
      </c>
      <c r="I1142" s="239"/>
      <c r="J1142" s="235"/>
      <c r="K1142" s="235"/>
      <c r="L1142" s="240"/>
      <c r="M1142" s="241"/>
      <c r="N1142" s="242"/>
      <c r="O1142" s="242"/>
      <c r="P1142" s="242"/>
      <c r="Q1142" s="242"/>
      <c r="R1142" s="242"/>
      <c r="S1142" s="242"/>
      <c r="T1142" s="243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44" t="s">
        <v>161</v>
      </c>
      <c r="AU1142" s="244" t="s">
        <v>81</v>
      </c>
      <c r="AV1142" s="13" t="s">
        <v>77</v>
      </c>
      <c r="AW1142" s="13" t="s">
        <v>34</v>
      </c>
      <c r="AX1142" s="13" t="s">
        <v>73</v>
      </c>
      <c r="AY1142" s="244" t="s">
        <v>149</v>
      </c>
    </row>
    <row r="1143" s="14" customFormat="1">
      <c r="A1143" s="14"/>
      <c r="B1143" s="245"/>
      <c r="C1143" s="246"/>
      <c r="D1143" s="236" t="s">
        <v>161</v>
      </c>
      <c r="E1143" s="247" t="s">
        <v>21</v>
      </c>
      <c r="F1143" s="248" t="s">
        <v>1248</v>
      </c>
      <c r="G1143" s="246"/>
      <c r="H1143" s="249">
        <v>36.219999999999999</v>
      </c>
      <c r="I1143" s="250"/>
      <c r="J1143" s="246"/>
      <c r="K1143" s="246"/>
      <c r="L1143" s="251"/>
      <c r="M1143" s="252"/>
      <c r="N1143" s="253"/>
      <c r="O1143" s="253"/>
      <c r="P1143" s="253"/>
      <c r="Q1143" s="253"/>
      <c r="R1143" s="253"/>
      <c r="S1143" s="253"/>
      <c r="T1143" s="254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T1143" s="255" t="s">
        <v>161</v>
      </c>
      <c r="AU1143" s="255" t="s">
        <v>81</v>
      </c>
      <c r="AV1143" s="14" t="s">
        <v>81</v>
      </c>
      <c r="AW1143" s="14" t="s">
        <v>34</v>
      </c>
      <c r="AX1143" s="14" t="s">
        <v>73</v>
      </c>
      <c r="AY1143" s="255" t="s">
        <v>149</v>
      </c>
    </row>
    <row r="1144" s="14" customFormat="1">
      <c r="A1144" s="14"/>
      <c r="B1144" s="245"/>
      <c r="C1144" s="246"/>
      <c r="D1144" s="236" t="s">
        <v>161</v>
      </c>
      <c r="E1144" s="247" t="s">
        <v>21</v>
      </c>
      <c r="F1144" s="248" t="s">
        <v>1077</v>
      </c>
      <c r="G1144" s="246"/>
      <c r="H1144" s="249">
        <v>-1.5</v>
      </c>
      <c r="I1144" s="250"/>
      <c r="J1144" s="246"/>
      <c r="K1144" s="246"/>
      <c r="L1144" s="251"/>
      <c r="M1144" s="252"/>
      <c r="N1144" s="253"/>
      <c r="O1144" s="253"/>
      <c r="P1144" s="253"/>
      <c r="Q1144" s="253"/>
      <c r="R1144" s="253"/>
      <c r="S1144" s="253"/>
      <c r="T1144" s="254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55" t="s">
        <v>161</v>
      </c>
      <c r="AU1144" s="255" t="s">
        <v>81</v>
      </c>
      <c r="AV1144" s="14" t="s">
        <v>81</v>
      </c>
      <c r="AW1144" s="14" t="s">
        <v>34</v>
      </c>
      <c r="AX1144" s="14" t="s">
        <v>73</v>
      </c>
      <c r="AY1144" s="255" t="s">
        <v>149</v>
      </c>
    </row>
    <row r="1145" s="14" customFormat="1">
      <c r="A1145" s="14"/>
      <c r="B1145" s="245"/>
      <c r="C1145" s="246"/>
      <c r="D1145" s="236" t="s">
        <v>161</v>
      </c>
      <c r="E1145" s="247" t="s">
        <v>21</v>
      </c>
      <c r="F1145" s="248" t="s">
        <v>1249</v>
      </c>
      <c r="G1145" s="246"/>
      <c r="H1145" s="249">
        <v>1.6000000000000001</v>
      </c>
      <c r="I1145" s="250"/>
      <c r="J1145" s="246"/>
      <c r="K1145" s="246"/>
      <c r="L1145" s="251"/>
      <c r="M1145" s="252"/>
      <c r="N1145" s="253"/>
      <c r="O1145" s="253"/>
      <c r="P1145" s="253"/>
      <c r="Q1145" s="253"/>
      <c r="R1145" s="253"/>
      <c r="S1145" s="253"/>
      <c r="T1145" s="25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T1145" s="255" t="s">
        <v>161</v>
      </c>
      <c r="AU1145" s="255" t="s">
        <v>81</v>
      </c>
      <c r="AV1145" s="14" t="s">
        <v>81</v>
      </c>
      <c r="AW1145" s="14" t="s">
        <v>34</v>
      </c>
      <c r="AX1145" s="14" t="s">
        <v>73</v>
      </c>
      <c r="AY1145" s="255" t="s">
        <v>149</v>
      </c>
    </row>
    <row r="1146" s="13" customFormat="1">
      <c r="A1146" s="13"/>
      <c r="B1146" s="234"/>
      <c r="C1146" s="235"/>
      <c r="D1146" s="236" t="s">
        <v>161</v>
      </c>
      <c r="E1146" s="237" t="s">
        <v>21</v>
      </c>
      <c r="F1146" s="238" t="s">
        <v>1023</v>
      </c>
      <c r="G1146" s="235"/>
      <c r="H1146" s="237" t="s">
        <v>21</v>
      </c>
      <c r="I1146" s="239"/>
      <c r="J1146" s="235"/>
      <c r="K1146" s="235"/>
      <c r="L1146" s="240"/>
      <c r="M1146" s="241"/>
      <c r="N1146" s="242"/>
      <c r="O1146" s="242"/>
      <c r="P1146" s="242"/>
      <c r="Q1146" s="242"/>
      <c r="R1146" s="242"/>
      <c r="S1146" s="242"/>
      <c r="T1146" s="243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44" t="s">
        <v>161</v>
      </c>
      <c r="AU1146" s="244" t="s">
        <v>81</v>
      </c>
      <c r="AV1146" s="13" t="s">
        <v>77</v>
      </c>
      <c r="AW1146" s="13" t="s">
        <v>34</v>
      </c>
      <c r="AX1146" s="13" t="s">
        <v>73</v>
      </c>
      <c r="AY1146" s="244" t="s">
        <v>149</v>
      </c>
    </row>
    <row r="1147" s="14" customFormat="1">
      <c r="A1147" s="14"/>
      <c r="B1147" s="245"/>
      <c r="C1147" s="246"/>
      <c r="D1147" s="236" t="s">
        <v>161</v>
      </c>
      <c r="E1147" s="247" t="s">
        <v>21</v>
      </c>
      <c r="F1147" s="248" t="s">
        <v>1232</v>
      </c>
      <c r="G1147" s="246"/>
      <c r="H1147" s="249">
        <v>63.143999999999998</v>
      </c>
      <c r="I1147" s="250"/>
      <c r="J1147" s="246"/>
      <c r="K1147" s="246"/>
      <c r="L1147" s="251"/>
      <c r="M1147" s="252"/>
      <c r="N1147" s="253"/>
      <c r="O1147" s="253"/>
      <c r="P1147" s="253"/>
      <c r="Q1147" s="253"/>
      <c r="R1147" s="253"/>
      <c r="S1147" s="253"/>
      <c r="T1147" s="25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T1147" s="255" t="s">
        <v>161</v>
      </c>
      <c r="AU1147" s="255" t="s">
        <v>81</v>
      </c>
      <c r="AV1147" s="14" t="s">
        <v>81</v>
      </c>
      <c r="AW1147" s="14" t="s">
        <v>34</v>
      </c>
      <c r="AX1147" s="14" t="s">
        <v>73</v>
      </c>
      <c r="AY1147" s="255" t="s">
        <v>149</v>
      </c>
    </row>
    <row r="1148" s="13" customFormat="1">
      <c r="A1148" s="13"/>
      <c r="B1148" s="234"/>
      <c r="C1148" s="235"/>
      <c r="D1148" s="236" t="s">
        <v>161</v>
      </c>
      <c r="E1148" s="237" t="s">
        <v>21</v>
      </c>
      <c r="F1148" s="238" t="s">
        <v>1050</v>
      </c>
      <c r="G1148" s="235"/>
      <c r="H1148" s="237" t="s">
        <v>21</v>
      </c>
      <c r="I1148" s="239"/>
      <c r="J1148" s="235"/>
      <c r="K1148" s="235"/>
      <c r="L1148" s="240"/>
      <c r="M1148" s="241"/>
      <c r="N1148" s="242"/>
      <c r="O1148" s="242"/>
      <c r="P1148" s="242"/>
      <c r="Q1148" s="242"/>
      <c r="R1148" s="242"/>
      <c r="S1148" s="242"/>
      <c r="T1148" s="243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44" t="s">
        <v>161</v>
      </c>
      <c r="AU1148" s="244" t="s">
        <v>81</v>
      </c>
      <c r="AV1148" s="13" t="s">
        <v>77</v>
      </c>
      <c r="AW1148" s="13" t="s">
        <v>34</v>
      </c>
      <c r="AX1148" s="13" t="s">
        <v>73</v>
      </c>
      <c r="AY1148" s="244" t="s">
        <v>149</v>
      </c>
    </row>
    <row r="1149" s="14" customFormat="1">
      <c r="A1149" s="14"/>
      <c r="B1149" s="245"/>
      <c r="C1149" s="246"/>
      <c r="D1149" s="236" t="s">
        <v>161</v>
      </c>
      <c r="E1149" s="247" t="s">
        <v>21</v>
      </c>
      <c r="F1149" s="248" t="s">
        <v>1250</v>
      </c>
      <c r="G1149" s="246"/>
      <c r="H1149" s="249">
        <v>831.12</v>
      </c>
      <c r="I1149" s="250"/>
      <c r="J1149" s="246"/>
      <c r="K1149" s="246"/>
      <c r="L1149" s="251"/>
      <c r="M1149" s="252"/>
      <c r="N1149" s="253"/>
      <c r="O1149" s="253"/>
      <c r="P1149" s="253"/>
      <c r="Q1149" s="253"/>
      <c r="R1149" s="253"/>
      <c r="S1149" s="253"/>
      <c r="T1149" s="254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T1149" s="255" t="s">
        <v>161</v>
      </c>
      <c r="AU1149" s="255" t="s">
        <v>81</v>
      </c>
      <c r="AV1149" s="14" t="s">
        <v>81</v>
      </c>
      <c r="AW1149" s="14" t="s">
        <v>34</v>
      </c>
      <c r="AX1149" s="14" t="s">
        <v>73</v>
      </c>
      <c r="AY1149" s="255" t="s">
        <v>149</v>
      </c>
    </row>
    <row r="1150" s="14" customFormat="1">
      <c r="A1150" s="14"/>
      <c r="B1150" s="245"/>
      <c r="C1150" s="246"/>
      <c r="D1150" s="236" t="s">
        <v>161</v>
      </c>
      <c r="E1150" s="247" t="s">
        <v>21</v>
      </c>
      <c r="F1150" s="248" t="s">
        <v>1251</v>
      </c>
      <c r="G1150" s="246"/>
      <c r="H1150" s="249">
        <v>-344.00799999999998</v>
      </c>
      <c r="I1150" s="250"/>
      <c r="J1150" s="246"/>
      <c r="K1150" s="246"/>
      <c r="L1150" s="251"/>
      <c r="M1150" s="252"/>
      <c r="N1150" s="253"/>
      <c r="O1150" s="253"/>
      <c r="P1150" s="253"/>
      <c r="Q1150" s="253"/>
      <c r="R1150" s="253"/>
      <c r="S1150" s="253"/>
      <c r="T1150" s="25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55" t="s">
        <v>161</v>
      </c>
      <c r="AU1150" s="255" t="s">
        <v>81</v>
      </c>
      <c r="AV1150" s="14" t="s">
        <v>81</v>
      </c>
      <c r="AW1150" s="14" t="s">
        <v>34</v>
      </c>
      <c r="AX1150" s="14" t="s">
        <v>73</v>
      </c>
      <c r="AY1150" s="255" t="s">
        <v>149</v>
      </c>
    </row>
    <row r="1151" s="14" customFormat="1">
      <c r="A1151" s="14"/>
      <c r="B1151" s="245"/>
      <c r="C1151" s="246"/>
      <c r="D1151" s="236" t="s">
        <v>161</v>
      </c>
      <c r="E1151" s="247" t="s">
        <v>21</v>
      </c>
      <c r="F1151" s="248" t="s">
        <v>1252</v>
      </c>
      <c r="G1151" s="246"/>
      <c r="H1151" s="249">
        <v>55.859999999999999</v>
      </c>
      <c r="I1151" s="250"/>
      <c r="J1151" s="246"/>
      <c r="K1151" s="246"/>
      <c r="L1151" s="251"/>
      <c r="M1151" s="252"/>
      <c r="N1151" s="253"/>
      <c r="O1151" s="253"/>
      <c r="P1151" s="253"/>
      <c r="Q1151" s="253"/>
      <c r="R1151" s="253"/>
      <c r="S1151" s="253"/>
      <c r="T1151" s="25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55" t="s">
        <v>161</v>
      </c>
      <c r="AU1151" s="255" t="s">
        <v>81</v>
      </c>
      <c r="AV1151" s="14" t="s">
        <v>81</v>
      </c>
      <c r="AW1151" s="14" t="s">
        <v>34</v>
      </c>
      <c r="AX1151" s="14" t="s">
        <v>73</v>
      </c>
      <c r="AY1151" s="255" t="s">
        <v>149</v>
      </c>
    </row>
    <row r="1152" s="13" customFormat="1">
      <c r="A1152" s="13"/>
      <c r="B1152" s="234"/>
      <c r="C1152" s="235"/>
      <c r="D1152" s="236" t="s">
        <v>161</v>
      </c>
      <c r="E1152" s="237" t="s">
        <v>21</v>
      </c>
      <c r="F1152" s="238" t="s">
        <v>1106</v>
      </c>
      <c r="G1152" s="235"/>
      <c r="H1152" s="237" t="s">
        <v>21</v>
      </c>
      <c r="I1152" s="239"/>
      <c r="J1152" s="235"/>
      <c r="K1152" s="235"/>
      <c r="L1152" s="240"/>
      <c r="M1152" s="241"/>
      <c r="N1152" s="242"/>
      <c r="O1152" s="242"/>
      <c r="P1152" s="242"/>
      <c r="Q1152" s="242"/>
      <c r="R1152" s="242"/>
      <c r="S1152" s="242"/>
      <c r="T1152" s="24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44" t="s">
        <v>161</v>
      </c>
      <c r="AU1152" s="244" t="s">
        <v>81</v>
      </c>
      <c r="AV1152" s="13" t="s">
        <v>77</v>
      </c>
      <c r="AW1152" s="13" t="s">
        <v>34</v>
      </c>
      <c r="AX1152" s="13" t="s">
        <v>73</v>
      </c>
      <c r="AY1152" s="244" t="s">
        <v>149</v>
      </c>
    </row>
    <row r="1153" s="14" customFormat="1">
      <c r="A1153" s="14"/>
      <c r="B1153" s="245"/>
      <c r="C1153" s="246"/>
      <c r="D1153" s="236" t="s">
        <v>161</v>
      </c>
      <c r="E1153" s="247" t="s">
        <v>21</v>
      </c>
      <c r="F1153" s="248" t="s">
        <v>1224</v>
      </c>
      <c r="G1153" s="246"/>
      <c r="H1153" s="249">
        <v>-3.2010000000000001</v>
      </c>
      <c r="I1153" s="250"/>
      <c r="J1153" s="246"/>
      <c r="K1153" s="246"/>
      <c r="L1153" s="251"/>
      <c r="M1153" s="252"/>
      <c r="N1153" s="253"/>
      <c r="O1153" s="253"/>
      <c r="P1153" s="253"/>
      <c r="Q1153" s="253"/>
      <c r="R1153" s="253"/>
      <c r="S1153" s="253"/>
      <c r="T1153" s="25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55" t="s">
        <v>161</v>
      </c>
      <c r="AU1153" s="255" t="s">
        <v>81</v>
      </c>
      <c r="AV1153" s="14" t="s">
        <v>81</v>
      </c>
      <c r="AW1153" s="14" t="s">
        <v>34</v>
      </c>
      <c r="AX1153" s="14" t="s">
        <v>73</v>
      </c>
      <c r="AY1153" s="255" t="s">
        <v>149</v>
      </c>
    </row>
    <row r="1154" s="13" customFormat="1">
      <c r="A1154" s="13"/>
      <c r="B1154" s="234"/>
      <c r="C1154" s="235"/>
      <c r="D1154" s="236" t="s">
        <v>161</v>
      </c>
      <c r="E1154" s="237" t="s">
        <v>21</v>
      </c>
      <c r="F1154" s="238" t="s">
        <v>1253</v>
      </c>
      <c r="G1154" s="235"/>
      <c r="H1154" s="237" t="s">
        <v>21</v>
      </c>
      <c r="I1154" s="239"/>
      <c r="J1154" s="235"/>
      <c r="K1154" s="235"/>
      <c r="L1154" s="240"/>
      <c r="M1154" s="241"/>
      <c r="N1154" s="242"/>
      <c r="O1154" s="242"/>
      <c r="P1154" s="242"/>
      <c r="Q1154" s="242"/>
      <c r="R1154" s="242"/>
      <c r="S1154" s="242"/>
      <c r="T1154" s="243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44" t="s">
        <v>161</v>
      </c>
      <c r="AU1154" s="244" t="s">
        <v>81</v>
      </c>
      <c r="AV1154" s="13" t="s">
        <v>77</v>
      </c>
      <c r="AW1154" s="13" t="s">
        <v>34</v>
      </c>
      <c r="AX1154" s="13" t="s">
        <v>73</v>
      </c>
      <c r="AY1154" s="244" t="s">
        <v>149</v>
      </c>
    </row>
    <row r="1155" s="14" customFormat="1">
      <c r="A1155" s="14"/>
      <c r="B1155" s="245"/>
      <c r="C1155" s="246"/>
      <c r="D1155" s="236" t="s">
        <v>161</v>
      </c>
      <c r="E1155" s="247" t="s">
        <v>21</v>
      </c>
      <c r="F1155" s="248" t="s">
        <v>1254</v>
      </c>
      <c r="G1155" s="246"/>
      <c r="H1155" s="249">
        <v>2.8500000000000001</v>
      </c>
      <c r="I1155" s="250"/>
      <c r="J1155" s="246"/>
      <c r="K1155" s="246"/>
      <c r="L1155" s="251"/>
      <c r="M1155" s="252"/>
      <c r="N1155" s="253"/>
      <c r="O1155" s="253"/>
      <c r="P1155" s="253"/>
      <c r="Q1155" s="253"/>
      <c r="R1155" s="253"/>
      <c r="S1155" s="253"/>
      <c r="T1155" s="25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T1155" s="255" t="s">
        <v>161</v>
      </c>
      <c r="AU1155" s="255" t="s">
        <v>81</v>
      </c>
      <c r="AV1155" s="14" t="s">
        <v>81</v>
      </c>
      <c r="AW1155" s="14" t="s">
        <v>34</v>
      </c>
      <c r="AX1155" s="14" t="s">
        <v>73</v>
      </c>
      <c r="AY1155" s="255" t="s">
        <v>149</v>
      </c>
    </row>
    <row r="1156" s="13" customFormat="1">
      <c r="A1156" s="13"/>
      <c r="B1156" s="234"/>
      <c r="C1156" s="235"/>
      <c r="D1156" s="236" t="s">
        <v>161</v>
      </c>
      <c r="E1156" s="237" t="s">
        <v>21</v>
      </c>
      <c r="F1156" s="238" t="s">
        <v>1080</v>
      </c>
      <c r="G1156" s="235"/>
      <c r="H1156" s="237" t="s">
        <v>21</v>
      </c>
      <c r="I1156" s="239"/>
      <c r="J1156" s="235"/>
      <c r="K1156" s="235"/>
      <c r="L1156" s="240"/>
      <c r="M1156" s="241"/>
      <c r="N1156" s="242"/>
      <c r="O1156" s="242"/>
      <c r="P1156" s="242"/>
      <c r="Q1156" s="242"/>
      <c r="R1156" s="242"/>
      <c r="S1156" s="242"/>
      <c r="T1156" s="243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44" t="s">
        <v>161</v>
      </c>
      <c r="AU1156" s="244" t="s">
        <v>81</v>
      </c>
      <c r="AV1156" s="13" t="s">
        <v>77</v>
      </c>
      <c r="AW1156" s="13" t="s">
        <v>34</v>
      </c>
      <c r="AX1156" s="13" t="s">
        <v>73</v>
      </c>
      <c r="AY1156" s="244" t="s">
        <v>149</v>
      </c>
    </row>
    <row r="1157" s="14" customFormat="1">
      <c r="A1157" s="14"/>
      <c r="B1157" s="245"/>
      <c r="C1157" s="246"/>
      <c r="D1157" s="236" t="s">
        <v>161</v>
      </c>
      <c r="E1157" s="247" t="s">
        <v>21</v>
      </c>
      <c r="F1157" s="248" t="s">
        <v>1081</v>
      </c>
      <c r="G1157" s="246"/>
      <c r="H1157" s="249">
        <v>7.008</v>
      </c>
      <c r="I1157" s="250"/>
      <c r="J1157" s="246"/>
      <c r="K1157" s="246"/>
      <c r="L1157" s="251"/>
      <c r="M1157" s="252"/>
      <c r="N1157" s="253"/>
      <c r="O1157" s="253"/>
      <c r="P1157" s="253"/>
      <c r="Q1157" s="253"/>
      <c r="R1157" s="253"/>
      <c r="S1157" s="253"/>
      <c r="T1157" s="25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T1157" s="255" t="s">
        <v>161</v>
      </c>
      <c r="AU1157" s="255" t="s">
        <v>81</v>
      </c>
      <c r="AV1157" s="14" t="s">
        <v>81</v>
      </c>
      <c r="AW1157" s="14" t="s">
        <v>34</v>
      </c>
      <c r="AX1157" s="14" t="s">
        <v>73</v>
      </c>
      <c r="AY1157" s="255" t="s">
        <v>149</v>
      </c>
    </row>
    <row r="1158" s="14" customFormat="1">
      <c r="A1158" s="14"/>
      <c r="B1158" s="245"/>
      <c r="C1158" s="246"/>
      <c r="D1158" s="236" t="s">
        <v>161</v>
      </c>
      <c r="E1158" s="247" t="s">
        <v>21</v>
      </c>
      <c r="F1158" s="248" t="s">
        <v>1082</v>
      </c>
      <c r="G1158" s="246"/>
      <c r="H1158" s="249">
        <v>5.4119999999999999</v>
      </c>
      <c r="I1158" s="250"/>
      <c r="J1158" s="246"/>
      <c r="K1158" s="246"/>
      <c r="L1158" s="251"/>
      <c r="M1158" s="252"/>
      <c r="N1158" s="253"/>
      <c r="O1158" s="253"/>
      <c r="P1158" s="253"/>
      <c r="Q1158" s="253"/>
      <c r="R1158" s="253"/>
      <c r="S1158" s="253"/>
      <c r="T1158" s="25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55" t="s">
        <v>161</v>
      </c>
      <c r="AU1158" s="255" t="s">
        <v>81</v>
      </c>
      <c r="AV1158" s="14" t="s">
        <v>81</v>
      </c>
      <c r="AW1158" s="14" t="s">
        <v>34</v>
      </c>
      <c r="AX1158" s="14" t="s">
        <v>73</v>
      </c>
      <c r="AY1158" s="255" t="s">
        <v>149</v>
      </c>
    </row>
    <row r="1159" s="13" customFormat="1">
      <c r="A1159" s="13"/>
      <c r="B1159" s="234"/>
      <c r="C1159" s="235"/>
      <c r="D1159" s="236" t="s">
        <v>161</v>
      </c>
      <c r="E1159" s="237" t="s">
        <v>21</v>
      </c>
      <c r="F1159" s="238" t="s">
        <v>1000</v>
      </c>
      <c r="G1159" s="235"/>
      <c r="H1159" s="237" t="s">
        <v>21</v>
      </c>
      <c r="I1159" s="239"/>
      <c r="J1159" s="235"/>
      <c r="K1159" s="235"/>
      <c r="L1159" s="240"/>
      <c r="M1159" s="241"/>
      <c r="N1159" s="242"/>
      <c r="O1159" s="242"/>
      <c r="P1159" s="242"/>
      <c r="Q1159" s="242"/>
      <c r="R1159" s="242"/>
      <c r="S1159" s="242"/>
      <c r="T1159" s="24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44" t="s">
        <v>161</v>
      </c>
      <c r="AU1159" s="244" t="s">
        <v>81</v>
      </c>
      <c r="AV1159" s="13" t="s">
        <v>77</v>
      </c>
      <c r="AW1159" s="13" t="s">
        <v>34</v>
      </c>
      <c r="AX1159" s="13" t="s">
        <v>73</v>
      </c>
      <c r="AY1159" s="244" t="s">
        <v>149</v>
      </c>
    </row>
    <row r="1160" s="14" customFormat="1">
      <c r="A1160" s="14"/>
      <c r="B1160" s="245"/>
      <c r="C1160" s="246"/>
      <c r="D1160" s="236" t="s">
        <v>161</v>
      </c>
      <c r="E1160" s="247" t="s">
        <v>21</v>
      </c>
      <c r="F1160" s="248" t="s">
        <v>1001</v>
      </c>
      <c r="G1160" s="246"/>
      <c r="H1160" s="249">
        <v>5.1200000000000001</v>
      </c>
      <c r="I1160" s="250"/>
      <c r="J1160" s="246"/>
      <c r="K1160" s="246"/>
      <c r="L1160" s="251"/>
      <c r="M1160" s="252"/>
      <c r="N1160" s="253"/>
      <c r="O1160" s="253"/>
      <c r="P1160" s="253"/>
      <c r="Q1160" s="253"/>
      <c r="R1160" s="253"/>
      <c r="S1160" s="253"/>
      <c r="T1160" s="25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5" t="s">
        <v>161</v>
      </c>
      <c r="AU1160" s="255" t="s">
        <v>81</v>
      </c>
      <c r="AV1160" s="14" t="s">
        <v>81</v>
      </c>
      <c r="AW1160" s="14" t="s">
        <v>34</v>
      </c>
      <c r="AX1160" s="14" t="s">
        <v>73</v>
      </c>
      <c r="AY1160" s="255" t="s">
        <v>149</v>
      </c>
    </row>
    <row r="1161" s="16" customFormat="1">
      <c r="A1161" s="16"/>
      <c r="B1161" s="267"/>
      <c r="C1161" s="268"/>
      <c r="D1161" s="236" t="s">
        <v>161</v>
      </c>
      <c r="E1161" s="269" t="s">
        <v>102</v>
      </c>
      <c r="F1161" s="270" t="s">
        <v>192</v>
      </c>
      <c r="G1161" s="268"/>
      <c r="H1161" s="271">
        <v>2304.7109999999998</v>
      </c>
      <c r="I1161" s="272"/>
      <c r="J1161" s="268"/>
      <c r="K1161" s="268"/>
      <c r="L1161" s="273"/>
      <c r="M1161" s="274"/>
      <c r="N1161" s="275"/>
      <c r="O1161" s="275"/>
      <c r="P1161" s="275"/>
      <c r="Q1161" s="275"/>
      <c r="R1161" s="275"/>
      <c r="S1161" s="275"/>
      <c r="T1161" s="276"/>
      <c r="U1161" s="16"/>
      <c r="V1161" s="16"/>
      <c r="W1161" s="16"/>
      <c r="X1161" s="16"/>
      <c r="Y1161" s="16"/>
      <c r="Z1161" s="16"/>
      <c r="AA1161" s="16"/>
      <c r="AB1161" s="16"/>
      <c r="AC1161" s="16"/>
      <c r="AD1161" s="16"/>
      <c r="AE1161" s="16"/>
      <c r="AT1161" s="277" t="s">
        <v>161</v>
      </c>
      <c r="AU1161" s="277" t="s">
        <v>81</v>
      </c>
      <c r="AV1161" s="16" t="s">
        <v>150</v>
      </c>
      <c r="AW1161" s="16" t="s">
        <v>34</v>
      </c>
      <c r="AX1161" s="16" t="s">
        <v>73</v>
      </c>
      <c r="AY1161" s="277" t="s">
        <v>149</v>
      </c>
    </row>
    <row r="1162" s="13" customFormat="1">
      <c r="A1162" s="13"/>
      <c r="B1162" s="234"/>
      <c r="C1162" s="235"/>
      <c r="D1162" s="236" t="s">
        <v>161</v>
      </c>
      <c r="E1162" s="237" t="s">
        <v>21</v>
      </c>
      <c r="F1162" s="238" t="s">
        <v>1255</v>
      </c>
      <c r="G1162" s="235"/>
      <c r="H1162" s="237" t="s">
        <v>21</v>
      </c>
      <c r="I1162" s="239"/>
      <c r="J1162" s="235"/>
      <c r="K1162" s="235"/>
      <c r="L1162" s="240"/>
      <c r="M1162" s="241"/>
      <c r="N1162" s="242"/>
      <c r="O1162" s="242"/>
      <c r="P1162" s="242"/>
      <c r="Q1162" s="242"/>
      <c r="R1162" s="242"/>
      <c r="S1162" s="242"/>
      <c r="T1162" s="243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44" t="s">
        <v>161</v>
      </c>
      <c r="AU1162" s="244" t="s">
        <v>81</v>
      </c>
      <c r="AV1162" s="13" t="s">
        <v>77</v>
      </c>
      <c r="AW1162" s="13" t="s">
        <v>34</v>
      </c>
      <c r="AX1162" s="13" t="s">
        <v>73</v>
      </c>
      <c r="AY1162" s="244" t="s">
        <v>149</v>
      </c>
    </row>
    <row r="1163" s="14" customFormat="1">
      <c r="A1163" s="14"/>
      <c r="B1163" s="245"/>
      <c r="C1163" s="246"/>
      <c r="D1163" s="236" t="s">
        <v>161</v>
      </c>
      <c r="E1163" s="247" t="s">
        <v>21</v>
      </c>
      <c r="F1163" s="248" t="s">
        <v>1256</v>
      </c>
      <c r="G1163" s="246"/>
      <c r="H1163" s="249">
        <v>13.571999999999999</v>
      </c>
      <c r="I1163" s="250"/>
      <c r="J1163" s="246"/>
      <c r="K1163" s="246"/>
      <c r="L1163" s="251"/>
      <c r="M1163" s="252"/>
      <c r="N1163" s="253"/>
      <c r="O1163" s="253"/>
      <c r="P1163" s="253"/>
      <c r="Q1163" s="253"/>
      <c r="R1163" s="253"/>
      <c r="S1163" s="253"/>
      <c r="T1163" s="25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55" t="s">
        <v>161</v>
      </c>
      <c r="AU1163" s="255" t="s">
        <v>81</v>
      </c>
      <c r="AV1163" s="14" t="s">
        <v>81</v>
      </c>
      <c r="AW1163" s="14" t="s">
        <v>34</v>
      </c>
      <c r="AX1163" s="14" t="s">
        <v>73</v>
      </c>
      <c r="AY1163" s="255" t="s">
        <v>149</v>
      </c>
    </row>
    <row r="1164" s="16" customFormat="1">
      <c r="A1164" s="16"/>
      <c r="B1164" s="267"/>
      <c r="C1164" s="268"/>
      <c r="D1164" s="236" t="s">
        <v>161</v>
      </c>
      <c r="E1164" s="269" t="s">
        <v>460</v>
      </c>
      <c r="F1164" s="270" t="s">
        <v>192</v>
      </c>
      <c r="G1164" s="268"/>
      <c r="H1164" s="271">
        <v>13.571999999999999</v>
      </c>
      <c r="I1164" s="272"/>
      <c r="J1164" s="268"/>
      <c r="K1164" s="268"/>
      <c r="L1164" s="273"/>
      <c r="M1164" s="274"/>
      <c r="N1164" s="275"/>
      <c r="O1164" s="275"/>
      <c r="P1164" s="275"/>
      <c r="Q1164" s="275"/>
      <c r="R1164" s="275"/>
      <c r="S1164" s="275"/>
      <c r="T1164" s="276"/>
      <c r="U1164" s="16"/>
      <c r="V1164" s="16"/>
      <c r="W1164" s="16"/>
      <c r="X1164" s="16"/>
      <c r="Y1164" s="16"/>
      <c r="Z1164" s="16"/>
      <c r="AA1164" s="16"/>
      <c r="AB1164" s="16"/>
      <c r="AC1164" s="16"/>
      <c r="AD1164" s="16"/>
      <c r="AE1164" s="16"/>
      <c r="AT1164" s="277" t="s">
        <v>161</v>
      </c>
      <c r="AU1164" s="277" t="s">
        <v>81</v>
      </c>
      <c r="AV1164" s="16" t="s">
        <v>150</v>
      </c>
      <c r="AW1164" s="16" t="s">
        <v>34</v>
      </c>
      <c r="AX1164" s="16" t="s">
        <v>73</v>
      </c>
      <c r="AY1164" s="277" t="s">
        <v>149</v>
      </c>
    </row>
    <row r="1165" s="15" customFormat="1">
      <c r="A1165" s="15"/>
      <c r="B1165" s="256"/>
      <c r="C1165" s="257"/>
      <c r="D1165" s="236" t="s">
        <v>161</v>
      </c>
      <c r="E1165" s="258" t="s">
        <v>21</v>
      </c>
      <c r="F1165" s="259" t="s">
        <v>164</v>
      </c>
      <c r="G1165" s="257"/>
      <c r="H1165" s="260">
        <v>2318.2829999999999</v>
      </c>
      <c r="I1165" s="261"/>
      <c r="J1165" s="257"/>
      <c r="K1165" s="257"/>
      <c r="L1165" s="262"/>
      <c r="M1165" s="263"/>
      <c r="N1165" s="264"/>
      <c r="O1165" s="264"/>
      <c r="P1165" s="264"/>
      <c r="Q1165" s="264"/>
      <c r="R1165" s="264"/>
      <c r="S1165" s="264"/>
      <c r="T1165" s="26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T1165" s="266" t="s">
        <v>161</v>
      </c>
      <c r="AU1165" s="266" t="s">
        <v>81</v>
      </c>
      <c r="AV1165" s="15" t="s">
        <v>157</v>
      </c>
      <c r="AW1165" s="15" t="s">
        <v>34</v>
      </c>
      <c r="AX1165" s="15" t="s">
        <v>77</v>
      </c>
      <c r="AY1165" s="266" t="s">
        <v>149</v>
      </c>
    </row>
    <row r="1166" s="2" customFormat="1" ht="33" customHeight="1">
      <c r="A1166" s="41"/>
      <c r="B1166" s="42"/>
      <c r="C1166" s="216" t="s">
        <v>1257</v>
      </c>
      <c r="D1166" s="216" t="s">
        <v>152</v>
      </c>
      <c r="E1166" s="217" t="s">
        <v>1258</v>
      </c>
      <c r="F1166" s="218" t="s">
        <v>1259</v>
      </c>
      <c r="G1166" s="219" t="s">
        <v>327</v>
      </c>
      <c r="H1166" s="220">
        <v>0.125</v>
      </c>
      <c r="I1166" s="221"/>
      <c r="J1166" s="222">
        <f>ROUND(I1166*H1166,2)</f>
        <v>0</v>
      </c>
      <c r="K1166" s="218" t="s">
        <v>156</v>
      </c>
      <c r="L1166" s="47"/>
      <c r="M1166" s="223" t="s">
        <v>21</v>
      </c>
      <c r="N1166" s="224" t="s">
        <v>44</v>
      </c>
      <c r="O1166" s="87"/>
      <c r="P1166" s="225">
        <f>O1166*H1166</f>
        <v>0</v>
      </c>
      <c r="Q1166" s="225">
        <v>2.5018699999999998</v>
      </c>
      <c r="R1166" s="225">
        <f>Q1166*H1166</f>
        <v>0.31273374999999998</v>
      </c>
      <c r="S1166" s="225">
        <v>0</v>
      </c>
      <c r="T1166" s="226">
        <f>S1166*H1166</f>
        <v>0</v>
      </c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R1166" s="227" t="s">
        <v>157</v>
      </c>
      <c r="AT1166" s="227" t="s">
        <v>152</v>
      </c>
      <c r="AU1166" s="227" t="s">
        <v>81</v>
      </c>
      <c r="AY1166" s="20" t="s">
        <v>149</v>
      </c>
      <c r="BE1166" s="228">
        <f>IF(N1166="základní",J1166,0)</f>
        <v>0</v>
      </c>
      <c r="BF1166" s="228">
        <f>IF(N1166="snížená",J1166,0)</f>
        <v>0</v>
      </c>
      <c r="BG1166" s="228">
        <f>IF(N1166="zákl. přenesená",J1166,0)</f>
        <v>0</v>
      </c>
      <c r="BH1166" s="228">
        <f>IF(N1166="sníž. přenesená",J1166,0)</f>
        <v>0</v>
      </c>
      <c r="BI1166" s="228">
        <f>IF(N1166="nulová",J1166,0)</f>
        <v>0</v>
      </c>
      <c r="BJ1166" s="20" t="s">
        <v>77</v>
      </c>
      <c r="BK1166" s="228">
        <f>ROUND(I1166*H1166,2)</f>
        <v>0</v>
      </c>
      <c r="BL1166" s="20" t="s">
        <v>157</v>
      </c>
      <c r="BM1166" s="227" t="s">
        <v>1260</v>
      </c>
    </row>
    <row r="1167" s="2" customFormat="1">
      <c r="A1167" s="41"/>
      <c r="B1167" s="42"/>
      <c r="C1167" s="43"/>
      <c r="D1167" s="229" t="s">
        <v>159</v>
      </c>
      <c r="E1167" s="43"/>
      <c r="F1167" s="230" t="s">
        <v>1261</v>
      </c>
      <c r="G1167" s="43"/>
      <c r="H1167" s="43"/>
      <c r="I1167" s="231"/>
      <c r="J1167" s="43"/>
      <c r="K1167" s="43"/>
      <c r="L1167" s="47"/>
      <c r="M1167" s="232"/>
      <c r="N1167" s="233"/>
      <c r="O1167" s="87"/>
      <c r="P1167" s="87"/>
      <c r="Q1167" s="87"/>
      <c r="R1167" s="87"/>
      <c r="S1167" s="87"/>
      <c r="T1167" s="88"/>
      <c r="U1167" s="41"/>
      <c r="V1167" s="41"/>
      <c r="W1167" s="41"/>
      <c r="X1167" s="41"/>
      <c r="Y1167" s="41"/>
      <c r="Z1167" s="41"/>
      <c r="AA1167" s="41"/>
      <c r="AB1167" s="41"/>
      <c r="AC1167" s="41"/>
      <c r="AD1167" s="41"/>
      <c r="AE1167" s="41"/>
      <c r="AT1167" s="20" t="s">
        <v>159</v>
      </c>
      <c r="AU1167" s="20" t="s">
        <v>81</v>
      </c>
    </row>
    <row r="1168" s="13" customFormat="1">
      <c r="A1168" s="13"/>
      <c r="B1168" s="234"/>
      <c r="C1168" s="235"/>
      <c r="D1168" s="236" t="s">
        <v>161</v>
      </c>
      <c r="E1168" s="237" t="s">
        <v>21</v>
      </c>
      <c r="F1168" s="238" t="s">
        <v>1262</v>
      </c>
      <c r="G1168" s="235"/>
      <c r="H1168" s="237" t="s">
        <v>21</v>
      </c>
      <c r="I1168" s="239"/>
      <c r="J1168" s="235"/>
      <c r="K1168" s="235"/>
      <c r="L1168" s="240"/>
      <c r="M1168" s="241"/>
      <c r="N1168" s="242"/>
      <c r="O1168" s="242"/>
      <c r="P1168" s="242"/>
      <c r="Q1168" s="242"/>
      <c r="R1168" s="242"/>
      <c r="S1168" s="242"/>
      <c r="T1168" s="24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44" t="s">
        <v>161</v>
      </c>
      <c r="AU1168" s="244" t="s">
        <v>81</v>
      </c>
      <c r="AV1168" s="13" t="s">
        <v>77</v>
      </c>
      <c r="AW1168" s="13" t="s">
        <v>34</v>
      </c>
      <c r="AX1168" s="13" t="s">
        <v>73</v>
      </c>
      <c r="AY1168" s="244" t="s">
        <v>149</v>
      </c>
    </row>
    <row r="1169" s="13" customFormat="1">
      <c r="A1169" s="13"/>
      <c r="B1169" s="234"/>
      <c r="C1169" s="235"/>
      <c r="D1169" s="236" t="s">
        <v>161</v>
      </c>
      <c r="E1169" s="237" t="s">
        <v>21</v>
      </c>
      <c r="F1169" s="238" t="s">
        <v>1263</v>
      </c>
      <c r="G1169" s="235"/>
      <c r="H1169" s="237" t="s">
        <v>21</v>
      </c>
      <c r="I1169" s="239"/>
      <c r="J1169" s="235"/>
      <c r="K1169" s="235"/>
      <c r="L1169" s="240"/>
      <c r="M1169" s="241"/>
      <c r="N1169" s="242"/>
      <c r="O1169" s="242"/>
      <c r="P1169" s="242"/>
      <c r="Q1169" s="242"/>
      <c r="R1169" s="242"/>
      <c r="S1169" s="242"/>
      <c r="T1169" s="243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244" t="s">
        <v>161</v>
      </c>
      <c r="AU1169" s="244" t="s">
        <v>81</v>
      </c>
      <c r="AV1169" s="13" t="s">
        <v>77</v>
      </c>
      <c r="AW1169" s="13" t="s">
        <v>34</v>
      </c>
      <c r="AX1169" s="13" t="s">
        <v>73</v>
      </c>
      <c r="AY1169" s="244" t="s">
        <v>149</v>
      </c>
    </row>
    <row r="1170" s="14" customFormat="1">
      <c r="A1170" s="14"/>
      <c r="B1170" s="245"/>
      <c r="C1170" s="246"/>
      <c r="D1170" s="236" t="s">
        <v>161</v>
      </c>
      <c r="E1170" s="247" t="s">
        <v>21</v>
      </c>
      <c r="F1170" s="248" t="s">
        <v>1264</v>
      </c>
      <c r="G1170" s="246"/>
      <c r="H1170" s="249">
        <v>0.036999999999999998</v>
      </c>
      <c r="I1170" s="250"/>
      <c r="J1170" s="246"/>
      <c r="K1170" s="246"/>
      <c r="L1170" s="251"/>
      <c r="M1170" s="252"/>
      <c r="N1170" s="253"/>
      <c r="O1170" s="253"/>
      <c r="P1170" s="253"/>
      <c r="Q1170" s="253"/>
      <c r="R1170" s="253"/>
      <c r="S1170" s="253"/>
      <c r="T1170" s="25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55" t="s">
        <v>161</v>
      </c>
      <c r="AU1170" s="255" t="s">
        <v>81</v>
      </c>
      <c r="AV1170" s="14" t="s">
        <v>81</v>
      </c>
      <c r="AW1170" s="14" t="s">
        <v>34</v>
      </c>
      <c r="AX1170" s="14" t="s">
        <v>73</v>
      </c>
      <c r="AY1170" s="255" t="s">
        <v>149</v>
      </c>
    </row>
    <row r="1171" s="13" customFormat="1">
      <c r="A1171" s="13"/>
      <c r="B1171" s="234"/>
      <c r="C1171" s="235"/>
      <c r="D1171" s="236" t="s">
        <v>161</v>
      </c>
      <c r="E1171" s="237" t="s">
        <v>21</v>
      </c>
      <c r="F1171" s="238" t="s">
        <v>1265</v>
      </c>
      <c r="G1171" s="235"/>
      <c r="H1171" s="237" t="s">
        <v>21</v>
      </c>
      <c r="I1171" s="239"/>
      <c r="J1171" s="235"/>
      <c r="K1171" s="235"/>
      <c r="L1171" s="240"/>
      <c r="M1171" s="241"/>
      <c r="N1171" s="242"/>
      <c r="O1171" s="242"/>
      <c r="P1171" s="242"/>
      <c r="Q1171" s="242"/>
      <c r="R1171" s="242"/>
      <c r="S1171" s="242"/>
      <c r="T1171" s="243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44" t="s">
        <v>161</v>
      </c>
      <c r="AU1171" s="244" t="s">
        <v>81</v>
      </c>
      <c r="AV1171" s="13" t="s">
        <v>77</v>
      </c>
      <c r="AW1171" s="13" t="s">
        <v>34</v>
      </c>
      <c r="AX1171" s="13" t="s">
        <v>73</v>
      </c>
      <c r="AY1171" s="244" t="s">
        <v>149</v>
      </c>
    </row>
    <row r="1172" s="14" customFormat="1">
      <c r="A1172" s="14"/>
      <c r="B1172" s="245"/>
      <c r="C1172" s="246"/>
      <c r="D1172" s="236" t="s">
        <v>161</v>
      </c>
      <c r="E1172" s="247" t="s">
        <v>21</v>
      </c>
      <c r="F1172" s="248" t="s">
        <v>1266</v>
      </c>
      <c r="G1172" s="246"/>
      <c r="H1172" s="249">
        <v>0.087999999999999995</v>
      </c>
      <c r="I1172" s="250"/>
      <c r="J1172" s="246"/>
      <c r="K1172" s="246"/>
      <c r="L1172" s="251"/>
      <c r="M1172" s="252"/>
      <c r="N1172" s="253"/>
      <c r="O1172" s="253"/>
      <c r="P1172" s="253"/>
      <c r="Q1172" s="253"/>
      <c r="R1172" s="253"/>
      <c r="S1172" s="253"/>
      <c r="T1172" s="254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55" t="s">
        <v>161</v>
      </c>
      <c r="AU1172" s="255" t="s">
        <v>81</v>
      </c>
      <c r="AV1172" s="14" t="s">
        <v>81</v>
      </c>
      <c r="AW1172" s="14" t="s">
        <v>34</v>
      </c>
      <c r="AX1172" s="14" t="s">
        <v>73</v>
      </c>
      <c r="AY1172" s="255" t="s">
        <v>149</v>
      </c>
    </row>
    <row r="1173" s="15" customFormat="1">
      <c r="A1173" s="15"/>
      <c r="B1173" s="256"/>
      <c r="C1173" s="257"/>
      <c r="D1173" s="236" t="s">
        <v>161</v>
      </c>
      <c r="E1173" s="258" t="s">
        <v>21</v>
      </c>
      <c r="F1173" s="259" t="s">
        <v>164</v>
      </c>
      <c r="G1173" s="257"/>
      <c r="H1173" s="260">
        <v>0.125</v>
      </c>
      <c r="I1173" s="261"/>
      <c r="J1173" s="257"/>
      <c r="K1173" s="257"/>
      <c r="L1173" s="262"/>
      <c r="M1173" s="263"/>
      <c r="N1173" s="264"/>
      <c r="O1173" s="264"/>
      <c r="P1173" s="264"/>
      <c r="Q1173" s="264"/>
      <c r="R1173" s="264"/>
      <c r="S1173" s="264"/>
      <c r="T1173" s="265"/>
      <c r="U1173" s="15"/>
      <c r="V1173" s="15"/>
      <c r="W1173" s="15"/>
      <c r="X1173" s="15"/>
      <c r="Y1173" s="15"/>
      <c r="Z1173" s="15"/>
      <c r="AA1173" s="15"/>
      <c r="AB1173" s="15"/>
      <c r="AC1173" s="15"/>
      <c r="AD1173" s="15"/>
      <c r="AE1173" s="15"/>
      <c r="AT1173" s="266" t="s">
        <v>161</v>
      </c>
      <c r="AU1173" s="266" t="s">
        <v>81</v>
      </c>
      <c r="AV1173" s="15" t="s">
        <v>157</v>
      </c>
      <c r="AW1173" s="15" t="s">
        <v>34</v>
      </c>
      <c r="AX1173" s="15" t="s">
        <v>77</v>
      </c>
      <c r="AY1173" s="266" t="s">
        <v>149</v>
      </c>
    </row>
    <row r="1174" s="2" customFormat="1" ht="37.8" customHeight="1">
      <c r="A1174" s="41"/>
      <c r="B1174" s="42"/>
      <c r="C1174" s="216" t="s">
        <v>1267</v>
      </c>
      <c r="D1174" s="216" t="s">
        <v>152</v>
      </c>
      <c r="E1174" s="217" t="s">
        <v>1268</v>
      </c>
      <c r="F1174" s="218" t="s">
        <v>1269</v>
      </c>
      <c r="G1174" s="219" t="s">
        <v>327</v>
      </c>
      <c r="H1174" s="220">
        <v>1.1519999999999999</v>
      </c>
      <c r="I1174" s="221"/>
      <c r="J1174" s="222">
        <f>ROUND(I1174*H1174,2)</f>
        <v>0</v>
      </c>
      <c r="K1174" s="218" t="s">
        <v>156</v>
      </c>
      <c r="L1174" s="47"/>
      <c r="M1174" s="223" t="s">
        <v>21</v>
      </c>
      <c r="N1174" s="224" t="s">
        <v>44</v>
      </c>
      <c r="O1174" s="87"/>
      <c r="P1174" s="225">
        <f>O1174*H1174</f>
        <v>0</v>
      </c>
      <c r="Q1174" s="225">
        <v>2.5018699999999998</v>
      </c>
      <c r="R1174" s="225">
        <f>Q1174*H1174</f>
        <v>2.8821542399999998</v>
      </c>
      <c r="S1174" s="225">
        <v>0</v>
      </c>
      <c r="T1174" s="226">
        <f>S1174*H1174</f>
        <v>0</v>
      </c>
      <c r="U1174" s="41"/>
      <c r="V1174" s="41"/>
      <c r="W1174" s="41"/>
      <c r="X1174" s="41"/>
      <c r="Y1174" s="41"/>
      <c r="Z1174" s="41"/>
      <c r="AA1174" s="41"/>
      <c r="AB1174" s="41"/>
      <c r="AC1174" s="41"/>
      <c r="AD1174" s="41"/>
      <c r="AE1174" s="41"/>
      <c r="AR1174" s="227" t="s">
        <v>157</v>
      </c>
      <c r="AT1174" s="227" t="s">
        <v>152</v>
      </c>
      <c r="AU1174" s="227" t="s">
        <v>81</v>
      </c>
      <c r="AY1174" s="20" t="s">
        <v>149</v>
      </c>
      <c r="BE1174" s="228">
        <f>IF(N1174="základní",J1174,0)</f>
        <v>0</v>
      </c>
      <c r="BF1174" s="228">
        <f>IF(N1174="snížená",J1174,0)</f>
        <v>0</v>
      </c>
      <c r="BG1174" s="228">
        <f>IF(N1174="zákl. přenesená",J1174,0)</f>
        <v>0</v>
      </c>
      <c r="BH1174" s="228">
        <f>IF(N1174="sníž. přenesená",J1174,0)</f>
        <v>0</v>
      </c>
      <c r="BI1174" s="228">
        <f>IF(N1174="nulová",J1174,0)</f>
        <v>0</v>
      </c>
      <c r="BJ1174" s="20" t="s">
        <v>77</v>
      </c>
      <c r="BK1174" s="228">
        <f>ROUND(I1174*H1174,2)</f>
        <v>0</v>
      </c>
      <c r="BL1174" s="20" t="s">
        <v>157</v>
      </c>
      <c r="BM1174" s="227" t="s">
        <v>1270</v>
      </c>
    </row>
    <row r="1175" s="2" customFormat="1">
      <c r="A1175" s="41"/>
      <c r="B1175" s="42"/>
      <c r="C1175" s="43"/>
      <c r="D1175" s="229" t="s">
        <v>159</v>
      </c>
      <c r="E1175" s="43"/>
      <c r="F1175" s="230" t="s">
        <v>1271</v>
      </c>
      <c r="G1175" s="43"/>
      <c r="H1175" s="43"/>
      <c r="I1175" s="231"/>
      <c r="J1175" s="43"/>
      <c r="K1175" s="43"/>
      <c r="L1175" s="47"/>
      <c r="M1175" s="232"/>
      <c r="N1175" s="233"/>
      <c r="O1175" s="87"/>
      <c r="P1175" s="87"/>
      <c r="Q1175" s="87"/>
      <c r="R1175" s="87"/>
      <c r="S1175" s="87"/>
      <c r="T1175" s="88"/>
      <c r="U1175" s="41"/>
      <c r="V1175" s="41"/>
      <c r="W1175" s="41"/>
      <c r="X1175" s="41"/>
      <c r="Y1175" s="41"/>
      <c r="Z1175" s="41"/>
      <c r="AA1175" s="41"/>
      <c r="AB1175" s="41"/>
      <c r="AC1175" s="41"/>
      <c r="AD1175" s="41"/>
      <c r="AE1175" s="41"/>
      <c r="AT1175" s="20" t="s">
        <v>159</v>
      </c>
      <c r="AU1175" s="20" t="s">
        <v>81</v>
      </c>
    </row>
    <row r="1176" s="13" customFormat="1">
      <c r="A1176" s="13"/>
      <c r="B1176" s="234"/>
      <c r="C1176" s="235"/>
      <c r="D1176" s="236" t="s">
        <v>161</v>
      </c>
      <c r="E1176" s="237" t="s">
        <v>21</v>
      </c>
      <c r="F1176" s="238" t="s">
        <v>887</v>
      </c>
      <c r="G1176" s="235"/>
      <c r="H1176" s="237" t="s">
        <v>21</v>
      </c>
      <c r="I1176" s="239"/>
      <c r="J1176" s="235"/>
      <c r="K1176" s="235"/>
      <c r="L1176" s="240"/>
      <c r="M1176" s="241"/>
      <c r="N1176" s="242"/>
      <c r="O1176" s="242"/>
      <c r="P1176" s="242"/>
      <c r="Q1176" s="242"/>
      <c r="R1176" s="242"/>
      <c r="S1176" s="242"/>
      <c r="T1176" s="243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44" t="s">
        <v>161</v>
      </c>
      <c r="AU1176" s="244" t="s">
        <v>81</v>
      </c>
      <c r="AV1176" s="13" t="s">
        <v>77</v>
      </c>
      <c r="AW1176" s="13" t="s">
        <v>34</v>
      </c>
      <c r="AX1176" s="13" t="s">
        <v>73</v>
      </c>
      <c r="AY1176" s="244" t="s">
        <v>149</v>
      </c>
    </row>
    <row r="1177" s="13" customFormat="1">
      <c r="A1177" s="13"/>
      <c r="B1177" s="234"/>
      <c r="C1177" s="235"/>
      <c r="D1177" s="236" t="s">
        <v>161</v>
      </c>
      <c r="E1177" s="237" t="s">
        <v>21</v>
      </c>
      <c r="F1177" s="238" t="s">
        <v>733</v>
      </c>
      <c r="G1177" s="235"/>
      <c r="H1177" s="237" t="s">
        <v>21</v>
      </c>
      <c r="I1177" s="239"/>
      <c r="J1177" s="235"/>
      <c r="K1177" s="235"/>
      <c r="L1177" s="240"/>
      <c r="M1177" s="241"/>
      <c r="N1177" s="242"/>
      <c r="O1177" s="242"/>
      <c r="P1177" s="242"/>
      <c r="Q1177" s="242"/>
      <c r="R1177" s="242"/>
      <c r="S1177" s="242"/>
      <c r="T1177" s="243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44" t="s">
        <v>161</v>
      </c>
      <c r="AU1177" s="244" t="s">
        <v>81</v>
      </c>
      <c r="AV1177" s="13" t="s">
        <v>77</v>
      </c>
      <c r="AW1177" s="13" t="s">
        <v>34</v>
      </c>
      <c r="AX1177" s="13" t="s">
        <v>73</v>
      </c>
      <c r="AY1177" s="244" t="s">
        <v>149</v>
      </c>
    </row>
    <row r="1178" s="14" customFormat="1">
      <c r="A1178" s="14"/>
      <c r="B1178" s="245"/>
      <c r="C1178" s="246"/>
      <c r="D1178" s="236" t="s">
        <v>161</v>
      </c>
      <c r="E1178" s="247" t="s">
        <v>21</v>
      </c>
      <c r="F1178" s="248" t="s">
        <v>1272</v>
      </c>
      <c r="G1178" s="246"/>
      <c r="H1178" s="249">
        <v>0.032000000000000001</v>
      </c>
      <c r="I1178" s="250"/>
      <c r="J1178" s="246"/>
      <c r="K1178" s="246"/>
      <c r="L1178" s="251"/>
      <c r="M1178" s="252"/>
      <c r="N1178" s="253"/>
      <c r="O1178" s="253"/>
      <c r="P1178" s="253"/>
      <c r="Q1178" s="253"/>
      <c r="R1178" s="253"/>
      <c r="S1178" s="253"/>
      <c r="T1178" s="254"/>
      <c r="U1178" s="14"/>
      <c r="V1178" s="14"/>
      <c r="W1178" s="14"/>
      <c r="X1178" s="14"/>
      <c r="Y1178" s="14"/>
      <c r="Z1178" s="14"/>
      <c r="AA1178" s="14"/>
      <c r="AB1178" s="14"/>
      <c r="AC1178" s="14"/>
      <c r="AD1178" s="14"/>
      <c r="AE1178" s="14"/>
      <c r="AT1178" s="255" t="s">
        <v>161</v>
      </c>
      <c r="AU1178" s="255" t="s">
        <v>81</v>
      </c>
      <c r="AV1178" s="14" t="s">
        <v>81</v>
      </c>
      <c r="AW1178" s="14" t="s">
        <v>34</v>
      </c>
      <c r="AX1178" s="14" t="s">
        <v>73</v>
      </c>
      <c r="AY1178" s="255" t="s">
        <v>149</v>
      </c>
    </row>
    <row r="1179" s="13" customFormat="1">
      <c r="A1179" s="13"/>
      <c r="B1179" s="234"/>
      <c r="C1179" s="235"/>
      <c r="D1179" s="236" t="s">
        <v>161</v>
      </c>
      <c r="E1179" s="237" t="s">
        <v>21</v>
      </c>
      <c r="F1179" s="238" t="s">
        <v>1273</v>
      </c>
      <c r="G1179" s="235"/>
      <c r="H1179" s="237" t="s">
        <v>21</v>
      </c>
      <c r="I1179" s="239"/>
      <c r="J1179" s="235"/>
      <c r="K1179" s="235"/>
      <c r="L1179" s="240"/>
      <c r="M1179" s="241"/>
      <c r="N1179" s="242"/>
      <c r="O1179" s="242"/>
      <c r="P1179" s="242"/>
      <c r="Q1179" s="242"/>
      <c r="R1179" s="242"/>
      <c r="S1179" s="242"/>
      <c r="T1179" s="24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44" t="s">
        <v>161</v>
      </c>
      <c r="AU1179" s="244" t="s">
        <v>81</v>
      </c>
      <c r="AV1179" s="13" t="s">
        <v>77</v>
      </c>
      <c r="AW1179" s="13" t="s">
        <v>34</v>
      </c>
      <c r="AX1179" s="13" t="s">
        <v>73</v>
      </c>
      <c r="AY1179" s="244" t="s">
        <v>149</v>
      </c>
    </row>
    <row r="1180" s="14" customFormat="1">
      <c r="A1180" s="14"/>
      <c r="B1180" s="245"/>
      <c r="C1180" s="246"/>
      <c r="D1180" s="236" t="s">
        <v>161</v>
      </c>
      <c r="E1180" s="247" t="s">
        <v>21</v>
      </c>
      <c r="F1180" s="248" t="s">
        <v>1274</v>
      </c>
      <c r="G1180" s="246"/>
      <c r="H1180" s="249">
        <v>1.1200000000000001</v>
      </c>
      <c r="I1180" s="250"/>
      <c r="J1180" s="246"/>
      <c r="K1180" s="246"/>
      <c r="L1180" s="251"/>
      <c r="M1180" s="252"/>
      <c r="N1180" s="253"/>
      <c r="O1180" s="253"/>
      <c r="P1180" s="253"/>
      <c r="Q1180" s="253"/>
      <c r="R1180" s="253"/>
      <c r="S1180" s="253"/>
      <c r="T1180" s="25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55" t="s">
        <v>161</v>
      </c>
      <c r="AU1180" s="255" t="s">
        <v>81</v>
      </c>
      <c r="AV1180" s="14" t="s">
        <v>81</v>
      </c>
      <c r="AW1180" s="14" t="s">
        <v>34</v>
      </c>
      <c r="AX1180" s="14" t="s">
        <v>73</v>
      </c>
      <c r="AY1180" s="255" t="s">
        <v>149</v>
      </c>
    </row>
    <row r="1181" s="15" customFormat="1">
      <c r="A1181" s="15"/>
      <c r="B1181" s="256"/>
      <c r="C1181" s="257"/>
      <c r="D1181" s="236" t="s">
        <v>161</v>
      </c>
      <c r="E1181" s="258" t="s">
        <v>21</v>
      </c>
      <c r="F1181" s="259" t="s">
        <v>164</v>
      </c>
      <c r="G1181" s="257"/>
      <c r="H1181" s="260">
        <v>1.1519999999999999</v>
      </c>
      <c r="I1181" s="261"/>
      <c r="J1181" s="257"/>
      <c r="K1181" s="257"/>
      <c r="L1181" s="262"/>
      <c r="M1181" s="263"/>
      <c r="N1181" s="264"/>
      <c r="O1181" s="264"/>
      <c r="P1181" s="264"/>
      <c r="Q1181" s="264"/>
      <c r="R1181" s="264"/>
      <c r="S1181" s="264"/>
      <c r="T1181" s="265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5"/>
      <c r="AT1181" s="266" t="s">
        <v>161</v>
      </c>
      <c r="AU1181" s="266" t="s">
        <v>81</v>
      </c>
      <c r="AV1181" s="15" t="s">
        <v>157</v>
      </c>
      <c r="AW1181" s="15" t="s">
        <v>34</v>
      </c>
      <c r="AX1181" s="15" t="s">
        <v>77</v>
      </c>
      <c r="AY1181" s="266" t="s">
        <v>149</v>
      </c>
    </row>
    <row r="1182" s="2" customFormat="1" ht="24.15" customHeight="1">
      <c r="A1182" s="41"/>
      <c r="B1182" s="42"/>
      <c r="C1182" s="216" t="s">
        <v>1275</v>
      </c>
      <c r="D1182" s="216" t="s">
        <v>152</v>
      </c>
      <c r="E1182" s="217" t="s">
        <v>1276</v>
      </c>
      <c r="F1182" s="218" t="s">
        <v>1277</v>
      </c>
      <c r="G1182" s="219" t="s">
        <v>327</v>
      </c>
      <c r="H1182" s="220">
        <v>2.448</v>
      </c>
      <c r="I1182" s="221"/>
      <c r="J1182" s="222">
        <f>ROUND(I1182*H1182,2)</f>
        <v>0</v>
      </c>
      <c r="K1182" s="218" t="s">
        <v>156</v>
      </c>
      <c r="L1182" s="47"/>
      <c r="M1182" s="223" t="s">
        <v>21</v>
      </c>
      <c r="N1182" s="224" t="s">
        <v>44</v>
      </c>
      <c r="O1182" s="87"/>
      <c r="P1182" s="225">
        <f>O1182*H1182</f>
        <v>0</v>
      </c>
      <c r="Q1182" s="225">
        <v>1.6479999999999999</v>
      </c>
      <c r="R1182" s="225">
        <f>Q1182*H1182</f>
        <v>4.0343039999999997</v>
      </c>
      <c r="S1182" s="225">
        <v>0</v>
      </c>
      <c r="T1182" s="226">
        <f>S1182*H1182</f>
        <v>0</v>
      </c>
      <c r="U1182" s="41"/>
      <c r="V1182" s="41"/>
      <c r="W1182" s="41"/>
      <c r="X1182" s="41"/>
      <c r="Y1182" s="41"/>
      <c r="Z1182" s="41"/>
      <c r="AA1182" s="41"/>
      <c r="AB1182" s="41"/>
      <c r="AC1182" s="41"/>
      <c r="AD1182" s="41"/>
      <c r="AE1182" s="41"/>
      <c r="AR1182" s="227" t="s">
        <v>157</v>
      </c>
      <c r="AT1182" s="227" t="s">
        <v>152</v>
      </c>
      <c r="AU1182" s="227" t="s">
        <v>81</v>
      </c>
      <c r="AY1182" s="20" t="s">
        <v>149</v>
      </c>
      <c r="BE1182" s="228">
        <f>IF(N1182="základní",J1182,0)</f>
        <v>0</v>
      </c>
      <c r="BF1182" s="228">
        <f>IF(N1182="snížená",J1182,0)</f>
        <v>0</v>
      </c>
      <c r="BG1182" s="228">
        <f>IF(N1182="zákl. přenesená",J1182,0)</f>
        <v>0</v>
      </c>
      <c r="BH1182" s="228">
        <f>IF(N1182="sníž. přenesená",J1182,0)</f>
        <v>0</v>
      </c>
      <c r="BI1182" s="228">
        <f>IF(N1182="nulová",J1182,0)</f>
        <v>0</v>
      </c>
      <c r="BJ1182" s="20" t="s">
        <v>77</v>
      </c>
      <c r="BK1182" s="228">
        <f>ROUND(I1182*H1182,2)</f>
        <v>0</v>
      </c>
      <c r="BL1182" s="20" t="s">
        <v>157</v>
      </c>
      <c r="BM1182" s="227" t="s">
        <v>1278</v>
      </c>
    </row>
    <row r="1183" s="2" customFormat="1">
      <c r="A1183" s="41"/>
      <c r="B1183" s="42"/>
      <c r="C1183" s="43"/>
      <c r="D1183" s="229" t="s">
        <v>159</v>
      </c>
      <c r="E1183" s="43"/>
      <c r="F1183" s="230" t="s">
        <v>1279</v>
      </c>
      <c r="G1183" s="43"/>
      <c r="H1183" s="43"/>
      <c r="I1183" s="231"/>
      <c r="J1183" s="43"/>
      <c r="K1183" s="43"/>
      <c r="L1183" s="47"/>
      <c r="M1183" s="232"/>
      <c r="N1183" s="233"/>
      <c r="O1183" s="87"/>
      <c r="P1183" s="87"/>
      <c r="Q1183" s="87"/>
      <c r="R1183" s="87"/>
      <c r="S1183" s="87"/>
      <c r="T1183" s="88"/>
      <c r="U1183" s="41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T1183" s="20" t="s">
        <v>159</v>
      </c>
      <c r="AU1183" s="20" t="s">
        <v>81</v>
      </c>
    </row>
    <row r="1184" s="13" customFormat="1">
      <c r="A1184" s="13"/>
      <c r="B1184" s="234"/>
      <c r="C1184" s="235"/>
      <c r="D1184" s="236" t="s">
        <v>161</v>
      </c>
      <c r="E1184" s="237" t="s">
        <v>21</v>
      </c>
      <c r="F1184" s="238" t="s">
        <v>1280</v>
      </c>
      <c r="G1184" s="235"/>
      <c r="H1184" s="237" t="s">
        <v>21</v>
      </c>
      <c r="I1184" s="239"/>
      <c r="J1184" s="235"/>
      <c r="K1184" s="235"/>
      <c r="L1184" s="240"/>
      <c r="M1184" s="241"/>
      <c r="N1184" s="242"/>
      <c r="O1184" s="242"/>
      <c r="P1184" s="242"/>
      <c r="Q1184" s="242"/>
      <c r="R1184" s="242"/>
      <c r="S1184" s="242"/>
      <c r="T1184" s="243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44" t="s">
        <v>161</v>
      </c>
      <c r="AU1184" s="244" t="s">
        <v>81</v>
      </c>
      <c r="AV1184" s="13" t="s">
        <v>77</v>
      </c>
      <c r="AW1184" s="13" t="s">
        <v>34</v>
      </c>
      <c r="AX1184" s="13" t="s">
        <v>73</v>
      </c>
      <c r="AY1184" s="244" t="s">
        <v>149</v>
      </c>
    </row>
    <row r="1185" s="14" customFormat="1">
      <c r="A1185" s="14"/>
      <c r="B1185" s="245"/>
      <c r="C1185" s="246"/>
      <c r="D1185" s="236" t="s">
        <v>161</v>
      </c>
      <c r="E1185" s="247" t="s">
        <v>21</v>
      </c>
      <c r="F1185" s="248" t="s">
        <v>1281</v>
      </c>
      <c r="G1185" s="246"/>
      <c r="H1185" s="249">
        <v>2.448</v>
      </c>
      <c r="I1185" s="250"/>
      <c r="J1185" s="246"/>
      <c r="K1185" s="246"/>
      <c r="L1185" s="251"/>
      <c r="M1185" s="252"/>
      <c r="N1185" s="253"/>
      <c r="O1185" s="253"/>
      <c r="P1185" s="253"/>
      <c r="Q1185" s="253"/>
      <c r="R1185" s="253"/>
      <c r="S1185" s="253"/>
      <c r="T1185" s="254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55" t="s">
        <v>161</v>
      </c>
      <c r="AU1185" s="255" t="s">
        <v>81</v>
      </c>
      <c r="AV1185" s="14" t="s">
        <v>81</v>
      </c>
      <c r="AW1185" s="14" t="s">
        <v>34</v>
      </c>
      <c r="AX1185" s="14" t="s">
        <v>73</v>
      </c>
      <c r="AY1185" s="255" t="s">
        <v>149</v>
      </c>
    </row>
    <row r="1186" s="15" customFormat="1">
      <c r="A1186" s="15"/>
      <c r="B1186" s="256"/>
      <c r="C1186" s="257"/>
      <c r="D1186" s="236" t="s">
        <v>161</v>
      </c>
      <c r="E1186" s="258" t="s">
        <v>21</v>
      </c>
      <c r="F1186" s="259" t="s">
        <v>164</v>
      </c>
      <c r="G1186" s="257"/>
      <c r="H1186" s="260">
        <v>2.448</v>
      </c>
      <c r="I1186" s="261"/>
      <c r="J1186" s="257"/>
      <c r="K1186" s="257"/>
      <c r="L1186" s="262"/>
      <c r="M1186" s="263"/>
      <c r="N1186" s="264"/>
      <c r="O1186" s="264"/>
      <c r="P1186" s="264"/>
      <c r="Q1186" s="264"/>
      <c r="R1186" s="264"/>
      <c r="S1186" s="264"/>
      <c r="T1186" s="265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T1186" s="266" t="s">
        <v>161</v>
      </c>
      <c r="AU1186" s="266" t="s">
        <v>81</v>
      </c>
      <c r="AV1186" s="15" t="s">
        <v>157</v>
      </c>
      <c r="AW1186" s="15" t="s">
        <v>34</v>
      </c>
      <c r="AX1186" s="15" t="s">
        <v>77</v>
      </c>
      <c r="AY1186" s="266" t="s">
        <v>149</v>
      </c>
    </row>
    <row r="1187" s="2" customFormat="1" ht="16.5" customHeight="1">
      <c r="A1187" s="41"/>
      <c r="B1187" s="42"/>
      <c r="C1187" s="216" t="s">
        <v>1282</v>
      </c>
      <c r="D1187" s="216" t="s">
        <v>152</v>
      </c>
      <c r="E1187" s="217" t="s">
        <v>1283</v>
      </c>
      <c r="F1187" s="218" t="s">
        <v>1284</v>
      </c>
      <c r="G1187" s="219" t="s">
        <v>155</v>
      </c>
      <c r="H1187" s="220">
        <v>1.3200000000000001</v>
      </c>
      <c r="I1187" s="221"/>
      <c r="J1187" s="222">
        <f>ROUND(I1187*H1187,2)</f>
        <v>0</v>
      </c>
      <c r="K1187" s="218" t="s">
        <v>156</v>
      </c>
      <c r="L1187" s="47"/>
      <c r="M1187" s="223" t="s">
        <v>21</v>
      </c>
      <c r="N1187" s="224" t="s">
        <v>44</v>
      </c>
      <c r="O1187" s="87"/>
      <c r="P1187" s="225">
        <f>O1187*H1187</f>
        <v>0</v>
      </c>
      <c r="Q1187" s="225">
        <v>0.016070000000000001</v>
      </c>
      <c r="R1187" s="225">
        <f>Q1187*H1187</f>
        <v>0.021212400000000003</v>
      </c>
      <c r="S1187" s="225">
        <v>0</v>
      </c>
      <c r="T1187" s="226">
        <f>S1187*H1187</f>
        <v>0</v>
      </c>
      <c r="U1187" s="41"/>
      <c r="V1187" s="41"/>
      <c r="W1187" s="41"/>
      <c r="X1187" s="41"/>
      <c r="Y1187" s="41"/>
      <c r="Z1187" s="41"/>
      <c r="AA1187" s="41"/>
      <c r="AB1187" s="41"/>
      <c r="AC1187" s="41"/>
      <c r="AD1187" s="41"/>
      <c r="AE1187" s="41"/>
      <c r="AR1187" s="227" t="s">
        <v>157</v>
      </c>
      <c r="AT1187" s="227" t="s">
        <v>152</v>
      </c>
      <c r="AU1187" s="227" t="s">
        <v>81</v>
      </c>
      <c r="AY1187" s="20" t="s">
        <v>149</v>
      </c>
      <c r="BE1187" s="228">
        <f>IF(N1187="základní",J1187,0)</f>
        <v>0</v>
      </c>
      <c r="BF1187" s="228">
        <f>IF(N1187="snížená",J1187,0)</f>
        <v>0</v>
      </c>
      <c r="BG1187" s="228">
        <f>IF(N1187="zákl. přenesená",J1187,0)</f>
        <v>0</v>
      </c>
      <c r="BH1187" s="228">
        <f>IF(N1187="sníž. přenesená",J1187,0)</f>
        <v>0</v>
      </c>
      <c r="BI1187" s="228">
        <f>IF(N1187="nulová",J1187,0)</f>
        <v>0</v>
      </c>
      <c r="BJ1187" s="20" t="s">
        <v>77</v>
      </c>
      <c r="BK1187" s="228">
        <f>ROUND(I1187*H1187,2)</f>
        <v>0</v>
      </c>
      <c r="BL1187" s="20" t="s">
        <v>157</v>
      </c>
      <c r="BM1187" s="227" t="s">
        <v>1285</v>
      </c>
    </row>
    <row r="1188" s="2" customFormat="1">
      <c r="A1188" s="41"/>
      <c r="B1188" s="42"/>
      <c r="C1188" s="43"/>
      <c r="D1188" s="229" t="s">
        <v>159</v>
      </c>
      <c r="E1188" s="43"/>
      <c r="F1188" s="230" t="s">
        <v>1286</v>
      </c>
      <c r="G1188" s="43"/>
      <c r="H1188" s="43"/>
      <c r="I1188" s="231"/>
      <c r="J1188" s="43"/>
      <c r="K1188" s="43"/>
      <c r="L1188" s="47"/>
      <c r="M1188" s="232"/>
      <c r="N1188" s="233"/>
      <c r="O1188" s="87"/>
      <c r="P1188" s="87"/>
      <c r="Q1188" s="87"/>
      <c r="R1188" s="87"/>
      <c r="S1188" s="87"/>
      <c r="T1188" s="88"/>
      <c r="U1188" s="41"/>
      <c r="V1188" s="41"/>
      <c r="W1188" s="41"/>
      <c r="X1188" s="41"/>
      <c r="Y1188" s="41"/>
      <c r="Z1188" s="41"/>
      <c r="AA1188" s="41"/>
      <c r="AB1188" s="41"/>
      <c r="AC1188" s="41"/>
      <c r="AD1188" s="41"/>
      <c r="AE1188" s="41"/>
      <c r="AT1188" s="20" t="s">
        <v>159</v>
      </c>
      <c r="AU1188" s="20" t="s">
        <v>81</v>
      </c>
    </row>
    <row r="1189" s="13" customFormat="1">
      <c r="A1189" s="13"/>
      <c r="B1189" s="234"/>
      <c r="C1189" s="235"/>
      <c r="D1189" s="236" t="s">
        <v>161</v>
      </c>
      <c r="E1189" s="237" t="s">
        <v>21</v>
      </c>
      <c r="F1189" s="238" t="s">
        <v>1262</v>
      </c>
      <c r="G1189" s="235"/>
      <c r="H1189" s="237" t="s">
        <v>21</v>
      </c>
      <c r="I1189" s="239"/>
      <c r="J1189" s="235"/>
      <c r="K1189" s="235"/>
      <c r="L1189" s="240"/>
      <c r="M1189" s="241"/>
      <c r="N1189" s="242"/>
      <c r="O1189" s="242"/>
      <c r="P1189" s="242"/>
      <c r="Q1189" s="242"/>
      <c r="R1189" s="242"/>
      <c r="S1189" s="242"/>
      <c r="T1189" s="243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44" t="s">
        <v>161</v>
      </c>
      <c r="AU1189" s="244" t="s">
        <v>81</v>
      </c>
      <c r="AV1189" s="13" t="s">
        <v>77</v>
      </c>
      <c r="AW1189" s="13" t="s">
        <v>34</v>
      </c>
      <c r="AX1189" s="13" t="s">
        <v>73</v>
      </c>
      <c r="AY1189" s="244" t="s">
        <v>149</v>
      </c>
    </row>
    <row r="1190" s="13" customFormat="1">
      <c r="A1190" s="13"/>
      <c r="B1190" s="234"/>
      <c r="C1190" s="235"/>
      <c r="D1190" s="236" t="s">
        <v>161</v>
      </c>
      <c r="E1190" s="237" t="s">
        <v>21</v>
      </c>
      <c r="F1190" s="238" t="s">
        <v>1263</v>
      </c>
      <c r="G1190" s="235"/>
      <c r="H1190" s="237" t="s">
        <v>21</v>
      </c>
      <c r="I1190" s="239"/>
      <c r="J1190" s="235"/>
      <c r="K1190" s="235"/>
      <c r="L1190" s="240"/>
      <c r="M1190" s="241"/>
      <c r="N1190" s="242"/>
      <c r="O1190" s="242"/>
      <c r="P1190" s="242"/>
      <c r="Q1190" s="242"/>
      <c r="R1190" s="242"/>
      <c r="S1190" s="242"/>
      <c r="T1190" s="243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44" t="s">
        <v>161</v>
      </c>
      <c r="AU1190" s="244" t="s">
        <v>81</v>
      </c>
      <c r="AV1190" s="13" t="s">
        <v>77</v>
      </c>
      <c r="AW1190" s="13" t="s">
        <v>34</v>
      </c>
      <c r="AX1190" s="13" t="s">
        <v>73</v>
      </c>
      <c r="AY1190" s="244" t="s">
        <v>149</v>
      </c>
    </row>
    <row r="1191" s="14" customFormat="1">
      <c r="A1191" s="14"/>
      <c r="B1191" s="245"/>
      <c r="C1191" s="246"/>
      <c r="D1191" s="236" t="s">
        <v>161</v>
      </c>
      <c r="E1191" s="247" t="s">
        <v>21</v>
      </c>
      <c r="F1191" s="248" t="s">
        <v>1287</v>
      </c>
      <c r="G1191" s="246"/>
      <c r="H1191" s="249">
        <v>0.44</v>
      </c>
      <c r="I1191" s="250"/>
      <c r="J1191" s="246"/>
      <c r="K1191" s="246"/>
      <c r="L1191" s="251"/>
      <c r="M1191" s="252"/>
      <c r="N1191" s="253"/>
      <c r="O1191" s="253"/>
      <c r="P1191" s="253"/>
      <c r="Q1191" s="253"/>
      <c r="R1191" s="253"/>
      <c r="S1191" s="253"/>
      <c r="T1191" s="254"/>
      <c r="U1191" s="14"/>
      <c r="V1191" s="14"/>
      <c r="W1191" s="14"/>
      <c r="X1191" s="14"/>
      <c r="Y1191" s="14"/>
      <c r="Z1191" s="14"/>
      <c r="AA1191" s="14"/>
      <c r="AB1191" s="14"/>
      <c r="AC1191" s="14"/>
      <c r="AD1191" s="14"/>
      <c r="AE1191" s="14"/>
      <c r="AT1191" s="255" t="s">
        <v>161</v>
      </c>
      <c r="AU1191" s="255" t="s">
        <v>81</v>
      </c>
      <c r="AV1191" s="14" t="s">
        <v>81</v>
      </c>
      <c r="AW1191" s="14" t="s">
        <v>34</v>
      </c>
      <c r="AX1191" s="14" t="s">
        <v>73</v>
      </c>
      <c r="AY1191" s="255" t="s">
        <v>149</v>
      </c>
    </row>
    <row r="1192" s="13" customFormat="1">
      <c r="A1192" s="13"/>
      <c r="B1192" s="234"/>
      <c r="C1192" s="235"/>
      <c r="D1192" s="236" t="s">
        <v>161</v>
      </c>
      <c r="E1192" s="237" t="s">
        <v>21</v>
      </c>
      <c r="F1192" s="238" t="s">
        <v>1265</v>
      </c>
      <c r="G1192" s="235"/>
      <c r="H1192" s="237" t="s">
        <v>21</v>
      </c>
      <c r="I1192" s="239"/>
      <c r="J1192" s="235"/>
      <c r="K1192" s="235"/>
      <c r="L1192" s="240"/>
      <c r="M1192" s="241"/>
      <c r="N1192" s="242"/>
      <c r="O1192" s="242"/>
      <c r="P1192" s="242"/>
      <c r="Q1192" s="242"/>
      <c r="R1192" s="242"/>
      <c r="S1192" s="242"/>
      <c r="T1192" s="243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44" t="s">
        <v>161</v>
      </c>
      <c r="AU1192" s="244" t="s">
        <v>81</v>
      </c>
      <c r="AV1192" s="13" t="s">
        <v>77</v>
      </c>
      <c r="AW1192" s="13" t="s">
        <v>34</v>
      </c>
      <c r="AX1192" s="13" t="s">
        <v>73</v>
      </c>
      <c r="AY1192" s="244" t="s">
        <v>149</v>
      </c>
    </row>
    <row r="1193" s="14" customFormat="1">
      <c r="A1193" s="14"/>
      <c r="B1193" s="245"/>
      <c r="C1193" s="246"/>
      <c r="D1193" s="236" t="s">
        <v>161</v>
      </c>
      <c r="E1193" s="247" t="s">
        <v>21</v>
      </c>
      <c r="F1193" s="248" t="s">
        <v>1288</v>
      </c>
      <c r="G1193" s="246"/>
      <c r="H1193" s="249">
        <v>0.88</v>
      </c>
      <c r="I1193" s="250"/>
      <c r="J1193" s="246"/>
      <c r="K1193" s="246"/>
      <c r="L1193" s="251"/>
      <c r="M1193" s="252"/>
      <c r="N1193" s="253"/>
      <c r="O1193" s="253"/>
      <c r="P1193" s="253"/>
      <c r="Q1193" s="253"/>
      <c r="R1193" s="253"/>
      <c r="S1193" s="253"/>
      <c r="T1193" s="254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T1193" s="255" t="s">
        <v>161</v>
      </c>
      <c r="AU1193" s="255" t="s">
        <v>81</v>
      </c>
      <c r="AV1193" s="14" t="s">
        <v>81</v>
      </c>
      <c r="AW1193" s="14" t="s">
        <v>34</v>
      </c>
      <c r="AX1193" s="14" t="s">
        <v>73</v>
      </c>
      <c r="AY1193" s="255" t="s">
        <v>149</v>
      </c>
    </row>
    <row r="1194" s="15" customFormat="1">
      <c r="A1194" s="15"/>
      <c r="B1194" s="256"/>
      <c r="C1194" s="257"/>
      <c r="D1194" s="236" t="s">
        <v>161</v>
      </c>
      <c r="E1194" s="258" t="s">
        <v>21</v>
      </c>
      <c r="F1194" s="259" t="s">
        <v>164</v>
      </c>
      <c r="G1194" s="257"/>
      <c r="H1194" s="260">
        <v>1.3200000000000001</v>
      </c>
      <c r="I1194" s="261"/>
      <c r="J1194" s="257"/>
      <c r="K1194" s="257"/>
      <c r="L1194" s="262"/>
      <c r="M1194" s="263"/>
      <c r="N1194" s="264"/>
      <c r="O1194" s="264"/>
      <c r="P1194" s="264"/>
      <c r="Q1194" s="264"/>
      <c r="R1194" s="264"/>
      <c r="S1194" s="264"/>
      <c r="T1194" s="265"/>
      <c r="U1194" s="15"/>
      <c r="V1194" s="15"/>
      <c r="W1194" s="15"/>
      <c r="X1194" s="15"/>
      <c r="Y1194" s="15"/>
      <c r="Z1194" s="15"/>
      <c r="AA1194" s="15"/>
      <c r="AB1194" s="15"/>
      <c r="AC1194" s="15"/>
      <c r="AD1194" s="15"/>
      <c r="AE1194" s="15"/>
      <c r="AT1194" s="266" t="s">
        <v>161</v>
      </c>
      <c r="AU1194" s="266" t="s">
        <v>81</v>
      </c>
      <c r="AV1194" s="15" t="s">
        <v>157</v>
      </c>
      <c r="AW1194" s="15" t="s">
        <v>34</v>
      </c>
      <c r="AX1194" s="15" t="s">
        <v>77</v>
      </c>
      <c r="AY1194" s="266" t="s">
        <v>149</v>
      </c>
    </row>
    <row r="1195" s="2" customFormat="1" ht="16.5" customHeight="1">
      <c r="A1195" s="41"/>
      <c r="B1195" s="42"/>
      <c r="C1195" s="216" t="s">
        <v>1289</v>
      </c>
      <c r="D1195" s="216" t="s">
        <v>152</v>
      </c>
      <c r="E1195" s="217" t="s">
        <v>1290</v>
      </c>
      <c r="F1195" s="218" t="s">
        <v>1291</v>
      </c>
      <c r="G1195" s="219" t="s">
        <v>155</v>
      </c>
      <c r="H1195" s="220">
        <v>1.3200000000000001</v>
      </c>
      <c r="I1195" s="221"/>
      <c r="J1195" s="222">
        <f>ROUND(I1195*H1195,2)</f>
        <v>0</v>
      </c>
      <c r="K1195" s="218" t="s">
        <v>156</v>
      </c>
      <c r="L1195" s="47"/>
      <c r="M1195" s="223" t="s">
        <v>21</v>
      </c>
      <c r="N1195" s="224" t="s">
        <v>44</v>
      </c>
      <c r="O1195" s="87"/>
      <c r="P1195" s="225">
        <f>O1195*H1195</f>
        <v>0</v>
      </c>
      <c r="Q1195" s="225">
        <v>0</v>
      </c>
      <c r="R1195" s="225">
        <f>Q1195*H1195</f>
        <v>0</v>
      </c>
      <c r="S1195" s="225">
        <v>0</v>
      </c>
      <c r="T1195" s="226">
        <f>S1195*H1195</f>
        <v>0</v>
      </c>
      <c r="U1195" s="41"/>
      <c r="V1195" s="41"/>
      <c r="W1195" s="41"/>
      <c r="X1195" s="41"/>
      <c r="Y1195" s="41"/>
      <c r="Z1195" s="41"/>
      <c r="AA1195" s="41"/>
      <c r="AB1195" s="41"/>
      <c r="AC1195" s="41"/>
      <c r="AD1195" s="41"/>
      <c r="AE1195" s="41"/>
      <c r="AR1195" s="227" t="s">
        <v>157</v>
      </c>
      <c r="AT1195" s="227" t="s">
        <v>152</v>
      </c>
      <c r="AU1195" s="227" t="s">
        <v>81</v>
      </c>
      <c r="AY1195" s="20" t="s">
        <v>149</v>
      </c>
      <c r="BE1195" s="228">
        <f>IF(N1195="základní",J1195,0)</f>
        <v>0</v>
      </c>
      <c r="BF1195" s="228">
        <f>IF(N1195="snížená",J1195,0)</f>
        <v>0</v>
      </c>
      <c r="BG1195" s="228">
        <f>IF(N1195="zákl. přenesená",J1195,0)</f>
        <v>0</v>
      </c>
      <c r="BH1195" s="228">
        <f>IF(N1195="sníž. přenesená",J1195,0)</f>
        <v>0</v>
      </c>
      <c r="BI1195" s="228">
        <f>IF(N1195="nulová",J1195,0)</f>
        <v>0</v>
      </c>
      <c r="BJ1195" s="20" t="s">
        <v>77</v>
      </c>
      <c r="BK1195" s="228">
        <f>ROUND(I1195*H1195,2)</f>
        <v>0</v>
      </c>
      <c r="BL1195" s="20" t="s">
        <v>157</v>
      </c>
      <c r="BM1195" s="227" t="s">
        <v>1292</v>
      </c>
    </row>
    <row r="1196" s="2" customFormat="1">
      <c r="A1196" s="41"/>
      <c r="B1196" s="42"/>
      <c r="C1196" s="43"/>
      <c r="D1196" s="229" t="s">
        <v>159</v>
      </c>
      <c r="E1196" s="43"/>
      <c r="F1196" s="230" t="s">
        <v>1293</v>
      </c>
      <c r="G1196" s="43"/>
      <c r="H1196" s="43"/>
      <c r="I1196" s="231"/>
      <c r="J1196" s="43"/>
      <c r="K1196" s="43"/>
      <c r="L1196" s="47"/>
      <c r="M1196" s="232"/>
      <c r="N1196" s="233"/>
      <c r="O1196" s="87"/>
      <c r="P1196" s="87"/>
      <c r="Q1196" s="87"/>
      <c r="R1196" s="87"/>
      <c r="S1196" s="87"/>
      <c r="T1196" s="88"/>
      <c r="U1196" s="41"/>
      <c r="V1196" s="41"/>
      <c r="W1196" s="41"/>
      <c r="X1196" s="41"/>
      <c r="Y1196" s="41"/>
      <c r="Z1196" s="41"/>
      <c r="AA1196" s="41"/>
      <c r="AB1196" s="41"/>
      <c r="AC1196" s="41"/>
      <c r="AD1196" s="41"/>
      <c r="AE1196" s="41"/>
      <c r="AT1196" s="20" t="s">
        <v>159</v>
      </c>
      <c r="AU1196" s="20" t="s">
        <v>81</v>
      </c>
    </row>
    <row r="1197" s="2" customFormat="1" ht="24.15" customHeight="1">
      <c r="A1197" s="41"/>
      <c r="B1197" s="42"/>
      <c r="C1197" s="216" t="s">
        <v>1294</v>
      </c>
      <c r="D1197" s="216" t="s">
        <v>152</v>
      </c>
      <c r="E1197" s="217" t="s">
        <v>1295</v>
      </c>
      <c r="F1197" s="218" t="s">
        <v>1296</v>
      </c>
      <c r="G1197" s="219" t="s">
        <v>174</v>
      </c>
      <c r="H1197" s="220">
        <v>32.950000000000003</v>
      </c>
      <c r="I1197" s="221"/>
      <c r="J1197" s="222">
        <f>ROUND(I1197*H1197,2)</f>
        <v>0</v>
      </c>
      <c r="K1197" s="218" t="s">
        <v>21</v>
      </c>
      <c r="L1197" s="47"/>
      <c r="M1197" s="223" t="s">
        <v>21</v>
      </c>
      <c r="N1197" s="224" t="s">
        <v>44</v>
      </c>
      <c r="O1197" s="87"/>
      <c r="P1197" s="225">
        <f>O1197*H1197</f>
        <v>0</v>
      </c>
      <c r="Q1197" s="225">
        <v>0</v>
      </c>
      <c r="R1197" s="225">
        <f>Q1197*H1197</f>
        <v>0</v>
      </c>
      <c r="S1197" s="225">
        <v>0</v>
      </c>
      <c r="T1197" s="226">
        <f>S1197*H1197</f>
        <v>0</v>
      </c>
      <c r="U1197" s="41"/>
      <c r="V1197" s="41"/>
      <c r="W1197" s="41"/>
      <c r="X1197" s="41"/>
      <c r="Y1197" s="41"/>
      <c r="Z1197" s="41"/>
      <c r="AA1197" s="41"/>
      <c r="AB1197" s="41"/>
      <c r="AC1197" s="41"/>
      <c r="AD1197" s="41"/>
      <c r="AE1197" s="41"/>
      <c r="AR1197" s="227" t="s">
        <v>157</v>
      </c>
      <c r="AT1197" s="227" t="s">
        <v>152</v>
      </c>
      <c r="AU1197" s="227" t="s">
        <v>81</v>
      </c>
      <c r="AY1197" s="20" t="s">
        <v>149</v>
      </c>
      <c r="BE1197" s="228">
        <f>IF(N1197="základní",J1197,0)</f>
        <v>0</v>
      </c>
      <c r="BF1197" s="228">
        <f>IF(N1197="snížená",J1197,0)</f>
        <v>0</v>
      </c>
      <c r="BG1197" s="228">
        <f>IF(N1197="zákl. přenesená",J1197,0)</f>
        <v>0</v>
      </c>
      <c r="BH1197" s="228">
        <f>IF(N1197="sníž. přenesená",J1197,0)</f>
        <v>0</v>
      </c>
      <c r="BI1197" s="228">
        <f>IF(N1197="nulová",J1197,0)</f>
        <v>0</v>
      </c>
      <c r="BJ1197" s="20" t="s">
        <v>77</v>
      </c>
      <c r="BK1197" s="228">
        <f>ROUND(I1197*H1197,2)</f>
        <v>0</v>
      </c>
      <c r="BL1197" s="20" t="s">
        <v>157</v>
      </c>
      <c r="BM1197" s="227" t="s">
        <v>1297</v>
      </c>
    </row>
    <row r="1198" s="2" customFormat="1">
      <c r="A1198" s="41"/>
      <c r="B1198" s="42"/>
      <c r="C1198" s="43"/>
      <c r="D1198" s="236" t="s">
        <v>279</v>
      </c>
      <c r="E1198" s="43"/>
      <c r="F1198" s="288" t="s">
        <v>1298</v>
      </c>
      <c r="G1198" s="43"/>
      <c r="H1198" s="43"/>
      <c r="I1198" s="231"/>
      <c r="J1198" s="43"/>
      <c r="K1198" s="43"/>
      <c r="L1198" s="47"/>
      <c r="M1198" s="232"/>
      <c r="N1198" s="233"/>
      <c r="O1198" s="87"/>
      <c r="P1198" s="87"/>
      <c r="Q1198" s="87"/>
      <c r="R1198" s="87"/>
      <c r="S1198" s="87"/>
      <c r="T1198" s="88"/>
      <c r="U1198" s="41"/>
      <c r="V1198" s="41"/>
      <c r="W1198" s="41"/>
      <c r="X1198" s="41"/>
      <c r="Y1198" s="41"/>
      <c r="Z1198" s="41"/>
      <c r="AA1198" s="41"/>
      <c r="AB1198" s="41"/>
      <c r="AC1198" s="41"/>
      <c r="AD1198" s="41"/>
      <c r="AE1198" s="41"/>
      <c r="AT1198" s="20" t="s">
        <v>279</v>
      </c>
      <c r="AU1198" s="20" t="s">
        <v>81</v>
      </c>
    </row>
    <row r="1199" s="13" customFormat="1">
      <c r="A1199" s="13"/>
      <c r="B1199" s="234"/>
      <c r="C1199" s="235"/>
      <c r="D1199" s="236" t="s">
        <v>161</v>
      </c>
      <c r="E1199" s="237" t="s">
        <v>21</v>
      </c>
      <c r="F1199" s="238" t="s">
        <v>1299</v>
      </c>
      <c r="G1199" s="235"/>
      <c r="H1199" s="237" t="s">
        <v>21</v>
      </c>
      <c r="I1199" s="239"/>
      <c r="J1199" s="235"/>
      <c r="K1199" s="235"/>
      <c r="L1199" s="240"/>
      <c r="M1199" s="241"/>
      <c r="N1199" s="242"/>
      <c r="O1199" s="242"/>
      <c r="P1199" s="242"/>
      <c r="Q1199" s="242"/>
      <c r="R1199" s="242"/>
      <c r="S1199" s="242"/>
      <c r="T1199" s="243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44" t="s">
        <v>161</v>
      </c>
      <c r="AU1199" s="244" t="s">
        <v>81</v>
      </c>
      <c r="AV1199" s="13" t="s">
        <v>77</v>
      </c>
      <c r="AW1199" s="13" t="s">
        <v>34</v>
      </c>
      <c r="AX1199" s="13" t="s">
        <v>73</v>
      </c>
      <c r="AY1199" s="244" t="s">
        <v>149</v>
      </c>
    </row>
    <row r="1200" s="13" customFormat="1">
      <c r="A1200" s="13"/>
      <c r="B1200" s="234"/>
      <c r="C1200" s="235"/>
      <c r="D1200" s="236" t="s">
        <v>161</v>
      </c>
      <c r="E1200" s="237" t="s">
        <v>21</v>
      </c>
      <c r="F1200" s="238" t="s">
        <v>976</v>
      </c>
      <c r="G1200" s="235"/>
      <c r="H1200" s="237" t="s">
        <v>21</v>
      </c>
      <c r="I1200" s="239"/>
      <c r="J1200" s="235"/>
      <c r="K1200" s="235"/>
      <c r="L1200" s="240"/>
      <c r="M1200" s="241"/>
      <c r="N1200" s="242"/>
      <c r="O1200" s="242"/>
      <c r="P1200" s="242"/>
      <c r="Q1200" s="242"/>
      <c r="R1200" s="242"/>
      <c r="S1200" s="242"/>
      <c r="T1200" s="243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44" t="s">
        <v>161</v>
      </c>
      <c r="AU1200" s="244" t="s">
        <v>81</v>
      </c>
      <c r="AV1200" s="13" t="s">
        <v>77</v>
      </c>
      <c r="AW1200" s="13" t="s">
        <v>34</v>
      </c>
      <c r="AX1200" s="13" t="s">
        <v>73</v>
      </c>
      <c r="AY1200" s="244" t="s">
        <v>149</v>
      </c>
    </row>
    <row r="1201" s="14" customFormat="1">
      <c r="A1201" s="14"/>
      <c r="B1201" s="245"/>
      <c r="C1201" s="246"/>
      <c r="D1201" s="236" t="s">
        <v>161</v>
      </c>
      <c r="E1201" s="247" t="s">
        <v>21</v>
      </c>
      <c r="F1201" s="248" t="s">
        <v>1300</v>
      </c>
      <c r="G1201" s="246"/>
      <c r="H1201" s="249">
        <v>16.550000000000001</v>
      </c>
      <c r="I1201" s="250"/>
      <c r="J1201" s="246"/>
      <c r="K1201" s="246"/>
      <c r="L1201" s="251"/>
      <c r="M1201" s="252"/>
      <c r="N1201" s="253"/>
      <c r="O1201" s="253"/>
      <c r="P1201" s="253"/>
      <c r="Q1201" s="253"/>
      <c r="R1201" s="253"/>
      <c r="S1201" s="253"/>
      <c r="T1201" s="254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55" t="s">
        <v>161</v>
      </c>
      <c r="AU1201" s="255" t="s">
        <v>81</v>
      </c>
      <c r="AV1201" s="14" t="s">
        <v>81</v>
      </c>
      <c r="AW1201" s="14" t="s">
        <v>34</v>
      </c>
      <c r="AX1201" s="14" t="s">
        <v>73</v>
      </c>
      <c r="AY1201" s="255" t="s">
        <v>149</v>
      </c>
    </row>
    <row r="1202" s="13" customFormat="1">
      <c r="A1202" s="13"/>
      <c r="B1202" s="234"/>
      <c r="C1202" s="235"/>
      <c r="D1202" s="236" t="s">
        <v>161</v>
      </c>
      <c r="E1202" s="237" t="s">
        <v>21</v>
      </c>
      <c r="F1202" s="238" t="s">
        <v>226</v>
      </c>
      <c r="G1202" s="235"/>
      <c r="H1202" s="237" t="s">
        <v>21</v>
      </c>
      <c r="I1202" s="239"/>
      <c r="J1202" s="235"/>
      <c r="K1202" s="235"/>
      <c r="L1202" s="240"/>
      <c r="M1202" s="241"/>
      <c r="N1202" s="242"/>
      <c r="O1202" s="242"/>
      <c r="P1202" s="242"/>
      <c r="Q1202" s="242"/>
      <c r="R1202" s="242"/>
      <c r="S1202" s="242"/>
      <c r="T1202" s="243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44" t="s">
        <v>161</v>
      </c>
      <c r="AU1202" s="244" t="s">
        <v>81</v>
      </c>
      <c r="AV1202" s="13" t="s">
        <v>77</v>
      </c>
      <c r="AW1202" s="13" t="s">
        <v>34</v>
      </c>
      <c r="AX1202" s="13" t="s">
        <v>73</v>
      </c>
      <c r="AY1202" s="244" t="s">
        <v>149</v>
      </c>
    </row>
    <row r="1203" s="14" customFormat="1">
      <c r="A1203" s="14"/>
      <c r="B1203" s="245"/>
      <c r="C1203" s="246"/>
      <c r="D1203" s="236" t="s">
        <v>161</v>
      </c>
      <c r="E1203" s="247" t="s">
        <v>21</v>
      </c>
      <c r="F1203" s="248" t="s">
        <v>1301</v>
      </c>
      <c r="G1203" s="246"/>
      <c r="H1203" s="249">
        <v>16.399999999999999</v>
      </c>
      <c r="I1203" s="250"/>
      <c r="J1203" s="246"/>
      <c r="K1203" s="246"/>
      <c r="L1203" s="251"/>
      <c r="M1203" s="252"/>
      <c r="N1203" s="253"/>
      <c r="O1203" s="253"/>
      <c r="P1203" s="253"/>
      <c r="Q1203" s="253"/>
      <c r="R1203" s="253"/>
      <c r="S1203" s="253"/>
      <c r="T1203" s="254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55" t="s">
        <v>161</v>
      </c>
      <c r="AU1203" s="255" t="s">
        <v>81</v>
      </c>
      <c r="AV1203" s="14" t="s">
        <v>81</v>
      </c>
      <c r="AW1203" s="14" t="s">
        <v>34</v>
      </c>
      <c r="AX1203" s="14" t="s">
        <v>73</v>
      </c>
      <c r="AY1203" s="255" t="s">
        <v>149</v>
      </c>
    </row>
    <row r="1204" s="15" customFormat="1">
      <c r="A1204" s="15"/>
      <c r="B1204" s="256"/>
      <c r="C1204" s="257"/>
      <c r="D1204" s="236" t="s">
        <v>161</v>
      </c>
      <c r="E1204" s="258" t="s">
        <v>21</v>
      </c>
      <c r="F1204" s="259" t="s">
        <v>164</v>
      </c>
      <c r="G1204" s="257"/>
      <c r="H1204" s="260">
        <v>32.950000000000003</v>
      </c>
      <c r="I1204" s="261"/>
      <c r="J1204" s="257"/>
      <c r="K1204" s="257"/>
      <c r="L1204" s="262"/>
      <c r="M1204" s="263"/>
      <c r="N1204" s="264"/>
      <c r="O1204" s="264"/>
      <c r="P1204" s="264"/>
      <c r="Q1204" s="264"/>
      <c r="R1204" s="264"/>
      <c r="S1204" s="264"/>
      <c r="T1204" s="265"/>
      <c r="U1204" s="15"/>
      <c r="V1204" s="15"/>
      <c r="W1204" s="15"/>
      <c r="X1204" s="15"/>
      <c r="Y1204" s="15"/>
      <c r="Z1204" s="15"/>
      <c r="AA1204" s="15"/>
      <c r="AB1204" s="15"/>
      <c r="AC1204" s="15"/>
      <c r="AD1204" s="15"/>
      <c r="AE1204" s="15"/>
      <c r="AT1204" s="266" t="s">
        <v>161</v>
      </c>
      <c r="AU1204" s="266" t="s">
        <v>81</v>
      </c>
      <c r="AV1204" s="15" t="s">
        <v>157</v>
      </c>
      <c r="AW1204" s="15" t="s">
        <v>34</v>
      </c>
      <c r="AX1204" s="15" t="s">
        <v>77</v>
      </c>
      <c r="AY1204" s="266" t="s">
        <v>149</v>
      </c>
    </row>
    <row r="1205" s="2" customFormat="1" ht="24.15" customHeight="1">
      <c r="A1205" s="41"/>
      <c r="B1205" s="42"/>
      <c r="C1205" s="216" t="s">
        <v>1302</v>
      </c>
      <c r="D1205" s="216" t="s">
        <v>152</v>
      </c>
      <c r="E1205" s="217" t="s">
        <v>1303</v>
      </c>
      <c r="F1205" s="218" t="s">
        <v>1304</v>
      </c>
      <c r="G1205" s="219" t="s">
        <v>363</v>
      </c>
      <c r="H1205" s="220">
        <v>24</v>
      </c>
      <c r="I1205" s="221"/>
      <c r="J1205" s="222">
        <f>ROUND(I1205*H1205,2)</f>
        <v>0</v>
      </c>
      <c r="K1205" s="218" t="s">
        <v>21</v>
      </c>
      <c r="L1205" s="47"/>
      <c r="M1205" s="223" t="s">
        <v>21</v>
      </c>
      <c r="N1205" s="224" t="s">
        <v>44</v>
      </c>
      <c r="O1205" s="87"/>
      <c r="P1205" s="225">
        <f>O1205*H1205</f>
        <v>0</v>
      </c>
      <c r="Q1205" s="225">
        <v>0</v>
      </c>
      <c r="R1205" s="225">
        <f>Q1205*H1205</f>
        <v>0</v>
      </c>
      <c r="S1205" s="225">
        <v>0</v>
      </c>
      <c r="T1205" s="226">
        <f>S1205*H1205</f>
        <v>0</v>
      </c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R1205" s="227" t="s">
        <v>157</v>
      </c>
      <c r="AT1205" s="227" t="s">
        <v>152</v>
      </c>
      <c r="AU1205" s="227" t="s">
        <v>81</v>
      </c>
      <c r="AY1205" s="20" t="s">
        <v>149</v>
      </c>
      <c r="BE1205" s="228">
        <f>IF(N1205="základní",J1205,0)</f>
        <v>0</v>
      </c>
      <c r="BF1205" s="228">
        <f>IF(N1205="snížená",J1205,0)</f>
        <v>0</v>
      </c>
      <c r="BG1205" s="228">
        <f>IF(N1205="zákl. přenesená",J1205,0)</f>
        <v>0</v>
      </c>
      <c r="BH1205" s="228">
        <f>IF(N1205="sníž. přenesená",J1205,0)</f>
        <v>0</v>
      </c>
      <c r="BI1205" s="228">
        <f>IF(N1205="nulová",J1205,0)</f>
        <v>0</v>
      </c>
      <c r="BJ1205" s="20" t="s">
        <v>77</v>
      </c>
      <c r="BK1205" s="228">
        <f>ROUND(I1205*H1205,2)</f>
        <v>0</v>
      </c>
      <c r="BL1205" s="20" t="s">
        <v>157</v>
      </c>
      <c r="BM1205" s="227" t="s">
        <v>1305</v>
      </c>
    </row>
    <row r="1206" s="2" customFormat="1">
      <c r="A1206" s="41"/>
      <c r="B1206" s="42"/>
      <c r="C1206" s="43"/>
      <c r="D1206" s="236" t="s">
        <v>279</v>
      </c>
      <c r="E1206" s="43"/>
      <c r="F1206" s="288" t="s">
        <v>1298</v>
      </c>
      <c r="G1206" s="43"/>
      <c r="H1206" s="43"/>
      <c r="I1206" s="231"/>
      <c r="J1206" s="43"/>
      <c r="K1206" s="43"/>
      <c r="L1206" s="47"/>
      <c r="M1206" s="232"/>
      <c r="N1206" s="233"/>
      <c r="O1206" s="87"/>
      <c r="P1206" s="87"/>
      <c r="Q1206" s="87"/>
      <c r="R1206" s="87"/>
      <c r="S1206" s="87"/>
      <c r="T1206" s="88"/>
      <c r="U1206" s="41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T1206" s="20" t="s">
        <v>279</v>
      </c>
      <c r="AU1206" s="20" t="s">
        <v>81</v>
      </c>
    </row>
    <row r="1207" s="14" customFormat="1">
      <c r="A1207" s="14"/>
      <c r="B1207" s="245"/>
      <c r="C1207" s="246"/>
      <c r="D1207" s="236" t="s">
        <v>161</v>
      </c>
      <c r="E1207" s="247" t="s">
        <v>21</v>
      </c>
      <c r="F1207" s="248" t="s">
        <v>1306</v>
      </c>
      <c r="G1207" s="246"/>
      <c r="H1207" s="249">
        <v>24</v>
      </c>
      <c r="I1207" s="250"/>
      <c r="J1207" s="246"/>
      <c r="K1207" s="246"/>
      <c r="L1207" s="251"/>
      <c r="M1207" s="252"/>
      <c r="N1207" s="253"/>
      <c r="O1207" s="253"/>
      <c r="P1207" s="253"/>
      <c r="Q1207" s="253"/>
      <c r="R1207" s="253"/>
      <c r="S1207" s="253"/>
      <c r="T1207" s="254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T1207" s="255" t="s">
        <v>161</v>
      </c>
      <c r="AU1207" s="255" t="s">
        <v>81</v>
      </c>
      <c r="AV1207" s="14" t="s">
        <v>81</v>
      </c>
      <c r="AW1207" s="14" t="s">
        <v>34</v>
      </c>
      <c r="AX1207" s="14" t="s">
        <v>73</v>
      </c>
      <c r="AY1207" s="255" t="s">
        <v>149</v>
      </c>
    </row>
    <row r="1208" s="15" customFormat="1">
      <c r="A1208" s="15"/>
      <c r="B1208" s="256"/>
      <c r="C1208" s="257"/>
      <c r="D1208" s="236" t="s">
        <v>161</v>
      </c>
      <c r="E1208" s="258" t="s">
        <v>21</v>
      </c>
      <c r="F1208" s="259" t="s">
        <v>164</v>
      </c>
      <c r="G1208" s="257"/>
      <c r="H1208" s="260">
        <v>24</v>
      </c>
      <c r="I1208" s="261"/>
      <c r="J1208" s="257"/>
      <c r="K1208" s="257"/>
      <c r="L1208" s="262"/>
      <c r="M1208" s="263"/>
      <c r="N1208" s="264"/>
      <c r="O1208" s="264"/>
      <c r="P1208" s="264"/>
      <c r="Q1208" s="264"/>
      <c r="R1208" s="264"/>
      <c r="S1208" s="264"/>
      <c r="T1208" s="265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5"/>
      <c r="AT1208" s="266" t="s">
        <v>161</v>
      </c>
      <c r="AU1208" s="266" t="s">
        <v>81</v>
      </c>
      <c r="AV1208" s="15" t="s">
        <v>157</v>
      </c>
      <c r="AW1208" s="15" t="s">
        <v>34</v>
      </c>
      <c r="AX1208" s="15" t="s">
        <v>77</v>
      </c>
      <c r="AY1208" s="266" t="s">
        <v>149</v>
      </c>
    </row>
    <row r="1209" s="2" customFormat="1" ht="24.15" customHeight="1">
      <c r="A1209" s="41"/>
      <c r="B1209" s="42"/>
      <c r="C1209" s="216" t="s">
        <v>1307</v>
      </c>
      <c r="D1209" s="216" t="s">
        <v>152</v>
      </c>
      <c r="E1209" s="217" t="s">
        <v>1308</v>
      </c>
      <c r="F1209" s="218" t="s">
        <v>1309</v>
      </c>
      <c r="G1209" s="219" t="s">
        <v>155</v>
      </c>
      <c r="H1209" s="220">
        <v>4.8150000000000004</v>
      </c>
      <c r="I1209" s="221"/>
      <c r="J1209" s="222">
        <f>ROUND(I1209*H1209,2)</f>
        <v>0</v>
      </c>
      <c r="K1209" s="218" t="s">
        <v>21</v>
      </c>
      <c r="L1209" s="47"/>
      <c r="M1209" s="223" t="s">
        <v>21</v>
      </c>
      <c r="N1209" s="224" t="s">
        <v>44</v>
      </c>
      <c r="O1209" s="87"/>
      <c r="P1209" s="225">
        <f>O1209*H1209</f>
        <v>0</v>
      </c>
      <c r="Q1209" s="225">
        <v>0</v>
      </c>
      <c r="R1209" s="225">
        <f>Q1209*H1209</f>
        <v>0</v>
      </c>
      <c r="S1209" s="225">
        <v>0</v>
      </c>
      <c r="T1209" s="226">
        <f>S1209*H1209</f>
        <v>0</v>
      </c>
      <c r="U1209" s="41"/>
      <c r="V1209" s="41"/>
      <c r="W1209" s="41"/>
      <c r="X1209" s="41"/>
      <c r="Y1209" s="41"/>
      <c r="Z1209" s="41"/>
      <c r="AA1209" s="41"/>
      <c r="AB1209" s="41"/>
      <c r="AC1209" s="41"/>
      <c r="AD1209" s="41"/>
      <c r="AE1209" s="41"/>
      <c r="AR1209" s="227" t="s">
        <v>157</v>
      </c>
      <c r="AT1209" s="227" t="s">
        <v>152</v>
      </c>
      <c r="AU1209" s="227" t="s">
        <v>81</v>
      </c>
      <c r="AY1209" s="20" t="s">
        <v>149</v>
      </c>
      <c r="BE1209" s="228">
        <f>IF(N1209="základní",J1209,0)</f>
        <v>0</v>
      </c>
      <c r="BF1209" s="228">
        <f>IF(N1209="snížená",J1209,0)</f>
        <v>0</v>
      </c>
      <c r="BG1209" s="228">
        <f>IF(N1209="zákl. přenesená",J1209,0)</f>
        <v>0</v>
      </c>
      <c r="BH1209" s="228">
        <f>IF(N1209="sníž. přenesená",J1209,0)</f>
        <v>0</v>
      </c>
      <c r="BI1209" s="228">
        <f>IF(N1209="nulová",J1209,0)</f>
        <v>0</v>
      </c>
      <c r="BJ1209" s="20" t="s">
        <v>77</v>
      </c>
      <c r="BK1209" s="228">
        <f>ROUND(I1209*H1209,2)</f>
        <v>0</v>
      </c>
      <c r="BL1209" s="20" t="s">
        <v>157</v>
      </c>
      <c r="BM1209" s="227" t="s">
        <v>1310</v>
      </c>
    </row>
    <row r="1210" s="2" customFormat="1">
      <c r="A1210" s="41"/>
      <c r="B1210" s="42"/>
      <c r="C1210" s="43"/>
      <c r="D1210" s="236" t="s">
        <v>279</v>
      </c>
      <c r="E1210" s="43"/>
      <c r="F1210" s="288" t="s">
        <v>1298</v>
      </c>
      <c r="G1210" s="43"/>
      <c r="H1210" s="43"/>
      <c r="I1210" s="231"/>
      <c r="J1210" s="43"/>
      <c r="K1210" s="43"/>
      <c r="L1210" s="47"/>
      <c r="M1210" s="232"/>
      <c r="N1210" s="233"/>
      <c r="O1210" s="87"/>
      <c r="P1210" s="87"/>
      <c r="Q1210" s="87"/>
      <c r="R1210" s="87"/>
      <c r="S1210" s="87"/>
      <c r="T1210" s="88"/>
      <c r="U1210" s="41"/>
      <c r="V1210" s="41"/>
      <c r="W1210" s="41"/>
      <c r="X1210" s="41"/>
      <c r="Y1210" s="41"/>
      <c r="Z1210" s="41"/>
      <c r="AA1210" s="41"/>
      <c r="AB1210" s="41"/>
      <c r="AC1210" s="41"/>
      <c r="AD1210" s="41"/>
      <c r="AE1210" s="41"/>
      <c r="AT1210" s="20" t="s">
        <v>279</v>
      </c>
      <c r="AU1210" s="20" t="s">
        <v>81</v>
      </c>
    </row>
    <row r="1211" s="13" customFormat="1">
      <c r="A1211" s="13"/>
      <c r="B1211" s="234"/>
      <c r="C1211" s="235"/>
      <c r="D1211" s="236" t="s">
        <v>161</v>
      </c>
      <c r="E1211" s="237" t="s">
        <v>21</v>
      </c>
      <c r="F1211" s="238" t="s">
        <v>1311</v>
      </c>
      <c r="G1211" s="235"/>
      <c r="H1211" s="237" t="s">
        <v>21</v>
      </c>
      <c r="I1211" s="239"/>
      <c r="J1211" s="235"/>
      <c r="K1211" s="235"/>
      <c r="L1211" s="240"/>
      <c r="M1211" s="241"/>
      <c r="N1211" s="242"/>
      <c r="O1211" s="242"/>
      <c r="P1211" s="242"/>
      <c r="Q1211" s="242"/>
      <c r="R1211" s="242"/>
      <c r="S1211" s="242"/>
      <c r="T1211" s="243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44" t="s">
        <v>161</v>
      </c>
      <c r="AU1211" s="244" t="s">
        <v>81</v>
      </c>
      <c r="AV1211" s="13" t="s">
        <v>77</v>
      </c>
      <c r="AW1211" s="13" t="s">
        <v>34</v>
      </c>
      <c r="AX1211" s="13" t="s">
        <v>73</v>
      </c>
      <c r="AY1211" s="244" t="s">
        <v>149</v>
      </c>
    </row>
    <row r="1212" s="13" customFormat="1">
      <c r="A1212" s="13"/>
      <c r="B1212" s="234"/>
      <c r="C1212" s="235"/>
      <c r="D1212" s="236" t="s">
        <v>161</v>
      </c>
      <c r="E1212" s="237" t="s">
        <v>21</v>
      </c>
      <c r="F1212" s="238" t="s">
        <v>734</v>
      </c>
      <c r="G1212" s="235"/>
      <c r="H1212" s="237" t="s">
        <v>21</v>
      </c>
      <c r="I1212" s="239"/>
      <c r="J1212" s="235"/>
      <c r="K1212" s="235"/>
      <c r="L1212" s="240"/>
      <c r="M1212" s="241"/>
      <c r="N1212" s="242"/>
      <c r="O1212" s="242"/>
      <c r="P1212" s="242"/>
      <c r="Q1212" s="242"/>
      <c r="R1212" s="242"/>
      <c r="S1212" s="242"/>
      <c r="T1212" s="243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44" t="s">
        <v>161</v>
      </c>
      <c r="AU1212" s="244" t="s">
        <v>81</v>
      </c>
      <c r="AV1212" s="13" t="s">
        <v>77</v>
      </c>
      <c r="AW1212" s="13" t="s">
        <v>34</v>
      </c>
      <c r="AX1212" s="13" t="s">
        <v>73</v>
      </c>
      <c r="AY1212" s="244" t="s">
        <v>149</v>
      </c>
    </row>
    <row r="1213" s="14" customFormat="1">
      <c r="A1213" s="14"/>
      <c r="B1213" s="245"/>
      <c r="C1213" s="246"/>
      <c r="D1213" s="236" t="s">
        <v>161</v>
      </c>
      <c r="E1213" s="247" t="s">
        <v>21</v>
      </c>
      <c r="F1213" s="248" t="s">
        <v>1312</v>
      </c>
      <c r="G1213" s="246"/>
      <c r="H1213" s="249">
        <v>1.845</v>
      </c>
      <c r="I1213" s="250"/>
      <c r="J1213" s="246"/>
      <c r="K1213" s="246"/>
      <c r="L1213" s="251"/>
      <c r="M1213" s="252"/>
      <c r="N1213" s="253"/>
      <c r="O1213" s="253"/>
      <c r="P1213" s="253"/>
      <c r="Q1213" s="253"/>
      <c r="R1213" s="253"/>
      <c r="S1213" s="253"/>
      <c r="T1213" s="254"/>
      <c r="U1213" s="14"/>
      <c r="V1213" s="14"/>
      <c r="W1213" s="14"/>
      <c r="X1213" s="14"/>
      <c r="Y1213" s="14"/>
      <c r="Z1213" s="14"/>
      <c r="AA1213" s="14"/>
      <c r="AB1213" s="14"/>
      <c r="AC1213" s="14"/>
      <c r="AD1213" s="14"/>
      <c r="AE1213" s="14"/>
      <c r="AT1213" s="255" t="s">
        <v>161</v>
      </c>
      <c r="AU1213" s="255" t="s">
        <v>81</v>
      </c>
      <c r="AV1213" s="14" t="s">
        <v>81</v>
      </c>
      <c r="AW1213" s="14" t="s">
        <v>34</v>
      </c>
      <c r="AX1213" s="14" t="s">
        <v>73</v>
      </c>
      <c r="AY1213" s="255" t="s">
        <v>149</v>
      </c>
    </row>
    <row r="1214" s="13" customFormat="1">
      <c r="A1214" s="13"/>
      <c r="B1214" s="234"/>
      <c r="C1214" s="235"/>
      <c r="D1214" s="236" t="s">
        <v>161</v>
      </c>
      <c r="E1214" s="237" t="s">
        <v>21</v>
      </c>
      <c r="F1214" s="238" t="s">
        <v>735</v>
      </c>
      <c r="G1214" s="235"/>
      <c r="H1214" s="237" t="s">
        <v>21</v>
      </c>
      <c r="I1214" s="239"/>
      <c r="J1214" s="235"/>
      <c r="K1214" s="235"/>
      <c r="L1214" s="240"/>
      <c r="M1214" s="241"/>
      <c r="N1214" s="242"/>
      <c r="O1214" s="242"/>
      <c r="P1214" s="242"/>
      <c r="Q1214" s="242"/>
      <c r="R1214" s="242"/>
      <c r="S1214" s="242"/>
      <c r="T1214" s="243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44" t="s">
        <v>161</v>
      </c>
      <c r="AU1214" s="244" t="s">
        <v>81</v>
      </c>
      <c r="AV1214" s="13" t="s">
        <v>77</v>
      </c>
      <c r="AW1214" s="13" t="s">
        <v>34</v>
      </c>
      <c r="AX1214" s="13" t="s">
        <v>73</v>
      </c>
      <c r="AY1214" s="244" t="s">
        <v>149</v>
      </c>
    </row>
    <row r="1215" s="14" customFormat="1">
      <c r="A1215" s="14"/>
      <c r="B1215" s="245"/>
      <c r="C1215" s="246"/>
      <c r="D1215" s="236" t="s">
        <v>161</v>
      </c>
      <c r="E1215" s="247" t="s">
        <v>21</v>
      </c>
      <c r="F1215" s="248" t="s">
        <v>1313</v>
      </c>
      <c r="G1215" s="246"/>
      <c r="H1215" s="249">
        <v>2.9700000000000002</v>
      </c>
      <c r="I1215" s="250"/>
      <c r="J1215" s="246"/>
      <c r="K1215" s="246"/>
      <c r="L1215" s="251"/>
      <c r="M1215" s="252"/>
      <c r="N1215" s="253"/>
      <c r="O1215" s="253"/>
      <c r="P1215" s="253"/>
      <c r="Q1215" s="253"/>
      <c r="R1215" s="253"/>
      <c r="S1215" s="253"/>
      <c r="T1215" s="254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55" t="s">
        <v>161</v>
      </c>
      <c r="AU1215" s="255" t="s">
        <v>81</v>
      </c>
      <c r="AV1215" s="14" t="s">
        <v>81</v>
      </c>
      <c r="AW1215" s="14" t="s">
        <v>34</v>
      </c>
      <c r="AX1215" s="14" t="s">
        <v>73</v>
      </c>
      <c r="AY1215" s="255" t="s">
        <v>149</v>
      </c>
    </row>
    <row r="1216" s="16" customFormat="1">
      <c r="A1216" s="16"/>
      <c r="B1216" s="267"/>
      <c r="C1216" s="268"/>
      <c r="D1216" s="236" t="s">
        <v>161</v>
      </c>
      <c r="E1216" s="269" t="s">
        <v>21</v>
      </c>
      <c r="F1216" s="270" t="s">
        <v>192</v>
      </c>
      <c r="G1216" s="268"/>
      <c r="H1216" s="271">
        <v>4.8150000000000004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6"/>
      <c r="V1216" s="16"/>
      <c r="W1216" s="16"/>
      <c r="X1216" s="16"/>
      <c r="Y1216" s="16"/>
      <c r="Z1216" s="16"/>
      <c r="AA1216" s="16"/>
      <c r="AB1216" s="16"/>
      <c r="AC1216" s="16"/>
      <c r="AD1216" s="16"/>
      <c r="AE1216" s="16"/>
      <c r="AT1216" s="277" t="s">
        <v>161</v>
      </c>
      <c r="AU1216" s="277" t="s">
        <v>81</v>
      </c>
      <c r="AV1216" s="16" t="s">
        <v>150</v>
      </c>
      <c r="AW1216" s="16" t="s">
        <v>34</v>
      </c>
      <c r="AX1216" s="16" t="s">
        <v>73</v>
      </c>
      <c r="AY1216" s="277" t="s">
        <v>149</v>
      </c>
    </row>
    <row r="1217" s="15" customFormat="1">
      <c r="A1217" s="15"/>
      <c r="B1217" s="256"/>
      <c r="C1217" s="257"/>
      <c r="D1217" s="236" t="s">
        <v>161</v>
      </c>
      <c r="E1217" s="258" t="s">
        <v>21</v>
      </c>
      <c r="F1217" s="259" t="s">
        <v>164</v>
      </c>
      <c r="G1217" s="257"/>
      <c r="H1217" s="260">
        <v>4.8150000000000004</v>
      </c>
      <c r="I1217" s="261"/>
      <c r="J1217" s="257"/>
      <c r="K1217" s="257"/>
      <c r="L1217" s="262"/>
      <c r="M1217" s="263"/>
      <c r="N1217" s="264"/>
      <c r="O1217" s="264"/>
      <c r="P1217" s="264"/>
      <c r="Q1217" s="264"/>
      <c r="R1217" s="264"/>
      <c r="S1217" s="264"/>
      <c r="T1217" s="265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T1217" s="266" t="s">
        <v>161</v>
      </c>
      <c r="AU1217" s="266" t="s">
        <v>81</v>
      </c>
      <c r="AV1217" s="15" t="s">
        <v>157</v>
      </c>
      <c r="AW1217" s="15" t="s">
        <v>34</v>
      </c>
      <c r="AX1217" s="15" t="s">
        <v>77</v>
      </c>
      <c r="AY1217" s="266" t="s">
        <v>149</v>
      </c>
    </row>
    <row r="1218" s="2" customFormat="1" ht="33" customHeight="1">
      <c r="A1218" s="41"/>
      <c r="B1218" s="42"/>
      <c r="C1218" s="216" t="s">
        <v>1314</v>
      </c>
      <c r="D1218" s="216" t="s">
        <v>152</v>
      </c>
      <c r="E1218" s="217" t="s">
        <v>1315</v>
      </c>
      <c r="F1218" s="218" t="s">
        <v>1316</v>
      </c>
      <c r="G1218" s="219" t="s">
        <v>155</v>
      </c>
      <c r="H1218" s="220">
        <v>73.340000000000003</v>
      </c>
      <c r="I1218" s="221"/>
      <c r="J1218" s="222">
        <f>ROUND(I1218*H1218,2)</f>
        <v>0</v>
      </c>
      <c r="K1218" s="218" t="s">
        <v>156</v>
      </c>
      <c r="L1218" s="47"/>
      <c r="M1218" s="223" t="s">
        <v>21</v>
      </c>
      <c r="N1218" s="224" t="s">
        <v>44</v>
      </c>
      <c r="O1218" s="87"/>
      <c r="P1218" s="225">
        <f>O1218*H1218</f>
        <v>0</v>
      </c>
      <c r="Q1218" s="225">
        <v>0.063</v>
      </c>
      <c r="R1218" s="225">
        <f>Q1218*H1218</f>
        <v>4.6204200000000002</v>
      </c>
      <c r="S1218" s="225">
        <v>0</v>
      </c>
      <c r="T1218" s="226">
        <f>S1218*H1218</f>
        <v>0</v>
      </c>
      <c r="U1218" s="41"/>
      <c r="V1218" s="41"/>
      <c r="W1218" s="41"/>
      <c r="X1218" s="41"/>
      <c r="Y1218" s="41"/>
      <c r="Z1218" s="41"/>
      <c r="AA1218" s="41"/>
      <c r="AB1218" s="41"/>
      <c r="AC1218" s="41"/>
      <c r="AD1218" s="41"/>
      <c r="AE1218" s="41"/>
      <c r="AR1218" s="227" t="s">
        <v>157</v>
      </c>
      <c r="AT1218" s="227" t="s">
        <v>152</v>
      </c>
      <c r="AU1218" s="227" t="s">
        <v>81</v>
      </c>
      <c r="AY1218" s="20" t="s">
        <v>149</v>
      </c>
      <c r="BE1218" s="228">
        <f>IF(N1218="základní",J1218,0)</f>
        <v>0</v>
      </c>
      <c r="BF1218" s="228">
        <f>IF(N1218="snížená",J1218,0)</f>
        <v>0</v>
      </c>
      <c r="BG1218" s="228">
        <f>IF(N1218="zákl. přenesená",J1218,0)</f>
        <v>0</v>
      </c>
      <c r="BH1218" s="228">
        <f>IF(N1218="sníž. přenesená",J1218,0)</f>
        <v>0</v>
      </c>
      <c r="BI1218" s="228">
        <f>IF(N1218="nulová",J1218,0)</f>
        <v>0</v>
      </c>
      <c r="BJ1218" s="20" t="s">
        <v>77</v>
      </c>
      <c r="BK1218" s="228">
        <f>ROUND(I1218*H1218,2)</f>
        <v>0</v>
      </c>
      <c r="BL1218" s="20" t="s">
        <v>157</v>
      </c>
      <c r="BM1218" s="227" t="s">
        <v>1317</v>
      </c>
    </row>
    <row r="1219" s="2" customFormat="1">
      <c r="A1219" s="41"/>
      <c r="B1219" s="42"/>
      <c r="C1219" s="43"/>
      <c r="D1219" s="229" t="s">
        <v>159</v>
      </c>
      <c r="E1219" s="43"/>
      <c r="F1219" s="230" t="s">
        <v>1318</v>
      </c>
      <c r="G1219" s="43"/>
      <c r="H1219" s="43"/>
      <c r="I1219" s="231"/>
      <c r="J1219" s="43"/>
      <c r="K1219" s="43"/>
      <c r="L1219" s="47"/>
      <c r="M1219" s="232"/>
      <c r="N1219" s="233"/>
      <c r="O1219" s="87"/>
      <c r="P1219" s="87"/>
      <c r="Q1219" s="87"/>
      <c r="R1219" s="87"/>
      <c r="S1219" s="87"/>
      <c r="T1219" s="88"/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T1219" s="20" t="s">
        <v>159</v>
      </c>
      <c r="AU1219" s="20" t="s">
        <v>81</v>
      </c>
    </row>
    <row r="1220" s="13" customFormat="1">
      <c r="A1220" s="13"/>
      <c r="B1220" s="234"/>
      <c r="C1220" s="235"/>
      <c r="D1220" s="236" t="s">
        <v>161</v>
      </c>
      <c r="E1220" s="237" t="s">
        <v>21</v>
      </c>
      <c r="F1220" s="238" t="s">
        <v>1280</v>
      </c>
      <c r="G1220" s="235"/>
      <c r="H1220" s="237" t="s">
        <v>21</v>
      </c>
      <c r="I1220" s="239"/>
      <c r="J1220" s="235"/>
      <c r="K1220" s="235"/>
      <c r="L1220" s="240"/>
      <c r="M1220" s="241"/>
      <c r="N1220" s="242"/>
      <c r="O1220" s="242"/>
      <c r="P1220" s="242"/>
      <c r="Q1220" s="242"/>
      <c r="R1220" s="242"/>
      <c r="S1220" s="242"/>
      <c r="T1220" s="24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44" t="s">
        <v>161</v>
      </c>
      <c r="AU1220" s="244" t="s">
        <v>81</v>
      </c>
      <c r="AV1220" s="13" t="s">
        <v>77</v>
      </c>
      <c r="AW1220" s="13" t="s">
        <v>34</v>
      </c>
      <c r="AX1220" s="13" t="s">
        <v>73</v>
      </c>
      <c r="AY1220" s="244" t="s">
        <v>149</v>
      </c>
    </row>
    <row r="1221" s="14" customFormat="1">
      <c r="A1221" s="14"/>
      <c r="B1221" s="245"/>
      <c r="C1221" s="246"/>
      <c r="D1221" s="236" t="s">
        <v>161</v>
      </c>
      <c r="E1221" s="247" t="s">
        <v>21</v>
      </c>
      <c r="F1221" s="248" t="s">
        <v>486</v>
      </c>
      <c r="G1221" s="246"/>
      <c r="H1221" s="249">
        <v>40.799999999999997</v>
      </c>
      <c r="I1221" s="250"/>
      <c r="J1221" s="246"/>
      <c r="K1221" s="246"/>
      <c r="L1221" s="251"/>
      <c r="M1221" s="252"/>
      <c r="N1221" s="253"/>
      <c r="O1221" s="253"/>
      <c r="P1221" s="253"/>
      <c r="Q1221" s="253"/>
      <c r="R1221" s="253"/>
      <c r="S1221" s="253"/>
      <c r="T1221" s="254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55" t="s">
        <v>161</v>
      </c>
      <c r="AU1221" s="255" t="s">
        <v>81</v>
      </c>
      <c r="AV1221" s="14" t="s">
        <v>81</v>
      </c>
      <c r="AW1221" s="14" t="s">
        <v>34</v>
      </c>
      <c r="AX1221" s="14" t="s">
        <v>73</v>
      </c>
      <c r="AY1221" s="255" t="s">
        <v>149</v>
      </c>
    </row>
    <row r="1222" s="16" customFormat="1">
      <c r="A1222" s="16"/>
      <c r="B1222" s="267"/>
      <c r="C1222" s="268"/>
      <c r="D1222" s="236" t="s">
        <v>161</v>
      </c>
      <c r="E1222" s="269" t="s">
        <v>485</v>
      </c>
      <c r="F1222" s="270" t="s">
        <v>192</v>
      </c>
      <c r="G1222" s="268"/>
      <c r="H1222" s="271">
        <v>40.799999999999997</v>
      </c>
      <c r="I1222" s="272"/>
      <c r="J1222" s="268"/>
      <c r="K1222" s="268"/>
      <c r="L1222" s="273"/>
      <c r="M1222" s="274"/>
      <c r="N1222" s="275"/>
      <c r="O1222" s="275"/>
      <c r="P1222" s="275"/>
      <c r="Q1222" s="275"/>
      <c r="R1222" s="275"/>
      <c r="S1222" s="275"/>
      <c r="T1222" s="276"/>
      <c r="U1222" s="16"/>
      <c r="V1222" s="16"/>
      <c r="W1222" s="16"/>
      <c r="X1222" s="16"/>
      <c r="Y1222" s="16"/>
      <c r="Z1222" s="16"/>
      <c r="AA1222" s="16"/>
      <c r="AB1222" s="16"/>
      <c r="AC1222" s="16"/>
      <c r="AD1222" s="16"/>
      <c r="AE1222" s="16"/>
      <c r="AT1222" s="277" t="s">
        <v>161</v>
      </c>
      <c r="AU1222" s="277" t="s">
        <v>81</v>
      </c>
      <c r="AV1222" s="16" t="s">
        <v>150</v>
      </c>
      <c r="AW1222" s="16" t="s">
        <v>34</v>
      </c>
      <c r="AX1222" s="16" t="s">
        <v>73</v>
      </c>
      <c r="AY1222" s="277" t="s">
        <v>149</v>
      </c>
    </row>
    <row r="1223" s="13" customFormat="1">
      <c r="A1223" s="13"/>
      <c r="B1223" s="234"/>
      <c r="C1223" s="235"/>
      <c r="D1223" s="236" t="s">
        <v>161</v>
      </c>
      <c r="E1223" s="237" t="s">
        <v>21</v>
      </c>
      <c r="F1223" s="238" t="s">
        <v>1319</v>
      </c>
      <c r="G1223" s="235"/>
      <c r="H1223" s="237" t="s">
        <v>21</v>
      </c>
      <c r="I1223" s="239"/>
      <c r="J1223" s="235"/>
      <c r="K1223" s="235"/>
      <c r="L1223" s="240"/>
      <c r="M1223" s="241"/>
      <c r="N1223" s="242"/>
      <c r="O1223" s="242"/>
      <c r="P1223" s="242"/>
      <c r="Q1223" s="242"/>
      <c r="R1223" s="242"/>
      <c r="S1223" s="242"/>
      <c r="T1223" s="243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44" t="s">
        <v>161</v>
      </c>
      <c r="AU1223" s="244" t="s">
        <v>81</v>
      </c>
      <c r="AV1223" s="13" t="s">
        <v>77</v>
      </c>
      <c r="AW1223" s="13" t="s">
        <v>34</v>
      </c>
      <c r="AX1223" s="13" t="s">
        <v>73</v>
      </c>
      <c r="AY1223" s="244" t="s">
        <v>149</v>
      </c>
    </row>
    <row r="1224" s="14" customFormat="1">
      <c r="A1224" s="14"/>
      <c r="B1224" s="245"/>
      <c r="C1224" s="246"/>
      <c r="D1224" s="236" t="s">
        <v>161</v>
      </c>
      <c r="E1224" s="247" t="s">
        <v>21</v>
      </c>
      <c r="F1224" s="248" t="s">
        <v>1320</v>
      </c>
      <c r="G1224" s="246"/>
      <c r="H1224" s="249">
        <v>32.299999999999997</v>
      </c>
      <c r="I1224" s="250"/>
      <c r="J1224" s="246"/>
      <c r="K1224" s="246"/>
      <c r="L1224" s="251"/>
      <c r="M1224" s="252"/>
      <c r="N1224" s="253"/>
      <c r="O1224" s="253"/>
      <c r="P1224" s="253"/>
      <c r="Q1224" s="253"/>
      <c r="R1224" s="253"/>
      <c r="S1224" s="253"/>
      <c r="T1224" s="254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55" t="s">
        <v>161</v>
      </c>
      <c r="AU1224" s="255" t="s">
        <v>81</v>
      </c>
      <c r="AV1224" s="14" t="s">
        <v>81</v>
      </c>
      <c r="AW1224" s="14" t="s">
        <v>34</v>
      </c>
      <c r="AX1224" s="14" t="s">
        <v>73</v>
      </c>
      <c r="AY1224" s="255" t="s">
        <v>149</v>
      </c>
    </row>
    <row r="1225" s="13" customFormat="1">
      <c r="A1225" s="13"/>
      <c r="B1225" s="234"/>
      <c r="C1225" s="235"/>
      <c r="D1225" s="236" t="s">
        <v>161</v>
      </c>
      <c r="E1225" s="237" t="s">
        <v>21</v>
      </c>
      <c r="F1225" s="238" t="s">
        <v>790</v>
      </c>
      <c r="G1225" s="235"/>
      <c r="H1225" s="237" t="s">
        <v>21</v>
      </c>
      <c r="I1225" s="239"/>
      <c r="J1225" s="235"/>
      <c r="K1225" s="235"/>
      <c r="L1225" s="240"/>
      <c r="M1225" s="241"/>
      <c r="N1225" s="242"/>
      <c r="O1225" s="242"/>
      <c r="P1225" s="242"/>
      <c r="Q1225" s="242"/>
      <c r="R1225" s="242"/>
      <c r="S1225" s="242"/>
      <c r="T1225" s="243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44" t="s">
        <v>161</v>
      </c>
      <c r="AU1225" s="244" t="s">
        <v>81</v>
      </c>
      <c r="AV1225" s="13" t="s">
        <v>77</v>
      </c>
      <c r="AW1225" s="13" t="s">
        <v>34</v>
      </c>
      <c r="AX1225" s="13" t="s">
        <v>73</v>
      </c>
      <c r="AY1225" s="244" t="s">
        <v>149</v>
      </c>
    </row>
    <row r="1226" s="14" customFormat="1">
      <c r="A1226" s="14"/>
      <c r="B1226" s="245"/>
      <c r="C1226" s="246"/>
      <c r="D1226" s="236" t="s">
        <v>161</v>
      </c>
      <c r="E1226" s="247" t="s">
        <v>21</v>
      </c>
      <c r="F1226" s="248" t="s">
        <v>1321</v>
      </c>
      <c r="G1226" s="246"/>
      <c r="H1226" s="249">
        <v>0.23999999999999999</v>
      </c>
      <c r="I1226" s="250"/>
      <c r="J1226" s="246"/>
      <c r="K1226" s="246"/>
      <c r="L1226" s="251"/>
      <c r="M1226" s="252"/>
      <c r="N1226" s="253"/>
      <c r="O1226" s="253"/>
      <c r="P1226" s="253"/>
      <c r="Q1226" s="253"/>
      <c r="R1226" s="253"/>
      <c r="S1226" s="253"/>
      <c r="T1226" s="254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55" t="s">
        <v>161</v>
      </c>
      <c r="AU1226" s="255" t="s">
        <v>81</v>
      </c>
      <c r="AV1226" s="14" t="s">
        <v>81</v>
      </c>
      <c r="AW1226" s="14" t="s">
        <v>34</v>
      </c>
      <c r="AX1226" s="14" t="s">
        <v>73</v>
      </c>
      <c r="AY1226" s="255" t="s">
        <v>149</v>
      </c>
    </row>
    <row r="1227" s="15" customFormat="1">
      <c r="A1227" s="15"/>
      <c r="B1227" s="256"/>
      <c r="C1227" s="257"/>
      <c r="D1227" s="236" t="s">
        <v>161</v>
      </c>
      <c r="E1227" s="258" t="s">
        <v>21</v>
      </c>
      <c r="F1227" s="259" t="s">
        <v>164</v>
      </c>
      <c r="G1227" s="257"/>
      <c r="H1227" s="260">
        <v>73.340000000000003</v>
      </c>
      <c r="I1227" s="261"/>
      <c r="J1227" s="257"/>
      <c r="K1227" s="257"/>
      <c r="L1227" s="262"/>
      <c r="M1227" s="263"/>
      <c r="N1227" s="264"/>
      <c r="O1227" s="264"/>
      <c r="P1227" s="264"/>
      <c r="Q1227" s="264"/>
      <c r="R1227" s="264"/>
      <c r="S1227" s="264"/>
      <c r="T1227" s="265"/>
      <c r="U1227" s="15"/>
      <c r="V1227" s="15"/>
      <c r="W1227" s="15"/>
      <c r="X1227" s="15"/>
      <c r="Y1227" s="15"/>
      <c r="Z1227" s="15"/>
      <c r="AA1227" s="15"/>
      <c r="AB1227" s="15"/>
      <c r="AC1227" s="15"/>
      <c r="AD1227" s="15"/>
      <c r="AE1227" s="15"/>
      <c r="AT1227" s="266" t="s">
        <v>161</v>
      </c>
      <c r="AU1227" s="266" t="s">
        <v>81</v>
      </c>
      <c r="AV1227" s="15" t="s">
        <v>157</v>
      </c>
      <c r="AW1227" s="15" t="s">
        <v>34</v>
      </c>
      <c r="AX1227" s="15" t="s">
        <v>77</v>
      </c>
      <c r="AY1227" s="266" t="s">
        <v>149</v>
      </c>
    </row>
    <row r="1228" s="12" customFormat="1" ht="22.8" customHeight="1">
      <c r="A1228" s="12"/>
      <c r="B1228" s="200"/>
      <c r="C1228" s="201"/>
      <c r="D1228" s="202" t="s">
        <v>72</v>
      </c>
      <c r="E1228" s="214" t="s">
        <v>214</v>
      </c>
      <c r="F1228" s="214" t="s">
        <v>297</v>
      </c>
      <c r="G1228" s="201"/>
      <c r="H1228" s="201"/>
      <c r="I1228" s="204"/>
      <c r="J1228" s="215">
        <f>BK1228</f>
        <v>0</v>
      </c>
      <c r="K1228" s="201"/>
      <c r="L1228" s="206"/>
      <c r="M1228" s="207"/>
      <c r="N1228" s="208"/>
      <c r="O1228" s="208"/>
      <c r="P1228" s="209">
        <f>SUM(P1229:P1545)</f>
        <v>0</v>
      </c>
      <c r="Q1228" s="208"/>
      <c r="R1228" s="209">
        <f>SUM(R1229:R1545)</f>
        <v>1.5027280000000001</v>
      </c>
      <c r="S1228" s="208"/>
      <c r="T1228" s="210">
        <f>SUM(T1229:T1545)</f>
        <v>96.402751000000009</v>
      </c>
      <c r="U1228" s="12"/>
      <c r="V1228" s="12"/>
      <c r="W1228" s="12"/>
      <c r="X1228" s="12"/>
      <c r="Y1228" s="12"/>
      <c r="Z1228" s="12"/>
      <c r="AA1228" s="12"/>
      <c r="AB1228" s="12"/>
      <c r="AC1228" s="12"/>
      <c r="AD1228" s="12"/>
      <c r="AE1228" s="12"/>
      <c r="AR1228" s="211" t="s">
        <v>77</v>
      </c>
      <c r="AT1228" s="212" t="s">
        <v>72</v>
      </c>
      <c r="AU1228" s="212" t="s">
        <v>77</v>
      </c>
      <c r="AY1228" s="211" t="s">
        <v>149</v>
      </c>
      <c r="BK1228" s="213">
        <f>SUM(BK1229:BK1545)</f>
        <v>0</v>
      </c>
    </row>
    <row r="1229" s="2" customFormat="1" ht="49.05" customHeight="1">
      <c r="A1229" s="41"/>
      <c r="B1229" s="42"/>
      <c r="C1229" s="216" t="s">
        <v>1322</v>
      </c>
      <c r="D1229" s="216" t="s">
        <v>152</v>
      </c>
      <c r="E1229" s="217" t="s">
        <v>1323</v>
      </c>
      <c r="F1229" s="218" t="s">
        <v>1324</v>
      </c>
      <c r="G1229" s="219" t="s">
        <v>174</v>
      </c>
      <c r="H1229" s="220">
        <v>8</v>
      </c>
      <c r="I1229" s="221"/>
      <c r="J1229" s="222">
        <f>ROUND(I1229*H1229,2)</f>
        <v>0</v>
      </c>
      <c r="K1229" s="218" t="s">
        <v>156</v>
      </c>
      <c r="L1229" s="47"/>
      <c r="M1229" s="223" t="s">
        <v>21</v>
      </c>
      <c r="N1229" s="224" t="s">
        <v>44</v>
      </c>
      <c r="O1229" s="87"/>
      <c r="P1229" s="225">
        <f>O1229*H1229</f>
        <v>0</v>
      </c>
      <c r="Q1229" s="225">
        <v>0.14041999999999999</v>
      </c>
      <c r="R1229" s="225">
        <f>Q1229*H1229</f>
        <v>1.1233599999999999</v>
      </c>
      <c r="S1229" s="225">
        <v>0</v>
      </c>
      <c r="T1229" s="226">
        <f>S1229*H1229</f>
        <v>0</v>
      </c>
      <c r="U1229" s="41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R1229" s="227" t="s">
        <v>157</v>
      </c>
      <c r="AT1229" s="227" t="s">
        <v>152</v>
      </c>
      <c r="AU1229" s="227" t="s">
        <v>81</v>
      </c>
      <c r="AY1229" s="20" t="s">
        <v>149</v>
      </c>
      <c r="BE1229" s="228">
        <f>IF(N1229="základní",J1229,0)</f>
        <v>0</v>
      </c>
      <c r="BF1229" s="228">
        <f>IF(N1229="snížená",J1229,0)</f>
        <v>0</v>
      </c>
      <c r="BG1229" s="228">
        <f>IF(N1229="zákl. přenesená",J1229,0)</f>
        <v>0</v>
      </c>
      <c r="BH1229" s="228">
        <f>IF(N1229="sníž. přenesená",J1229,0)</f>
        <v>0</v>
      </c>
      <c r="BI1229" s="228">
        <f>IF(N1229="nulová",J1229,0)</f>
        <v>0</v>
      </c>
      <c r="BJ1229" s="20" t="s">
        <v>77</v>
      </c>
      <c r="BK1229" s="228">
        <f>ROUND(I1229*H1229,2)</f>
        <v>0</v>
      </c>
      <c r="BL1229" s="20" t="s">
        <v>157</v>
      </c>
      <c r="BM1229" s="227" t="s">
        <v>1325</v>
      </c>
    </row>
    <row r="1230" s="2" customFormat="1">
      <c r="A1230" s="41"/>
      <c r="B1230" s="42"/>
      <c r="C1230" s="43"/>
      <c r="D1230" s="229" t="s">
        <v>159</v>
      </c>
      <c r="E1230" s="43"/>
      <c r="F1230" s="230" t="s">
        <v>1326</v>
      </c>
      <c r="G1230" s="43"/>
      <c r="H1230" s="43"/>
      <c r="I1230" s="231"/>
      <c r="J1230" s="43"/>
      <c r="K1230" s="43"/>
      <c r="L1230" s="47"/>
      <c r="M1230" s="232"/>
      <c r="N1230" s="233"/>
      <c r="O1230" s="87"/>
      <c r="P1230" s="87"/>
      <c r="Q1230" s="87"/>
      <c r="R1230" s="87"/>
      <c r="S1230" s="87"/>
      <c r="T1230" s="88"/>
      <c r="U1230" s="41"/>
      <c r="V1230" s="41"/>
      <c r="W1230" s="41"/>
      <c r="X1230" s="41"/>
      <c r="Y1230" s="41"/>
      <c r="Z1230" s="41"/>
      <c r="AA1230" s="41"/>
      <c r="AB1230" s="41"/>
      <c r="AC1230" s="41"/>
      <c r="AD1230" s="41"/>
      <c r="AE1230" s="41"/>
      <c r="AT1230" s="20" t="s">
        <v>159</v>
      </c>
      <c r="AU1230" s="20" t="s">
        <v>81</v>
      </c>
    </row>
    <row r="1231" s="13" customFormat="1">
      <c r="A1231" s="13"/>
      <c r="B1231" s="234"/>
      <c r="C1231" s="235"/>
      <c r="D1231" s="236" t="s">
        <v>161</v>
      </c>
      <c r="E1231" s="237" t="s">
        <v>21</v>
      </c>
      <c r="F1231" s="238" t="s">
        <v>1327</v>
      </c>
      <c r="G1231" s="235"/>
      <c r="H1231" s="237" t="s">
        <v>21</v>
      </c>
      <c r="I1231" s="239"/>
      <c r="J1231" s="235"/>
      <c r="K1231" s="235"/>
      <c r="L1231" s="240"/>
      <c r="M1231" s="241"/>
      <c r="N1231" s="242"/>
      <c r="O1231" s="242"/>
      <c r="P1231" s="242"/>
      <c r="Q1231" s="242"/>
      <c r="R1231" s="242"/>
      <c r="S1231" s="242"/>
      <c r="T1231" s="243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44" t="s">
        <v>161</v>
      </c>
      <c r="AU1231" s="244" t="s">
        <v>81</v>
      </c>
      <c r="AV1231" s="13" t="s">
        <v>77</v>
      </c>
      <c r="AW1231" s="13" t="s">
        <v>34</v>
      </c>
      <c r="AX1231" s="13" t="s">
        <v>73</v>
      </c>
      <c r="AY1231" s="244" t="s">
        <v>149</v>
      </c>
    </row>
    <row r="1232" s="14" customFormat="1">
      <c r="A1232" s="14"/>
      <c r="B1232" s="245"/>
      <c r="C1232" s="246"/>
      <c r="D1232" s="236" t="s">
        <v>161</v>
      </c>
      <c r="E1232" s="247" t="s">
        <v>21</v>
      </c>
      <c r="F1232" s="248" t="s">
        <v>1328</v>
      </c>
      <c r="G1232" s="246"/>
      <c r="H1232" s="249">
        <v>8</v>
      </c>
      <c r="I1232" s="250"/>
      <c r="J1232" s="246"/>
      <c r="K1232" s="246"/>
      <c r="L1232" s="251"/>
      <c r="M1232" s="252"/>
      <c r="N1232" s="253"/>
      <c r="O1232" s="253"/>
      <c r="P1232" s="253"/>
      <c r="Q1232" s="253"/>
      <c r="R1232" s="253"/>
      <c r="S1232" s="253"/>
      <c r="T1232" s="254"/>
      <c r="U1232" s="14"/>
      <c r="V1232" s="14"/>
      <c r="W1232" s="14"/>
      <c r="X1232" s="14"/>
      <c r="Y1232" s="14"/>
      <c r="Z1232" s="14"/>
      <c r="AA1232" s="14"/>
      <c r="AB1232" s="14"/>
      <c r="AC1232" s="14"/>
      <c r="AD1232" s="14"/>
      <c r="AE1232" s="14"/>
      <c r="AT1232" s="255" t="s">
        <v>161</v>
      </c>
      <c r="AU1232" s="255" t="s">
        <v>81</v>
      </c>
      <c r="AV1232" s="14" t="s">
        <v>81</v>
      </c>
      <c r="AW1232" s="14" t="s">
        <v>34</v>
      </c>
      <c r="AX1232" s="14" t="s">
        <v>73</v>
      </c>
      <c r="AY1232" s="255" t="s">
        <v>149</v>
      </c>
    </row>
    <row r="1233" s="15" customFormat="1">
      <c r="A1233" s="15"/>
      <c r="B1233" s="256"/>
      <c r="C1233" s="257"/>
      <c r="D1233" s="236" t="s">
        <v>161</v>
      </c>
      <c r="E1233" s="258" t="s">
        <v>21</v>
      </c>
      <c r="F1233" s="259" t="s">
        <v>164</v>
      </c>
      <c r="G1233" s="257"/>
      <c r="H1233" s="260">
        <v>8</v>
      </c>
      <c r="I1233" s="261"/>
      <c r="J1233" s="257"/>
      <c r="K1233" s="257"/>
      <c r="L1233" s="262"/>
      <c r="M1233" s="263"/>
      <c r="N1233" s="264"/>
      <c r="O1233" s="264"/>
      <c r="P1233" s="264"/>
      <c r="Q1233" s="264"/>
      <c r="R1233" s="264"/>
      <c r="S1233" s="264"/>
      <c r="T1233" s="265"/>
      <c r="U1233" s="15"/>
      <c r="V1233" s="15"/>
      <c r="W1233" s="15"/>
      <c r="X1233" s="15"/>
      <c r="Y1233" s="15"/>
      <c r="Z1233" s="15"/>
      <c r="AA1233" s="15"/>
      <c r="AB1233" s="15"/>
      <c r="AC1233" s="15"/>
      <c r="AD1233" s="15"/>
      <c r="AE1233" s="15"/>
      <c r="AT1233" s="266" t="s">
        <v>161</v>
      </c>
      <c r="AU1233" s="266" t="s">
        <v>81</v>
      </c>
      <c r="AV1233" s="15" t="s">
        <v>157</v>
      </c>
      <c r="AW1233" s="15" t="s">
        <v>34</v>
      </c>
      <c r="AX1233" s="15" t="s">
        <v>77</v>
      </c>
      <c r="AY1233" s="266" t="s">
        <v>149</v>
      </c>
    </row>
    <row r="1234" s="2" customFormat="1" ht="16.5" customHeight="1">
      <c r="A1234" s="41"/>
      <c r="B1234" s="42"/>
      <c r="C1234" s="278" t="s">
        <v>1329</v>
      </c>
      <c r="D1234" s="278" t="s">
        <v>229</v>
      </c>
      <c r="E1234" s="279" t="s">
        <v>1330</v>
      </c>
      <c r="F1234" s="280" t="s">
        <v>1331</v>
      </c>
      <c r="G1234" s="281" t="s">
        <v>174</v>
      </c>
      <c r="H1234" s="282">
        <v>8</v>
      </c>
      <c r="I1234" s="283"/>
      <c r="J1234" s="284">
        <f>ROUND(I1234*H1234,2)</f>
        <v>0</v>
      </c>
      <c r="K1234" s="280" t="s">
        <v>156</v>
      </c>
      <c r="L1234" s="285"/>
      <c r="M1234" s="286" t="s">
        <v>21</v>
      </c>
      <c r="N1234" s="287" t="s">
        <v>44</v>
      </c>
      <c r="O1234" s="87"/>
      <c r="P1234" s="225">
        <f>O1234*H1234</f>
        <v>0</v>
      </c>
      <c r="Q1234" s="225">
        <v>0.021999999999999999</v>
      </c>
      <c r="R1234" s="225">
        <f>Q1234*H1234</f>
        <v>0.17599999999999999</v>
      </c>
      <c r="S1234" s="225">
        <v>0</v>
      </c>
      <c r="T1234" s="226">
        <f>S1234*H1234</f>
        <v>0</v>
      </c>
      <c r="U1234" s="41"/>
      <c r="V1234" s="41"/>
      <c r="W1234" s="41"/>
      <c r="X1234" s="41"/>
      <c r="Y1234" s="41"/>
      <c r="Z1234" s="41"/>
      <c r="AA1234" s="41"/>
      <c r="AB1234" s="41"/>
      <c r="AC1234" s="41"/>
      <c r="AD1234" s="41"/>
      <c r="AE1234" s="41"/>
      <c r="AR1234" s="227" t="s">
        <v>208</v>
      </c>
      <c r="AT1234" s="227" t="s">
        <v>229</v>
      </c>
      <c r="AU1234" s="227" t="s">
        <v>81</v>
      </c>
      <c r="AY1234" s="20" t="s">
        <v>149</v>
      </c>
      <c r="BE1234" s="228">
        <f>IF(N1234="základní",J1234,0)</f>
        <v>0</v>
      </c>
      <c r="BF1234" s="228">
        <f>IF(N1234="snížená",J1234,0)</f>
        <v>0</v>
      </c>
      <c r="BG1234" s="228">
        <f>IF(N1234="zákl. přenesená",J1234,0)</f>
        <v>0</v>
      </c>
      <c r="BH1234" s="228">
        <f>IF(N1234="sníž. přenesená",J1234,0)</f>
        <v>0</v>
      </c>
      <c r="BI1234" s="228">
        <f>IF(N1234="nulová",J1234,0)</f>
        <v>0</v>
      </c>
      <c r="BJ1234" s="20" t="s">
        <v>77</v>
      </c>
      <c r="BK1234" s="228">
        <f>ROUND(I1234*H1234,2)</f>
        <v>0</v>
      </c>
      <c r="BL1234" s="20" t="s">
        <v>157</v>
      </c>
      <c r="BM1234" s="227" t="s">
        <v>1332</v>
      </c>
    </row>
    <row r="1235" s="2" customFormat="1" ht="24.15" customHeight="1">
      <c r="A1235" s="41"/>
      <c r="B1235" s="42"/>
      <c r="C1235" s="216" t="s">
        <v>1333</v>
      </c>
      <c r="D1235" s="216" t="s">
        <v>152</v>
      </c>
      <c r="E1235" s="217" t="s">
        <v>1334</v>
      </c>
      <c r="F1235" s="218" t="s">
        <v>1335</v>
      </c>
      <c r="G1235" s="219" t="s">
        <v>155</v>
      </c>
      <c r="H1235" s="220">
        <v>338.63999999999999</v>
      </c>
      <c r="I1235" s="221"/>
      <c r="J1235" s="222">
        <f>ROUND(I1235*H1235,2)</f>
        <v>0</v>
      </c>
      <c r="K1235" s="218" t="s">
        <v>156</v>
      </c>
      <c r="L1235" s="47"/>
      <c r="M1235" s="223" t="s">
        <v>21</v>
      </c>
      <c r="N1235" s="224" t="s">
        <v>44</v>
      </c>
      <c r="O1235" s="87"/>
      <c r="P1235" s="225">
        <f>O1235*H1235</f>
        <v>0</v>
      </c>
      <c r="Q1235" s="225">
        <v>0.00036000000000000002</v>
      </c>
      <c r="R1235" s="225">
        <f>Q1235*H1235</f>
        <v>0.1219104</v>
      </c>
      <c r="S1235" s="225">
        <v>0</v>
      </c>
      <c r="T1235" s="226">
        <f>S1235*H1235</f>
        <v>0</v>
      </c>
      <c r="U1235" s="41"/>
      <c r="V1235" s="41"/>
      <c r="W1235" s="41"/>
      <c r="X1235" s="41"/>
      <c r="Y1235" s="41"/>
      <c r="Z1235" s="41"/>
      <c r="AA1235" s="41"/>
      <c r="AB1235" s="41"/>
      <c r="AC1235" s="41"/>
      <c r="AD1235" s="41"/>
      <c r="AE1235" s="41"/>
      <c r="AR1235" s="227" t="s">
        <v>157</v>
      </c>
      <c r="AT1235" s="227" t="s">
        <v>152</v>
      </c>
      <c r="AU1235" s="227" t="s">
        <v>81</v>
      </c>
      <c r="AY1235" s="20" t="s">
        <v>149</v>
      </c>
      <c r="BE1235" s="228">
        <f>IF(N1235="základní",J1235,0)</f>
        <v>0</v>
      </c>
      <c r="BF1235" s="228">
        <f>IF(N1235="snížená",J1235,0)</f>
        <v>0</v>
      </c>
      <c r="BG1235" s="228">
        <f>IF(N1235="zákl. přenesená",J1235,0)</f>
        <v>0</v>
      </c>
      <c r="BH1235" s="228">
        <f>IF(N1235="sníž. přenesená",J1235,0)</f>
        <v>0</v>
      </c>
      <c r="BI1235" s="228">
        <f>IF(N1235="nulová",J1235,0)</f>
        <v>0</v>
      </c>
      <c r="BJ1235" s="20" t="s">
        <v>77</v>
      </c>
      <c r="BK1235" s="228">
        <f>ROUND(I1235*H1235,2)</f>
        <v>0</v>
      </c>
      <c r="BL1235" s="20" t="s">
        <v>157</v>
      </c>
      <c r="BM1235" s="227" t="s">
        <v>1336</v>
      </c>
    </row>
    <row r="1236" s="2" customFormat="1">
      <c r="A1236" s="41"/>
      <c r="B1236" s="42"/>
      <c r="C1236" s="43"/>
      <c r="D1236" s="229" t="s">
        <v>159</v>
      </c>
      <c r="E1236" s="43"/>
      <c r="F1236" s="230" t="s">
        <v>1337</v>
      </c>
      <c r="G1236" s="43"/>
      <c r="H1236" s="43"/>
      <c r="I1236" s="231"/>
      <c r="J1236" s="43"/>
      <c r="K1236" s="43"/>
      <c r="L1236" s="47"/>
      <c r="M1236" s="232"/>
      <c r="N1236" s="233"/>
      <c r="O1236" s="87"/>
      <c r="P1236" s="87"/>
      <c r="Q1236" s="87"/>
      <c r="R1236" s="87"/>
      <c r="S1236" s="87"/>
      <c r="T1236" s="88"/>
      <c r="U1236" s="41"/>
      <c r="V1236" s="41"/>
      <c r="W1236" s="41"/>
      <c r="X1236" s="41"/>
      <c r="Y1236" s="41"/>
      <c r="Z1236" s="41"/>
      <c r="AA1236" s="41"/>
      <c r="AB1236" s="41"/>
      <c r="AC1236" s="41"/>
      <c r="AD1236" s="41"/>
      <c r="AE1236" s="41"/>
      <c r="AT1236" s="20" t="s">
        <v>159</v>
      </c>
      <c r="AU1236" s="20" t="s">
        <v>81</v>
      </c>
    </row>
    <row r="1237" s="13" customFormat="1">
      <c r="A1237" s="13"/>
      <c r="B1237" s="234"/>
      <c r="C1237" s="235"/>
      <c r="D1237" s="236" t="s">
        <v>161</v>
      </c>
      <c r="E1237" s="237" t="s">
        <v>21</v>
      </c>
      <c r="F1237" s="238" t="s">
        <v>1338</v>
      </c>
      <c r="G1237" s="235"/>
      <c r="H1237" s="237" t="s">
        <v>21</v>
      </c>
      <c r="I1237" s="239"/>
      <c r="J1237" s="235"/>
      <c r="K1237" s="235"/>
      <c r="L1237" s="240"/>
      <c r="M1237" s="241"/>
      <c r="N1237" s="242"/>
      <c r="O1237" s="242"/>
      <c r="P1237" s="242"/>
      <c r="Q1237" s="242"/>
      <c r="R1237" s="242"/>
      <c r="S1237" s="242"/>
      <c r="T1237" s="24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44" t="s">
        <v>161</v>
      </c>
      <c r="AU1237" s="244" t="s">
        <v>81</v>
      </c>
      <c r="AV1237" s="13" t="s">
        <v>77</v>
      </c>
      <c r="AW1237" s="13" t="s">
        <v>34</v>
      </c>
      <c r="AX1237" s="13" t="s">
        <v>73</v>
      </c>
      <c r="AY1237" s="244" t="s">
        <v>149</v>
      </c>
    </row>
    <row r="1238" s="13" customFormat="1">
      <c r="A1238" s="13"/>
      <c r="B1238" s="234"/>
      <c r="C1238" s="235"/>
      <c r="D1238" s="236" t="s">
        <v>161</v>
      </c>
      <c r="E1238" s="237" t="s">
        <v>21</v>
      </c>
      <c r="F1238" s="238" t="s">
        <v>1339</v>
      </c>
      <c r="G1238" s="235"/>
      <c r="H1238" s="237" t="s">
        <v>21</v>
      </c>
      <c r="I1238" s="239"/>
      <c r="J1238" s="235"/>
      <c r="K1238" s="235"/>
      <c r="L1238" s="240"/>
      <c r="M1238" s="241"/>
      <c r="N1238" s="242"/>
      <c r="O1238" s="242"/>
      <c r="P1238" s="242"/>
      <c r="Q1238" s="242"/>
      <c r="R1238" s="242"/>
      <c r="S1238" s="242"/>
      <c r="T1238" s="243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44" t="s">
        <v>161</v>
      </c>
      <c r="AU1238" s="244" t="s">
        <v>81</v>
      </c>
      <c r="AV1238" s="13" t="s">
        <v>77</v>
      </c>
      <c r="AW1238" s="13" t="s">
        <v>34</v>
      </c>
      <c r="AX1238" s="13" t="s">
        <v>73</v>
      </c>
      <c r="AY1238" s="244" t="s">
        <v>149</v>
      </c>
    </row>
    <row r="1239" s="14" customFormat="1">
      <c r="A1239" s="14"/>
      <c r="B1239" s="245"/>
      <c r="C1239" s="246"/>
      <c r="D1239" s="236" t="s">
        <v>161</v>
      </c>
      <c r="E1239" s="247" t="s">
        <v>21</v>
      </c>
      <c r="F1239" s="248" t="s">
        <v>1340</v>
      </c>
      <c r="G1239" s="246"/>
      <c r="H1239" s="249">
        <v>44.200000000000003</v>
      </c>
      <c r="I1239" s="250"/>
      <c r="J1239" s="246"/>
      <c r="K1239" s="246"/>
      <c r="L1239" s="251"/>
      <c r="M1239" s="252"/>
      <c r="N1239" s="253"/>
      <c r="O1239" s="253"/>
      <c r="P1239" s="253"/>
      <c r="Q1239" s="253"/>
      <c r="R1239" s="253"/>
      <c r="S1239" s="253"/>
      <c r="T1239" s="254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5" t="s">
        <v>161</v>
      </c>
      <c r="AU1239" s="255" t="s">
        <v>81</v>
      </c>
      <c r="AV1239" s="14" t="s">
        <v>81</v>
      </c>
      <c r="AW1239" s="14" t="s">
        <v>34</v>
      </c>
      <c r="AX1239" s="14" t="s">
        <v>73</v>
      </c>
      <c r="AY1239" s="255" t="s">
        <v>149</v>
      </c>
    </row>
    <row r="1240" s="13" customFormat="1">
      <c r="A1240" s="13"/>
      <c r="B1240" s="234"/>
      <c r="C1240" s="235"/>
      <c r="D1240" s="236" t="s">
        <v>161</v>
      </c>
      <c r="E1240" s="237" t="s">
        <v>21</v>
      </c>
      <c r="F1240" s="238" t="s">
        <v>1341</v>
      </c>
      <c r="G1240" s="235"/>
      <c r="H1240" s="237" t="s">
        <v>21</v>
      </c>
      <c r="I1240" s="239"/>
      <c r="J1240" s="235"/>
      <c r="K1240" s="235"/>
      <c r="L1240" s="240"/>
      <c r="M1240" s="241"/>
      <c r="N1240" s="242"/>
      <c r="O1240" s="242"/>
      <c r="P1240" s="242"/>
      <c r="Q1240" s="242"/>
      <c r="R1240" s="242"/>
      <c r="S1240" s="242"/>
      <c r="T1240" s="243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44" t="s">
        <v>161</v>
      </c>
      <c r="AU1240" s="244" t="s">
        <v>81</v>
      </c>
      <c r="AV1240" s="13" t="s">
        <v>77</v>
      </c>
      <c r="AW1240" s="13" t="s">
        <v>34</v>
      </c>
      <c r="AX1240" s="13" t="s">
        <v>73</v>
      </c>
      <c r="AY1240" s="244" t="s">
        <v>149</v>
      </c>
    </row>
    <row r="1241" s="14" customFormat="1">
      <c r="A1241" s="14"/>
      <c r="B1241" s="245"/>
      <c r="C1241" s="246"/>
      <c r="D1241" s="236" t="s">
        <v>161</v>
      </c>
      <c r="E1241" s="247" t="s">
        <v>21</v>
      </c>
      <c r="F1241" s="248" t="s">
        <v>1342</v>
      </c>
      <c r="G1241" s="246"/>
      <c r="H1241" s="249">
        <v>139.03999999999999</v>
      </c>
      <c r="I1241" s="250"/>
      <c r="J1241" s="246"/>
      <c r="K1241" s="246"/>
      <c r="L1241" s="251"/>
      <c r="M1241" s="252"/>
      <c r="N1241" s="253"/>
      <c r="O1241" s="253"/>
      <c r="P1241" s="253"/>
      <c r="Q1241" s="253"/>
      <c r="R1241" s="253"/>
      <c r="S1241" s="253"/>
      <c r="T1241" s="254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T1241" s="255" t="s">
        <v>161</v>
      </c>
      <c r="AU1241" s="255" t="s">
        <v>81</v>
      </c>
      <c r="AV1241" s="14" t="s">
        <v>81</v>
      </c>
      <c r="AW1241" s="14" t="s">
        <v>34</v>
      </c>
      <c r="AX1241" s="14" t="s">
        <v>73</v>
      </c>
      <c r="AY1241" s="255" t="s">
        <v>149</v>
      </c>
    </row>
    <row r="1242" s="13" customFormat="1">
      <c r="A1242" s="13"/>
      <c r="B1242" s="234"/>
      <c r="C1242" s="235"/>
      <c r="D1242" s="236" t="s">
        <v>161</v>
      </c>
      <c r="E1242" s="237" t="s">
        <v>21</v>
      </c>
      <c r="F1242" s="238" t="s">
        <v>1343</v>
      </c>
      <c r="G1242" s="235"/>
      <c r="H1242" s="237" t="s">
        <v>21</v>
      </c>
      <c r="I1242" s="239"/>
      <c r="J1242" s="235"/>
      <c r="K1242" s="235"/>
      <c r="L1242" s="240"/>
      <c r="M1242" s="241"/>
      <c r="N1242" s="242"/>
      <c r="O1242" s="242"/>
      <c r="P1242" s="242"/>
      <c r="Q1242" s="242"/>
      <c r="R1242" s="242"/>
      <c r="S1242" s="242"/>
      <c r="T1242" s="243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44" t="s">
        <v>161</v>
      </c>
      <c r="AU1242" s="244" t="s">
        <v>81</v>
      </c>
      <c r="AV1242" s="13" t="s">
        <v>77</v>
      </c>
      <c r="AW1242" s="13" t="s">
        <v>34</v>
      </c>
      <c r="AX1242" s="13" t="s">
        <v>73</v>
      </c>
      <c r="AY1242" s="244" t="s">
        <v>149</v>
      </c>
    </row>
    <row r="1243" s="14" customFormat="1">
      <c r="A1243" s="14"/>
      <c r="B1243" s="245"/>
      <c r="C1243" s="246"/>
      <c r="D1243" s="236" t="s">
        <v>161</v>
      </c>
      <c r="E1243" s="247" t="s">
        <v>21</v>
      </c>
      <c r="F1243" s="248" t="s">
        <v>1340</v>
      </c>
      <c r="G1243" s="246"/>
      <c r="H1243" s="249">
        <v>44.200000000000003</v>
      </c>
      <c r="I1243" s="250"/>
      <c r="J1243" s="246"/>
      <c r="K1243" s="246"/>
      <c r="L1243" s="251"/>
      <c r="M1243" s="252"/>
      <c r="N1243" s="253"/>
      <c r="O1243" s="253"/>
      <c r="P1243" s="253"/>
      <c r="Q1243" s="253"/>
      <c r="R1243" s="253"/>
      <c r="S1243" s="253"/>
      <c r="T1243" s="254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55" t="s">
        <v>161</v>
      </c>
      <c r="AU1243" s="255" t="s">
        <v>81</v>
      </c>
      <c r="AV1243" s="14" t="s">
        <v>81</v>
      </c>
      <c r="AW1243" s="14" t="s">
        <v>34</v>
      </c>
      <c r="AX1243" s="14" t="s">
        <v>73</v>
      </c>
      <c r="AY1243" s="255" t="s">
        <v>149</v>
      </c>
    </row>
    <row r="1244" s="13" customFormat="1">
      <c r="A1244" s="13"/>
      <c r="B1244" s="234"/>
      <c r="C1244" s="235"/>
      <c r="D1244" s="236" t="s">
        <v>161</v>
      </c>
      <c r="E1244" s="237" t="s">
        <v>21</v>
      </c>
      <c r="F1244" s="238" t="s">
        <v>226</v>
      </c>
      <c r="G1244" s="235"/>
      <c r="H1244" s="237" t="s">
        <v>21</v>
      </c>
      <c r="I1244" s="239"/>
      <c r="J1244" s="235"/>
      <c r="K1244" s="235"/>
      <c r="L1244" s="240"/>
      <c r="M1244" s="241"/>
      <c r="N1244" s="242"/>
      <c r="O1244" s="242"/>
      <c r="P1244" s="242"/>
      <c r="Q1244" s="242"/>
      <c r="R1244" s="242"/>
      <c r="S1244" s="242"/>
      <c r="T1244" s="243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44" t="s">
        <v>161</v>
      </c>
      <c r="AU1244" s="244" t="s">
        <v>81</v>
      </c>
      <c r="AV1244" s="13" t="s">
        <v>77</v>
      </c>
      <c r="AW1244" s="13" t="s">
        <v>34</v>
      </c>
      <c r="AX1244" s="13" t="s">
        <v>73</v>
      </c>
      <c r="AY1244" s="244" t="s">
        <v>149</v>
      </c>
    </row>
    <row r="1245" s="14" customFormat="1">
      <c r="A1245" s="14"/>
      <c r="B1245" s="245"/>
      <c r="C1245" s="246"/>
      <c r="D1245" s="236" t="s">
        <v>161</v>
      </c>
      <c r="E1245" s="247" t="s">
        <v>21</v>
      </c>
      <c r="F1245" s="248" t="s">
        <v>1344</v>
      </c>
      <c r="G1245" s="246"/>
      <c r="H1245" s="249">
        <v>111.2</v>
      </c>
      <c r="I1245" s="250"/>
      <c r="J1245" s="246"/>
      <c r="K1245" s="246"/>
      <c r="L1245" s="251"/>
      <c r="M1245" s="252"/>
      <c r="N1245" s="253"/>
      <c r="O1245" s="253"/>
      <c r="P1245" s="253"/>
      <c r="Q1245" s="253"/>
      <c r="R1245" s="253"/>
      <c r="S1245" s="253"/>
      <c r="T1245" s="254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55" t="s">
        <v>161</v>
      </c>
      <c r="AU1245" s="255" t="s">
        <v>81</v>
      </c>
      <c r="AV1245" s="14" t="s">
        <v>81</v>
      </c>
      <c r="AW1245" s="14" t="s">
        <v>34</v>
      </c>
      <c r="AX1245" s="14" t="s">
        <v>73</v>
      </c>
      <c r="AY1245" s="255" t="s">
        <v>149</v>
      </c>
    </row>
    <row r="1246" s="15" customFormat="1">
      <c r="A1246" s="15"/>
      <c r="B1246" s="256"/>
      <c r="C1246" s="257"/>
      <c r="D1246" s="236" t="s">
        <v>161</v>
      </c>
      <c r="E1246" s="258" t="s">
        <v>21</v>
      </c>
      <c r="F1246" s="259" t="s">
        <v>164</v>
      </c>
      <c r="G1246" s="257"/>
      <c r="H1246" s="260">
        <v>338.63999999999999</v>
      </c>
      <c r="I1246" s="261"/>
      <c r="J1246" s="257"/>
      <c r="K1246" s="257"/>
      <c r="L1246" s="262"/>
      <c r="M1246" s="263"/>
      <c r="N1246" s="264"/>
      <c r="O1246" s="264"/>
      <c r="P1246" s="264"/>
      <c r="Q1246" s="264"/>
      <c r="R1246" s="264"/>
      <c r="S1246" s="264"/>
      <c r="T1246" s="265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5"/>
      <c r="AT1246" s="266" t="s">
        <v>161</v>
      </c>
      <c r="AU1246" s="266" t="s">
        <v>81</v>
      </c>
      <c r="AV1246" s="15" t="s">
        <v>157</v>
      </c>
      <c r="AW1246" s="15" t="s">
        <v>34</v>
      </c>
      <c r="AX1246" s="15" t="s">
        <v>77</v>
      </c>
      <c r="AY1246" s="266" t="s">
        <v>149</v>
      </c>
    </row>
    <row r="1247" s="2" customFormat="1" ht="24.15" customHeight="1">
      <c r="A1247" s="41"/>
      <c r="B1247" s="42"/>
      <c r="C1247" s="216" t="s">
        <v>1345</v>
      </c>
      <c r="D1247" s="216" t="s">
        <v>152</v>
      </c>
      <c r="E1247" s="217" t="s">
        <v>1346</v>
      </c>
      <c r="F1247" s="218" t="s">
        <v>1347</v>
      </c>
      <c r="G1247" s="219" t="s">
        <v>155</v>
      </c>
      <c r="H1247" s="220">
        <v>112</v>
      </c>
      <c r="I1247" s="221"/>
      <c r="J1247" s="222">
        <f>ROUND(I1247*H1247,2)</f>
        <v>0</v>
      </c>
      <c r="K1247" s="218" t="s">
        <v>156</v>
      </c>
      <c r="L1247" s="47"/>
      <c r="M1247" s="223" t="s">
        <v>21</v>
      </c>
      <c r="N1247" s="224" t="s">
        <v>44</v>
      </c>
      <c r="O1247" s="87"/>
      <c r="P1247" s="225">
        <f>O1247*H1247</f>
        <v>0</v>
      </c>
      <c r="Q1247" s="225">
        <v>0.00046999999999999999</v>
      </c>
      <c r="R1247" s="225">
        <f>Q1247*H1247</f>
        <v>0.052639999999999999</v>
      </c>
      <c r="S1247" s="225">
        <v>0</v>
      </c>
      <c r="T1247" s="226">
        <f>S1247*H1247</f>
        <v>0</v>
      </c>
      <c r="U1247" s="41"/>
      <c r="V1247" s="41"/>
      <c r="W1247" s="41"/>
      <c r="X1247" s="41"/>
      <c r="Y1247" s="41"/>
      <c r="Z1247" s="41"/>
      <c r="AA1247" s="41"/>
      <c r="AB1247" s="41"/>
      <c r="AC1247" s="41"/>
      <c r="AD1247" s="41"/>
      <c r="AE1247" s="41"/>
      <c r="AR1247" s="227" t="s">
        <v>157</v>
      </c>
      <c r="AT1247" s="227" t="s">
        <v>152</v>
      </c>
      <c r="AU1247" s="227" t="s">
        <v>81</v>
      </c>
      <c r="AY1247" s="20" t="s">
        <v>149</v>
      </c>
      <c r="BE1247" s="228">
        <f>IF(N1247="základní",J1247,0)</f>
        <v>0</v>
      </c>
      <c r="BF1247" s="228">
        <f>IF(N1247="snížená",J1247,0)</f>
        <v>0</v>
      </c>
      <c r="BG1247" s="228">
        <f>IF(N1247="zákl. přenesená",J1247,0)</f>
        <v>0</v>
      </c>
      <c r="BH1247" s="228">
        <f>IF(N1247="sníž. přenesená",J1247,0)</f>
        <v>0</v>
      </c>
      <c r="BI1247" s="228">
        <f>IF(N1247="nulová",J1247,0)</f>
        <v>0</v>
      </c>
      <c r="BJ1247" s="20" t="s">
        <v>77</v>
      </c>
      <c r="BK1247" s="228">
        <f>ROUND(I1247*H1247,2)</f>
        <v>0</v>
      </c>
      <c r="BL1247" s="20" t="s">
        <v>157</v>
      </c>
      <c r="BM1247" s="227" t="s">
        <v>1348</v>
      </c>
    </row>
    <row r="1248" s="2" customFormat="1">
      <c r="A1248" s="41"/>
      <c r="B1248" s="42"/>
      <c r="C1248" s="43"/>
      <c r="D1248" s="229" t="s">
        <v>159</v>
      </c>
      <c r="E1248" s="43"/>
      <c r="F1248" s="230" t="s">
        <v>1349</v>
      </c>
      <c r="G1248" s="43"/>
      <c r="H1248" s="43"/>
      <c r="I1248" s="231"/>
      <c r="J1248" s="43"/>
      <c r="K1248" s="43"/>
      <c r="L1248" s="47"/>
      <c r="M1248" s="232"/>
      <c r="N1248" s="233"/>
      <c r="O1248" s="87"/>
      <c r="P1248" s="87"/>
      <c r="Q1248" s="87"/>
      <c r="R1248" s="87"/>
      <c r="S1248" s="87"/>
      <c r="T1248" s="88"/>
      <c r="U1248" s="41"/>
      <c r="V1248" s="41"/>
      <c r="W1248" s="41"/>
      <c r="X1248" s="41"/>
      <c r="Y1248" s="41"/>
      <c r="Z1248" s="41"/>
      <c r="AA1248" s="41"/>
      <c r="AB1248" s="41"/>
      <c r="AC1248" s="41"/>
      <c r="AD1248" s="41"/>
      <c r="AE1248" s="41"/>
      <c r="AT1248" s="20" t="s">
        <v>159</v>
      </c>
      <c r="AU1248" s="20" t="s">
        <v>81</v>
      </c>
    </row>
    <row r="1249" s="13" customFormat="1">
      <c r="A1249" s="13"/>
      <c r="B1249" s="234"/>
      <c r="C1249" s="235"/>
      <c r="D1249" s="236" t="s">
        <v>161</v>
      </c>
      <c r="E1249" s="237" t="s">
        <v>21</v>
      </c>
      <c r="F1249" s="238" t="s">
        <v>647</v>
      </c>
      <c r="G1249" s="235"/>
      <c r="H1249" s="237" t="s">
        <v>21</v>
      </c>
      <c r="I1249" s="239"/>
      <c r="J1249" s="235"/>
      <c r="K1249" s="235"/>
      <c r="L1249" s="240"/>
      <c r="M1249" s="241"/>
      <c r="N1249" s="242"/>
      <c r="O1249" s="242"/>
      <c r="P1249" s="242"/>
      <c r="Q1249" s="242"/>
      <c r="R1249" s="242"/>
      <c r="S1249" s="242"/>
      <c r="T1249" s="243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44" t="s">
        <v>161</v>
      </c>
      <c r="AU1249" s="244" t="s">
        <v>81</v>
      </c>
      <c r="AV1249" s="13" t="s">
        <v>77</v>
      </c>
      <c r="AW1249" s="13" t="s">
        <v>34</v>
      </c>
      <c r="AX1249" s="13" t="s">
        <v>73</v>
      </c>
      <c r="AY1249" s="244" t="s">
        <v>149</v>
      </c>
    </row>
    <row r="1250" s="14" customFormat="1">
      <c r="A1250" s="14"/>
      <c r="B1250" s="245"/>
      <c r="C1250" s="246"/>
      <c r="D1250" s="236" t="s">
        <v>161</v>
      </c>
      <c r="E1250" s="247" t="s">
        <v>21</v>
      </c>
      <c r="F1250" s="248" t="s">
        <v>495</v>
      </c>
      <c r="G1250" s="246"/>
      <c r="H1250" s="249">
        <v>50</v>
      </c>
      <c r="I1250" s="250"/>
      <c r="J1250" s="246"/>
      <c r="K1250" s="246"/>
      <c r="L1250" s="251"/>
      <c r="M1250" s="252"/>
      <c r="N1250" s="253"/>
      <c r="O1250" s="253"/>
      <c r="P1250" s="253"/>
      <c r="Q1250" s="253"/>
      <c r="R1250" s="253"/>
      <c r="S1250" s="253"/>
      <c r="T1250" s="25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55" t="s">
        <v>161</v>
      </c>
      <c r="AU1250" s="255" t="s">
        <v>81</v>
      </c>
      <c r="AV1250" s="14" t="s">
        <v>81</v>
      </c>
      <c r="AW1250" s="14" t="s">
        <v>34</v>
      </c>
      <c r="AX1250" s="14" t="s">
        <v>73</v>
      </c>
      <c r="AY1250" s="255" t="s">
        <v>149</v>
      </c>
    </row>
    <row r="1251" s="13" customFormat="1">
      <c r="A1251" s="13"/>
      <c r="B1251" s="234"/>
      <c r="C1251" s="235"/>
      <c r="D1251" s="236" t="s">
        <v>161</v>
      </c>
      <c r="E1251" s="237" t="s">
        <v>21</v>
      </c>
      <c r="F1251" s="238" t="s">
        <v>649</v>
      </c>
      <c r="G1251" s="235"/>
      <c r="H1251" s="237" t="s">
        <v>21</v>
      </c>
      <c r="I1251" s="239"/>
      <c r="J1251" s="235"/>
      <c r="K1251" s="235"/>
      <c r="L1251" s="240"/>
      <c r="M1251" s="241"/>
      <c r="N1251" s="242"/>
      <c r="O1251" s="242"/>
      <c r="P1251" s="242"/>
      <c r="Q1251" s="242"/>
      <c r="R1251" s="242"/>
      <c r="S1251" s="242"/>
      <c r="T1251" s="243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44" t="s">
        <v>161</v>
      </c>
      <c r="AU1251" s="244" t="s">
        <v>81</v>
      </c>
      <c r="AV1251" s="13" t="s">
        <v>77</v>
      </c>
      <c r="AW1251" s="13" t="s">
        <v>34</v>
      </c>
      <c r="AX1251" s="13" t="s">
        <v>73</v>
      </c>
      <c r="AY1251" s="244" t="s">
        <v>149</v>
      </c>
    </row>
    <row r="1252" s="14" customFormat="1">
      <c r="A1252" s="14"/>
      <c r="B1252" s="245"/>
      <c r="C1252" s="246"/>
      <c r="D1252" s="236" t="s">
        <v>161</v>
      </c>
      <c r="E1252" s="247" t="s">
        <v>21</v>
      </c>
      <c r="F1252" s="248" t="s">
        <v>650</v>
      </c>
      <c r="G1252" s="246"/>
      <c r="H1252" s="249">
        <v>62</v>
      </c>
      <c r="I1252" s="250"/>
      <c r="J1252" s="246"/>
      <c r="K1252" s="246"/>
      <c r="L1252" s="251"/>
      <c r="M1252" s="252"/>
      <c r="N1252" s="253"/>
      <c r="O1252" s="253"/>
      <c r="P1252" s="253"/>
      <c r="Q1252" s="253"/>
      <c r="R1252" s="253"/>
      <c r="S1252" s="253"/>
      <c r="T1252" s="254"/>
      <c r="U1252" s="14"/>
      <c r="V1252" s="14"/>
      <c r="W1252" s="14"/>
      <c r="X1252" s="14"/>
      <c r="Y1252" s="14"/>
      <c r="Z1252" s="14"/>
      <c r="AA1252" s="14"/>
      <c r="AB1252" s="14"/>
      <c r="AC1252" s="14"/>
      <c r="AD1252" s="14"/>
      <c r="AE1252" s="14"/>
      <c r="AT1252" s="255" t="s">
        <v>161</v>
      </c>
      <c r="AU1252" s="255" t="s">
        <v>81</v>
      </c>
      <c r="AV1252" s="14" t="s">
        <v>81</v>
      </c>
      <c r="AW1252" s="14" t="s">
        <v>34</v>
      </c>
      <c r="AX1252" s="14" t="s">
        <v>73</v>
      </c>
      <c r="AY1252" s="255" t="s">
        <v>149</v>
      </c>
    </row>
    <row r="1253" s="15" customFormat="1">
      <c r="A1253" s="15"/>
      <c r="B1253" s="256"/>
      <c r="C1253" s="257"/>
      <c r="D1253" s="236" t="s">
        <v>161</v>
      </c>
      <c r="E1253" s="258" t="s">
        <v>21</v>
      </c>
      <c r="F1253" s="259" t="s">
        <v>164</v>
      </c>
      <c r="G1253" s="257"/>
      <c r="H1253" s="260">
        <v>112</v>
      </c>
      <c r="I1253" s="261"/>
      <c r="J1253" s="257"/>
      <c r="K1253" s="257"/>
      <c r="L1253" s="262"/>
      <c r="M1253" s="263"/>
      <c r="N1253" s="264"/>
      <c r="O1253" s="264"/>
      <c r="P1253" s="264"/>
      <c r="Q1253" s="264"/>
      <c r="R1253" s="264"/>
      <c r="S1253" s="264"/>
      <c r="T1253" s="265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5"/>
      <c r="AT1253" s="266" t="s">
        <v>161</v>
      </c>
      <c r="AU1253" s="266" t="s">
        <v>81</v>
      </c>
      <c r="AV1253" s="15" t="s">
        <v>157</v>
      </c>
      <c r="AW1253" s="15" t="s">
        <v>34</v>
      </c>
      <c r="AX1253" s="15" t="s">
        <v>77</v>
      </c>
      <c r="AY1253" s="266" t="s">
        <v>149</v>
      </c>
    </row>
    <row r="1254" s="2" customFormat="1" ht="44.25" customHeight="1">
      <c r="A1254" s="41"/>
      <c r="B1254" s="42"/>
      <c r="C1254" s="216" t="s">
        <v>1350</v>
      </c>
      <c r="D1254" s="216" t="s">
        <v>152</v>
      </c>
      <c r="E1254" s="217" t="s">
        <v>1351</v>
      </c>
      <c r="F1254" s="218" t="s">
        <v>1352</v>
      </c>
      <c r="G1254" s="219" t="s">
        <v>155</v>
      </c>
      <c r="H1254" s="220">
        <v>2953.7130000000002</v>
      </c>
      <c r="I1254" s="221"/>
      <c r="J1254" s="222">
        <f>ROUND(I1254*H1254,2)</f>
        <v>0</v>
      </c>
      <c r="K1254" s="218" t="s">
        <v>156</v>
      </c>
      <c r="L1254" s="47"/>
      <c r="M1254" s="223" t="s">
        <v>21</v>
      </c>
      <c r="N1254" s="224" t="s">
        <v>44</v>
      </c>
      <c r="O1254" s="87"/>
      <c r="P1254" s="225">
        <f>O1254*H1254</f>
        <v>0</v>
      </c>
      <c r="Q1254" s="225">
        <v>0</v>
      </c>
      <c r="R1254" s="225">
        <f>Q1254*H1254</f>
        <v>0</v>
      </c>
      <c r="S1254" s="225">
        <v>0</v>
      </c>
      <c r="T1254" s="226">
        <f>S1254*H1254</f>
        <v>0</v>
      </c>
      <c r="U1254" s="41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R1254" s="227" t="s">
        <v>157</v>
      </c>
      <c r="AT1254" s="227" t="s">
        <v>152</v>
      </c>
      <c r="AU1254" s="227" t="s">
        <v>81</v>
      </c>
      <c r="AY1254" s="20" t="s">
        <v>149</v>
      </c>
      <c r="BE1254" s="228">
        <f>IF(N1254="základní",J1254,0)</f>
        <v>0</v>
      </c>
      <c r="BF1254" s="228">
        <f>IF(N1254="snížená",J1254,0)</f>
        <v>0</v>
      </c>
      <c r="BG1254" s="228">
        <f>IF(N1254="zákl. přenesená",J1254,0)</f>
        <v>0</v>
      </c>
      <c r="BH1254" s="228">
        <f>IF(N1254="sníž. přenesená",J1254,0)</f>
        <v>0</v>
      </c>
      <c r="BI1254" s="228">
        <f>IF(N1254="nulová",J1254,0)</f>
        <v>0</v>
      </c>
      <c r="BJ1254" s="20" t="s">
        <v>77</v>
      </c>
      <c r="BK1254" s="228">
        <f>ROUND(I1254*H1254,2)</f>
        <v>0</v>
      </c>
      <c r="BL1254" s="20" t="s">
        <v>157</v>
      </c>
      <c r="BM1254" s="227" t="s">
        <v>1353</v>
      </c>
    </row>
    <row r="1255" s="2" customFormat="1">
      <c r="A1255" s="41"/>
      <c r="B1255" s="42"/>
      <c r="C1255" s="43"/>
      <c r="D1255" s="229" t="s">
        <v>159</v>
      </c>
      <c r="E1255" s="43"/>
      <c r="F1255" s="230" t="s">
        <v>1354</v>
      </c>
      <c r="G1255" s="43"/>
      <c r="H1255" s="43"/>
      <c r="I1255" s="231"/>
      <c r="J1255" s="43"/>
      <c r="K1255" s="43"/>
      <c r="L1255" s="47"/>
      <c r="M1255" s="232"/>
      <c r="N1255" s="233"/>
      <c r="O1255" s="87"/>
      <c r="P1255" s="87"/>
      <c r="Q1255" s="87"/>
      <c r="R1255" s="87"/>
      <c r="S1255" s="87"/>
      <c r="T1255" s="88"/>
      <c r="U1255" s="41"/>
      <c r="V1255" s="41"/>
      <c r="W1255" s="41"/>
      <c r="X1255" s="41"/>
      <c r="Y1255" s="41"/>
      <c r="Z1255" s="41"/>
      <c r="AA1255" s="41"/>
      <c r="AB1255" s="41"/>
      <c r="AC1255" s="41"/>
      <c r="AD1255" s="41"/>
      <c r="AE1255" s="41"/>
      <c r="AT1255" s="20" t="s">
        <v>159</v>
      </c>
      <c r="AU1255" s="20" t="s">
        <v>81</v>
      </c>
    </row>
    <row r="1256" s="13" customFormat="1">
      <c r="A1256" s="13"/>
      <c r="B1256" s="234"/>
      <c r="C1256" s="235"/>
      <c r="D1256" s="236" t="s">
        <v>161</v>
      </c>
      <c r="E1256" s="237" t="s">
        <v>21</v>
      </c>
      <c r="F1256" s="238" t="s">
        <v>1339</v>
      </c>
      <c r="G1256" s="235"/>
      <c r="H1256" s="237" t="s">
        <v>21</v>
      </c>
      <c r="I1256" s="239"/>
      <c r="J1256" s="235"/>
      <c r="K1256" s="235"/>
      <c r="L1256" s="240"/>
      <c r="M1256" s="241"/>
      <c r="N1256" s="242"/>
      <c r="O1256" s="242"/>
      <c r="P1256" s="242"/>
      <c r="Q1256" s="242"/>
      <c r="R1256" s="242"/>
      <c r="S1256" s="242"/>
      <c r="T1256" s="243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44" t="s">
        <v>161</v>
      </c>
      <c r="AU1256" s="244" t="s">
        <v>81</v>
      </c>
      <c r="AV1256" s="13" t="s">
        <v>77</v>
      </c>
      <c r="AW1256" s="13" t="s">
        <v>34</v>
      </c>
      <c r="AX1256" s="13" t="s">
        <v>73</v>
      </c>
      <c r="AY1256" s="244" t="s">
        <v>149</v>
      </c>
    </row>
    <row r="1257" s="14" customFormat="1">
      <c r="A1257" s="14"/>
      <c r="B1257" s="245"/>
      <c r="C1257" s="246"/>
      <c r="D1257" s="236" t="s">
        <v>161</v>
      </c>
      <c r="E1257" s="247" t="s">
        <v>21</v>
      </c>
      <c r="F1257" s="248" t="s">
        <v>1355</v>
      </c>
      <c r="G1257" s="246"/>
      <c r="H1257" s="249">
        <v>410.17599999999999</v>
      </c>
      <c r="I1257" s="250"/>
      <c r="J1257" s="246"/>
      <c r="K1257" s="246"/>
      <c r="L1257" s="251"/>
      <c r="M1257" s="252"/>
      <c r="N1257" s="253"/>
      <c r="O1257" s="253"/>
      <c r="P1257" s="253"/>
      <c r="Q1257" s="253"/>
      <c r="R1257" s="253"/>
      <c r="S1257" s="253"/>
      <c r="T1257" s="254"/>
      <c r="U1257" s="14"/>
      <c r="V1257" s="14"/>
      <c r="W1257" s="14"/>
      <c r="X1257" s="14"/>
      <c r="Y1257" s="14"/>
      <c r="Z1257" s="14"/>
      <c r="AA1257" s="14"/>
      <c r="AB1257" s="14"/>
      <c r="AC1257" s="14"/>
      <c r="AD1257" s="14"/>
      <c r="AE1257" s="14"/>
      <c r="AT1257" s="255" t="s">
        <v>161</v>
      </c>
      <c r="AU1257" s="255" t="s">
        <v>81</v>
      </c>
      <c r="AV1257" s="14" t="s">
        <v>81</v>
      </c>
      <c r="AW1257" s="14" t="s">
        <v>34</v>
      </c>
      <c r="AX1257" s="14" t="s">
        <v>73</v>
      </c>
      <c r="AY1257" s="255" t="s">
        <v>149</v>
      </c>
    </row>
    <row r="1258" s="13" customFormat="1">
      <c r="A1258" s="13"/>
      <c r="B1258" s="234"/>
      <c r="C1258" s="235"/>
      <c r="D1258" s="236" t="s">
        <v>161</v>
      </c>
      <c r="E1258" s="237" t="s">
        <v>21</v>
      </c>
      <c r="F1258" s="238" t="s">
        <v>1341</v>
      </c>
      <c r="G1258" s="235"/>
      <c r="H1258" s="237" t="s">
        <v>21</v>
      </c>
      <c r="I1258" s="239"/>
      <c r="J1258" s="235"/>
      <c r="K1258" s="235"/>
      <c r="L1258" s="240"/>
      <c r="M1258" s="241"/>
      <c r="N1258" s="242"/>
      <c r="O1258" s="242"/>
      <c r="P1258" s="242"/>
      <c r="Q1258" s="242"/>
      <c r="R1258" s="242"/>
      <c r="S1258" s="242"/>
      <c r="T1258" s="243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44" t="s">
        <v>161</v>
      </c>
      <c r="AU1258" s="244" t="s">
        <v>81</v>
      </c>
      <c r="AV1258" s="13" t="s">
        <v>77</v>
      </c>
      <c r="AW1258" s="13" t="s">
        <v>34</v>
      </c>
      <c r="AX1258" s="13" t="s">
        <v>73</v>
      </c>
      <c r="AY1258" s="244" t="s">
        <v>149</v>
      </c>
    </row>
    <row r="1259" s="14" customFormat="1">
      <c r="A1259" s="14"/>
      <c r="B1259" s="245"/>
      <c r="C1259" s="246"/>
      <c r="D1259" s="236" t="s">
        <v>161</v>
      </c>
      <c r="E1259" s="247" t="s">
        <v>21</v>
      </c>
      <c r="F1259" s="248" t="s">
        <v>1356</v>
      </c>
      <c r="G1259" s="246"/>
      <c r="H1259" s="249">
        <v>1189.4870000000001</v>
      </c>
      <c r="I1259" s="250"/>
      <c r="J1259" s="246"/>
      <c r="K1259" s="246"/>
      <c r="L1259" s="251"/>
      <c r="M1259" s="252"/>
      <c r="N1259" s="253"/>
      <c r="O1259" s="253"/>
      <c r="P1259" s="253"/>
      <c r="Q1259" s="253"/>
      <c r="R1259" s="253"/>
      <c r="S1259" s="253"/>
      <c r="T1259" s="254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55" t="s">
        <v>161</v>
      </c>
      <c r="AU1259" s="255" t="s">
        <v>81</v>
      </c>
      <c r="AV1259" s="14" t="s">
        <v>81</v>
      </c>
      <c r="AW1259" s="14" t="s">
        <v>34</v>
      </c>
      <c r="AX1259" s="14" t="s">
        <v>73</v>
      </c>
      <c r="AY1259" s="255" t="s">
        <v>149</v>
      </c>
    </row>
    <row r="1260" s="13" customFormat="1">
      <c r="A1260" s="13"/>
      <c r="B1260" s="234"/>
      <c r="C1260" s="235"/>
      <c r="D1260" s="236" t="s">
        <v>161</v>
      </c>
      <c r="E1260" s="237" t="s">
        <v>21</v>
      </c>
      <c r="F1260" s="238" t="s">
        <v>1343</v>
      </c>
      <c r="G1260" s="235"/>
      <c r="H1260" s="237" t="s">
        <v>21</v>
      </c>
      <c r="I1260" s="239"/>
      <c r="J1260" s="235"/>
      <c r="K1260" s="235"/>
      <c r="L1260" s="240"/>
      <c r="M1260" s="241"/>
      <c r="N1260" s="242"/>
      <c r="O1260" s="242"/>
      <c r="P1260" s="242"/>
      <c r="Q1260" s="242"/>
      <c r="R1260" s="242"/>
      <c r="S1260" s="242"/>
      <c r="T1260" s="243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44" t="s">
        <v>161</v>
      </c>
      <c r="AU1260" s="244" t="s">
        <v>81</v>
      </c>
      <c r="AV1260" s="13" t="s">
        <v>77</v>
      </c>
      <c r="AW1260" s="13" t="s">
        <v>34</v>
      </c>
      <c r="AX1260" s="13" t="s">
        <v>73</v>
      </c>
      <c r="AY1260" s="244" t="s">
        <v>149</v>
      </c>
    </row>
    <row r="1261" s="14" customFormat="1">
      <c r="A1261" s="14"/>
      <c r="B1261" s="245"/>
      <c r="C1261" s="246"/>
      <c r="D1261" s="236" t="s">
        <v>161</v>
      </c>
      <c r="E1261" s="247" t="s">
        <v>21</v>
      </c>
      <c r="F1261" s="248" t="s">
        <v>1357</v>
      </c>
      <c r="G1261" s="246"/>
      <c r="H1261" s="249">
        <v>408.85000000000002</v>
      </c>
      <c r="I1261" s="250"/>
      <c r="J1261" s="246"/>
      <c r="K1261" s="246"/>
      <c r="L1261" s="251"/>
      <c r="M1261" s="252"/>
      <c r="N1261" s="253"/>
      <c r="O1261" s="253"/>
      <c r="P1261" s="253"/>
      <c r="Q1261" s="253"/>
      <c r="R1261" s="253"/>
      <c r="S1261" s="253"/>
      <c r="T1261" s="254"/>
      <c r="U1261" s="14"/>
      <c r="V1261" s="14"/>
      <c r="W1261" s="14"/>
      <c r="X1261" s="14"/>
      <c r="Y1261" s="14"/>
      <c r="Z1261" s="14"/>
      <c r="AA1261" s="14"/>
      <c r="AB1261" s="14"/>
      <c r="AC1261" s="14"/>
      <c r="AD1261" s="14"/>
      <c r="AE1261" s="14"/>
      <c r="AT1261" s="255" t="s">
        <v>161</v>
      </c>
      <c r="AU1261" s="255" t="s">
        <v>81</v>
      </c>
      <c r="AV1261" s="14" t="s">
        <v>81</v>
      </c>
      <c r="AW1261" s="14" t="s">
        <v>34</v>
      </c>
      <c r="AX1261" s="14" t="s">
        <v>73</v>
      </c>
      <c r="AY1261" s="255" t="s">
        <v>149</v>
      </c>
    </row>
    <row r="1262" s="13" customFormat="1">
      <c r="A1262" s="13"/>
      <c r="B1262" s="234"/>
      <c r="C1262" s="235"/>
      <c r="D1262" s="236" t="s">
        <v>161</v>
      </c>
      <c r="E1262" s="237" t="s">
        <v>21</v>
      </c>
      <c r="F1262" s="238" t="s">
        <v>226</v>
      </c>
      <c r="G1262" s="235"/>
      <c r="H1262" s="237" t="s">
        <v>21</v>
      </c>
      <c r="I1262" s="239"/>
      <c r="J1262" s="235"/>
      <c r="K1262" s="235"/>
      <c r="L1262" s="240"/>
      <c r="M1262" s="241"/>
      <c r="N1262" s="242"/>
      <c r="O1262" s="242"/>
      <c r="P1262" s="242"/>
      <c r="Q1262" s="242"/>
      <c r="R1262" s="242"/>
      <c r="S1262" s="242"/>
      <c r="T1262" s="243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T1262" s="244" t="s">
        <v>161</v>
      </c>
      <c r="AU1262" s="244" t="s">
        <v>81</v>
      </c>
      <c r="AV1262" s="13" t="s">
        <v>77</v>
      </c>
      <c r="AW1262" s="13" t="s">
        <v>34</v>
      </c>
      <c r="AX1262" s="13" t="s">
        <v>73</v>
      </c>
      <c r="AY1262" s="244" t="s">
        <v>149</v>
      </c>
    </row>
    <row r="1263" s="14" customFormat="1">
      <c r="A1263" s="14"/>
      <c r="B1263" s="245"/>
      <c r="C1263" s="246"/>
      <c r="D1263" s="236" t="s">
        <v>161</v>
      </c>
      <c r="E1263" s="247" t="s">
        <v>21</v>
      </c>
      <c r="F1263" s="248" t="s">
        <v>1358</v>
      </c>
      <c r="G1263" s="246"/>
      <c r="H1263" s="249">
        <v>945.20000000000005</v>
      </c>
      <c r="I1263" s="250"/>
      <c r="J1263" s="246"/>
      <c r="K1263" s="246"/>
      <c r="L1263" s="251"/>
      <c r="M1263" s="252"/>
      <c r="N1263" s="253"/>
      <c r="O1263" s="253"/>
      <c r="P1263" s="253"/>
      <c r="Q1263" s="253"/>
      <c r="R1263" s="253"/>
      <c r="S1263" s="253"/>
      <c r="T1263" s="254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55" t="s">
        <v>161</v>
      </c>
      <c r="AU1263" s="255" t="s">
        <v>81</v>
      </c>
      <c r="AV1263" s="14" t="s">
        <v>81</v>
      </c>
      <c r="AW1263" s="14" t="s">
        <v>34</v>
      </c>
      <c r="AX1263" s="14" t="s">
        <v>73</v>
      </c>
      <c r="AY1263" s="255" t="s">
        <v>149</v>
      </c>
    </row>
    <row r="1264" s="16" customFormat="1">
      <c r="A1264" s="16"/>
      <c r="B1264" s="267"/>
      <c r="C1264" s="268"/>
      <c r="D1264" s="236" t="s">
        <v>161</v>
      </c>
      <c r="E1264" s="269" t="s">
        <v>456</v>
      </c>
      <c r="F1264" s="270" t="s">
        <v>192</v>
      </c>
      <c r="G1264" s="268"/>
      <c r="H1264" s="271">
        <v>2953.7130000000002</v>
      </c>
      <c r="I1264" s="272"/>
      <c r="J1264" s="268"/>
      <c r="K1264" s="268"/>
      <c r="L1264" s="273"/>
      <c r="M1264" s="274"/>
      <c r="N1264" s="275"/>
      <c r="O1264" s="275"/>
      <c r="P1264" s="275"/>
      <c r="Q1264" s="275"/>
      <c r="R1264" s="275"/>
      <c r="S1264" s="275"/>
      <c r="T1264" s="276"/>
      <c r="U1264" s="16"/>
      <c r="V1264" s="16"/>
      <c r="W1264" s="16"/>
      <c r="X1264" s="16"/>
      <c r="Y1264" s="16"/>
      <c r="Z1264" s="16"/>
      <c r="AA1264" s="16"/>
      <c r="AB1264" s="16"/>
      <c r="AC1264" s="16"/>
      <c r="AD1264" s="16"/>
      <c r="AE1264" s="16"/>
      <c r="AT1264" s="277" t="s">
        <v>161</v>
      </c>
      <c r="AU1264" s="277" t="s">
        <v>81</v>
      </c>
      <c r="AV1264" s="16" t="s">
        <v>150</v>
      </c>
      <c r="AW1264" s="16" t="s">
        <v>34</v>
      </c>
      <c r="AX1264" s="16" t="s">
        <v>73</v>
      </c>
      <c r="AY1264" s="277" t="s">
        <v>149</v>
      </c>
    </row>
    <row r="1265" s="15" customFormat="1">
      <c r="A1265" s="15"/>
      <c r="B1265" s="256"/>
      <c r="C1265" s="257"/>
      <c r="D1265" s="236" t="s">
        <v>161</v>
      </c>
      <c r="E1265" s="258" t="s">
        <v>21</v>
      </c>
      <c r="F1265" s="259" t="s">
        <v>164</v>
      </c>
      <c r="G1265" s="257"/>
      <c r="H1265" s="260">
        <v>2953.7130000000002</v>
      </c>
      <c r="I1265" s="261"/>
      <c r="J1265" s="257"/>
      <c r="K1265" s="257"/>
      <c r="L1265" s="262"/>
      <c r="M1265" s="263"/>
      <c r="N1265" s="264"/>
      <c r="O1265" s="264"/>
      <c r="P1265" s="264"/>
      <c r="Q1265" s="264"/>
      <c r="R1265" s="264"/>
      <c r="S1265" s="264"/>
      <c r="T1265" s="265"/>
      <c r="U1265" s="15"/>
      <c r="V1265" s="15"/>
      <c r="W1265" s="15"/>
      <c r="X1265" s="15"/>
      <c r="Y1265" s="15"/>
      <c r="Z1265" s="15"/>
      <c r="AA1265" s="15"/>
      <c r="AB1265" s="15"/>
      <c r="AC1265" s="15"/>
      <c r="AD1265" s="15"/>
      <c r="AE1265" s="15"/>
      <c r="AT1265" s="266" t="s">
        <v>161</v>
      </c>
      <c r="AU1265" s="266" t="s">
        <v>81</v>
      </c>
      <c r="AV1265" s="15" t="s">
        <v>157</v>
      </c>
      <c r="AW1265" s="15" t="s">
        <v>34</v>
      </c>
      <c r="AX1265" s="15" t="s">
        <v>77</v>
      </c>
      <c r="AY1265" s="266" t="s">
        <v>149</v>
      </c>
    </row>
    <row r="1266" s="2" customFormat="1" ht="55.5" customHeight="1">
      <c r="A1266" s="41"/>
      <c r="B1266" s="42"/>
      <c r="C1266" s="216" t="s">
        <v>1359</v>
      </c>
      <c r="D1266" s="216" t="s">
        <v>152</v>
      </c>
      <c r="E1266" s="217" t="s">
        <v>1360</v>
      </c>
      <c r="F1266" s="218" t="s">
        <v>1361</v>
      </c>
      <c r="G1266" s="219" t="s">
        <v>155</v>
      </c>
      <c r="H1266" s="220">
        <v>351491.84700000001</v>
      </c>
      <c r="I1266" s="221"/>
      <c r="J1266" s="222">
        <f>ROUND(I1266*H1266,2)</f>
        <v>0</v>
      </c>
      <c r="K1266" s="218" t="s">
        <v>156</v>
      </c>
      <c r="L1266" s="47"/>
      <c r="M1266" s="223" t="s">
        <v>21</v>
      </c>
      <c r="N1266" s="224" t="s">
        <v>44</v>
      </c>
      <c r="O1266" s="87"/>
      <c r="P1266" s="225">
        <f>O1266*H1266</f>
        <v>0</v>
      </c>
      <c r="Q1266" s="225">
        <v>0</v>
      </c>
      <c r="R1266" s="225">
        <f>Q1266*H1266</f>
        <v>0</v>
      </c>
      <c r="S1266" s="225">
        <v>0</v>
      </c>
      <c r="T1266" s="226">
        <f>S1266*H1266</f>
        <v>0</v>
      </c>
      <c r="U1266" s="41"/>
      <c r="V1266" s="41"/>
      <c r="W1266" s="41"/>
      <c r="X1266" s="41"/>
      <c r="Y1266" s="41"/>
      <c r="Z1266" s="41"/>
      <c r="AA1266" s="41"/>
      <c r="AB1266" s="41"/>
      <c r="AC1266" s="41"/>
      <c r="AD1266" s="41"/>
      <c r="AE1266" s="41"/>
      <c r="AR1266" s="227" t="s">
        <v>157</v>
      </c>
      <c r="AT1266" s="227" t="s">
        <v>152</v>
      </c>
      <c r="AU1266" s="227" t="s">
        <v>81</v>
      </c>
      <c r="AY1266" s="20" t="s">
        <v>149</v>
      </c>
      <c r="BE1266" s="228">
        <f>IF(N1266="základní",J1266,0)</f>
        <v>0</v>
      </c>
      <c r="BF1266" s="228">
        <f>IF(N1266="snížená",J1266,0)</f>
        <v>0</v>
      </c>
      <c r="BG1266" s="228">
        <f>IF(N1266="zákl. přenesená",J1266,0)</f>
        <v>0</v>
      </c>
      <c r="BH1266" s="228">
        <f>IF(N1266="sníž. přenesená",J1266,0)</f>
        <v>0</v>
      </c>
      <c r="BI1266" s="228">
        <f>IF(N1266="nulová",J1266,0)</f>
        <v>0</v>
      </c>
      <c r="BJ1266" s="20" t="s">
        <v>77</v>
      </c>
      <c r="BK1266" s="228">
        <f>ROUND(I1266*H1266,2)</f>
        <v>0</v>
      </c>
      <c r="BL1266" s="20" t="s">
        <v>157</v>
      </c>
      <c r="BM1266" s="227" t="s">
        <v>1362</v>
      </c>
    </row>
    <row r="1267" s="2" customFormat="1">
      <c r="A1267" s="41"/>
      <c r="B1267" s="42"/>
      <c r="C1267" s="43"/>
      <c r="D1267" s="229" t="s">
        <v>159</v>
      </c>
      <c r="E1267" s="43"/>
      <c r="F1267" s="230" t="s">
        <v>1363</v>
      </c>
      <c r="G1267" s="43"/>
      <c r="H1267" s="43"/>
      <c r="I1267" s="231"/>
      <c r="J1267" s="43"/>
      <c r="K1267" s="43"/>
      <c r="L1267" s="47"/>
      <c r="M1267" s="232"/>
      <c r="N1267" s="233"/>
      <c r="O1267" s="87"/>
      <c r="P1267" s="87"/>
      <c r="Q1267" s="87"/>
      <c r="R1267" s="87"/>
      <c r="S1267" s="87"/>
      <c r="T1267" s="88"/>
      <c r="U1267" s="41"/>
      <c r="V1267" s="41"/>
      <c r="W1267" s="41"/>
      <c r="X1267" s="41"/>
      <c r="Y1267" s="41"/>
      <c r="Z1267" s="41"/>
      <c r="AA1267" s="41"/>
      <c r="AB1267" s="41"/>
      <c r="AC1267" s="41"/>
      <c r="AD1267" s="41"/>
      <c r="AE1267" s="41"/>
      <c r="AT1267" s="20" t="s">
        <v>159</v>
      </c>
      <c r="AU1267" s="20" t="s">
        <v>81</v>
      </c>
    </row>
    <row r="1268" s="13" customFormat="1">
      <c r="A1268" s="13"/>
      <c r="B1268" s="234"/>
      <c r="C1268" s="235"/>
      <c r="D1268" s="236" t="s">
        <v>161</v>
      </c>
      <c r="E1268" s="237" t="s">
        <v>21</v>
      </c>
      <c r="F1268" s="238" t="s">
        <v>1364</v>
      </c>
      <c r="G1268" s="235"/>
      <c r="H1268" s="237" t="s">
        <v>21</v>
      </c>
      <c r="I1268" s="239"/>
      <c r="J1268" s="235"/>
      <c r="K1268" s="235"/>
      <c r="L1268" s="240"/>
      <c r="M1268" s="241"/>
      <c r="N1268" s="242"/>
      <c r="O1268" s="242"/>
      <c r="P1268" s="242"/>
      <c r="Q1268" s="242"/>
      <c r="R1268" s="242"/>
      <c r="S1268" s="242"/>
      <c r="T1268" s="243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244" t="s">
        <v>161</v>
      </c>
      <c r="AU1268" s="244" t="s">
        <v>81</v>
      </c>
      <c r="AV1268" s="13" t="s">
        <v>77</v>
      </c>
      <c r="AW1268" s="13" t="s">
        <v>34</v>
      </c>
      <c r="AX1268" s="13" t="s">
        <v>73</v>
      </c>
      <c r="AY1268" s="244" t="s">
        <v>149</v>
      </c>
    </row>
    <row r="1269" s="14" customFormat="1">
      <c r="A1269" s="14"/>
      <c r="B1269" s="245"/>
      <c r="C1269" s="246"/>
      <c r="D1269" s="236" t="s">
        <v>161</v>
      </c>
      <c r="E1269" s="247" t="s">
        <v>21</v>
      </c>
      <c r="F1269" s="248" t="s">
        <v>1365</v>
      </c>
      <c r="G1269" s="246"/>
      <c r="H1269" s="249">
        <v>351491.84700000001</v>
      </c>
      <c r="I1269" s="250"/>
      <c r="J1269" s="246"/>
      <c r="K1269" s="246"/>
      <c r="L1269" s="251"/>
      <c r="M1269" s="252"/>
      <c r="N1269" s="253"/>
      <c r="O1269" s="253"/>
      <c r="P1269" s="253"/>
      <c r="Q1269" s="253"/>
      <c r="R1269" s="253"/>
      <c r="S1269" s="253"/>
      <c r="T1269" s="25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255" t="s">
        <v>161</v>
      </c>
      <c r="AU1269" s="255" t="s">
        <v>81</v>
      </c>
      <c r="AV1269" s="14" t="s">
        <v>81</v>
      </c>
      <c r="AW1269" s="14" t="s">
        <v>34</v>
      </c>
      <c r="AX1269" s="14" t="s">
        <v>73</v>
      </c>
      <c r="AY1269" s="255" t="s">
        <v>149</v>
      </c>
    </row>
    <row r="1270" s="15" customFormat="1">
      <c r="A1270" s="15"/>
      <c r="B1270" s="256"/>
      <c r="C1270" s="257"/>
      <c r="D1270" s="236" t="s">
        <v>161</v>
      </c>
      <c r="E1270" s="258" t="s">
        <v>21</v>
      </c>
      <c r="F1270" s="259" t="s">
        <v>164</v>
      </c>
      <c r="G1270" s="257"/>
      <c r="H1270" s="260">
        <v>351491.84700000001</v>
      </c>
      <c r="I1270" s="261"/>
      <c r="J1270" s="257"/>
      <c r="K1270" s="257"/>
      <c r="L1270" s="262"/>
      <c r="M1270" s="263"/>
      <c r="N1270" s="264"/>
      <c r="O1270" s="264"/>
      <c r="P1270" s="264"/>
      <c r="Q1270" s="264"/>
      <c r="R1270" s="264"/>
      <c r="S1270" s="264"/>
      <c r="T1270" s="265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5"/>
      <c r="AT1270" s="266" t="s">
        <v>161</v>
      </c>
      <c r="AU1270" s="266" t="s">
        <v>81</v>
      </c>
      <c r="AV1270" s="15" t="s">
        <v>157</v>
      </c>
      <c r="AW1270" s="15" t="s">
        <v>34</v>
      </c>
      <c r="AX1270" s="15" t="s">
        <v>77</v>
      </c>
      <c r="AY1270" s="266" t="s">
        <v>149</v>
      </c>
    </row>
    <row r="1271" s="2" customFormat="1" ht="44.25" customHeight="1">
      <c r="A1271" s="41"/>
      <c r="B1271" s="42"/>
      <c r="C1271" s="216" t="s">
        <v>1366</v>
      </c>
      <c r="D1271" s="216" t="s">
        <v>152</v>
      </c>
      <c r="E1271" s="217" t="s">
        <v>1367</v>
      </c>
      <c r="F1271" s="218" t="s">
        <v>1368</v>
      </c>
      <c r="G1271" s="219" t="s">
        <v>155</v>
      </c>
      <c r="H1271" s="220">
        <v>2953.7130000000002</v>
      </c>
      <c r="I1271" s="221"/>
      <c r="J1271" s="222">
        <f>ROUND(I1271*H1271,2)</f>
        <v>0</v>
      </c>
      <c r="K1271" s="218" t="s">
        <v>156</v>
      </c>
      <c r="L1271" s="47"/>
      <c r="M1271" s="223" t="s">
        <v>21</v>
      </c>
      <c r="N1271" s="224" t="s">
        <v>44</v>
      </c>
      <c r="O1271" s="87"/>
      <c r="P1271" s="225">
        <f>O1271*H1271</f>
        <v>0</v>
      </c>
      <c r="Q1271" s="225">
        <v>0</v>
      </c>
      <c r="R1271" s="225">
        <f>Q1271*H1271</f>
        <v>0</v>
      </c>
      <c r="S1271" s="225">
        <v>0</v>
      </c>
      <c r="T1271" s="226">
        <f>S1271*H1271</f>
        <v>0</v>
      </c>
      <c r="U1271" s="41"/>
      <c r="V1271" s="41"/>
      <c r="W1271" s="41"/>
      <c r="X1271" s="41"/>
      <c r="Y1271" s="41"/>
      <c r="Z1271" s="41"/>
      <c r="AA1271" s="41"/>
      <c r="AB1271" s="41"/>
      <c r="AC1271" s="41"/>
      <c r="AD1271" s="41"/>
      <c r="AE1271" s="41"/>
      <c r="AR1271" s="227" t="s">
        <v>157</v>
      </c>
      <c r="AT1271" s="227" t="s">
        <v>152</v>
      </c>
      <c r="AU1271" s="227" t="s">
        <v>81</v>
      </c>
      <c r="AY1271" s="20" t="s">
        <v>149</v>
      </c>
      <c r="BE1271" s="228">
        <f>IF(N1271="základní",J1271,0)</f>
        <v>0</v>
      </c>
      <c r="BF1271" s="228">
        <f>IF(N1271="snížená",J1271,0)</f>
        <v>0</v>
      </c>
      <c r="BG1271" s="228">
        <f>IF(N1271="zákl. přenesená",J1271,0)</f>
        <v>0</v>
      </c>
      <c r="BH1271" s="228">
        <f>IF(N1271="sníž. přenesená",J1271,0)</f>
        <v>0</v>
      </c>
      <c r="BI1271" s="228">
        <f>IF(N1271="nulová",J1271,0)</f>
        <v>0</v>
      </c>
      <c r="BJ1271" s="20" t="s">
        <v>77</v>
      </c>
      <c r="BK1271" s="228">
        <f>ROUND(I1271*H1271,2)</f>
        <v>0</v>
      </c>
      <c r="BL1271" s="20" t="s">
        <v>157</v>
      </c>
      <c r="BM1271" s="227" t="s">
        <v>1369</v>
      </c>
    </row>
    <row r="1272" s="2" customFormat="1">
      <c r="A1272" s="41"/>
      <c r="B1272" s="42"/>
      <c r="C1272" s="43"/>
      <c r="D1272" s="229" t="s">
        <v>159</v>
      </c>
      <c r="E1272" s="43"/>
      <c r="F1272" s="230" t="s">
        <v>1370</v>
      </c>
      <c r="G1272" s="43"/>
      <c r="H1272" s="43"/>
      <c r="I1272" s="231"/>
      <c r="J1272" s="43"/>
      <c r="K1272" s="43"/>
      <c r="L1272" s="47"/>
      <c r="M1272" s="232"/>
      <c r="N1272" s="233"/>
      <c r="O1272" s="87"/>
      <c r="P1272" s="87"/>
      <c r="Q1272" s="87"/>
      <c r="R1272" s="87"/>
      <c r="S1272" s="87"/>
      <c r="T1272" s="88"/>
      <c r="U1272" s="41"/>
      <c r="V1272" s="41"/>
      <c r="W1272" s="41"/>
      <c r="X1272" s="41"/>
      <c r="Y1272" s="41"/>
      <c r="Z1272" s="41"/>
      <c r="AA1272" s="41"/>
      <c r="AB1272" s="41"/>
      <c r="AC1272" s="41"/>
      <c r="AD1272" s="41"/>
      <c r="AE1272" s="41"/>
      <c r="AT1272" s="20" t="s">
        <v>159</v>
      </c>
      <c r="AU1272" s="20" t="s">
        <v>81</v>
      </c>
    </row>
    <row r="1273" s="14" customFormat="1">
      <c r="A1273" s="14"/>
      <c r="B1273" s="245"/>
      <c r="C1273" s="246"/>
      <c r="D1273" s="236" t="s">
        <v>161</v>
      </c>
      <c r="E1273" s="247" t="s">
        <v>21</v>
      </c>
      <c r="F1273" s="248" t="s">
        <v>456</v>
      </c>
      <c r="G1273" s="246"/>
      <c r="H1273" s="249">
        <v>2953.7130000000002</v>
      </c>
      <c r="I1273" s="250"/>
      <c r="J1273" s="246"/>
      <c r="K1273" s="246"/>
      <c r="L1273" s="251"/>
      <c r="M1273" s="252"/>
      <c r="N1273" s="253"/>
      <c r="O1273" s="253"/>
      <c r="P1273" s="253"/>
      <c r="Q1273" s="253"/>
      <c r="R1273" s="253"/>
      <c r="S1273" s="253"/>
      <c r="T1273" s="254"/>
      <c r="U1273" s="14"/>
      <c r="V1273" s="14"/>
      <c r="W1273" s="14"/>
      <c r="X1273" s="14"/>
      <c r="Y1273" s="14"/>
      <c r="Z1273" s="14"/>
      <c r="AA1273" s="14"/>
      <c r="AB1273" s="14"/>
      <c r="AC1273" s="14"/>
      <c r="AD1273" s="14"/>
      <c r="AE1273" s="14"/>
      <c r="AT1273" s="255" t="s">
        <v>161</v>
      </c>
      <c r="AU1273" s="255" t="s">
        <v>81</v>
      </c>
      <c r="AV1273" s="14" t="s">
        <v>81</v>
      </c>
      <c r="AW1273" s="14" t="s">
        <v>34</v>
      </c>
      <c r="AX1273" s="14" t="s">
        <v>77</v>
      </c>
      <c r="AY1273" s="255" t="s">
        <v>149</v>
      </c>
    </row>
    <row r="1274" s="2" customFormat="1" ht="33" customHeight="1">
      <c r="A1274" s="41"/>
      <c r="B1274" s="42"/>
      <c r="C1274" s="216" t="s">
        <v>1371</v>
      </c>
      <c r="D1274" s="216" t="s">
        <v>152</v>
      </c>
      <c r="E1274" s="217" t="s">
        <v>1372</v>
      </c>
      <c r="F1274" s="218" t="s">
        <v>1373</v>
      </c>
      <c r="G1274" s="219" t="s">
        <v>174</v>
      </c>
      <c r="H1274" s="220">
        <v>5</v>
      </c>
      <c r="I1274" s="221"/>
      <c r="J1274" s="222">
        <f>ROUND(I1274*H1274,2)</f>
        <v>0</v>
      </c>
      <c r="K1274" s="218" t="s">
        <v>156</v>
      </c>
      <c r="L1274" s="47"/>
      <c r="M1274" s="223" t="s">
        <v>21</v>
      </c>
      <c r="N1274" s="224" t="s">
        <v>44</v>
      </c>
      <c r="O1274" s="87"/>
      <c r="P1274" s="225">
        <f>O1274*H1274</f>
        <v>0</v>
      </c>
      <c r="Q1274" s="225">
        <v>0</v>
      </c>
      <c r="R1274" s="225">
        <f>Q1274*H1274</f>
        <v>0</v>
      </c>
      <c r="S1274" s="225">
        <v>0</v>
      </c>
      <c r="T1274" s="226">
        <f>S1274*H1274</f>
        <v>0</v>
      </c>
      <c r="U1274" s="41"/>
      <c r="V1274" s="41"/>
      <c r="W1274" s="41"/>
      <c r="X1274" s="41"/>
      <c r="Y1274" s="41"/>
      <c r="Z1274" s="41"/>
      <c r="AA1274" s="41"/>
      <c r="AB1274" s="41"/>
      <c r="AC1274" s="41"/>
      <c r="AD1274" s="41"/>
      <c r="AE1274" s="41"/>
      <c r="AR1274" s="227" t="s">
        <v>157</v>
      </c>
      <c r="AT1274" s="227" t="s">
        <v>152</v>
      </c>
      <c r="AU1274" s="227" t="s">
        <v>81</v>
      </c>
      <c r="AY1274" s="20" t="s">
        <v>149</v>
      </c>
      <c r="BE1274" s="228">
        <f>IF(N1274="základní",J1274,0)</f>
        <v>0</v>
      </c>
      <c r="BF1274" s="228">
        <f>IF(N1274="snížená",J1274,0)</f>
        <v>0</v>
      </c>
      <c r="BG1274" s="228">
        <f>IF(N1274="zákl. přenesená",J1274,0)</f>
        <v>0</v>
      </c>
      <c r="BH1274" s="228">
        <f>IF(N1274="sníž. přenesená",J1274,0)</f>
        <v>0</v>
      </c>
      <c r="BI1274" s="228">
        <f>IF(N1274="nulová",J1274,0)</f>
        <v>0</v>
      </c>
      <c r="BJ1274" s="20" t="s">
        <v>77</v>
      </c>
      <c r="BK1274" s="228">
        <f>ROUND(I1274*H1274,2)</f>
        <v>0</v>
      </c>
      <c r="BL1274" s="20" t="s">
        <v>157</v>
      </c>
      <c r="BM1274" s="227" t="s">
        <v>1374</v>
      </c>
    </row>
    <row r="1275" s="2" customFormat="1">
      <c r="A1275" s="41"/>
      <c r="B1275" s="42"/>
      <c r="C1275" s="43"/>
      <c r="D1275" s="229" t="s">
        <v>159</v>
      </c>
      <c r="E1275" s="43"/>
      <c r="F1275" s="230" t="s">
        <v>1375</v>
      </c>
      <c r="G1275" s="43"/>
      <c r="H1275" s="43"/>
      <c r="I1275" s="231"/>
      <c r="J1275" s="43"/>
      <c r="K1275" s="43"/>
      <c r="L1275" s="47"/>
      <c r="M1275" s="232"/>
      <c r="N1275" s="233"/>
      <c r="O1275" s="87"/>
      <c r="P1275" s="87"/>
      <c r="Q1275" s="87"/>
      <c r="R1275" s="87"/>
      <c r="S1275" s="87"/>
      <c r="T1275" s="88"/>
      <c r="U1275" s="41"/>
      <c r="V1275" s="41"/>
      <c r="W1275" s="41"/>
      <c r="X1275" s="41"/>
      <c r="Y1275" s="41"/>
      <c r="Z1275" s="41"/>
      <c r="AA1275" s="41"/>
      <c r="AB1275" s="41"/>
      <c r="AC1275" s="41"/>
      <c r="AD1275" s="41"/>
      <c r="AE1275" s="41"/>
      <c r="AT1275" s="20" t="s">
        <v>159</v>
      </c>
      <c r="AU1275" s="20" t="s">
        <v>81</v>
      </c>
    </row>
    <row r="1276" s="14" customFormat="1">
      <c r="A1276" s="14"/>
      <c r="B1276" s="245"/>
      <c r="C1276" s="246"/>
      <c r="D1276" s="236" t="s">
        <v>161</v>
      </c>
      <c r="E1276" s="247" t="s">
        <v>21</v>
      </c>
      <c r="F1276" s="248" t="s">
        <v>1376</v>
      </c>
      <c r="G1276" s="246"/>
      <c r="H1276" s="249">
        <v>5</v>
      </c>
      <c r="I1276" s="250"/>
      <c r="J1276" s="246"/>
      <c r="K1276" s="246"/>
      <c r="L1276" s="251"/>
      <c r="M1276" s="252"/>
      <c r="N1276" s="253"/>
      <c r="O1276" s="253"/>
      <c r="P1276" s="253"/>
      <c r="Q1276" s="253"/>
      <c r="R1276" s="253"/>
      <c r="S1276" s="253"/>
      <c r="T1276" s="254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T1276" s="255" t="s">
        <v>161</v>
      </c>
      <c r="AU1276" s="255" t="s">
        <v>81</v>
      </c>
      <c r="AV1276" s="14" t="s">
        <v>81</v>
      </c>
      <c r="AW1276" s="14" t="s">
        <v>34</v>
      </c>
      <c r="AX1276" s="14" t="s">
        <v>73</v>
      </c>
      <c r="AY1276" s="255" t="s">
        <v>149</v>
      </c>
    </row>
    <row r="1277" s="15" customFormat="1">
      <c r="A1277" s="15"/>
      <c r="B1277" s="256"/>
      <c r="C1277" s="257"/>
      <c r="D1277" s="236" t="s">
        <v>161</v>
      </c>
      <c r="E1277" s="258" t="s">
        <v>21</v>
      </c>
      <c r="F1277" s="259" t="s">
        <v>164</v>
      </c>
      <c r="G1277" s="257"/>
      <c r="H1277" s="260">
        <v>5</v>
      </c>
      <c r="I1277" s="261"/>
      <c r="J1277" s="257"/>
      <c r="K1277" s="257"/>
      <c r="L1277" s="262"/>
      <c r="M1277" s="263"/>
      <c r="N1277" s="264"/>
      <c r="O1277" s="264"/>
      <c r="P1277" s="264"/>
      <c r="Q1277" s="264"/>
      <c r="R1277" s="264"/>
      <c r="S1277" s="264"/>
      <c r="T1277" s="265"/>
      <c r="U1277" s="15"/>
      <c r="V1277" s="15"/>
      <c r="W1277" s="15"/>
      <c r="X1277" s="15"/>
      <c r="Y1277" s="15"/>
      <c r="Z1277" s="15"/>
      <c r="AA1277" s="15"/>
      <c r="AB1277" s="15"/>
      <c r="AC1277" s="15"/>
      <c r="AD1277" s="15"/>
      <c r="AE1277" s="15"/>
      <c r="AT1277" s="266" t="s">
        <v>161</v>
      </c>
      <c r="AU1277" s="266" t="s">
        <v>81</v>
      </c>
      <c r="AV1277" s="15" t="s">
        <v>157</v>
      </c>
      <c r="AW1277" s="15" t="s">
        <v>34</v>
      </c>
      <c r="AX1277" s="15" t="s">
        <v>77</v>
      </c>
      <c r="AY1277" s="266" t="s">
        <v>149</v>
      </c>
    </row>
    <row r="1278" s="2" customFormat="1" ht="24.15" customHeight="1">
      <c r="A1278" s="41"/>
      <c r="B1278" s="42"/>
      <c r="C1278" s="216" t="s">
        <v>1377</v>
      </c>
      <c r="D1278" s="216" t="s">
        <v>152</v>
      </c>
      <c r="E1278" s="217" t="s">
        <v>1378</v>
      </c>
      <c r="F1278" s="218" t="s">
        <v>1379</v>
      </c>
      <c r="G1278" s="219" t="s">
        <v>174</v>
      </c>
      <c r="H1278" s="220">
        <v>4.5</v>
      </c>
      <c r="I1278" s="221"/>
      <c r="J1278" s="222">
        <f>ROUND(I1278*H1278,2)</f>
        <v>0</v>
      </c>
      <c r="K1278" s="218" t="s">
        <v>156</v>
      </c>
      <c r="L1278" s="47"/>
      <c r="M1278" s="223" t="s">
        <v>21</v>
      </c>
      <c r="N1278" s="224" t="s">
        <v>44</v>
      </c>
      <c r="O1278" s="87"/>
      <c r="P1278" s="225">
        <f>O1278*H1278</f>
        <v>0</v>
      </c>
      <c r="Q1278" s="225">
        <v>0</v>
      </c>
      <c r="R1278" s="225">
        <f>Q1278*H1278</f>
        <v>0</v>
      </c>
      <c r="S1278" s="225">
        <v>0</v>
      </c>
      <c r="T1278" s="226">
        <f>S1278*H1278</f>
        <v>0</v>
      </c>
      <c r="U1278" s="41"/>
      <c r="V1278" s="41"/>
      <c r="W1278" s="41"/>
      <c r="X1278" s="41"/>
      <c r="Y1278" s="41"/>
      <c r="Z1278" s="41"/>
      <c r="AA1278" s="41"/>
      <c r="AB1278" s="41"/>
      <c r="AC1278" s="41"/>
      <c r="AD1278" s="41"/>
      <c r="AE1278" s="41"/>
      <c r="AR1278" s="227" t="s">
        <v>157</v>
      </c>
      <c r="AT1278" s="227" t="s">
        <v>152</v>
      </c>
      <c r="AU1278" s="227" t="s">
        <v>81</v>
      </c>
      <c r="AY1278" s="20" t="s">
        <v>149</v>
      </c>
      <c r="BE1278" s="228">
        <f>IF(N1278="základní",J1278,0)</f>
        <v>0</v>
      </c>
      <c r="BF1278" s="228">
        <f>IF(N1278="snížená",J1278,0)</f>
        <v>0</v>
      </c>
      <c r="BG1278" s="228">
        <f>IF(N1278="zákl. přenesená",J1278,0)</f>
        <v>0</v>
      </c>
      <c r="BH1278" s="228">
        <f>IF(N1278="sníž. přenesená",J1278,0)</f>
        <v>0</v>
      </c>
      <c r="BI1278" s="228">
        <f>IF(N1278="nulová",J1278,0)</f>
        <v>0</v>
      </c>
      <c r="BJ1278" s="20" t="s">
        <v>77</v>
      </c>
      <c r="BK1278" s="228">
        <f>ROUND(I1278*H1278,2)</f>
        <v>0</v>
      </c>
      <c r="BL1278" s="20" t="s">
        <v>157</v>
      </c>
      <c r="BM1278" s="227" t="s">
        <v>1380</v>
      </c>
    </row>
    <row r="1279" s="2" customFormat="1">
      <c r="A1279" s="41"/>
      <c r="B1279" s="42"/>
      <c r="C1279" s="43"/>
      <c r="D1279" s="229" t="s">
        <v>159</v>
      </c>
      <c r="E1279" s="43"/>
      <c r="F1279" s="230" t="s">
        <v>1381</v>
      </c>
      <c r="G1279" s="43"/>
      <c r="H1279" s="43"/>
      <c r="I1279" s="231"/>
      <c r="J1279" s="43"/>
      <c r="K1279" s="43"/>
      <c r="L1279" s="47"/>
      <c r="M1279" s="232"/>
      <c r="N1279" s="233"/>
      <c r="O1279" s="87"/>
      <c r="P1279" s="87"/>
      <c r="Q1279" s="87"/>
      <c r="R1279" s="87"/>
      <c r="S1279" s="87"/>
      <c r="T1279" s="88"/>
      <c r="U1279" s="41"/>
      <c r="V1279" s="41"/>
      <c r="W1279" s="41"/>
      <c r="X1279" s="41"/>
      <c r="Y1279" s="41"/>
      <c r="Z1279" s="41"/>
      <c r="AA1279" s="41"/>
      <c r="AB1279" s="41"/>
      <c r="AC1279" s="41"/>
      <c r="AD1279" s="41"/>
      <c r="AE1279" s="41"/>
      <c r="AT1279" s="20" t="s">
        <v>159</v>
      </c>
      <c r="AU1279" s="20" t="s">
        <v>81</v>
      </c>
    </row>
    <row r="1280" s="14" customFormat="1">
      <c r="A1280" s="14"/>
      <c r="B1280" s="245"/>
      <c r="C1280" s="246"/>
      <c r="D1280" s="236" t="s">
        <v>161</v>
      </c>
      <c r="E1280" s="247" t="s">
        <v>21</v>
      </c>
      <c r="F1280" s="248" t="s">
        <v>1382</v>
      </c>
      <c r="G1280" s="246"/>
      <c r="H1280" s="249">
        <v>4.5</v>
      </c>
      <c r="I1280" s="250"/>
      <c r="J1280" s="246"/>
      <c r="K1280" s="246"/>
      <c r="L1280" s="251"/>
      <c r="M1280" s="252"/>
      <c r="N1280" s="253"/>
      <c r="O1280" s="253"/>
      <c r="P1280" s="253"/>
      <c r="Q1280" s="253"/>
      <c r="R1280" s="253"/>
      <c r="S1280" s="253"/>
      <c r="T1280" s="254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T1280" s="255" t="s">
        <v>161</v>
      </c>
      <c r="AU1280" s="255" t="s">
        <v>81</v>
      </c>
      <c r="AV1280" s="14" t="s">
        <v>81</v>
      </c>
      <c r="AW1280" s="14" t="s">
        <v>34</v>
      </c>
      <c r="AX1280" s="14" t="s">
        <v>77</v>
      </c>
      <c r="AY1280" s="255" t="s">
        <v>149</v>
      </c>
    </row>
    <row r="1281" s="2" customFormat="1" ht="37.8" customHeight="1">
      <c r="A1281" s="41"/>
      <c r="B1281" s="42"/>
      <c r="C1281" s="216" t="s">
        <v>1383</v>
      </c>
      <c r="D1281" s="216" t="s">
        <v>152</v>
      </c>
      <c r="E1281" s="217" t="s">
        <v>1384</v>
      </c>
      <c r="F1281" s="218" t="s">
        <v>1385</v>
      </c>
      <c r="G1281" s="219" t="s">
        <v>174</v>
      </c>
      <c r="H1281" s="220">
        <v>595</v>
      </c>
      <c r="I1281" s="221"/>
      <c r="J1281" s="222">
        <f>ROUND(I1281*H1281,2)</f>
        <v>0</v>
      </c>
      <c r="K1281" s="218" t="s">
        <v>156</v>
      </c>
      <c r="L1281" s="47"/>
      <c r="M1281" s="223" t="s">
        <v>21</v>
      </c>
      <c r="N1281" s="224" t="s">
        <v>44</v>
      </c>
      <c r="O1281" s="87"/>
      <c r="P1281" s="225">
        <f>O1281*H1281</f>
        <v>0</v>
      </c>
      <c r="Q1281" s="225">
        <v>0</v>
      </c>
      <c r="R1281" s="225">
        <f>Q1281*H1281</f>
        <v>0</v>
      </c>
      <c r="S1281" s="225">
        <v>0</v>
      </c>
      <c r="T1281" s="226">
        <f>S1281*H1281</f>
        <v>0</v>
      </c>
      <c r="U1281" s="41"/>
      <c r="V1281" s="41"/>
      <c r="W1281" s="41"/>
      <c r="X1281" s="41"/>
      <c r="Y1281" s="41"/>
      <c r="Z1281" s="41"/>
      <c r="AA1281" s="41"/>
      <c r="AB1281" s="41"/>
      <c r="AC1281" s="41"/>
      <c r="AD1281" s="41"/>
      <c r="AE1281" s="41"/>
      <c r="AR1281" s="227" t="s">
        <v>157</v>
      </c>
      <c r="AT1281" s="227" t="s">
        <v>152</v>
      </c>
      <c r="AU1281" s="227" t="s">
        <v>81</v>
      </c>
      <c r="AY1281" s="20" t="s">
        <v>149</v>
      </c>
      <c r="BE1281" s="228">
        <f>IF(N1281="základní",J1281,0)</f>
        <v>0</v>
      </c>
      <c r="BF1281" s="228">
        <f>IF(N1281="snížená",J1281,0)</f>
        <v>0</v>
      </c>
      <c r="BG1281" s="228">
        <f>IF(N1281="zákl. přenesená",J1281,0)</f>
        <v>0</v>
      </c>
      <c r="BH1281" s="228">
        <f>IF(N1281="sníž. přenesená",J1281,0)</f>
        <v>0</v>
      </c>
      <c r="BI1281" s="228">
        <f>IF(N1281="nulová",J1281,0)</f>
        <v>0</v>
      </c>
      <c r="BJ1281" s="20" t="s">
        <v>77</v>
      </c>
      <c r="BK1281" s="228">
        <f>ROUND(I1281*H1281,2)</f>
        <v>0</v>
      </c>
      <c r="BL1281" s="20" t="s">
        <v>157</v>
      </c>
      <c r="BM1281" s="227" t="s">
        <v>1386</v>
      </c>
    </row>
    <row r="1282" s="2" customFormat="1">
      <c r="A1282" s="41"/>
      <c r="B1282" s="42"/>
      <c r="C1282" s="43"/>
      <c r="D1282" s="229" t="s">
        <v>159</v>
      </c>
      <c r="E1282" s="43"/>
      <c r="F1282" s="230" t="s">
        <v>1387</v>
      </c>
      <c r="G1282" s="43"/>
      <c r="H1282" s="43"/>
      <c r="I1282" s="231"/>
      <c r="J1282" s="43"/>
      <c r="K1282" s="43"/>
      <c r="L1282" s="47"/>
      <c r="M1282" s="232"/>
      <c r="N1282" s="233"/>
      <c r="O1282" s="87"/>
      <c r="P1282" s="87"/>
      <c r="Q1282" s="87"/>
      <c r="R1282" s="87"/>
      <c r="S1282" s="87"/>
      <c r="T1282" s="88"/>
      <c r="U1282" s="41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T1282" s="20" t="s">
        <v>159</v>
      </c>
      <c r="AU1282" s="20" t="s">
        <v>81</v>
      </c>
    </row>
    <row r="1283" s="13" customFormat="1">
      <c r="A1283" s="13"/>
      <c r="B1283" s="234"/>
      <c r="C1283" s="235"/>
      <c r="D1283" s="236" t="s">
        <v>161</v>
      </c>
      <c r="E1283" s="237" t="s">
        <v>21</v>
      </c>
      <c r="F1283" s="238" t="s">
        <v>1364</v>
      </c>
      <c r="G1283" s="235"/>
      <c r="H1283" s="237" t="s">
        <v>21</v>
      </c>
      <c r="I1283" s="239"/>
      <c r="J1283" s="235"/>
      <c r="K1283" s="235"/>
      <c r="L1283" s="240"/>
      <c r="M1283" s="241"/>
      <c r="N1283" s="242"/>
      <c r="O1283" s="242"/>
      <c r="P1283" s="242"/>
      <c r="Q1283" s="242"/>
      <c r="R1283" s="242"/>
      <c r="S1283" s="242"/>
      <c r="T1283" s="243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44" t="s">
        <v>161</v>
      </c>
      <c r="AU1283" s="244" t="s">
        <v>81</v>
      </c>
      <c r="AV1283" s="13" t="s">
        <v>77</v>
      </c>
      <c r="AW1283" s="13" t="s">
        <v>34</v>
      </c>
      <c r="AX1283" s="13" t="s">
        <v>73</v>
      </c>
      <c r="AY1283" s="244" t="s">
        <v>149</v>
      </c>
    </row>
    <row r="1284" s="14" customFormat="1">
      <c r="A1284" s="14"/>
      <c r="B1284" s="245"/>
      <c r="C1284" s="246"/>
      <c r="D1284" s="236" t="s">
        <v>161</v>
      </c>
      <c r="E1284" s="247" t="s">
        <v>21</v>
      </c>
      <c r="F1284" s="248" t="s">
        <v>1388</v>
      </c>
      <c r="G1284" s="246"/>
      <c r="H1284" s="249">
        <v>595</v>
      </c>
      <c r="I1284" s="250"/>
      <c r="J1284" s="246"/>
      <c r="K1284" s="246"/>
      <c r="L1284" s="251"/>
      <c r="M1284" s="252"/>
      <c r="N1284" s="253"/>
      <c r="O1284" s="253"/>
      <c r="P1284" s="253"/>
      <c r="Q1284" s="253"/>
      <c r="R1284" s="253"/>
      <c r="S1284" s="253"/>
      <c r="T1284" s="254"/>
      <c r="U1284" s="14"/>
      <c r="V1284" s="14"/>
      <c r="W1284" s="14"/>
      <c r="X1284" s="14"/>
      <c r="Y1284" s="14"/>
      <c r="Z1284" s="14"/>
      <c r="AA1284" s="14"/>
      <c r="AB1284" s="14"/>
      <c r="AC1284" s="14"/>
      <c r="AD1284" s="14"/>
      <c r="AE1284" s="14"/>
      <c r="AT1284" s="255" t="s">
        <v>161</v>
      </c>
      <c r="AU1284" s="255" t="s">
        <v>81</v>
      </c>
      <c r="AV1284" s="14" t="s">
        <v>81</v>
      </c>
      <c r="AW1284" s="14" t="s">
        <v>34</v>
      </c>
      <c r="AX1284" s="14" t="s">
        <v>73</v>
      </c>
      <c r="AY1284" s="255" t="s">
        <v>149</v>
      </c>
    </row>
    <row r="1285" s="15" customFormat="1">
      <c r="A1285" s="15"/>
      <c r="B1285" s="256"/>
      <c r="C1285" s="257"/>
      <c r="D1285" s="236" t="s">
        <v>161</v>
      </c>
      <c r="E1285" s="258" t="s">
        <v>21</v>
      </c>
      <c r="F1285" s="259" t="s">
        <v>164</v>
      </c>
      <c r="G1285" s="257"/>
      <c r="H1285" s="260">
        <v>595</v>
      </c>
      <c r="I1285" s="261"/>
      <c r="J1285" s="257"/>
      <c r="K1285" s="257"/>
      <c r="L1285" s="262"/>
      <c r="M1285" s="263"/>
      <c r="N1285" s="264"/>
      <c r="O1285" s="264"/>
      <c r="P1285" s="264"/>
      <c r="Q1285" s="264"/>
      <c r="R1285" s="264"/>
      <c r="S1285" s="264"/>
      <c r="T1285" s="26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T1285" s="266" t="s">
        <v>161</v>
      </c>
      <c r="AU1285" s="266" t="s">
        <v>81</v>
      </c>
      <c r="AV1285" s="15" t="s">
        <v>157</v>
      </c>
      <c r="AW1285" s="15" t="s">
        <v>34</v>
      </c>
      <c r="AX1285" s="15" t="s">
        <v>77</v>
      </c>
      <c r="AY1285" s="266" t="s">
        <v>149</v>
      </c>
    </row>
    <row r="1286" s="2" customFormat="1" ht="37.8" customHeight="1">
      <c r="A1286" s="41"/>
      <c r="B1286" s="42"/>
      <c r="C1286" s="216" t="s">
        <v>1389</v>
      </c>
      <c r="D1286" s="216" t="s">
        <v>152</v>
      </c>
      <c r="E1286" s="217" t="s">
        <v>1390</v>
      </c>
      <c r="F1286" s="218" t="s">
        <v>1391</v>
      </c>
      <c r="G1286" s="219" t="s">
        <v>174</v>
      </c>
      <c r="H1286" s="220">
        <v>535.5</v>
      </c>
      <c r="I1286" s="221"/>
      <c r="J1286" s="222">
        <f>ROUND(I1286*H1286,2)</f>
        <v>0</v>
      </c>
      <c r="K1286" s="218" t="s">
        <v>156</v>
      </c>
      <c r="L1286" s="47"/>
      <c r="M1286" s="223" t="s">
        <v>21</v>
      </c>
      <c r="N1286" s="224" t="s">
        <v>44</v>
      </c>
      <c r="O1286" s="87"/>
      <c r="P1286" s="225">
        <f>O1286*H1286</f>
        <v>0</v>
      </c>
      <c r="Q1286" s="225">
        <v>0</v>
      </c>
      <c r="R1286" s="225">
        <f>Q1286*H1286</f>
        <v>0</v>
      </c>
      <c r="S1286" s="225">
        <v>0</v>
      </c>
      <c r="T1286" s="226">
        <f>S1286*H1286</f>
        <v>0</v>
      </c>
      <c r="U1286" s="41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R1286" s="227" t="s">
        <v>157</v>
      </c>
      <c r="AT1286" s="227" t="s">
        <v>152</v>
      </c>
      <c r="AU1286" s="227" t="s">
        <v>81</v>
      </c>
      <c r="AY1286" s="20" t="s">
        <v>149</v>
      </c>
      <c r="BE1286" s="228">
        <f>IF(N1286="základní",J1286,0)</f>
        <v>0</v>
      </c>
      <c r="BF1286" s="228">
        <f>IF(N1286="snížená",J1286,0)</f>
        <v>0</v>
      </c>
      <c r="BG1286" s="228">
        <f>IF(N1286="zákl. přenesená",J1286,0)</f>
        <v>0</v>
      </c>
      <c r="BH1286" s="228">
        <f>IF(N1286="sníž. přenesená",J1286,0)</f>
        <v>0</v>
      </c>
      <c r="BI1286" s="228">
        <f>IF(N1286="nulová",J1286,0)</f>
        <v>0</v>
      </c>
      <c r="BJ1286" s="20" t="s">
        <v>77</v>
      </c>
      <c r="BK1286" s="228">
        <f>ROUND(I1286*H1286,2)</f>
        <v>0</v>
      </c>
      <c r="BL1286" s="20" t="s">
        <v>157</v>
      </c>
      <c r="BM1286" s="227" t="s">
        <v>1392</v>
      </c>
    </row>
    <row r="1287" s="2" customFormat="1">
      <c r="A1287" s="41"/>
      <c r="B1287" s="42"/>
      <c r="C1287" s="43"/>
      <c r="D1287" s="229" t="s">
        <v>159</v>
      </c>
      <c r="E1287" s="43"/>
      <c r="F1287" s="230" t="s">
        <v>1393</v>
      </c>
      <c r="G1287" s="43"/>
      <c r="H1287" s="43"/>
      <c r="I1287" s="231"/>
      <c r="J1287" s="43"/>
      <c r="K1287" s="43"/>
      <c r="L1287" s="47"/>
      <c r="M1287" s="232"/>
      <c r="N1287" s="233"/>
      <c r="O1287" s="87"/>
      <c r="P1287" s="87"/>
      <c r="Q1287" s="87"/>
      <c r="R1287" s="87"/>
      <c r="S1287" s="87"/>
      <c r="T1287" s="88"/>
      <c r="U1287" s="41"/>
      <c r="V1287" s="41"/>
      <c r="W1287" s="41"/>
      <c r="X1287" s="41"/>
      <c r="Y1287" s="41"/>
      <c r="Z1287" s="41"/>
      <c r="AA1287" s="41"/>
      <c r="AB1287" s="41"/>
      <c r="AC1287" s="41"/>
      <c r="AD1287" s="41"/>
      <c r="AE1287" s="41"/>
      <c r="AT1287" s="20" t="s">
        <v>159</v>
      </c>
      <c r="AU1287" s="20" t="s">
        <v>81</v>
      </c>
    </row>
    <row r="1288" s="13" customFormat="1">
      <c r="A1288" s="13"/>
      <c r="B1288" s="234"/>
      <c r="C1288" s="235"/>
      <c r="D1288" s="236" t="s">
        <v>161</v>
      </c>
      <c r="E1288" s="237" t="s">
        <v>21</v>
      </c>
      <c r="F1288" s="238" t="s">
        <v>1364</v>
      </c>
      <c r="G1288" s="235"/>
      <c r="H1288" s="237" t="s">
        <v>21</v>
      </c>
      <c r="I1288" s="239"/>
      <c r="J1288" s="235"/>
      <c r="K1288" s="235"/>
      <c r="L1288" s="240"/>
      <c r="M1288" s="241"/>
      <c r="N1288" s="242"/>
      <c r="O1288" s="242"/>
      <c r="P1288" s="242"/>
      <c r="Q1288" s="242"/>
      <c r="R1288" s="242"/>
      <c r="S1288" s="242"/>
      <c r="T1288" s="243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44" t="s">
        <v>161</v>
      </c>
      <c r="AU1288" s="244" t="s">
        <v>81</v>
      </c>
      <c r="AV1288" s="13" t="s">
        <v>77</v>
      </c>
      <c r="AW1288" s="13" t="s">
        <v>34</v>
      </c>
      <c r="AX1288" s="13" t="s">
        <v>73</v>
      </c>
      <c r="AY1288" s="244" t="s">
        <v>149</v>
      </c>
    </row>
    <row r="1289" s="14" customFormat="1">
      <c r="A1289" s="14"/>
      <c r="B1289" s="245"/>
      <c r="C1289" s="246"/>
      <c r="D1289" s="236" t="s">
        <v>161</v>
      </c>
      <c r="E1289" s="247" t="s">
        <v>21</v>
      </c>
      <c r="F1289" s="248" t="s">
        <v>1394</v>
      </c>
      <c r="G1289" s="246"/>
      <c r="H1289" s="249">
        <v>535.5</v>
      </c>
      <c r="I1289" s="250"/>
      <c r="J1289" s="246"/>
      <c r="K1289" s="246"/>
      <c r="L1289" s="251"/>
      <c r="M1289" s="252"/>
      <c r="N1289" s="253"/>
      <c r="O1289" s="253"/>
      <c r="P1289" s="253"/>
      <c r="Q1289" s="253"/>
      <c r="R1289" s="253"/>
      <c r="S1289" s="253"/>
      <c r="T1289" s="254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T1289" s="255" t="s">
        <v>161</v>
      </c>
      <c r="AU1289" s="255" t="s">
        <v>81</v>
      </c>
      <c r="AV1289" s="14" t="s">
        <v>81</v>
      </c>
      <c r="AW1289" s="14" t="s">
        <v>34</v>
      </c>
      <c r="AX1289" s="14" t="s">
        <v>73</v>
      </c>
      <c r="AY1289" s="255" t="s">
        <v>149</v>
      </c>
    </row>
    <row r="1290" s="15" customFormat="1">
      <c r="A1290" s="15"/>
      <c r="B1290" s="256"/>
      <c r="C1290" s="257"/>
      <c r="D1290" s="236" t="s">
        <v>161</v>
      </c>
      <c r="E1290" s="258" t="s">
        <v>21</v>
      </c>
      <c r="F1290" s="259" t="s">
        <v>164</v>
      </c>
      <c r="G1290" s="257"/>
      <c r="H1290" s="260">
        <v>535.5</v>
      </c>
      <c r="I1290" s="261"/>
      <c r="J1290" s="257"/>
      <c r="K1290" s="257"/>
      <c r="L1290" s="262"/>
      <c r="M1290" s="263"/>
      <c r="N1290" s="264"/>
      <c r="O1290" s="264"/>
      <c r="P1290" s="264"/>
      <c r="Q1290" s="264"/>
      <c r="R1290" s="264"/>
      <c r="S1290" s="264"/>
      <c r="T1290" s="26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T1290" s="266" t="s">
        <v>161</v>
      </c>
      <c r="AU1290" s="266" t="s">
        <v>81</v>
      </c>
      <c r="AV1290" s="15" t="s">
        <v>157</v>
      </c>
      <c r="AW1290" s="15" t="s">
        <v>34</v>
      </c>
      <c r="AX1290" s="15" t="s">
        <v>77</v>
      </c>
      <c r="AY1290" s="266" t="s">
        <v>149</v>
      </c>
    </row>
    <row r="1291" s="2" customFormat="1" ht="33" customHeight="1">
      <c r="A1291" s="41"/>
      <c r="B1291" s="42"/>
      <c r="C1291" s="216" t="s">
        <v>1395</v>
      </c>
      <c r="D1291" s="216" t="s">
        <v>152</v>
      </c>
      <c r="E1291" s="217" t="s">
        <v>1396</v>
      </c>
      <c r="F1291" s="218" t="s">
        <v>1397</v>
      </c>
      <c r="G1291" s="219" t="s">
        <v>174</v>
      </c>
      <c r="H1291" s="220">
        <v>5</v>
      </c>
      <c r="I1291" s="221"/>
      <c r="J1291" s="222">
        <f>ROUND(I1291*H1291,2)</f>
        <v>0</v>
      </c>
      <c r="K1291" s="218" t="s">
        <v>156</v>
      </c>
      <c r="L1291" s="47"/>
      <c r="M1291" s="223" t="s">
        <v>21</v>
      </c>
      <c r="N1291" s="224" t="s">
        <v>44</v>
      </c>
      <c r="O1291" s="87"/>
      <c r="P1291" s="225">
        <f>O1291*H1291</f>
        <v>0</v>
      </c>
      <c r="Q1291" s="225">
        <v>0</v>
      </c>
      <c r="R1291" s="225">
        <f>Q1291*H1291</f>
        <v>0</v>
      </c>
      <c r="S1291" s="225">
        <v>0</v>
      </c>
      <c r="T1291" s="226">
        <f>S1291*H1291</f>
        <v>0</v>
      </c>
      <c r="U1291" s="41"/>
      <c r="V1291" s="41"/>
      <c r="W1291" s="41"/>
      <c r="X1291" s="41"/>
      <c r="Y1291" s="41"/>
      <c r="Z1291" s="41"/>
      <c r="AA1291" s="41"/>
      <c r="AB1291" s="41"/>
      <c r="AC1291" s="41"/>
      <c r="AD1291" s="41"/>
      <c r="AE1291" s="41"/>
      <c r="AR1291" s="227" t="s">
        <v>157</v>
      </c>
      <c r="AT1291" s="227" t="s">
        <v>152</v>
      </c>
      <c r="AU1291" s="227" t="s">
        <v>81</v>
      </c>
      <c r="AY1291" s="20" t="s">
        <v>149</v>
      </c>
      <c r="BE1291" s="228">
        <f>IF(N1291="základní",J1291,0)</f>
        <v>0</v>
      </c>
      <c r="BF1291" s="228">
        <f>IF(N1291="snížená",J1291,0)</f>
        <v>0</v>
      </c>
      <c r="BG1291" s="228">
        <f>IF(N1291="zákl. přenesená",J1291,0)</f>
        <v>0</v>
      </c>
      <c r="BH1291" s="228">
        <f>IF(N1291="sníž. přenesená",J1291,0)</f>
        <v>0</v>
      </c>
      <c r="BI1291" s="228">
        <f>IF(N1291="nulová",J1291,0)</f>
        <v>0</v>
      </c>
      <c r="BJ1291" s="20" t="s">
        <v>77</v>
      </c>
      <c r="BK1291" s="228">
        <f>ROUND(I1291*H1291,2)</f>
        <v>0</v>
      </c>
      <c r="BL1291" s="20" t="s">
        <v>157</v>
      </c>
      <c r="BM1291" s="227" t="s">
        <v>1398</v>
      </c>
    </row>
    <row r="1292" s="2" customFormat="1">
      <c r="A1292" s="41"/>
      <c r="B1292" s="42"/>
      <c r="C1292" s="43"/>
      <c r="D1292" s="229" t="s">
        <v>159</v>
      </c>
      <c r="E1292" s="43"/>
      <c r="F1292" s="230" t="s">
        <v>1399</v>
      </c>
      <c r="G1292" s="43"/>
      <c r="H1292" s="43"/>
      <c r="I1292" s="231"/>
      <c r="J1292" s="43"/>
      <c r="K1292" s="43"/>
      <c r="L1292" s="47"/>
      <c r="M1292" s="232"/>
      <c r="N1292" s="233"/>
      <c r="O1292" s="87"/>
      <c r="P1292" s="87"/>
      <c r="Q1292" s="87"/>
      <c r="R1292" s="87"/>
      <c r="S1292" s="87"/>
      <c r="T1292" s="88"/>
      <c r="U1292" s="41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T1292" s="20" t="s">
        <v>159</v>
      </c>
      <c r="AU1292" s="20" t="s">
        <v>81</v>
      </c>
    </row>
    <row r="1293" s="2" customFormat="1" ht="33" customHeight="1">
      <c r="A1293" s="41"/>
      <c r="B1293" s="42"/>
      <c r="C1293" s="216" t="s">
        <v>1400</v>
      </c>
      <c r="D1293" s="216" t="s">
        <v>152</v>
      </c>
      <c r="E1293" s="217" t="s">
        <v>1401</v>
      </c>
      <c r="F1293" s="218" t="s">
        <v>1402</v>
      </c>
      <c r="G1293" s="219" t="s">
        <v>174</v>
      </c>
      <c r="H1293" s="220">
        <v>4.5</v>
      </c>
      <c r="I1293" s="221"/>
      <c r="J1293" s="222">
        <f>ROUND(I1293*H1293,2)</f>
        <v>0</v>
      </c>
      <c r="K1293" s="218" t="s">
        <v>156</v>
      </c>
      <c r="L1293" s="47"/>
      <c r="M1293" s="223" t="s">
        <v>21</v>
      </c>
      <c r="N1293" s="224" t="s">
        <v>44</v>
      </c>
      <c r="O1293" s="87"/>
      <c r="P1293" s="225">
        <f>O1293*H1293</f>
        <v>0</v>
      </c>
      <c r="Q1293" s="225">
        <v>0</v>
      </c>
      <c r="R1293" s="225">
        <f>Q1293*H1293</f>
        <v>0</v>
      </c>
      <c r="S1293" s="225">
        <v>0</v>
      </c>
      <c r="T1293" s="226">
        <f>S1293*H1293</f>
        <v>0</v>
      </c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R1293" s="227" t="s">
        <v>157</v>
      </c>
      <c r="AT1293" s="227" t="s">
        <v>152</v>
      </c>
      <c r="AU1293" s="227" t="s">
        <v>81</v>
      </c>
      <c r="AY1293" s="20" t="s">
        <v>149</v>
      </c>
      <c r="BE1293" s="228">
        <f>IF(N1293="základní",J1293,0)</f>
        <v>0</v>
      </c>
      <c r="BF1293" s="228">
        <f>IF(N1293="snížená",J1293,0)</f>
        <v>0</v>
      </c>
      <c r="BG1293" s="228">
        <f>IF(N1293="zákl. přenesená",J1293,0)</f>
        <v>0</v>
      </c>
      <c r="BH1293" s="228">
        <f>IF(N1293="sníž. přenesená",J1293,0)</f>
        <v>0</v>
      </c>
      <c r="BI1293" s="228">
        <f>IF(N1293="nulová",J1293,0)</f>
        <v>0</v>
      </c>
      <c r="BJ1293" s="20" t="s">
        <v>77</v>
      </c>
      <c r="BK1293" s="228">
        <f>ROUND(I1293*H1293,2)</f>
        <v>0</v>
      </c>
      <c r="BL1293" s="20" t="s">
        <v>157</v>
      </c>
      <c r="BM1293" s="227" t="s">
        <v>1403</v>
      </c>
    </row>
    <row r="1294" s="2" customFormat="1">
      <c r="A1294" s="41"/>
      <c r="B1294" s="42"/>
      <c r="C1294" s="43"/>
      <c r="D1294" s="229" t="s">
        <v>159</v>
      </c>
      <c r="E1294" s="43"/>
      <c r="F1294" s="230" t="s">
        <v>1404</v>
      </c>
      <c r="G1294" s="43"/>
      <c r="H1294" s="43"/>
      <c r="I1294" s="231"/>
      <c r="J1294" s="43"/>
      <c r="K1294" s="43"/>
      <c r="L1294" s="47"/>
      <c r="M1294" s="232"/>
      <c r="N1294" s="233"/>
      <c r="O1294" s="87"/>
      <c r="P1294" s="87"/>
      <c r="Q1294" s="87"/>
      <c r="R1294" s="87"/>
      <c r="S1294" s="87"/>
      <c r="T1294" s="88"/>
      <c r="U1294" s="41"/>
      <c r="V1294" s="41"/>
      <c r="W1294" s="41"/>
      <c r="X1294" s="41"/>
      <c r="Y1294" s="41"/>
      <c r="Z1294" s="41"/>
      <c r="AA1294" s="41"/>
      <c r="AB1294" s="41"/>
      <c r="AC1294" s="41"/>
      <c r="AD1294" s="41"/>
      <c r="AE1294" s="41"/>
      <c r="AT1294" s="20" t="s">
        <v>159</v>
      </c>
      <c r="AU1294" s="20" t="s">
        <v>81</v>
      </c>
    </row>
    <row r="1295" s="2" customFormat="1" ht="37.8" customHeight="1">
      <c r="A1295" s="41"/>
      <c r="B1295" s="42"/>
      <c r="C1295" s="216" t="s">
        <v>1405</v>
      </c>
      <c r="D1295" s="216" t="s">
        <v>152</v>
      </c>
      <c r="E1295" s="217" t="s">
        <v>299</v>
      </c>
      <c r="F1295" s="218" t="s">
        <v>300</v>
      </c>
      <c r="G1295" s="219" t="s">
        <v>155</v>
      </c>
      <c r="H1295" s="220">
        <v>8.1999999999999993</v>
      </c>
      <c r="I1295" s="221"/>
      <c r="J1295" s="222">
        <f>ROUND(I1295*H1295,2)</f>
        <v>0</v>
      </c>
      <c r="K1295" s="218" t="s">
        <v>156</v>
      </c>
      <c r="L1295" s="47"/>
      <c r="M1295" s="223" t="s">
        <v>21</v>
      </c>
      <c r="N1295" s="224" t="s">
        <v>44</v>
      </c>
      <c r="O1295" s="87"/>
      <c r="P1295" s="225">
        <f>O1295*H1295</f>
        <v>0</v>
      </c>
      <c r="Q1295" s="225">
        <v>0</v>
      </c>
      <c r="R1295" s="225">
        <f>Q1295*H1295</f>
        <v>0</v>
      </c>
      <c r="S1295" s="225">
        <v>0</v>
      </c>
      <c r="T1295" s="226">
        <f>S1295*H1295</f>
        <v>0</v>
      </c>
      <c r="U1295" s="41"/>
      <c r="V1295" s="41"/>
      <c r="W1295" s="41"/>
      <c r="X1295" s="41"/>
      <c r="Y1295" s="41"/>
      <c r="Z1295" s="41"/>
      <c r="AA1295" s="41"/>
      <c r="AB1295" s="41"/>
      <c r="AC1295" s="41"/>
      <c r="AD1295" s="41"/>
      <c r="AE1295" s="41"/>
      <c r="AR1295" s="227" t="s">
        <v>157</v>
      </c>
      <c r="AT1295" s="227" t="s">
        <v>152</v>
      </c>
      <c r="AU1295" s="227" t="s">
        <v>81</v>
      </c>
      <c r="AY1295" s="20" t="s">
        <v>149</v>
      </c>
      <c r="BE1295" s="228">
        <f>IF(N1295="základní",J1295,0)</f>
        <v>0</v>
      </c>
      <c r="BF1295" s="228">
        <f>IF(N1295="snížená",J1295,0)</f>
        <v>0</v>
      </c>
      <c r="BG1295" s="228">
        <f>IF(N1295="zákl. přenesená",J1295,0)</f>
        <v>0</v>
      </c>
      <c r="BH1295" s="228">
        <f>IF(N1295="sníž. přenesená",J1295,0)</f>
        <v>0</v>
      </c>
      <c r="BI1295" s="228">
        <f>IF(N1295="nulová",J1295,0)</f>
        <v>0</v>
      </c>
      <c r="BJ1295" s="20" t="s">
        <v>77</v>
      </c>
      <c r="BK1295" s="228">
        <f>ROUND(I1295*H1295,2)</f>
        <v>0</v>
      </c>
      <c r="BL1295" s="20" t="s">
        <v>157</v>
      </c>
      <c r="BM1295" s="227" t="s">
        <v>301</v>
      </c>
    </row>
    <row r="1296" s="2" customFormat="1">
      <c r="A1296" s="41"/>
      <c r="B1296" s="42"/>
      <c r="C1296" s="43"/>
      <c r="D1296" s="229" t="s">
        <v>159</v>
      </c>
      <c r="E1296" s="43"/>
      <c r="F1296" s="230" t="s">
        <v>302</v>
      </c>
      <c r="G1296" s="43"/>
      <c r="H1296" s="43"/>
      <c r="I1296" s="231"/>
      <c r="J1296" s="43"/>
      <c r="K1296" s="43"/>
      <c r="L1296" s="47"/>
      <c r="M1296" s="232"/>
      <c r="N1296" s="233"/>
      <c r="O1296" s="87"/>
      <c r="P1296" s="87"/>
      <c r="Q1296" s="87"/>
      <c r="R1296" s="87"/>
      <c r="S1296" s="87"/>
      <c r="T1296" s="88"/>
      <c r="U1296" s="41"/>
      <c r="V1296" s="41"/>
      <c r="W1296" s="41"/>
      <c r="X1296" s="41"/>
      <c r="Y1296" s="41"/>
      <c r="Z1296" s="41"/>
      <c r="AA1296" s="41"/>
      <c r="AB1296" s="41"/>
      <c r="AC1296" s="41"/>
      <c r="AD1296" s="41"/>
      <c r="AE1296" s="41"/>
      <c r="AT1296" s="20" t="s">
        <v>159</v>
      </c>
      <c r="AU1296" s="20" t="s">
        <v>81</v>
      </c>
    </row>
    <row r="1297" s="13" customFormat="1">
      <c r="A1297" s="13"/>
      <c r="B1297" s="234"/>
      <c r="C1297" s="235"/>
      <c r="D1297" s="236" t="s">
        <v>161</v>
      </c>
      <c r="E1297" s="237" t="s">
        <v>21</v>
      </c>
      <c r="F1297" s="238" t="s">
        <v>975</v>
      </c>
      <c r="G1297" s="235"/>
      <c r="H1297" s="237" t="s">
        <v>21</v>
      </c>
      <c r="I1297" s="239"/>
      <c r="J1297" s="235"/>
      <c r="K1297" s="235"/>
      <c r="L1297" s="240"/>
      <c r="M1297" s="241"/>
      <c r="N1297" s="242"/>
      <c r="O1297" s="242"/>
      <c r="P1297" s="242"/>
      <c r="Q1297" s="242"/>
      <c r="R1297" s="242"/>
      <c r="S1297" s="242"/>
      <c r="T1297" s="243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44" t="s">
        <v>161</v>
      </c>
      <c r="AU1297" s="244" t="s">
        <v>81</v>
      </c>
      <c r="AV1297" s="13" t="s">
        <v>77</v>
      </c>
      <c r="AW1297" s="13" t="s">
        <v>34</v>
      </c>
      <c r="AX1297" s="13" t="s">
        <v>73</v>
      </c>
      <c r="AY1297" s="244" t="s">
        <v>149</v>
      </c>
    </row>
    <row r="1298" s="13" customFormat="1">
      <c r="A1298" s="13"/>
      <c r="B1298" s="234"/>
      <c r="C1298" s="235"/>
      <c r="D1298" s="236" t="s">
        <v>161</v>
      </c>
      <c r="E1298" s="237" t="s">
        <v>21</v>
      </c>
      <c r="F1298" s="238" t="s">
        <v>976</v>
      </c>
      <c r="G1298" s="235"/>
      <c r="H1298" s="237" t="s">
        <v>21</v>
      </c>
      <c r="I1298" s="239"/>
      <c r="J1298" s="235"/>
      <c r="K1298" s="235"/>
      <c r="L1298" s="240"/>
      <c r="M1298" s="241"/>
      <c r="N1298" s="242"/>
      <c r="O1298" s="242"/>
      <c r="P1298" s="242"/>
      <c r="Q1298" s="242"/>
      <c r="R1298" s="242"/>
      <c r="S1298" s="242"/>
      <c r="T1298" s="243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T1298" s="244" t="s">
        <v>161</v>
      </c>
      <c r="AU1298" s="244" t="s">
        <v>81</v>
      </c>
      <c r="AV1298" s="13" t="s">
        <v>77</v>
      </c>
      <c r="AW1298" s="13" t="s">
        <v>34</v>
      </c>
      <c r="AX1298" s="13" t="s">
        <v>73</v>
      </c>
      <c r="AY1298" s="244" t="s">
        <v>149</v>
      </c>
    </row>
    <row r="1299" s="13" customFormat="1">
      <c r="A1299" s="13"/>
      <c r="B1299" s="234"/>
      <c r="C1299" s="235"/>
      <c r="D1299" s="236" t="s">
        <v>161</v>
      </c>
      <c r="E1299" s="237" t="s">
        <v>21</v>
      </c>
      <c r="F1299" s="238" t="s">
        <v>227</v>
      </c>
      <c r="G1299" s="235"/>
      <c r="H1299" s="237" t="s">
        <v>21</v>
      </c>
      <c r="I1299" s="239"/>
      <c r="J1299" s="235"/>
      <c r="K1299" s="235"/>
      <c r="L1299" s="240"/>
      <c r="M1299" s="241"/>
      <c r="N1299" s="242"/>
      <c r="O1299" s="242"/>
      <c r="P1299" s="242"/>
      <c r="Q1299" s="242"/>
      <c r="R1299" s="242"/>
      <c r="S1299" s="242"/>
      <c r="T1299" s="243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244" t="s">
        <v>161</v>
      </c>
      <c r="AU1299" s="244" t="s">
        <v>81</v>
      </c>
      <c r="AV1299" s="13" t="s">
        <v>77</v>
      </c>
      <c r="AW1299" s="13" t="s">
        <v>34</v>
      </c>
      <c r="AX1299" s="13" t="s">
        <v>73</v>
      </c>
      <c r="AY1299" s="244" t="s">
        <v>149</v>
      </c>
    </row>
    <row r="1300" s="13" customFormat="1">
      <c r="A1300" s="13"/>
      <c r="B1300" s="234"/>
      <c r="C1300" s="235"/>
      <c r="D1300" s="236" t="s">
        <v>161</v>
      </c>
      <c r="E1300" s="237" t="s">
        <v>21</v>
      </c>
      <c r="F1300" s="238" t="s">
        <v>963</v>
      </c>
      <c r="G1300" s="235"/>
      <c r="H1300" s="237" t="s">
        <v>21</v>
      </c>
      <c r="I1300" s="239"/>
      <c r="J1300" s="235"/>
      <c r="K1300" s="235"/>
      <c r="L1300" s="240"/>
      <c r="M1300" s="241"/>
      <c r="N1300" s="242"/>
      <c r="O1300" s="242"/>
      <c r="P1300" s="242"/>
      <c r="Q1300" s="242"/>
      <c r="R1300" s="242"/>
      <c r="S1300" s="242"/>
      <c r="T1300" s="24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T1300" s="244" t="s">
        <v>161</v>
      </c>
      <c r="AU1300" s="244" t="s">
        <v>81</v>
      </c>
      <c r="AV1300" s="13" t="s">
        <v>77</v>
      </c>
      <c r="AW1300" s="13" t="s">
        <v>34</v>
      </c>
      <c r="AX1300" s="13" t="s">
        <v>73</v>
      </c>
      <c r="AY1300" s="244" t="s">
        <v>149</v>
      </c>
    </row>
    <row r="1301" s="14" customFormat="1">
      <c r="A1301" s="14"/>
      <c r="B1301" s="245"/>
      <c r="C1301" s="246"/>
      <c r="D1301" s="236" t="s">
        <v>161</v>
      </c>
      <c r="E1301" s="247" t="s">
        <v>21</v>
      </c>
      <c r="F1301" s="248" t="s">
        <v>977</v>
      </c>
      <c r="G1301" s="246"/>
      <c r="H1301" s="249">
        <v>8.1999999999999993</v>
      </c>
      <c r="I1301" s="250"/>
      <c r="J1301" s="246"/>
      <c r="K1301" s="246"/>
      <c r="L1301" s="251"/>
      <c r="M1301" s="252"/>
      <c r="N1301" s="253"/>
      <c r="O1301" s="253"/>
      <c r="P1301" s="253"/>
      <c r="Q1301" s="253"/>
      <c r="R1301" s="253"/>
      <c r="S1301" s="253"/>
      <c r="T1301" s="254"/>
      <c r="U1301" s="14"/>
      <c r="V1301" s="14"/>
      <c r="W1301" s="14"/>
      <c r="X1301" s="14"/>
      <c r="Y1301" s="14"/>
      <c r="Z1301" s="14"/>
      <c r="AA1301" s="14"/>
      <c r="AB1301" s="14"/>
      <c r="AC1301" s="14"/>
      <c r="AD1301" s="14"/>
      <c r="AE1301" s="14"/>
      <c r="AT1301" s="255" t="s">
        <v>161</v>
      </c>
      <c r="AU1301" s="255" t="s">
        <v>81</v>
      </c>
      <c r="AV1301" s="14" t="s">
        <v>81</v>
      </c>
      <c r="AW1301" s="14" t="s">
        <v>34</v>
      </c>
      <c r="AX1301" s="14" t="s">
        <v>73</v>
      </c>
      <c r="AY1301" s="255" t="s">
        <v>149</v>
      </c>
    </row>
    <row r="1302" s="15" customFormat="1">
      <c r="A1302" s="15"/>
      <c r="B1302" s="256"/>
      <c r="C1302" s="257"/>
      <c r="D1302" s="236" t="s">
        <v>161</v>
      </c>
      <c r="E1302" s="258" t="s">
        <v>21</v>
      </c>
      <c r="F1302" s="259" t="s">
        <v>164</v>
      </c>
      <c r="G1302" s="257"/>
      <c r="H1302" s="260">
        <v>8.1999999999999993</v>
      </c>
      <c r="I1302" s="261"/>
      <c r="J1302" s="257"/>
      <c r="K1302" s="257"/>
      <c r="L1302" s="262"/>
      <c r="M1302" s="263"/>
      <c r="N1302" s="264"/>
      <c r="O1302" s="264"/>
      <c r="P1302" s="264"/>
      <c r="Q1302" s="264"/>
      <c r="R1302" s="264"/>
      <c r="S1302" s="264"/>
      <c r="T1302" s="26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T1302" s="266" t="s">
        <v>161</v>
      </c>
      <c r="AU1302" s="266" t="s">
        <v>81</v>
      </c>
      <c r="AV1302" s="15" t="s">
        <v>157</v>
      </c>
      <c r="AW1302" s="15" t="s">
        <v>34</v>
      </c>
      <c r="AX1302" s="15" t="s">
        <v>77</v>
      </c>
      <c r="AY1302" s="266" t="s">
        <v>149</v>
      </c>
    </row>
    <row r="1303" s="2" customFormat="1" ht="37.8" customHeight="1">
      <c r="A1303" s="41"/>
      <c r="B1303" s="42"/>
      <c r="C1303" s="216" t="s">
        <v>1406</v>
      </c>
      <c r="D1303" s="216" t="s">
        <v>152</v>
      </c>
      <c r="E1303" s="217" t="s">
        <v>1407</v>
      </c>
      <c r="F1303" s="218" t="s">
        <v>1408</v>
      </c>
      <c r="G1303" s="219" t="s">
        <v>155</v>
      </c>
      <c r="H1303" s="220">
        <v>980.5</v>
      </c>
      <c r="I1303" s="221"/>
      <c r="J1303" s="222">
        <f>ROUND(I1303*H1303,2)</f>
        <v>0</v>
      </c>
      <c r="K1303" s="218" t="s">
        <v>156</v>
      </c>
      <c r="L1303" s="47"/>
      <c r="M1303" s="223" t="s">
        <v>21</v>
      </c>
      <c r="N1303" s="224" t="s">
        <v>44</v>
      </c>
      <c r="O1303" s="87"/>
      <c r="P1303" s="225">
        <f>O1303*H1303</f>
        <v>0</v>
      </c>
      <c r="Q1303" s="225">
        <v>0</v>
      </c>
      <c r="R1303" s="225">
        <f>Q1303*H1303</f>
        <v>0</v>
      </c>
      <c r="S1303" s="225">
        <v>0</v>
      </c>
      <c r="T1303" s="226">
        <f>S1303*H1303</f>
        <v>0</v>
      </c>
      <c r="U1303" s="41"/>
      <c r="V1303" s="41"/>
      <c r="W1303" s="41"/>
      <c r="X1303" s="41"/>
      <c r="Y1303" s="41"/>
      <c r="Z1303" s="41"/>
      <c r="AA1303" s="41"/>
      <c r="AB1303" s="41"/>
      <c r="AC1303" s="41"/>
      <c r="AD1303" s="41"/>
      <c r="AE1303" s="41"/>
      <c r="AR1303" s="227" t="s">
        <v>157</v>
      </c>
      <c r="AT1303" s="227" t="s">
        <v>152</v>
      </c>
      <c r="AU1303" s="227" t="s">
        <v>81</v>
      </c>
      <c r="AY1303" s="20" t="s">
        <v>149</v>
      </c>
      <c r="BE1303" s="228">
        <f>IF(N1303="základní",J1303,0)</f>
        <v>0</v>
      </c>
      <c r="BF1303" s="228">
        <f>IF(N1303="snížená",J1303,0)</f>
        <v>0</v>
      </c>
      <c r="BG1303" s="228">
        <f>IF(N1303="zákl. přenesená",J1303,0)</f>
        <v>0</v>
      </c>
      <c r="BH1303" s="228">
        <f>IF(N1303="sníž. přenesená",J1303,0)</f>
        <v>0</v>
      </c>
      <c r="BI1303" s="228">
        <f>IF(N1303="nulová",J1303,0)</f>
        <v>0</v>
      </c>
      <c r="BJ1303" s="20" t="s">
        <v>77</v>
      </c>
      <c r="BK1303" s="228">
        <f>ROUND(I1303*H1303,2)</f>
        <v>0</v>
      </c>
      <c r="BL1303" s="20" t="s">
        <v>157</v>
      </c>
      <c r="BM1303" s="227" t="s">
        <v>1409</v>
      </c>
    </row>
    <row r="1304" s="2" customFormat="1">
      <c r="A1304" s="41"/>
      <c r="B1304" s="42"/>
      <c r="C1304" s="43"/>
      <c r="D1304" s="229" t="s">
        <v>159</v>
      </c>
      <c r="E1304" s="43"/>
      <c r="F1304" s="230" t="s">
        <v>1410</v>
      </c>
      <c r="G1304" s="43"/>
      <c r="H1304" s="43"/>
      <c r="I1304" s="231"/>
      <c r="J1304" s="43"/>
      <c r="K1304" s="43"/>
      <c r="L1304" s="47"/>
      <c r="M1304" s="232"/>
      <c r="N1304" s="233"/>
      <c r="O1304" s="87"/>
      <c r="P1304" s="87"/>
      <c r="Q1304" s="87"/>
      <c r="R1304" s="87"/>
      <c r="S1304" s="87"/>
      <c r="T1304" s="88"/>
      <c r="U1304" s="41"/>
      <c r="V1304" s="41"/>
      <c r="W1304" s="41"/>
      <c r="X1304" s="41"/>
      <c r="Y1304" s="41"/>
      <c r="Z1304" s="41"/>
      <c r="AA1304" s="41"/>
      <c r="AB1304" s="41"/>
      <c r="AC1304" s="41"/>
      <c r="AD1304" s="41"/>
      <c r="AE1304" s="41"/>
      <c r="AT1304" s="20" t="s">
        <v>159</v>
      </c>
      <c r="AU1304" s="20" t="s">
        <v>81</v>
      </c>
    </row>
    <row r="1305" s="13" customFormat="1">
      <c r="A1305" s="13"/>
      <c r="B1305" s="234"/>
      <c r="C1305" s="235"/>
      <c r="D1305" s="236" t="s">
        <v>161</v>
      </c>
      <c r="E1305" s="237" t="s">
        <v>21</v>
      </c>
      <c r="F1305" s="238" t="s">
        <v>1411</v>
      </c>
      <c r="G1305" s="235"/>
      <c r="H1305" s="237" t="s">
        <v>21</v>
      </c>
      <c r="I1305" s="239"/>
      <c r="J1305" s="235"/>
      <c r="K1305" s="235"/>
      <c r="L1305" s="240"/>
      <c r="M1305" s="241"/>
      <c r="N1305" s="242"/>
      <c r="O1305" s="242"/>
      <c r="P1305" s="242"/>
      <c r="Q1305" s="242"/>
      <c r="R1305" s="242"/>
      <c r="S1305" s="242"/>
      <c r="T1305" s="243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T1305" s="244" t="s">
        <v>161</v>
      </c>
      <c r="AU1305" s="244" t="s">
        <v>81</v>
      </c>
      <c r="AV1305" s="13" t="s">
        <v>77</v>
      </c>
      <c r="AW1305" s="13" t="s">
        <v>34</v>
      </c>
      <c r="AX1305" s="13" t="s">
        <v>73</v>
      </c>
      <c r="AY1305" s="244" t="s">
        <v>149</v>
      </c>
    </row>
    <row r="1306" s="13" customFormat="1">
      <c r="A1306" s="13"/>
      <c r="B1306" s="234"/>
      <c r="C1306" s="235"/>
      <c r="D1306" s="236" t="s">
        <v>161</v>
      </c>
      <c r="E1306" s="237" t="s">
        <v>21</v>
      </c>
      <c r="F1306" s="238" t="s">
        <v>1412</v>
      </c>
      <c r="G1306" s="235"/>
      <c r="H1306" s="237" t="s">
        <v>21</v>
      </c>
      <c r="I1306" s="239"/>
      <c r="J1306" s="235"/>
      <c r="K1306" s="235"/>
      <c r="L1306" s="240"/>
      <c r="M1306" s="241"/>
      <c r="N1306" s="242"/>
      <c r="O1306" s="242"/>
      <c r="P1306" s="242"/>
      <c r="Q1306" s="242"/>
      <c r="R1306" s="242"/>
      <c r="S1306" s="242"/>
      <c r="T1306" s="243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T1306" s="244" t="s">
        <v>161</v>
      </c>
      <c r="AU1306" s="244" t="s">
        <v>81</v>
      </c>
      <c r="AV1306" s="13" t="s">
        <v>77</v>
      </c>
      <c r="AW1306" s="13" t="s">
        <v>34</v>
      </c>
      <c r="AX1306" s="13" t="s">
        <v>73</v>
      </c>
      <c r="AY1306" s="244" t="s">
        <v>149</v>
      </c>
    </row>
    <row r="1307" s="14" customFormat="1">
      <c r="A1307" s="14"/>
      <c r="B1307" s="245"/>
      <c r="C1307" s="246"/>
      <c r="D1307" s="236" t="s">
        <v>161</v>
      </c>
      <c r="E1307" s="247" t="s">
        <v>21</v>
      </c>
      <c r="F1307" s="248" t="s">
        <v>1413</v>
      </c>
      <c r="G1307" s="246"/>
      <c r="H1307" s="249">
        <v>1050.7000000000001</v>
      </c>
      <c r="I1307" s="250"/>
      <c r="J1307" s="246"/>
      <c r="K1307" s="246"/>
      <c r="L1307" s="251"/>
      <c r="M1307" s="252"/>
      <c r="N1307" s="253"/>
      <c r="O1307" s="253"/>
      <c r="P1307" s="253"/>
      <c r="Q1307" s="253"/>
      <c r="R1307" s="253"/>
      <c r="S1307" s="253"/>
      <c r="T1307" s="254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T1307" s="255" t="s">
        <v>161</v>
      </c>
      <c r="AU1307" s="255" t="s">
        <v>81</v>
      </c>
      <c r="AV1307" s="14" t="s">
        <v>81</v>
      </c>
      <c r="AW1307" s="14" t="s">
        <v>34</v>
      </c>
      <c r="AX1307" s="14" t="s">
        <v>73</v>
      </c>
      <c r="AY1307" s="255" t="s">
        <v>149</v>
      </c>
    </row>
    <row r="1308" s="13" customFormat="1">
      <c r="A1308" s="13"/>
      <c r="B1308" s="234"/>
      <c r="C1308" s="235"/>
      <c r="D1308" s="236" t="s">
        <v>161</v>
      </c>
      <c r="E1308" s="237" t="s">
        <v>21</v>
      </c>
      <c r="F1308" s="238" t="s">
        <v>1414</v>
      </c>
      <c r="G1308" s="235"/>
      <c r="H1308" s="237" t="s">
        <v>21</v>
      </c>
      <c r="I1308" s="239"/>
      <c r="J1308" s="235"/>
      <c r="K1308" s="235"/>
      <c r="L1308" s="240"/>
      <c r="M1308" s="241"/>
      <c r="N1308" s="242"/>
      <c r="O1308" s="242"/>
      <c r="P1308" s="242"/>
      <c r="Q1308" s="242"/>
      <c r="R1308" s="242"/>
      <c r="S1308" s="242"/>
      <c r="T1308" s="243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44" t="s">
        <v>161</v>
      </c>
      <c r="AU1308" s="244" t="s">
        <v>81</v>
      </c>
      <c r="AV1308" s="13" t="s">
        <v>77</v>
      </c>
      <c r="AW1308" s="13" t="s">
        <v>34</v>
      </c>
      <c r="AX1308" s="13" t="s">
        <v>73</v>
      </c>
      <c r="AY1308" s="244" t="s">
        <v>149</v>
      </c>
    </row>
    <row r="1309" s="13" customFormat="1">
      <c r="A1309" s="13"/>
      <c r="B1309" s="234"/>
      <c r="C1309" s="235"/>
      <c r="D1309" s="236" t="s">
        <v>161</v>
      </c>
      <c r="E1309" s="237" t="s">
        <v>21</v>
      </c>
      <c r="F1309" s="238" t="s">
        <v>1415</v>
      </c>
      <c r="G1309" s="235"/>
      <c r="H1309" s="237" t="s">
        <v>21</v>
      </c>
      <c r="I1309" s="239"/>
      <c r="J1309" s="235"/>
      <c r="K1309" s="235"/>
      <c r="L1309" s="240"/>
      <c r="M1309" s="241"/>
      <c r="N1309" s="242"/>
      <c r="O1309" s="242"/>
      <c r="P1309" s="242"/>
      <c r="Q1309" s="242"/>
      <c r="R1309" s="242"/>
      <c r="S1309" s="242"/>
      <c r="T1309" s="243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T1309" s="244" t="s">
        <v>161</v>
      </c>
      <c r="AU1309" s="244" t="s">
        <v>81</v>
      </c>
      <c r="AV1309" s="13" t="s">
        <v>77</v>
      </c>
      <c r="AW1309" s="13" t="s">
        <v>34</v>
      </c>
      <c r="AX1309" s="13" t="s">
        <v>73</v>
      </c>
      <c r="AY1309" s="244" t="s">
        <v>149</v>
      </c>
    </row>
    <row r="1310" s="14" customFormat="1">
      <c r="A1310" s="14"/>
      <c r="B1310" s="245"/>
      <c r="C1310" s="246"/>
      <c r="D1310" s="236" t="s">
        <v>161</v>
      </c>
      <c r="E1310" s="247" t="s">
        <v>21</v>
      </c>
      <c r="F1310" s="248" t="s">
        <v>1416</v>
      </c>
      <c r="G1310" s="246"/>
      <c r="H1310" s="249">
        <v>-70.200000000000003</v>
      </c>
      <c r="I1310" s="250"/>
      <c r="J1310" s="246"/>
      <c r="K1310" s="246"/>
      <c r="L1310" s="251"/>
      <c r="M1310" s="252"/>
      <c r="N1310" s="253"/>
      <c r="O1310" s="253"/>
      <c r="P1310" s="253"/>
      <c r="Q1310" s="253"/>
      <c r="R1310" s="253"/>
      <c r="S1310" s="253"/>
      <c r="T1310" s="254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T1310" s="255" t="s">
        <v>161</v>
      </c>
      <c r="AU1310" s="255" t="s">
        <v>81</v>
      </c>
      <c r="AV1310" s="14" t="s">
        <v>81</v>
      </c>
      <c r="AW1310" s="14" t="s">
        <v>34</v>
      </c>
      <c r="AX1310" s="14" t="s">
        <v>73</v>
      </c>
      <c r="AY1310" s="255" t="s">
        <v>149</v>
      </c>
    </row>
    <row r="1311" s="15" customFormat="1">
      <c r="A1311" s="15"/>
      <c r="B1311" s="256"/>
      <c r="C1311" s="257"/>
      <c r="D1311" s="236" t="s">
        <v>161</v>
      </c>
      <c r="E1311" s="258" t="s">
        <v>21</v>
      </c>
      <c r="F1311" s="259" t="s">
        <v>164</v>
      </c>
      <c r="G1311" s="257"/>
      <c r="H1311" s="260">
        <v>980.5</v>
      </c>
      <c r="I1311" s="261"/>
      <c r="J1311" s="257"/>
      <c r="K1311" s="257"/>
      <c r="L1311" s="262"/>
      <c r="M1311" s="263"/>
      <c r="N1311" s="264"/>
      <c r="O1311" s="264"/>
      <c r="P1311" s="264"/>
      <c r="Q1311" s="264"/>
      <c r="R1311" s="264"/>
      <c r="S1311" s="264"/>
      <c r="T1311" s="265"/>
      <c r="U1311" s="15"/>
      <c r="V1311" s="15"/>
      <c r="W1311" s="15"/>
      <c r="X1311" s="15"/>
      <c r="Y1311" s="15"/>
      <c r="Z1311" s="15"/>
      <c r="AA1311" s="15"/>
      <c r="AB1311" s="15"/>
      <c r="AC1311" s="15"/>
      <c r="AD1311" s="15"/>
      <c r="AE1311" s="15"/>
      <c r="AT1311" s="266" t="s">
        <v>161</v>
      </c>
      <c r="AU1311" s="266" t="s">
        <v>81</v>
      </c>
      <c r="AV1311" s="15" t="s">
        <v>157</v>
      </c>
      <c r="AW1311" s="15" t="s">
        <v>34</v>
      </c>
      <c r="AX1311" s="15" t="s">
        <v>77</v>
      </c>
      <c r="AY1311" s="266" t="s">
        <v>149</v>
      </c>
    </row>
    <row r="1312" s="2" customFormat="1" ht="37.8" customHeight="1">
      <c r="A1312" s="41"/>
      <c r="B1312" s="42"/>
      <c r="C1312" s="216" t="s">
        <v>1417</v>
      </c>
      <c r="D1312" s="216" t="s">
        <v>152</v>
      </c>
      <c r="E1312" s="217" t="s">
        <v>1418</v>
      </c>
      <c r="F1312" s="218" t="s">
        <v>1419</v>
      </c>
      <c r="G1312" s="219" t="s">
        <v>174</v>
      </c>
      <c r="H1312" s="220">
        <v>19.899999999999999</v>
      </c>
      <c r="I1312" s="221"/>
      <c r="J1312" s="222">
        <f>ROUND(I1312*H1312,2)</f>
        <v>0</v>
      </c>
      <c r="K1312" s="218" t="s">
        <v>156</v>
      </c>
      <c r="L1312" s="47"/>
      <c r="M1312" s="223" t="s">
        <v>21</v>
      </c>
      <c r="N1312" s="224" t="s">
        <v>44</v>
      </c>
      <c r="O1312" s="87"/>
      <c r="P1312" s="225">
        <f>O1312*H1312</f>
        <v>0</v>
      </c>
      <c r="Q1312" s="225">
        <v>0</v>
      </c>
      <c r="R1312" s="225">
        <f>Q1312*H1312</f>
        <v>0</v>
      </c>
      <c r="S1312" s="225">
        <v>0</v>
      </c>
      <c r="T1312" s="226">
        <f>S1312*H1312</f>
        <v>0</v>
      </c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R1312" s="227" t="s">
        <v>157</v>
      </c>
      <c r="AT1312" s="227" t="s">
        <v>152</v>
      </c>
      <c r="AU1312" s="227" t="s">
        <v>81</v>
      </c>
      <c r="AY1312" s="20" t="s">
        <v>149</v>
      </c>
      <c r="BE1312" s="228">
        <f>IF(N1312="základní",J1312,0)</f>
        <v>0</v>
      </c>
      <c r="BF1312" s="228">
        <f>IF(N1312="snížená",J1312,0)</f>
        <v>0</v>
      </c>
      <c r="BG1312" s="228">
        <f>IF(N1312="zákl. přenesená",J1312,0)</f>
        <v>0</v>
      </c>
      <c r="BH1312" s="228">
        <f>IF(N1312="sníž. přenesená",J1312,0)</f>
        <v>0</v>
      </c>
      <c r="BI1312" s="228">
        <f>IF(N1312="nulová",J1312,0)</f>
        <v>0</v>
      </c>
      <c r="BJ1312" s="20" t="s">
        <v>77</v>
      </c>
      <c r="BK1312" s="228">
        <f>ROUND(I1312*H1312,2)</f>
        <v>0</v>
      </c>
      <c r="BL1312" s="20" t="s">
        <v>157</v>
      </c>
      <c r="BM1312" s="227" t="s">
        <v>1420</v>
      </c>
    </row>
    <row r="1313" s="2" customFormat="1">
      <c r="A1313" s="41"/>
      <c r="B1313" s="42"/>
      <c r="C1313" s="43"/>
      <c r="D1313" s="229" t="s">
        <v>159</v>
      </c>
      <c r="E1313" s="43"/>
      <c r="F1313" s="230" t="s">
        <v>1421</v>
      </c>
      <c r="G1313" s="43"/>
      <c r="H1313" s="43"/>
      <c r="I1313" s="231"/>
      <c r="J1313" s="43"/>
      <c r="K1313" s="43"/>
      <c r="L1313" s="47"/>
      <c r="M1313" s="232"/>
      <c r="N1313" s="233"/>
      <c r="O1313" s="87"/>
      <c r="P1313" s="87"/>
      <c r="Q1313" s="87"/>
      <c r="R1313" s="87"/>
      <c r="S1313" s="87"/>
      <c r="T1313" s="88"/>
      <c r="U1313" s="41"/>
      <c r="V1313" s="41"/>
      <c r="W1313" s="41"/>
      <c r="X1313" s="41"/>
      <c r="Y1313" s="41"/>
      <c r="Z1313" s="41"/>
      <c r="AA1313" s="41"/>
      <c r="AB1313" s="41"/>
      <c r="AC1313" s="41"/>
      <c r="AD1313" s="41"/>
      <c r="AE1313" s="41"/>
      <c r="AT1313" s="20" t="s">
        <v>159</v>
      </c>
      <c r="AU1313" s="20" t="s">
        <v>81</v>
      </c>
    </row>
    <row r="1314" s="13" customFormat="1">
      <c r="A1314" s="13"/>
      <c r="B1314" s="234"/>
      <c r="C1314" s="235"/>
      <c r="D1314" s="236" t="s">
        <v>161</v>
      </c>
      <c r="E1314" s="237" t="s">
        <v>21</v>
      </c>
      <c r="F1314" s="238" t="s">
        <v>1422</v>
      </c>
      <c r="G1314" s="235"/>
      <c r="H1314" s="237" t="s">
        <v>21</v>
      </c>
      <c r="I1314" s="239"/>
      <c r="J1314" s="235"/>
      <c r="K1314" s="235"/>
      <c r="L1314" s="240"/>
      <c r="M1314" s="241"/>
      <c r="N1314" s="242"/>
      <c r="O1314" s="242"/>
      <c r="P1314" s="242"/>
      <c r="Q1314" s="242"/>
      <c r="R1314" s="242"/>
      <c r="S1314" s="242"/>
      <c r="T1314" s="243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T1314" s="244" t="s">
        <v>161</v>
      </c>
      <c r="AU1314" s="244" t="s">
        <v>81</v>
      </c>
      <c r="AV1314" s="13" t="s">
        <v>77</v>
      </c>
      <c r="AW1314" s="13" t="s">
        <v>34</v>
      </c>
      <c r="AX1314" s="13" t="s">
        <v>73</v>
      </c>
      <c r="AY1314" s="244" t="s">
        <v>149</v>
      </c>
    </row>
    <row r="1315" s="14" customFormat="1">
      <c r="A1315" s="14"/>
      <c r="B1315" s="245"/>
      <c r="C1315" s="246"/>
      <c r="D1315" s="236" t="s">
        <v>161</v>
      </c>
      <c r="E1315" s="247" t="s">
        <v>21</v>
      </c>
      <c r="F1315" s="248" t="s">
        <v>1423</v>
      </c>
      <c r="G1315" s="246"/>
      <c r="H1315" s="249">
        <v>19.899999999999999</v>
      </c>
      <c r="I1315" s="250"/>
      <c r="J1315" s="246"/>
      <c r="K1315" s="246"/>
      <c r="L1315" s="251"/>
      <c r="M1315" s="252"/>
      <c r="N1315" s="253"/>
      <c r="O1315" s="253"/>
      <c r="P1315" s="253"/>
      <c r="Q1315" s="253"/>
      <c r="R1315" s="253"/>
      <c r="S1315" s="253"/>
      <c r="T1315" s="254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55" t="s">
        <v>161</v>
      </c>
      <c r="AU1315" s="255" t="s">
        <v>81</v>
      </c>
      <c r="AV1315" s="14" t="s">
        <v>81</v>
      </c>
      <c r="AW1315" s="14" t="s">
        <v>34</v>
      </c>
      <c r="AX1315" s="14" t="s">
        <v>73</v>
      </c>
      <c r="AY1315" s="255" t="s">
        <v>149</v>
      </c>
    </row>
    <row r="1316" s="15" customFormat="1">
      <c r="A1316" s="15"/>
      <c r="B1316" s="256"/>
      <c r="C1316" s="257"/>
      <c r="D1316" s="236" t="s">
        <v>161</v>
      </c>
      <c r="E1316" s="258" t="s">
        <v>21</v>
      </c>
      <c r="F1316" s="259" t="s">
        <v>164</v>
      </c>
      <c r="G1316" s="257"/>
      <c r="H1316" s="260">
        <v>19.899999999999999</v>
      </c>
      <c r="I1316" s="261"/>
      <c r="J1316" s="257"/>
      <c r="K1316" s="257"/>
      <c r="L1316" s="262"/>
      <c r="M1316" s="263"/>
      <c r="N1316" s="264"/>
      <c r="O1316" s="264"/>
      <c r="P1316" s="264"/>
      <c r="Q1316" s="264"/>
      <c r="R1316" s="264"/>
      <c r="S1316" s="264"/>
      <c r="T1316" s="265"/>
      <c r="U1316" s="15"/>
      <c r="V1316" s="15"/>
      <c r="W1316" s="15"/>
      <c r="X1316" s="15"/>
      <c r="Y1316" s="15"/>
      <c r="Z1316" s="15"/>
      <c r="AA1316" s="15"/>
      <c r="AB1316" s="15"/>
      <c r="AC1316" s="15"/>
      <c r="AD1316" s="15"/>
      <c r="AE1316" s="15"/>
      <c r="AT1316" s="266" t="s">
        <v>161</v>
      </c>
      <c r="AU1316" s="266" t="s">
        <v>81</v>
      </c>
      <c r="AV1316" s="15" t="s">
        <v>157</v>
      </c>
      <c r="AW1316" s="15" t="s">
        <v>34</v>
      </c>
      <c r="AX1316" s="15" t="s">
        <v>77</v>
      </c>
      <c r="AY1316" s="266" t="s">
        <v>149</v>
      </c>
    </row>
    <row r="1317" s="2" customFormat="1" ht="44.25" customHeight="1">
      <c r="A1317" s="41"/>
      <c r="B1317" s="42"/>
      <c r="C1317" s="216" t="s">
        <v>1424</v>
      </c>
      <c r="D1317" s="216" t="s">
        <v>152</v>
      </c>
      <c r="E1317" s="217" t="s">
        <v>1425</v>
      </c>
      <c r="F1317" s="218" t="s">
        <v>1426</v>
      </c>
      <c r="G1317" s="219" t="s">
        <v>174</v>
      </c>
      <c r="H1317" s="220">
        <v>258.69999999999999</v>
      </c>
      <c r="I1317" s="221"/>
      <c r="J1317" s="222">
        <f>ROUND(I1317*H1317,2)</f>
        <v>0</v>
      </c>
      <c r="K1317" s="218" t="s">
        <v>156</v>
      </c>
      <c r="L1317" s="47"/>
      <c r="M1317" s="223" t="s">
        <v>21</v>
      </c>
      <c r="N1317" s="224" t="s">
        <v>44</v>
      </c>
      <c r="O1317" s="87"/>
      <c r="P1317" s="225">
        <f>O1317*H1317</f>
        <v>0</v>
      </c>
      <c r="Q1317" s="225">
        <v>0</v>
      </c>
      <c r="R1317" s="225">
        <f>Q1317*H1317</f>
        <v>0</v>
      </c>
      <c r="S1317" s="225">
        <v>0</v>
      </c>
      <c r="T1317" s="226">
        <f>S1317*H1317</f>
        <v>0</v>
      </c>
      <c r="U1317" s="41"/>
      <c r="V1317" s="41"/>
      <c r="W1317" s="41"/>
      <c r="X1317" s="41"/>
      <c r="Y1317" s="41"/>
      <c r="Z1317" s="41"/>
      <c r="AA1317" s="41"/>
      <c r="AB1317" s="41"/>
      <c r="AC1317" s="41"/>
      <c r="AD1317" s="41"/>
      <c r="AE1317" s="41"/>
      <c r="AR1317" s="227" t="s">
        <v>157</v>
      </c>
      <c r="AT1317" s="227" t="s">
        <v>152</v>
      </c>
      <c r="AU1317" s="227" t="s">
        <v>81</v>
      </c>
      <c r="AY1317" s="20" t="s">
        <v>149</v>
      </c>
      <c r="BE1317" s="228">
        <f>IF(N1317="základní",J1317,0)</f>
        <v>0</v>
      </c>
      <c r="BF1317" s="228">
        <f>IF(N1317="snížená",J1317,0)</f>
        <v>0</v>
      </c>
      <c r="BG1317" s="228">
        <f>IF(N1317="zákl. přenesená",J1317,0)</f>
        <v>0</v>
      </c>
      <c r="BH1317" s="228">
        <f>IF(N1317="sníž. přenesená",J1317,0)</f>
        <v>0</v>
      </c>
      <c r="BI1317" s="228">
        <f>IF(N1317="nulová",J1317,0)</f>
        <v>0</v>
      </c>
      <c r="BJ1317" s="20" t="s">
        <v>77</v>
      </c>
      <c r="BK1317" s="228">
        <f>ROUND(I1317*H1317,2)</f>
        <v>0</v>
      </c>
      <c r="BL1317" s="20" t="s">
        <v>157</v>
      </c>
      <c r="BM1317" s="227" t="s">
        <v>1427</v>
      </c>
    </row>
    <row r="1318" s="2" customFormat="1">
      <c r="A1318" s="41"/>
      <c r="B1318" s="42"/>
      <c r="C1318" s="43"/>
      <c r="D1318" s="229" t="s">
        <v>159</v>
      </c>
      <c r="E1318" s="43"/>
      <c r="F1318" s="230" t="s">
        <v>1428</v>
      </c>
      <c r="G1318" s="43"/>
      <c r="H1318" s="43"/>
      <c r="I1318" s="231"/>
      <c r="J1318" s="43"/>
      <c r="K1318" s="43"/>
      <c r="L1318" s="47"/>
      <c r="M1318" s="232"/>
      <c r="N1318" s="233"/>
      <c r="O1318" s="87"/>
      <c r="P1318" s="87"/>
      <c r="Q1318" s="87"/>
      <c r="R1318" s="87"/>
      <c r="S1318" s="87"/>
      <c r="T1318" s="88"/>
      <c r="U1318" s="41"/>
      <c r="V1318" s="41"/>
      <c r="W1318" s="41"/>
      <c r="X1318" s="41"/>
      <c r="Y1318" s="41"/>
      <c r="Z1318" s="41"/>
      <c r="AA1318" s="41"/>
      <c r="AB1318" s="41"/>
      <c r="AC1318" s="41"/>
      <c r="AD1318" s="41"/>
      <c r="AE1318" s="41"/>
      <c r="AT1318" s="20" t="s">
        <v>159</v>
      </c>
      <c r="AU1318" s="20" t="s">
        <v>81</v>
      </c>
    </row>
    <row r="1319" s="13" customFormat="1">
      <c r="A1319" s="13"/>
      <c r="B1319" s="234"/>
      <c r="C1319" s="235"/>
      <c r="D1319" s="236" t="s">
        <v>161</v>
      </c>
      <c r="E1319" s="237" t="s">
        <v>21</v>
      </c>
      <c r="F1319" s="238" t="s">
        <v>1429</v>
      </c>
      <c r="G1319" s="235"/>
      <c r="H1319" s="237" t="s">
        <v>21</v>
      </c>
      <c r="I1319" s="239"/>
      <c r="J1319" s="235"/>
      <c r="K1319" s="235"/>
      <c r="L1319" s="240"/>
      <c r="M1319" s="241"/>
      <c r="N1319" s="242"/>
      <c r="O1319" s="242"/>
      <c r="P1319" s="242"/>
      <c r="Q1319" s="242"/>
      <c r="R1319" s="242"/>
      <c r="S1319" s="242"/>
      <c r="T1319" s="243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44" t="s">
        <v>161</v>
      </c>
      <c r="AU1319" s="244" t="s">
        <v>81</v>
      </c>
      <c r="AV1319" s="13" t="s">
        <v>77</v>
      </c>
      <c r="AW1319" s="13" t="s">
        <v>34</v>
      </c>
      <c r="AX1319" s="13" t="s">
        <v>73</v>
      </c>
      <c r="AY1319" s="244" t="s">
        <v>149</v>
      </c>
    </row>
    <row r="1320" s="14" customFormat="1">
      <c r="A1320" s="14"/>
      <c r="B1320" s="245"/>
      <c r="C1320" s="246"/>
      <c r="D1320" s="236" t="s">
        <v>161</v>
      </c>
      <c r="E1320" s="247" t="s">
        <v>21</v>
      </c>
      <c r="F1320" s="248" t="s">
        <v>1430</v>
      </c>
      <c r="G1320" s="246"/>
      <c r="H1320" s="249">
        <v>258.69999999999999</v>
      </c>
      <c r="I1320" s="250"/>
      <c r="J1320" s="246"/>
      <c r="K1320" s="246"/>
      <c r="L1320" s="251"/>
      <c r="M1320" s="252"/>
      <c r="N1320" s="253"/>
      <c r="O1320" s="253"/>
      <c r="P1320" s="253"/>
      <c r="Q1320" s="253"/>
      <c r="R1320" s="253"/>
      <c r="S1320" s="253"/>
      <c r="T1320" s="254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55" t="s">
        <v>161</v>
      </c>
      <c r="AU1320" s="255" t="s">
        <v>81</v>
      </c>
      <c r="AV1320" s="14" t="s">
        <v>81</v>
      </c>
      <c r="AW1320" s="14" t="s">
        <v>34</v>
      </c>
      <c r="AX1320" s="14" t="s">
        <v>73</v>
      </c>
      <c r="AY1320" s="255" t="s">
        <v>149</v>
      </c>
    </row>
    <row r="1321" s="15" customFormat="1">
      <c r="A1321" s="15"/>
      <c r="B1321" s="256"/>
      <c r="C1321" s="257"/>
      <c r="D1321" s="236" t="s">
        <v>161</v>
      </c>
      <c r="E1321" s="258" t="s">
        <v>21</v>
      </c>
      <c r="F1321" s="259" t="s">
        <v>164</v>
      </c>
      <c r="G1321" s="257"/>
      <c r="H1321" s="260">
        <v>258.69999999999999</v>
      </c>
      <c r="I1321" s="261"/>
      <c r="J1321" s="257"/>
      <c r="K1321" s="257"/>
      <c r="L1321" s="262"/>
      <c r="M1321" s="263"/>
      <c r="N1321" s="264"/>
      <c r="O1321" s="264"/>
      <c r="P1321" s="264"/>
      <c r="Q1321" s="264"/>
      <c r="R1321" s="264"/>
      <c r="S1321" s="264"/>
      <c r="T1321" s="265"/>
      <c r="U1321" s="15"/>
      <c r="V1321" s="15"/>
      <c r="W1321" s="15"/>
      <c r="X1321" s="15"/>
      <c r="Y1321" s="15"/>
      <c r="Z1321" s="15"/>
      <c r="AA1321" s="15"/>
      <c r="AB1321" s="15"/>
      <c r="AC1321" s="15"/>
      <c r="AD1321" s="15"/>
      <c r="AE1321" s="15"/>
      <c r="AT1321" s="266" t="s">
        <v>161</v>
      </c>
      <c r="AU1321" s="266" t="s">
        <v>81</v>
      </c>
      <c r="AV1321" s="15" t="s">
        <v>157</v>
      </c>
      <c r="AW1321" s="15" t="s">
        <v>34</v>
      </c>
      <c r="AX1321" s="15" t="s">
        <v>77</v>
      </c>
      <c r="AY1321" s="266" t="s">
        <v>149</v>
      </c>
    </row>
    <row r="1322" s="2" customFormat="1" ht="37.8" customHeight="1">
      <c r="A1322" s="41"/>
      <c r="B1322" s="42"/>
      <c r="C1322" s="216" t="s">
        <v>1431</v>
      </c>
      <c r="D1322" s="216" t="s">
        <v>152</v>
      </c>
      <c r="E1322" s="217" t="s">
        <v>1432</v>
      </c>
      <c r="F1322" s="218" t="s">
        <v>1433</v>
      </c>
      <c r="G1322" s="219" t="s">
        <v>174</v>
      </c>
      <c r="H1322" s="220">
        <v>19.899999999999999</v>
      </c>
      <c r="I1322" s="221"/>
      <c r="J1322" s="222">
        <f>ROUND(I1322*H1322,2)</f>
        <v>0</v>
      </c>
      <c r="K1322" s="218" t="s">
        <v>156</v>
      </c>
      <c r="L1322" s="47"/>
      <c r="M1322" s="223" t="s">
        <v>21</v>
      </c>
      <c r="N1322" s="224" t="s">
        <v>44</v>
      </c>
      <c r="O1322" s="87"/>
      <c r="P1322" s="225">
        <f>O1322*H1322</f>
        <v>0</v>
      </c>
      <c r="Q1322" s="225">
        <v>0</v>
      </c>
      <c r="R1322" s="225">
        <f>Q1322*H1322</f>
        <v>0</v>
      </c>
      <c r="S1322" s="225">
        <v>0</v>
      </c>
      <c r="T1322" s="226">
        <f>S1322*H1322</f>
        <v>0</v>
      </c>
      <c r="U1322" s="41"/>
      <c r="V1322" s="41"/>
      <c r="W1322" s="41"/>
      <c r="X1322" s="41"/>
      <c r="Y1322" s="41"/>
      <c r="Z1322" s="41"/>
      <c r="AA1322" s="41"/>
      <c r="AB1322" s="41"/>
      <c r="AC1322" s="41"/>
      <c r="AD1322" s="41"/>
      <c r="AE1322" s="41"/>
      <c r="AR1322" s="227" t="s">
        <v>157</v>
      </c>
      <c r="AT1322" s="227" t="s">
        <v>152</v>
      </c>
      <c r="AU1322" s="227" t="s">
        <v>81</v>
      </c>
      <c r="AY1322" s="20" t="s">
        <v>149</v>
      </c>
      <c r="BE1322" s="228">
        <f>IF(N1322="základní",J1322,0)</f>
        <v>0</v>
      </c>
      <c r="BF1322" s="228">
        <f>IF(N1322="snížená",J1322,0)</f>
        <v>0</v>
      </c>
      <c r="BG1322" s="228">
        <f>IF(N1322="zákl. přenesená",J1322,0)</f>
        <v>0</v>
      </c>
      <c r="BH1322" s="228">
        <f>IF(N1322="sníž. přenesená",J1322,0)</f>
        <v>0</v>
      </c>
      <c r="BI1322" s="228">
        <f>IF(N1322="nulová",J1322,0)</f>
        <v>0</v>
      </c>
      <c r="BJ1322" s="20" t="s">
        <v>77</v>
      </c>
      <c r="BK1322" s="228">
        <f>ROUND(I1322*H1322,2)</f>
        <v>0</v>
      </c>
      <c r="BL1322" s="20" t="s">
        <v>157</v>
      </c>
      <c r="BM1322" s="227" t="s">
        <v>1434</v>
      </c>
    </row>
    <row r="1323" s="2" customFormat="1">
      <c r="A1323" s="41"/>
      <c r="B1323" s="42"/>
      <c r="C1323" s="43"/>
      <c r="D1323" s="229" t="s">
        <v>159</v>
      </c>
      <c r="E1323" s="43"/>
      <c r="F1323" s="230" t="s">
        <v>1435</v>
      </c>
      <c r="G1323" s="43"/>
      <c r="H1323" s="43"/>
      <c r="I1323" s="231"/>
      <c r="J1323" s="43"/>
      <c r="K1323" s="43"/>
      <c r="L1323" s="47"/>
      <c r="M1323" s="232"/>
      <c r="N1323" s="233"/>
      <c r="O1323" s="87"/>
      <c r="P1323" s="87"/>
      <c r="Q1323" s="87"/>
      <c r="R1323" s="87"/>
      <c r="S1323" s="87"/>
      <c r="T1323" s="88"/>
      <c r="U1323" s="41"/>
      <c r="V1323" s="41"/>
      <c r="W1323" s="41"/>
      <c r="X1323" s="41"/>
      <c r="Y1323" s="41"/>
      <c r="Z1323" s="41"/>
      <c r="AA1323" s="41"/>
      <c r="AB1323" s="41"/>
      <c r="AC1323" s="41"/>
      <c r="AD1323" s="41"/>
      <c r="AE1323" s="41"/>
      <c r="AT1323" s="20" t="s">
        <v>159</v>
      </c>
      <c r="AU1323" s="20" t="s">
        <v>81</v>
      </c>
    </row>
    <row r="1324" s="2" customFormat="1" ht="37.8" customHeight="1">
      <c r="A1324" s="41"/>
      <c r="B1324" s="42"/>
      <c r="C1324" s="216" t="s">
        <v>1436</v>
      </c>
      <c r="D1324" s="216" t="s">
        <v>152</v>
      </c>
      <c r="E1324" s="217" t="s">
        <v>1437</v>
      </c>
      <c r="F1324" s="218" t="s">
        <v>1438</v>
      </c>
      <c r="G1324" s="219" t="s">
        <v>699</v>
      </c>
      <c r="H1324" s="220">
        <v>55</v>
      </c>
      <c r="I1324" s="221"/>
      <c r="J1324" s="222">
        <f>ROUND(I1324*H1324,2)</f>
        <v>0</v>
      </c>
      <c r="K1324" s="218" t="s">
        <v>156</v>
      </c>
      <c r="L1324" s="47"/>
      <c r="M1324" s="223" t="s">
        <v>21</v>
      </c>
      <c r="N1324" s="224" t="s">
        <v>44</v>
      </c>
      <c r="O1324" s="87"/>
      <c r="P1324" s="225">
        <f>O1324*H1324</f>
        <v>0</v>
      </c>
      <c r="Q1324" s="225">
        <v>1.0000000000000001E-05</v>
      </c>
      <c r="R1324" s="225">
        <f>Q1324*H1324</f>
        <v>0.00055000000000000003</v>
      </c>
      <c r="S1324" s="225">
        <v>0</v>
      </c>
      <c r="T1324" s="226">
        <f>S1324*H1324</f>
        <v>0</v>
      </c>
      <c r="U1324" s="41"/>
      <c r="V1324" s="41"/>
      <c r="W1324" s="41"/>
      <c r="X1324" s="41"/>
      <c r="Y1324" s="41"/>
      <c r="Z1324" s="41"/>
      <c r="AA1324" s="41"/>
      <c r="AB1324" s="41"/>
      <c r="AC1324" s="41"/>
      <c r="AD1324" s="41"/>
      <c r="AE1324" s="41"/>
      <c r="AR1324" s="227" t="s">
        <v>157</v>
      </c>
      <c r="AT1324" s="227" t="s">
        <v>152</v>
      </c>
      <c r="AU1324" s="227" t="s">
        <v>81</v>
      </c>
      <c r="AY1324" s="20" t="s">
        <v>149</v>
      </c>
      <c r="BE1324" s="228">
        <f>IF(N1324="základní",J1324,0)</f>
        <v>0</v>
      </c>
      <c r="BF1324" s="228">
        <f>IF(N1324="snížená",J1324,0)</f>
        <v>0</v>
      </c>
      <c r="BG1324" s="228">
        <f>IF(N1324="zákl. přenesená",J1324,0)</f>
        <v>0</v>
      </c>
      <c r="BH1324" s="228">
        <f>IF(N1324="sníž. přenesená",J1324,0)</f>
        <v>0</v>
      </c>
      <c r="BI1324" s="228">
        <f>IF(N1324="nulová",J1324,0)</f>
        <v>0</v>
      </c>
      <c r="BJ1324" s="20" t="s">
        <v>77</v>
      </c>
      <c r="BK1324" s="228">
        <f>ROUND(I1324*H1324,2)</f>
        <v>0</v>
      </c>
      <c r="BL1324" s="20" t="s">
        <v>157</v>
      </c>
      <c r="BM1324" s="227" t="s">
        <v>1439</v>
      </c>
    </row>
    <row r="1325" s="2" customFormat="1">
      <c r="A1325" s="41"/>
      <c r="B1325" s="42"/>
      <c r="C1325" s="43"/>
      <c r="D1325" s="229" t="s">
        <v>159</v>
      </c>
      <c r="E1325" s="43"/>
      <c r="F1325" s="230" t="s">
        <v>1440</v>
      </c>
      <c r="G1325" s="43"/>
      <c r="H1325" s="43"/>
      <c r="I1325" s="231"/>
      <c r="J1325" s="43"/>
      <c r="K1325" s="43"/>
      <c r="L1325" s="47"/>
      <c r="M1325" s="232"/>
      <c r="N1325" s="233"/>
      <c r="O1325" s="87"/>
      <c r="P1325" s="87"/>
      <c r="Q1325" s="87"/>
      <c r="R1325" s="87"/>
      <c r="S1325" s="87"/>
      <c r="T1325" s="88"/>
      <c r="U1325" s="41"/>
      <c r="V1325" s="41"/>
      <c r="W1325" s="41"/>
      <c r="X1325" s="41"/>
      <c r="Y1325" s="41"/>
      <c r="Z1325" s="41"/>
      <c r="AA1325" s="41"/>
      <c r="AB1325" s="41"/>
      <c r="AC1325" s="41"/>
      <c r="AD1325" s="41"/>
      <c r="AE1325" s="41"/>
      <c r="AT1325" s="20" t="s">
        <v>159</v>
      </c>
      <c r="AU1325" s="20" t="s">
        <v>81</v>
      </c>
    </row>
    <row r="1326" s="13" customFormat="1">
      <c r="A1326" s="13"/>
      <c r="B1326" s="234"/>
      <c r="C1326" s="235"/>
      <c r="D1326" s="236" t="s">
        <v>161</v>
      </c>
      <c r="E1326" s="237" t="s">
        <v>21</v>
      </c>
      <c r="F1326" s="238" t="s">
        <v>1441</v>
      </c>
      <c r="G1326" s="235"/>
      <c r="H1326" s="237" t="s">
        <v>21</v>
      </c>
      <c r="I1326" s="239"/>
      <c r="J1326" s="235"/>
      <c r="K1326" s="235"/>
      <c r="L1326" s="240"/>
      <c r="M1326" s="241"/>
      <c r="N1326" s="242"/>
      <c r="O1326" s="242"/>
      <c r="P1326" s="242"/>
      <c r="Q1326" s="242"/>
      <c r="R1326" s="242"/>
      <c r="S1326" s="242"/>
      <c r="T1326" s="243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T1326" s="244" t="s">
        <v>161</v>
      </c>
      <c r="AU1326" s="244" t="s">
        <v>81</v>
      </c>
      <c r="AV1326" s="13" t="s">
        <v>77</v>
      </c>
      <c r="AW1326" s="13" t="s">
        <v>34</v>
      </c>
      <c r="AX1326" s="13" t="s">
        <v>73</v>
      </c>
      <c r="AY1326" s="244" t="s">
        <v>149</v>
      </c>
    </row>
    <row r="1327" s="14" customFormat="1">
      <c r="A1327" s="14"/>
      <c r="B1327" s="245"/>
      <c r="C1327" s="246"/>
      <c r="D1327" s="236" t="s">
        <v>161</v>
      </c>
      <c r="E1327" s="247" t="s">
        <v>21</v>
      </c>
      <c r="F1327" s="248" t="s">
        <v>1442</v>
      </c>
      <c r="G1327" s="246"/>
      <c r="H1327" s="249">
        <v>55</v>
      </c>
      <c r="I1327" s="250"/>
      <c r="J1327" s="246"/>
      <c r="K1327" s="246"/>
      <c r="L1327" s="251"/>
      <c r="M1327" s="252"/>
      <c r="N1327" s="253"/>
      <c r="O1327" s="253"/>
      <c r="P1327" s="253"/>
      <c r="Q1327" s="253"/>
      <c r="R1327" s="253"/>
      <c r="S1327" s="253"/>
      <c r="T1327" s="254"/>
      <c r="U1327" s="14"/>
      <c r="V1327" s="14"/>
      <c r="W1327" s="14"/>
      <c r="X1327" s="14"/>
      <c r="Y1327" s="14"/>
      <c r="Z1327" s="14"/>
      <c r="AA1327" s="14"/>
      <c r="AB1327" s="14"/>
      <c r="AC1327" s="14"/>
      <c r="AD1327" s="14"/>
      <c r="AE1327" s="14"/>
      <c r="AT1327" s="255" t="s">
        <v>161</v>
      </c>
      <c r="AU1327" s="255" t="s">
        <v>81</v>
      </c>
      <c r="AV1327" s="14" t="s">
        <v>81</v>
      </c>
      <c r="AW1327" s="14" t="s">
        <v>34</v>
      </c>
      <c r="AX1327" s="14" t="s">
        <v>73</v>
      </c>
      <c r="AY1327" s="255" t="s">
        <v>149</v>
      </c>
    </row>
    <row r="1328" s="15" customFormat="1">
      <c r="A1328" s="15"/>
      <c r="B1328" s="256"/>
      <c r="C1328" s="257"/>
      <c r="D1328" s="236" t="s">
        <v>161</v>
      </c>
      <c r="E1328" s="258" t="s">
        <v>21</v>
      </c>
      <c r="F1328" s="259" t="s">
        <v>164</v>
      </c>
      <c r="G1328" s="257"/>
      <c r="H1328" s="260">
        <v>55</v>
      </c>
      <c r="I1328" s="261"/>
      <c r="J1328" s="257"/>
      <c r="K1328" s="257"/>
      <c r="L1328" s="262"/>
      <c r="M1328" s="263"/>
      <c r="N1328" s="264"/>
      <c r="O1328" s="264"/>
      <c r="P1328" s="264"/>
      <c r="Q1328" s="264"/>
      <c r="R1328" s="264"/>
      <c r="S1328" s="264"/>
      <c r="T1328" s="265"/>
      <c r="U1328" s="15"/>
      <c r="V1328" s="15"/>
      <c r="W1328" s="15"/>
      <c r="X1328" s="15"/>
      <c r="Y1328" s="15"/>
      <c r="Z1328" s="15"/>
      <c r="AA1328" s="15"/>
      <c r="AB1328" s="15"/>
      <c r="AC1328" s="15"/>
      <c r="AD1328" s="15"/>
      <c r="AE1328" s="15"/>
      <c r="AT1328" s="266" t="s">
        <v>161</v>
      </c>
      <c r="AU1328" s="266" t="s">
        <v>81</v>
      </c>
      <c r="AV1328" s="15" t="s">
        <v>157</v>
      </c>
      <c r="AW1328" s="15" t="s">
        <v>34</v>
      </c>
      <c r="AX1328" s="15" t="s">
        <v>77</v>
      </c>
      <c r="AY1328" s="266" t="s">
        <v>149</v>
      </c>
    </row>
    <row r="1329" s="2" customFormat="1" ht="37.8" customHeight="1">
      <c r="A1329" s="41"/>
      <c r="B1329" s="42"/>
      <c r="C1329" s="216" t="s">
        <v>1443</v>
      </c>
      <c r="D1329" s="216" t="s">
        <v>152</v>
      </c>
      <c r="E1329" s="217" t="s">
        <v>1444</v>
      </c>
      <c r="F1329" s="218" t="s">
        <v>1445</v>
      </c>
      <c r="G1329" s="219" t="s">
        <v>699</v>
      </c>
      <c r="H1329" s="220">
        <v>24</v>
      </c>
      <c r="I1329" s="221"/>
      <c r="J1329" s="222">
        <f>ROUND(I1329*H1329,2)</f>
        <v>0</v>
      </c>
      <c r="K1329" s="218" t="s">
        <v>156</v>
      </c>
      <c r="L1329" s="47"/>
      <c r="M1329" s="223" t="s">
        <v>21</v>
      </c>
      <c r="N1329" s="224" t="s">
        <v>44</v>
      </c>
      <c r="O1329" s="87"/>
      <c r="P1329" s="225">
        <f>O1329*H1329</f>
        <v>0</v>
      </c>
      <c r="Q1329" s="225">
        <v>4.0000000000000003E-05</v>
      </c>
      <c r="R1329" s="225">
        <f>Q1329*H1329</f>
        <v>0.00096000000000000013</v>
      </c>
      <c r="S1329" s="225">
        <v>0</v>
      </c>
      <c r="T1329" s="226">
        <f>S1329*H1329</f>
        <v>0</v>
      </c>
      <c r="U1329" s="41"/>
      <c r="V1329" s="41"/>
      <c r="W1329" s="41"/>
      <c r="X1329" s="41"/>
      <c r="Y1329" s="41"/>
      <c r="Z1329" s="41"/>
      <c r="AA1329" s="41"/>
      <c r="AB1329" s="41"/>
      <c r="AC1329" s="41"/>
      <c r="AD1329" s="41"/>
      <c r="AE1329" s="41"/>
      <c r="AR1329" s="227" t="s">
        <v>157</v>
      </c>
      <c r="AT1329" s="227" t="s">
        <v>152</v>
      </c>
      <c r="AU1329" s="227" t="s">
        <v>81</v>
      </c>
      <c r="AY1329" s="20" t="s">
        <v>149</v>
      </c>
      <c r="BE1329" s="228">
        <f>IF(N1329="základní",J1329,0)</f>
        <v>0</v>
      </c>
      <c r="BF1329" s="228">
        <f>IF(N1329="snížená",J1329,0)</f>
        <v>0</v>
      </c>
      <c r="BG1329" s="228">
        <f>IF(N1329="zákl. přenesená",J1329,0)</f>
        <v>0</v>
      </c>
      <c r="BH1329" s="228">
        <f>IF(N1329="sníž. přenesená",J1329,0)</f>
        <v>0</v>
      </c>
      <c r="BI1329" s="228">
        <f>IF(N1329="nulová",J1329,0)</f>
        <v>0</v>
      </c>
      <c r="BJ1329" s="20" t="s">
        <v>77</v>
      </c>
      <c r="BK1329" s="228">
        <f>ROUND(I1329*H1329,2)</f>
        <v>0</v>
      </c>
      <c r="BL1329" s="20" t="s">
        <v>157</v>
      </c>
      <c r="BM1329" s="227" t="s">
        <v>1446</v>
      </c>
    </row>
    <row r="1330" s="2" customFormat="1">
      <c r="A1330" s="41"/>
      <c r="B1330" s="42"/>
      <c r="C1330" s="43"/>
      <c r="D1330" s="229" t="s">
        <v>159</v>
      </c>
      <c r="E1330" s="43"/>
      <c r="F1330" s="230" t="s">
        <v>1447</v>
      </c>
      <c r="G1330" s="43"/>
      <c r="H1330" s="43"/>
      <c r="I1330" s="231"/>
      <c r="J1330" s="43"/>
      <c r="K1330" s="43"/>
      <c r="L1330" s="47"/>
      <c r="M1330" s="232"/>
      <c r="N1330" s="233"/>
      <c r="O1330" s="87"/>
      <c r="P1330" s="87"/>
      <c r="Q1330" s="87"/>
      <c r="R1330" s="87"/>
      <c r="S1330" s="87"/>
      <c r="T1330" s="88"/>
      <c r="U1330" s="41"/>
      <c r="V1330" s="41"/>
      <c r="W1330" s="41"/>
      <c r="X1330" s="41"/>
      <c r="Y1330" s="41"/>
      <c r="Z1330" s="41"/>
      <c r="AA1330" s="41"/>
      <c r="AB1330" s="41"/>
      <c r="AC1330" s="41"/>
      <c r="AD1330" s="41"/>
      <c r="AE1330" s="41"/>
      <c r="AT1330" s="20" t="s">
        <v>159</v>
      </c>
      <c r="AU1330" s="20" t="s">
        <v>81</v>
      </c>
    </row>
    <row r="1331" s="13" customFormat="1">
      <c r="A1331" s="13"/>
      <c r="B1331" s="234"/>
      <c r="C1331" s="235"/>
      <c r="D1331" s="236" t="s">
        <v>161</v>
      </c>
      <c r="E1331" s="237" t="s">
        <v>21</v>
      </c>
      <c r="F1331" s="238" t="s">
        <v>1448</v>
      </c>
      <c r="G1331" s="235"/>
      <c r="H1331" s="237" t="s">
        <v>21</v>
      </c>
      <c r="I1331" s="239"/>
      <c r="J1331" s="235"/>
      <c r="K1331" s="235"/>
      <c r="L1331" s="240"/>
      <c r="M1331" s="241"/>
      <c r="N1331" s="242"/>
      <c r="O1331" s="242"/>
      <c r="P1331" s="242"/>
      <c r="Q1331" s="242"/>
      <c r="R1331" s="242"/>
      <c r="S1331" s="242"/>
      <c r="T1331" s="243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244" t="s">
        <v>161</v>
      </c>
      <c r="AU1331" s="244" t="s">
        <v>81</v>
      </c>
      <c r="AV1331" s="13" t="s">
        <v>77</v>
      </c>
      <c r="AW1331" s="13" t="s">
        <v>34</v>
      </c>
      <c r="AX1331" s="13" t="s">
        <v>73</v>
      </c>
      <c r="AY1331" s="244" t="s">
        <v>149</v>
      </c>
    </row>
    <row r="1332" s="14" customFormat="1">
      <c r="A1332" s="14"/>
      <c r="B1332" s="245"/>
      <c r="C1332" s="246"/>
      <c r="D1332" s="236" t="s">
        <v>161</v>
      </c>
      <c r="E1332" s="247" t="s">
        <v>21</v>
      </c>
      <c r="F1332" s="248" t="s">
        <v>1449</v>
      </c>
      <c r="G1332" s="246"/>
      <c r="H1332" s="249">
        <v>24</v>
      </c>
      <c r="I1332" s="250"/>
      <c r="J1332" s="246"/>
      <c r="K1332" s="246"/>
      <c r="L1332" s="251"/>
      <c r="M1332" s="252"/>
      <c r="N1332" s="253"/>
      <c r="O1332" s="253"/>
      <c r="P1332" s="253"/>
      <c r="Q1332" s="253"/>
      <c r="R1332" s="253"/>
      <c r="S1332" s="253"/>
      <c r="T1332" s="254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55" t="s">
        <v>161</v>
      </c>
      <c r="AU1332" s="255" t="s">
        <v>81</v>
      </c>
      <c r="AV1332" s="14" t="s">
        <v>81</v>
      </c>
      <c r="AW1332" s="14" t="s">
        <v>34</v>
      </c>
      <c r="AX1332" s="14" t="s">
        <v>73</v>
      </c>
      <c r="AY1332" s="255" t="s">
        <v>149</v>
      </c>
    </row>
    <row r="1333" s="15" customFormat="1">
      <c r="A1333" s="15"/>
      <c r="B1333" s="256"/>
      <c r="C1333" s="257"/>
      <c r="D1333" s="236" t="s">
        <v>161</v>
      </c>
      <c r="E1333" s="258" t="s">
        <v>21</v>
      </c>
      <c r="F1333" s="259" t="s">
        <v>164</v>
      </c>
      <c r="G1333" s="257"/>
      <c r="H1333" s="260">
        <v>24</v>
      </c>
      <c r="I1333" s="261"/>
      <c r="J1333" s="257"/>
      <c r="K1333" s="257"/>
      <c r="L1333" s="262"/>
      <c r="M1333" s="263"/>
      <c r="N1333" s="264"/>
      <c r="O1333" s="264"/>
      <c r="P1333" s="264"/>
      <c r="Q1333" s="264"/>
      <c r="R1333" s="264"/>
      <c r="S1333" s="264"/>
      <c r="T1333" s="265"/>
      <c r="U1333" s="15"/>
      <c r="V1333" s="15"/>
      <c r="W1333" s="15"/>
      <c r="X1333" s="15"/>
      <c r="Y1333" s="15"/>
      <c r="Z1333" s="15"/>
      <c r="AA1333" s="15"/>
      <c r="AB1333" s="15"/>
      <c r="AC1333" s="15"/>
      <c r="AD1333" s="15"/>
      <c r="AE1333" s="15"/>
      <c r="AT1333" s="266" t="s">
        <v>161</v>
      </c>
      <c r="AU1333" s="266" t="s">
        <v>81</v>
      </c>
      <c r="AV1333" s="15" t="s">
        <v>157</v>
      </c>
      <c r="AW1333" s="15" t="s">
        <v>34</v>
      </c>
      <c r="AX1333" s="15" t="s">
        <v>77</v>
      </c>
      <c r="AY1333" s="266" t="s">
        <v>149</v>
      </c>
    </row>
    <row r="1334" s="2" customFormat="1" ht="33" customHeight="1">
      <c r="A1334" s="41"/>
      <c r="B1334" s="42"/>
      <c r="C1334" s="216" t="s">
        <v>1450</v>
      </c>
      <c r="D1334" s="216" t="s">
        <v>152</v>
      </c>
      <c r="E1334" s="217" t="s">
        <v>1451</v>
      </c>
      <c r="F1334" s="218" t="s">
        <v>1452</v>
      </c>
      <c r="G1334" s="219" t="s">
        <v>699</v>
      </c>
      <c r="H1334" s="220">
        <v>55</v>
      </c>
      <c r="I1334" s="221"/>
      <c r="J1334" s="222">
        <f>ROUND(I1334*H1334,2)</f>
        <v>0</v>
      </c>
      <c r="K1334" s="218" t="s">
        <v>156</v>
      </c>
      <c r="L1334" s="47"/>
      <c r="M1334" s="223" t="s">
        <v>21</v>
      </c>
      <c r="N1334" s="224" t="s">
        <v>44</v>
      </c>
      <c r="O1334" s="87"/>
      <c r="P1334" s="225">
        <f>O1334*H1334</f>
        <v>0</v>
      </c>
      <c r="Q1334" s="225">
        <v>0.00023000000000000001</v>
      </c>
      <c r="R1334" s="225">
        <f>Q1334*H1334</f>
        <v>0.01265</v>
      </c>
      <c r="S1334" s="225">
        <v>0</v>
      </c>
      <c r="T1334" s="226">
        <f>S1334*H1334</f>
        <v>0</v>
      </c>
      <c r="U1334" s="41"/>
      <c r="V1334" s="41"/>
      <c r="W1334" s="41"/>
      <c r="X1334" s="41"/>
      <c r="Y1334" s="41"/>
      <c r="Z1334" s="41"/>
      <c r="AA1334" s="41"/>
      <c r="AB1334" s="41"/>
      <c r="AC1334" s="41"/>
      <c r="AD1334" s="41"/>
      <c r="AE1334" s="41"/>
      <c r="AR1334" s="227" t="s">
        <v>157</v>
      </c>
      <c r="AT1334" s="227" t="s">
        <v>152</v>
      </c>
      <c r="AU1334" s="227" t="s">
        <v>81</v>
      </c>
      <c r="AY1334" s="20" t="s">
        <v>149</v>
      </c>
      <c r="BE1334" s="228">
        <f>IF(N1334="základní",J1334,0)</f>
        <v>0</v>
      </c>
      <c r="BF1334" s="228">
        <f>IF(N1334="snížená",J1334,0)</f>
        <v>0</v>
      </c>
      <c r="BG1334" s="228">
        <f>IF(N1334="zákl. přenesená",J1334,0)</f>
        <v>0</v>
      </c>
      <c r="BH1334" s="228">
        <f>IF(N1334="sníž. přenesená",J1334,0)</f>
        <v>0</v>
      </c>
      <c r="BI1334" s="228">
        <f>IF(N1334="nulová",J1334,0)</f>
        <v>0</v>
      </c>
      <c r="BJ1334" s="20" t="s">
        <v>77</v>
      </c>
      <c r="BK1334" s="228">
        <f>ROUND(I1334*H1334,2)</f>
        <v>0</v>
      </c>
      <c r="BL1334" s="20" t="s">
        <v>157</v>
      </c>
      <c r="BM1334" s="227" t="s">
        <v>1453</v>
      </c>
    </row>
    <row r="1335" s="2" customFormat="1">
      <c r="A1335" s="41"/>
      <c r="B1335" s="42"/>
      <c r="C1335" s="43"/>
      <c r="D1335" s="229" t="s">
        <v>159</v>
      </c>
      <c r="E1335" s="43"/>
      <c r="F1335" s="230" t="s">
        <v>1454</v>
      </c>
      <c r="G1335" s="43"/>
      <c r="H1335" s="43"/>
      <c r="I1335" s="231"/>
      <c r="J1335" s="43"/>
      <c r="K1335" s="43"/>
      <c r="L1335" s="47"/>
      <c r="M1335" s="232"/>
      <c r="N1335" s="233"/>
      <c r="O1335" s="87"/>
      <c r="P1335" s="87"/>
      <c r="Q1335" s="87"/>
      <c r="R1335" s="87"/>
      <c r="S1335" s="87"/>
      <c r="T1335" s="88"/>
      <c r="U1335" s="41"/>
      <c r="V1335" s="41"/>
      <c r="W1335" s="41"/>
      <c r="X1335" s="41"/>
      <c r="Y1335" s="41"/>
      <c r="Z1335" s="41"/>
      <c r="AA1335" s="41"/>
      <c r="AB1335" s="41"/>
      <c r="AC1335" s="41"/>
      <c r="AD1335" s="41"/>
      <c r="AE1335" s="41"/>
      <c r="AT1335" s="20" t="s">
        <v>159</v>
      </c>
      <c r="AU1335" s="20" t="s">
        <v>81</v>
      </c>
    </row>
    <row r="1336" s="13" customFormat="1">
      <c r="A1336" s="13"/>
      <c r="B1336" s="234"/>
      <c r="C1336" s="235"/>
      <c r="D1336" s="236" t="s">
        <v>161</v>
      </c>
      <c r="E1336" s="237" t="s">
        <v>21</v>
      </c>
      <c r="F1336" s="238" t="s">
        <v>1441</v>
      </c>
      <c r="G1336" s="235"/>
      <c r="H1336" s="237" t="s">
        <v>21</v>
      </c>
      <c r="I1336" s="239"/>
      <c r="J1336" s="235"/>
      <c r="K1336" s="235"/>
      <c r="L1336" s="240"/>
      <c r="M1336" s="241"/>
      <c r="N1336" s="242"/>
      <c r="O1336" s="242"/>
      <c r="P1336" s="242"/>
      <c r="Q1336" s="242"/>
      <c r="R1336" s="242"/>
      <c r="S1336" s="242"/>
      <c r="T1336" s="24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44" t="s">
        <v>161</v>
      </c>
      <c r="AU1336" s="244" t="s">
        <v>81</v>
      </c>
      <c r="AV1336" s="13" t="s">
        <v>77</v>
      </c>
      <c r="AW1336" s="13" t="s">
        <v>34</v>
      </c>
      <c r="AX1336" s="13" t="s">
        <v>73</v>
      </c>
      <c r="AY1336" s="244" t="s">
        <v>149</v>
      </c>
    </row>
    <row r="1337" s="14" customFormat="1">
      <c r="A1337" s="14"/>
      <c r="B1337" s="245"/>
      <c r="C1337" s="246"/>
      <c r="D1337" s="236" t="s">
        <v>161</v>
      </c>
      <c r="E1337" s="247" t="s">
        <v>21</v>
      </c>
      <c r="F1337" s="248" t="s">
        <v>1442</v>
      </c>
      <c r="G1337" s="246"/>
      <c r="H1337" s="249">
        <v>55</v>
      </c>
      <c r="I1337" s="250"/>
      <c r="J1337" s="246"/>
      <c r="K1337" s="246"/>
      <c r="L1337" s="251"/>
      <c r="M1337" s="252"/>
      <c r="N1337" s="253"/>
      <c r="O1337" s="253"/>
      <c r="P1337" s="253"/>
      <c r="Q1337" s="253"/>
      <c r="R1337" s="253"/>
      <c r="S1337" s="253"/>
      <c r="T1337" s="25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255" t="s">
        <v>161</v>
      </c>
      <c r="AU1337" s="255" t="s">
        <v>81</v>
      </c>
      <c r="AV1337" s="14" t="s">
        <v>81</v>
      </c>
      <c r="AW1337" s="14" t="s">
        <v>34</v>
      </c>
      <c r="AX1337" s="14" t="s">
        <v>73</v>
      </c>
      <c r="AY1337" s="255" t="s">
        <v>149</v>
      </c>
    </row>
    <row r="1338" s="15" customFormat="1">
      <c r="A1338" s="15"/>
      <c r="B1338" s="256"/>
      <c r="C1338" s="257"/>
      <c r="D1338" s="236" t="s">
        <v>161</v>
      </c>
      <c r="E1338" s="258" t="s">
        <v>21</v>
      </c>
      <c r="F1338" s="259" t="s">
        <v>164</v>
      </c>
      <c r="G1338" s="257"/>
      <c r="H1338" s="260">
        <v>55</v>
      </c>
      <c r="I1338" s="261"/>
      <c r="J1338" s="257"/>
      <c r="K1338" s="257"/>
      <c r="L1338" s="262"/>
      <c r="M1338" s="263"/>
      <c r="N1338" s="264"/>
      <c r="O1338" s="264"/>
      <c r="P1338" s="264"/>
      <c r="Q1338" s="264"/>
      <c r="R1338" s="264"/>
      <c r="S1338" s="264"/>
      <c r="T1338" s="265"/>
      <c r="U1338" s="15"/>
      <c r="V1338" s="15"/>
      <c r="W1338" s="15"/>
      <c r="X1338" s="15"/>
      <c r="Y1338" s="15"/>
      <c r="Z1338" s="15"/>
      <c r="AA1338" s="15"/>
      <c r="AB1338" s="15"/>
      <c r="AC1338" s="15"/>
      <c r="AD1338" s="15"/>
      <c r="AE1338" s="15"/>
      <c r="AT1338" s="266" t="s">
        <v>161</v>
      </c>
      <c r="AU1338" s="266" t="s">
        <v>81</v>
      </c>
      <c r="AV1338" s="15" t="s">
        <v>157</v>
      </c>
      <c r="AW1338" s="15" t="s">
        <v>34</v>
      </c>
      <c r="AX1338" s="15" t="s">
        <v>77</v>
      </c>
      <c r="AY1338" s="266" t="s">
        <v>149</v>
      </c>
    </row>
    <row r="1339" s="2" customFormat="1" ht="33" customHeight="1">
      <c r="A1339" s="41"/>
      <c r="B1339" s="42"/>
      <c r="C1339" s="216" t="s">
        <v>1455</v>
      </c>
      <c r="D1339" s="216" t="s">
        <v>152</v>
      </c>
      <c r="E1339" s="217" t="s">
        <v>1456</v>
      </c>
      <c r="F1339" s="218" t="s">
        <v>1457</v>
      </c>
      <c r="G1339" s="219" t="s">
        <v>699</v>
      </c>
      <c r="H1339" s="220">
        <v>24</v>
      </c>
      <c r="I1339" s="221"/>
      <c r="J1339" s="222">
        <f>ROUND(I1339*H1339,2)</f>
        <v>0</v>
      </c>
      <c r="K1339" s="218" t="s">
        <v>156</v>
      </c>
      <c r="L1339" s="47"/>
      <c r="M1339" s="223" t="s">
        <v>21</v>
      </c>
      <c r="N1339" s="224" t="s">
        <v>44</v>
      </c>
      <c r="O1339" s="87"/>
      <c r="P1339" s="225">
        <f>O1339*H1339</f>
        <v>0</v>
      </c>
      <c r="Q1339" s="225">
        <v>0.00027999999999999998</v>
      </c>
      <c r="R1339" s="225">
        <f>Q1339*H1339</f>
        <v>0.0067199999999999994</v>
      </c>
      <c r="S1339" s="225">
        <v>0</v>
      </c>
      <c r="T1339" s="226">
        <f>S1339*H1339</f>
        <v>0</v>
      </c>
      <c r="U1339" s="41"/>
      <c r="V1339" s="41"/>
      <c r="W1339" s="41"/>
      <c r="X1339" s="41"/>
      <c r="Y1339" s="41"/>
      <c r="Z1339" s="41"/>
      <c r="AA1339" s="41"/>
      <c r="AB1339" s="41"/>
      <c r="AC1339" s="41"/>
      <c r="AD1339" s="41"/>
      <c r="AE1339" s="41"/>
      <c r="AR1339" s="227" t="s">
        <v>157</v>
      </c>
      <c r="AT1339" s="227" t="s">
        <v>152</v>
      </c>
      <c r="AU1339" s="227" t="s">
        <v>81</v>
      </c>
      <c r="AY1339" s="20" t="s">
        <v>149</v>
      </c>
      <c r="BE1339" s="228">
        <f>IF(N1339="základní",J1339,0)</f>
        <v>0</v>
      </c>
      <c r="BF1339" s="228">
        <f>IF(N1339="snížená",J1339,0)</f>
        <v>0</v>
      </c>
      <c r="BG1339" s="228">
        <f>IF(N1339="zákl. přenesená",J1339,0)</f>
        <v>0</v>
      </c>
      <c r="BH1339" s="228">
        <f>IF(N1339="sníž. přenesená",J1339,0)</f>
        <v>0</v>
      </c>
      <c r="BI1339" s="228">
        <f>IF(N1339="nulová",J1339,0)</f>
        <v>0</v>
      </c>
      <c r="BJ1339" s="20" t="s">
        <v>77</v>
      </c>
      <c r="BK1339" s="228">
        <f>ROUND(I1339*H1339,2)</f>
        <v>0</v>
      </c>
      <c r="BL1339" s="20" t="s">
        <v>157</v>
      </c>
      <c r="BM1339" s="227" t="s">
        <v>1458</v>
      </c>
    </row>
    <row r="1340" s="2" customFormat="1">
      <c r="A1340" s="41"/>
      <c r="B1340" s="42"/>
      <c r="C1340" s="43"/>
      <c r="D1340" s="229" t="s">
        <v>159</v>
      </c>
      <c r="E1340" s="43"/>
      <c r="F1340" s="230" t="s">
        <v>1459</v>
      </c>
      <c r="G1340" s="43"/>
      <c r="H1340" s="43"/>
      <c r="I1340" s="231"/>
      <c r="J1340" s="43"/>
      <c r="K1340" s="43"/>
      <c r="L1340" s="47"/>
      <c r="M1340" s="232"/>
      <c r="N1340" s="233"/>
      <c r="O1340" s="87"/>
      <c r="P1340" s="87"/>
      <c r="Q1340" s="87"/>
      <c r="R1340" s="87"/>
      <c r="S1340" s="87"/>
      <c r="T1340" s="88"/>
      <c r="U1340" s="41"/>
      <c r="V1340" s="41"/>
      <c r="W1340" s="41"/>
      <c r="X1340" s="41"/>
      <c r="Y1340" s="41"/>
      <c r="Z1340" s="41"/>
      <c r="AA1340" s="41"/>
      <c r="AB1340" s="41"/>
      <c r="AC1340" s="41"/>
      <c r="AD1340" s="41"/>
      <c r="AE1340" s="41"/>
      <c r="AT1340" s="20" t="s">
        <v>159</v>
      </c>
      <c r="AU1340" s="20" t="s">
        <v>81</v>
      </c>
    </row>
    <row r="1341" s="13" customFormat="1">
      <c r="A1341" s="13"/>
      <c r="B1341" s="234"/>
      <c r="C1341" s="235"/>
      <c r="D1341" s="236" t="s">
        <v>161</v>
      </c>
      <c r="E1341" s="237" t="s">
        <v>21</v>
      </c>
      <c r="F1341" s="238" t="s">
        <v>1448</v>
      </c>
      <c r="G1341" s="235"/>
      <c r="H1341" s="237" t="s">
        <v>21</v>
      </c>
      <c r="I1341" s="239"/>
      <c r="J1341" s="235"/>
      <c r="K1341" s="235"/>
      <c r="L1341" s="240"/>
      <c r="M1341" s="241"/>
      <c r="N1341" s="242"/>
      <c r="O1341" s="242"/>
      <c r="P1341" s="242"/>
      <c r="Q1341" s="242"/>
      <c r="R1341" s="242"/>
      <c r="S1341" s="242"/>
      <c r="T1341" s="243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T1341" s="244" t="s">
        <v>161</v>
      </c>
      <c r="AU1341" s="244" t="s">
        <v>81</v>
      </c>
      <c r="AV1341" s="13" t="s">
        <v>77</v>
      </c>
      <c r="AW1341" s="13" t="s">
        <v>34</v>
      </c>
      <c r="AX1341" s="13" t="s">
        <v>73</v>
      </c>
      <c r="AY1341" s="244" t="s">
        <v>149</v>
      </c>
    </row>
    <row r="1342" s="14" customFormat="1">
      <c r="A1342" s="14"/>
      <c r="B1342" s="245"/>
      <c r="C1342" s="246"/>
      <c r="D1342" s="236" t="s">
        <v>161</v>
      </c>
      <c r="E1342" s="247" t="s">
        <v>21</v>
      </c>
      <c r="F1342" s="248" t="s">
        <v>1449</v>
      </c>
      <c r="G1342" s="246"/>
      <c r="H1342" s="249">
        <v>24</v>
      </c>
      <c r="I1342" s="250"/>
      <c r="J1342" s="246"/>
      <c r="K1342" s="246"/>
      <c r="L1342" s="251"/>
      <c r="M1342" s="252"/>
      <c r="N1342" s="253"/>
      <c r="O1342" s="253"/>
      <c r="P1342" s="253"/>
      <c r="Q1342" s="253"/>
      <c r="R1342" s="253"/>
      <c r="S1342" s="253"/>
      <c r="T1342" s="254"/>
      <c r="U1342" s="14"/>
      <c r="V1342" s="14"/>
      <c r="W1342" s="14"/>
      <c r="X1342" s="14"/>
      <c r="Y1342" s="14"/>
      <c r="Z1342" s="14"/>
      <c r="AA1342" s="14"/>
      <c r="AB1342" s="14"/>
      <c r="AC1342" s="14"/>
      <c r="AD1342" s="14"/>
      <c r="AE1342" s="14"/>
      <c r="AT1342" s="255" t="s">
        <v>161</v>
      </c>
      <c r="AU1342" s="255" t="s">
        <v>81</v>
      </c>
      <c r="AV1342" s="14" t="s">
        <v>81</v>
      </c>
      <c r="AW1342" s="14" t="s">
        <v>34</v>
      </c>
      <c r="AX1342" s="14" t="s">
        <v>73</v>
      </c>
      <c r="AY1342" s="255" t="s">
        <v>149</v>
      </c>
    </row>
    <row r="1343" s="15" customFormat="1">
      <c r="A1343" s="15"/>
      <c r="B1343" s="256"/>
      <c r="C1343" s="257"/>
      <c r="D1343" s="236" t="s">
        <v>161</v>
      </c>
      <c r="E1343" s="258" t="s">
        <v>21</v>
      </c>
      <c r="F1343" s="259" t="s">
        <v>164</v>
      </c>
      <c r="G1343" s="257"/>
      <c r="H1343" s="260">
        <v>24</v>
      </c>
      <c r="I1343" s="261"/>
      <c r="J1343" s="257"/>
      <c r="K1343" s="257"/>
      <c r="L1343" s="262"/>
      <c r="M1343" s="263"/>
      <c r="N1343" s="264"/>
      <c r="O1343" s="264"/>
      <c r="P1343" s="264"/>
      <c r="Q1343" s="264"/>
      <c r="R1343" s="264"/>
      <c r="S1343" s="264"/>
      <c r="T1343" s="265"/>
      <c r="U1343" s="15"/>
      <c r="V1343" s="15"/>
      <c r="W1343" s="15"/>
      <c r="X1343" s="15"/>
      <c r="Y1343" s="15"/>
      <c r="Z1343" s="15"/>
      <c r="AA1343" s="15"/>
      <c r="AB1343" s="15"/>
      <c r="AC1343" s="15"/>
      <c r="AD1343" s="15"/>
      <c r="AE1343" s="15"/>
      <c r="AT1343" s="266" t="s">
        <v>161</v>
      </c>
      <c r="AU1343" s="266" t="s">
        <v>81</v>
      </c>
      <c r="AV1343" s="15" t="s">
        <v>157</v>
      </c>
      <c r="AW1343" s="15" t="s">
        <v>34</v>
      </c>
      <c r="AX1343" s="15" t="s">
        <v>77</v>
      </c>
      <c r="AY1343" s="266" t="s">
        <v>149</v>
      </c>
    </row>
    <row r="1344" s="2" customFormat="1" ht="24.15" customHeight="1">
      <c r="A1344" s="41"/>
      <c r="B1344" s="42"/>
      <c r="C1344" s="216" t="s">
        <v>1460</v>
      </c>
      <c r="D1344" s="216" t="s">
        <v>152</v>
      </c>
      <c r="E1344" s="217" t="s">
        <v>1461</v>
      </c>
      <c r="F1344" s="218" t="s">
        <v>1462</v>
      </c>
      <c r="G1344" s="219" t="s">
        <v>155</v>
      </c>
      <c r="H1344" s="220">
        <v>7.2869999999999999</v>
      </c>
      <c r="I1344" s="221"/>
      <c r="J1344" s="222">
        <f>ROUND(I1344*H1344,2)</f>
        <v>0</v>
      </c>
      <c r="K1344" s="218" t="s">
        <v>156</v>
      </c>
      <c r="L1344" s="47"/>
      <c r="M1344" s="223" t="s">
        <v>21</v>
      </c>
      <c r="N1344" s="224" t="s">
        <v>44</v>
      </c>
      <c r="O1344" s="87"/>
      <c r="P1344" s="225">
        <f>O1344*H1344</f>
        <v>0</v>
      </c>
      <c r="Q1344" s="225">
        <v>0</v>
      </c>
      <c r="R1344" s="225">
        <f>Q1344*H1344</f>
        <v>0</v>
      </c>
      <c r="S1344" s="225">
        <v>0.20799999999999999</v>
      </c>
      <c r="T1344" s="226">
        <f>S1344*H1344</f>
        <v>1.5156959999999999</v>
      </c>
      <c r="U1344" s="41"/>
      <c r="V1344" s="41"/>
      <c r="W1344" s="41"/>
      <c r="X1344" s="41"/>
      <c r="Y1344" s="41"/>
      <c r="Z1344" s="41"/>
      <c r="AA1344" s="41"/>
      <c r="AB1344" s="41"/>
      <c r="AC1344" s="41"/>
      <c r="AD1344" s="41"/>
      <c r="AE1344" s="41"/>
      <c r="AR1344" s="227" t="s">
        <v>157</v>
      </c>
      <c r="AT1344" s="227" t="s">
        <v>152</v>
      </c>
      <c r="AU1344" s="227" t="s">
        <v>81</v>
      </c>
      <c r="AY1344" s="20" t="s">
        <v>149</v>
      </c>
      <c r="BE1344" s="228">
        <f>IF(N1344="základní",J1344,0)</f>
        <v>0</v>
      </c>
      <c r="BF1344" s="228">
        <f>IF(N1344="snížená",J1344,0)</f>
        <v>0</v>
      </c>
      <c r="BG1344" s="228">
        <f>IF(N1344="zákl. přenesená",J1344,0)</f>
        <v>0</v>
      </c>
      <c r="BH1344" s="228">
        <f>IF(N1344="sníž. přenesená",J1344,0)</f>
        <v>0</v>
      </c>
      <c r="BI1344" s="228">
        <f>IF(N1344="nulová",J1344,0)</f>
        <v>0</v>
      </c>
      <c r="BJ1344" s="20" t="s">
        <v>77</v>
      </c>
      <c r="BK1344" s="228">
        <f>ROUND(I1344*H1344,2)</f>
        <v>0</v>
      </c>
      <c r="BL1344" s="20" t="s">
        <v>157</v>
      </c>
      <c r="BM1344" s="227" t="s">
        <v>1463</v>
      </c>
    </row>
    <row r="1345" s="2" customFormat="1">
      <c r="A1345" s="41"/>
      <c r="B1345" s="42"/>
      <c r="C1345" s="43"/>
      <c r="D1345" s="229" t="s">
        <v>159</v>
      </c>
      <c r="E1345" s="43"/>
      <c r="F1345" s="230" t="s">
        <v>1464</v>
      </c>
      <c r="G1345" s="43"/>
      <c r="H1345" s="43"/>
      <c r="I1345" s="231"/>
      <c r="J1345" s="43"/>
      <c r="K1345" s="43"/>
      <c r="L1345" s="47"/>
      <c r="M1345" s="232"/>
      <c r="N1345" s="233"/>
      <c r="O1345" s="87"/>
      <c r="P1345" s="87"/>
      <c r="Q1345" s="87"/>
      <c r="R1345" s="87"/>
      <c r="S1345" s="87"/>
      <c r="T1345" s="88"/>
      <c r="U1345" s="41"/>
      <c r="V1345" s="41"/>
      <c r="W1345" s="41"/>
      <c r="X1345" s="41"/>
      <c r="Y1345" s="41"/>
      <c r="Z1345" s="41"/>
      <c r="AA1345" s="41"/>
      <c r="AB1345" s="41"/>
      <c r="AC1345" s="41"/>
      <c r="AD1345" s="41"/>
      <c r="AE1345" s="41"/>
      <c r="AT1345" s="20" t="s">
        <v>159</v>
      </c>
      <c r="AU1345" s="20" t="s">
        <v>81</v>
      </c>
    </row>
    <row r="1346" s="13" customFormat="1">
      <c r="A1346" s="13"/>
      <c r="B1346" s="234"/>
      <c r="C1346" s="235"/>
      <c r="D1346" s="236" t="s">
        <v>161</v>
      </c>
      <c r="E1346" s="237" t="s">
        <v>21</v>
      </c>
      <c r="F1346" s="238" t="s">
        <v>733</v>
      </c>
      <c r="G1346" s="235"/>
      <c r="H1346" s="237" t="s">
        <v>21</v>
      </c>
      <c r="I1346" s="239"/>
      <c r="J1346" s="235"/>
      <c r="K1346" s="235"/>
      <c r="L1346" s="240"/>
      <c r="M1346" s="241"/>
      <c r="N1346" s="242"/>
      <c r="O1346" s="242"/>
      <c r="P1346" s="242"/>
      <c r="Q1346" s="242"/>
      <c r="R1346" s="242"/>
      <c r="S1346" s="242"/>
      <c r="T1346" s="243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44" t="s">
        <v>161</v>
      </c>
      <c r="AU1346" s="244" t="s">
        <v>81</v>
      </c>
      <c r="AV1346" s="13" t="s">
        <v>77</v>
      </c>
      <c r="AW1346" s="13" t="s">
        <v>34</v>
      </c>
      <c r="AX1346" s="13" t="s">
        <v>73</v>
      </c>
      <c r="AY1346" s="244" t="s">
        <v>149</v>
      </c>
    </row>
    <row r="1347" s="14" customFormat="1">
      <c r="A1347" s="14"/>
      <c r="B1347" s="245"/>
      <c r="C1347" s="246"/>
      <c r="D1347" s="236" t="s">
        <v>161</v>
      </c>
      <c r="E1347" s="247" t="s">
        <v>21</v>
      </c>
      <c r="F1347" s="248" t="s">
        <v>1465</v>
      </c>
      <c r="G1347" s="246"/>
      <c r="H1347" s="249">
        <v>7.2869999999999999</v>
      </c>
      <c r="I1347" s="250"/>
      <c r="J1347" s="246"/>
      <c r="K1347" s="246"/>
      <c r="L1347" s="251"/>
      <c r="M1347" s="252"/>
      <c r="N1347" s="253"/>
      <c r="O1347" s="253"/>
      <c r="P1347" s="253"/>
      <c r="Q1347" s="253"/>
      <c r="R1347" s="253"/>
      <c r="S1347" s="253"/>
      <c r="T1347" s="254"/>
      <c r="U1347" s="14"/>
      <c r="V1347" s="14"/>
      <c r="W1347" s="14"/>
      <c r="X1347" s="14"/>
      <c r="Y1347" s="14"/>
      <c r="Z1347" s="14"/>
      <c r="AA1347" s="14"/>
      <c r="AB1347" s="14"/>
      <c r="AC1347" s="14"/>
      <c r="AD1347" s="14"/>
      <c r="AE1347" s="14"/>
      <c r="AT1347" s="255" t="s">
        <v>161</v>
      </c>
      <c r="AU1347" s="255" t="s">
        <v>81</v>
      </c>
      <c r="AV1347" s="14" t="s">
        <v>81</v>
      </c>
      <c r="AW1347" s="14" t="s">
        <v>34</v>
      </c>
      <c r="AX1347" s="14" t="s">
        <v>73</v>
      </c>
      <c r="AY1347" s="255" t="s">
        <v>149</v>
      </c>
    </row>
    <row r="1348" s="15" customFormat="1">
      <c r="A1348" s="15"/>
      <c r="B1348" s="256"/>
      <c r="C1348" s="257"/>
      <c r="D1348" s="236" t="s">
        <v>161</v>
      </c>
      <c r="E1348" s="258" t="s">
        <v>21</v>
      </c>
      <c r="F1348" s="259" t="s">
        <v>164</v>
      </c>
      <c r="G1348" s="257"/>
      <c r="H1348" s="260">
        <v>7.2869999999999999</v>
      </c>
      <c r="I1348" s="261"/>
      <c r="J1348" s="257"/>
      <c r="K1348" s="257"/>
      <c r="L1348" s="262"/>
      <c r="M1348" s="263"/>
      <c r="N1348" s="264"/>
      <c r="O1348" s="264"/>
      <c r="P1348" s="264"/>
      <c r="Q1348" s="264"/>
      <c r="R1348" s="264"/>
      <c r="S1348" s="264"/>
      <c r="T1348" s="265"/>
      <c r="U1348" s="15"/>
      <c r="V1348" s="15"/>
      <c r="W1348" s="15"/>
      <c r="X1348" s="15"/>
      <c r="Y1348" s="15"/>
      <c r="Z1348" s="15"/>
      <c r="AA1348" s="15"/>
      <c r="AB1348" s="15"/>
      <c r="AC1348" s="15"/>
      <c r="AD1348" s="15"/>
      <c r="AE1348" s="15"/>
      <c r="AT1348" s="266" t="s">
        <v>161</v>
      </c>
      <c r="AU1348" s="266" t="s">
        <v>81</v>
      </c>
      <c r="AV1348" s="15" t="s">
        <v>157</v>
      </c>
      <c r="AW1348" s="15" t="s">
        <v>34</v>
      </c>
      <c r="AX1348" s="15" t="s">
        <v>77</v>
      </c>
      <c r="AY1348" s="266" t="s">
        <v>149</v>
      </c>
    </row>
    <row r="1349" s="2" customFormat="1" ht="44.25" customHeight="1">
      <c r="A1349" s="41"/>
      <c r="B1349" s="42"/>
      <c r="C1349" s="216" t="s">
        <v>1466</v>
      </c>
      <c r="D1349" s="216" t="s">
        <v>152</v>
      </c>
      <c r="E1349" s="217" t="s">
        <v>1467</v>
      </c>
      <c r="F1349" s="218" t="s">
        <v>1468</v>
      </c>
      <c r="G1349" s="219" t="s">
        <v>327</v>
      </c>
      <c r="H1349" s="220">
        <v>6.1760000000000002</v>
      </c>
      <c r="I1349" s="221"/>
      <c r="J1349" s="222">
        <f>ROUND(I1349*H1349,2)</f>
        <v>0</v>
      </c>
      <c r="K1349" s="218" t="s">
        <v>156</v>
      </c>
      <c r="L1349" s="47"/>
      <c r="M1349" s="223" t="s">
        <v>21</v>
      </c>
      <c r="N1349" s="224" t="s">
        <v>44</v>
      </c>
      <c r="O1349" s="87"/>
      <c r="P1349" s="225">
        <f>O1349*H1349</f>
        <v>0</v>
      </c>
      <c r="Q1349" s="225">
        <v>0</v>
      </c>
      <c r="R1349" s="225">
        <f>Q1349*H1349</f>
        <v>0</v>
      </c>
      <c r="S1349" s="225">
        <v>1.8</v>
      </c>
      <c r="T1349" s="226">
        <f>S1349*H1349</f>
        <v>11.116800000000001</v>
      </c>
      <c r="U1349" s="41"/>
      <c r="V1349" s="41"/>
      <c r="W1349" s="41"/>
      <c r="X1349" s="41"/>
      <c r="Y1349" s="41"/>
      <c r="Z1349" s="41"/>
      <c r="AA1349" s="41"/>
      <c r="AB1349" s="41"/>
      <c r="AC1349" s="41"/>
      <c r="AD1349" s="41"/>
      <c r="AE1349" s="41"/>
      <c r="AR1349" s="227" t="s">
        <v>157</v>
      </c>
      <c r="AT1349" s="227" t="s">
        <v>152</v>
      </c>
      <c r="AU1349" s="227" t="s">
        <v>81</v>
      </c>
      <c r="AY1349" s="20" t="s">
        <v>149</v>
      </c>
      <c r="BE1349" s="228">
        <f>IF(N1349="základní",J1349,0)</f>
        <v>0</v>
      </c>
      <c r="BF1349" s="228">
        <f>IF(N1349="snížená",J1349,0)</f>
        <v>0</v>
      </c>
      <c r="BG1349" s="228">
        <f>IF(N1349="zákl. přenesená",J1349,0)</f>
        <v>0</v>
      </c>
      <c r="BH1349" s="228">
        <f>IF(N1349="sníž. přenesená",J1349,0)</f>
        <v>0</v>
      </c>
      <c r="BI1349" s="228">
        <f>IF(N1349="nulová",J1349,0)</f>
        <v>0</v>
      </c>
      <c r="BJ1349" s="20" t="s">
        <v>77</v>
      </c>
      <c r="BK1349" s="228">
        <f>ROUND(I1349*H1349,2)</f>
        <v>0</v>
      </c>
      <c r="BL1349" s="20" t="s">
        <v>157</v>
      </c>
      <c r="BM1349" s="227" t="s">
        <v>1469</v>
      </c>
    </row>
    <row r="1350" s="2" customFormat="1">
      <c r="A1350" s="41"/>
      <c r="B1350" s="42"/>
      <c r="C1350" s="43"/>
      <c r="D1350" s="229" t="s">
        <v>159</v>
      </c>
      <c r="E1350" s="43"/>
      <c r="F1350" s="230" t="s">
        <v>1470</v>
      </c>
      <c r="G1350" s="43"/>
      <c r="H1350" s="43"/>
      <c r="I1350" s="231"/>
      <c r="J1350" s="43"/>
      <c r="K1350" s="43"/>
      <c r="L1350" s="47"/>
      <c r="M1350" s="232"/>
      <c r="N1350" s="233"/>
      <c r="O1350" s="87"/>
      <c r="P1350" s="87"/>
      <c r="Q1350" s="87"/>
      <c r="R1350" s="87"/>
      <c r="S1350" s="87"/>
      <c r="T1350" s="88"/>
      <c r="U1350" s="41"/>
      <c r="V1350" s="41"/>
      <c r="W1350" s="41"/>
      <c r="X1350" s="41"/>
      <c r="Y1350" s="41"/>
      <c r="Z1350" s="41"/>
      <c r="AA1350" s="41"/>
      <c r="AB1350" s="41"/>
      <c r="AC1350" s="41"/>
      <c r="AD1350" s="41"/>
      <c r="AE1350" s="41"/>
      <c r="AT1350" s="20" t="s">
        <v>159</v>
      </c>
      <c r="AU1350" s="20" t="s">
        <v>81</v>
      </c>
    </row>
    <row r="1351" s="13" customFormat="1">
      <c r="A1351" s="13"/>
      <c r="B1351" s="234"/>
      <c r="C1351" s="235"/>
      <c r="D1351" s="236" t="s">
        <v>161</v>
      </c>
      <c r="E1351" s="237" t="s">
        <v>21</v>
      </c>
      <c r="F1351" s="238" t="s">
        <v>1471</v>
      </c>
      <c r="G1351" s="235"/>
      <c r="H1351" s="237" t="s">
        <v>21</v>
      </c>
      <c r="I1351" s="239"/>
      <c r="J1351" s="235"/>
      <c r="K1351" s="235"/>
      <c r="L1351" s="240"/>
      <c r="M1351" s="241"/>
      <c r="N1351" s="242"/>
      <c r="O1351" s="242"/>
      <c r="P1351" s="242"/>
      <c r="Q1351" s="242"/>
      <c r="R1351" s="242"/>
      <c r="S1351" s="242"/>
      <c r="T1351" s="243"/>
      <c r="U1351" s="13"/>
      <c r="V1351" s="13"/>
      <c r="W1351" s="13"/>
      <c r="X1351" s="13"/>
      <c r="Y1351" s="13"/>
      <c r="Z1351" s="13"/>
      <c r="AA1351" s="13"/>
      <c r="AB1351" s="13"/>
      <c r="AC1351" s="13"/>
      <c r="AD1351" s="13"/>
      <c r="AE1351" s="13"/>
      <c r="AT1351" s="244" t="s">
        <v>161</v>
      </c>
      <c r="AU1351" s="244" t="s">
        <v>81</v>
      </c>
      <c r="AV1351" s="13" t="s">
        <v>77</v>
      </c>
      <c r="AW1351" s="13" t="s">
        <v>34</v>
      </c>
      <c r="AX1351" s="13" t="s">
        <v>73</v>
      </c>
      <c r="AY1351" s="244" t="s">
        <v>149</v>
      </c>
    </row>
    <row r="1352" s="14" customFormat="1">
      <c r="A1352" s="14"/>
      <c r="B1352" s="245"/>
      <c r="C1352" s="246"/>
      <c r="D1352" s="236" t="s">
        <v>161</v>
      </c>
      <c r="E1352" s="247" t="s">
        <v>21</v>
      </c>
      <c r="F1352" s="248" t="s">
        <v>1472</v>
      </c>
      <c r="G1352" s="246"/>
      <c r="H1352" s="249">
        <v>4.0960000000000001</v>
      </c>
      <c r="I1352" s="250"/>
      <c r="J1352" s="246"/>
      <c r="K1352" s="246"/>
      <c r="L1352" s="251"/>
      <c r="M1352" s="252"/>
      <c r="N1352" s="253"/>
      <c r="O1352" s="253"/>
      <c r="P1352" s="253"/>
      <c r="Q1352" s="253"/>
      <c r="R1352" s="253"/>
      <c r="S1352" s="253"/>
      <c r="T1352" s="254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255" t="s">
        <v>161</v>
      </c>
      <c r="AU1352" s="255" t="s">
        <v>81</v>
      </c>
      <c r="AV1352" s="14" t="s">
        <v>81</v>
      </c>
      <c r="AW1352" s="14" t="s">
        <v>34</v>
      </c>
      <c r="AX1352" s="14" t="s">
        <v>73</v>
      </c>
      <c r="AY1352" s="255" t="s">
        <v>149</v>
      </c>
    </row>
    <row r="1353" s="13" customFormat="1">
      <c r="A1353" s="13"/>
      <c r="B1353" s="234"/>
      <c r="C1353" s="235"/>
      <c r="D1353" s="236" t="s">
        <v>161</v>
      </c>
      <c r="E1353" s="237" t="s">
        <v>21</v>
      </c>
      <c r="F1353" s="238" t="s">
        <v>1473</v>
      </c>
      <c r="G1353" s="235"/>
      <c r="H1353" s="237" t="s">
        <v>21</v>
      </c>
      <c r="I1353" s="239"/>
      <c r="J1353" s="235"/>
      <c r="K1353" s="235"/>
      <c r="L1353" s="240"/>
      <c r="M1353" s="241"/>
      <c r="N1353" s="242"/>
      <c r="O1353" s="242"/>
      <c r="P1353" s="242"/>
      <c r="Q1353" s="242"/>
      <c r="R1353" s="242"/>
      <c r="S1353" s="242"/>
      <c r="T1353" s="243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44" t="s">
        <v>161</v>
      </c>
      <c r="AU1353" s="244" t="s">
        <v>81</v>
      </c>
      <c r="AV1353" s="13" t="s">
        <v>77</v>
      </c>
      <c r="AW1353" s="13" t="s">
        <v>34</v>
      </c>
      <c r="AX1353" s="13" t="s">
        <v>73</v>
      </c>
      <c r="AY1353" s="244" t="s">
        <v>149</v>
      </c>
    </row>
    <row r="1354" s="14" customFormat="1">
      <c r="A1354" s="14"/>
      <c r="B1354" s="245"/>
      <c r="C1354" s="246"/>
      <c r="D1354" s="236" t="s">
        <v>161</v>
      </c>
      <c r="E1354" s="247" t="s">
        <v>21</v>
      </c>
      <c r="F1354" s="248" t="s">
        <v>1474</v>
      </c>
      <c r="G1354" s="246"/>
      <c r="H1354" s="249">
        <v>2.0800000000000001</v>
      </c>
      <c r="I1354" s="250"/>
      <c r="J1354" s="246"/>
      <c r="K1354" s="246"/>
      <c r="L1354" s="251"/>
      <c r="M1354" s="252"/>
      <c r="N1354" s="253"/>
      <c r="O1354" s="253"/>
      <c r="P1354" s="253"/>
      <c r="Q1354" s="253"/>
      <c r="R1354" s="253"/>
      <c r="S1354" s="253"/>
      <c r="T1354" s="254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55" t="s">
        <v>161</v>
      </c>
      <c r="AU1354" s="255" t="s">
        <v>81</v>
      </c>
      <c r="AV1354" s="14" t="s">
        <v>81</v>
      </c>
      <c r="AW1354" s="14" t="s">
        <v>34</v>
      </c>
      <c r="AX1354" s="14" t="s">
        <v>73</v>
      </c>
      <c r="AY1354" s="255" t="s">
        <v>149</v>
      </c>
    </row>
    <row r="1355" s="15" customFormat="1">
      <c r="A1355" s="15"/>
      <c r="B1355" s="256"/>
      <c r="C1355" s="257"/>
      <c r="D1355" s="236" t="s">
        <v>161</v>
      </c>
      <c r="E1355" s="258" t="s">
        <v>21</v>
      </c>
      <c r="F1355" s="259" t="s">
        <v>164</v>
      </c>
      <c r="G1355" s="257"/>
      <c r="H1355" s="260">
        <v>6.1760000000000002</v>
      </c>
      <c r="I1355" s="261"/>
      <c r="J1355" s="257"/>
      <c r="K1355" s="257"/>
      <c r="L1355" s="262"/>
      <c r="M1355" s="263"/>
      <c r="N1355" s="264"/>
      <c r="O1355" s="264"/>
      <c r="P1355" s="264"/>
      <c r="Q1355" s="264"/>
      <c r="R1355" s="264"/>
      <c r="S1355" s="264"/>
      <c r="T1355" s="26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T1355" s="266" t="s">
        <v>161</v>
      </c>
      <c r="AU1355" s="266" t="s">
        <v>81</v>
      </c>
      <c r="AV1355" s="15" t="s">
        <v>157</v>
      </c>
      <c r="AW1355" s="15" t="s">
        <v>34</v>
      </c>
      <c r="AX1355" s="15" t="s">
        <v>77</v>
      </c>
      <c r="AY1355" s="266" t="s">
        <v>149</v>
      </c>
    </row>
    <row r="1356" s="2" customFormat="1" ht="24.15" customHeight="1">
      <c r="A1356" s="41"/>
      <c r="B1356" s="42"/>
      <c r="C1356" s="216" t="s">
        <v>1475</v>
      </c>
      <c r="D1356" s="216" t="s">
        <v>152</v>
      </c>
      <c r="E1356" s="217" t="s">
        <v>1476</v>
      </c>
      <c r="F1356" s="218" t="s">
        <v>1477</v>
      </c>
      <c r="G1356" s="219" t="s">
        <v>327</v>
      </c>
      <c r="H1356" s="220">
        <v>3.1280000000000001</v>
      </c>
      <c r="I1356" s="221"/>
      <c r="J1356" s="222">
        <f>ROUND(I1356*H1356,2)</f>
        <v>0</v>
      </c>
      <c r="K1356" s="218" t="s">
        <v>156</v>
      </c>
      <c r="L1356" s="47"/>
      <c r="M1356" s="223" t="s">
        <v>21</v>
      </c>
      <c r="N1356" s="224" t="s">
        <v>44</v>
      </c>
      <c r="O1356" s="87"/>
      <c r="P1356" s="225">
        <f>O1356*H1356</f>
        <v>0</v>
      </c>
      <c r="Q1356" s="225">
        <v>0</v>
      </c>
      <c r="R1356" s="225">
        <f>Q1356*H1356</f>
        <v>0</v>
      </c>
      <c r="S1356" s="225">
        <v>2.3999999999999999</v>
      </c>
      <c r="T1356" s="226">
        <f>S1356*H1356</f>
        <v>7.5072000000000001</v>
      </c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R1356" s="227" t="s">
        <v>157</v>
      </c>
      <c r="AT1356" s="227" t="s">
        <v>152</v>
      </c>
      <c r="AU1356" s="227" t="s">
        <v>81</v>
      </c>
      <c r="AY1356" s="20" t="s">
        <v>149</v>
      </c>
      <c r="BE1356" s="228">
        <f>IF(N1356="základní",J1356,0)</f>
        <v>0</v>
      </c>
      <c r="BF1356" s="228">
        <f>IF(N1356="snížená",J1356,0)</f>
        <v>0</v>
      </c>
      <c r="BG1356" s="228">
        <f>IF(N1356="zákl. přenesená",J1356,0)</f>
        <v>0</v>
      </c>
      <c r="BH1356" s="228">
        <f>IF(N1356="sníž. přenesená",J1356,0)</f>
        <v>0</v>
      </c>
      <c r="BI1356" s="228">
        <f>IF(N1356="nulová",J1356,0)</f>
        <v>0</v>
      </c>
      <c r="BJ1356" s="20" t="s">
        <v>77</v>
      </c>
      <c r="BK1356" s="228">
        <f>ROUND(I1356*H1356,2)</f>
        <v>0</v>
      </c>
      <c r="BL1356" s="20" t="s">
        <v>157</v>
      </c>
      <c r="BM1356" s="227" t="s">
        <v>1478</v>
      </c>
    </row>
    <row r="1357" s="2" customFormat="1">
      <c r="A1357" s="41"/>
      <c r="B1357" s="42"/>
      <c r="C1357" s="43"/>
      <c r="D1357" s="229" t="s">
        <v>159</v>
      </c>
      <c r="E1357" s="43"/>
      <c r="F1357" s="230" t="s">
        <v>1479</v>
      </c>
      <c r="G1357" s="43"/>
      <c r="H1357" s="43"/>
      <c r="I1357" s="231"/>
      <c r="J1357" s="43"/>
      <c r="K1357" s="43"/>
      <c r="L1357" s="47"/>
      <c r="M1357" s="232"/>
      <c r="N1357" s="233"/>
      <c r="O1357" s="87"/>
      <c r="P1357" s="87"/>
      <c r="Q1357" s="87"/>
      <c r="R1357" s="87"/>
      <c r="S1357" s="87"/>
      <c r="T1357" s="88"/>
      <c r="U1357" s="41"/>
      <c r="V1357" s="41"/>
      <c r="W1357" s="41"/>
      <c r="X1357" s="41"/>
      <c r="Y1357" s="41"/>
      <c r="Z1357" s="41"/>
      <c r="AA1357" s="41"/>
      <c r="AB1357" s="41"/>
      <c r="AC1357" s="41"/>
      <c r="AD1357" s="41"/>
      <c r="AE1357" s="41"/>
      <c r="AT1357" s="20" t="s">
        <v>159</v>
      </c>
      <c r="AU1357" s="20" t="s">
        <v>81</v>
      </c>
    </row>
    <row r="1358" s="13" customFormat="1">
      <c r="A1358" s="13"/>
      <c r="B1358" s="234"/>
      <c r="C1358" s="235"/>
      <c r="D1358" s="236" t="s">
        <v>161</v>
      </c>
      <c r="E1358" s="237" t="s">
        <v>21</v>
      </c>
      <c r="F1358" s="238" t="s">
        <v>1480</v>
      </c>
      <c r="G1358" s="235"/>
      <c r="H1358" s="237" t="s">
        <v>21</v>
      </c>
      <c r="I1358" s="239"/>
      <c r="J1358" s="235"/>
      <c r="K1358" s="235"/>
      <c r="L1358" s="240"/>
      <c r="M1358" s="241"/>
      <c r="N1358" s="242"/>
      <c r="O1358" s="242"/>
      <c r="P1358" s="242"/>
      <c r="Q1358" s="242"/>
      <c r="R1358" s="242"/>
      <c r="S1358" s="242"/>
      <c r="T1358" s="243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T1358" s="244" t="s">
        <v>161</v>
      </c>
      <c r="AU1358" s="244" t="s">
        <v>81</v>
      </c>
      <c r="AV1358" s="13" t="s">
        <v>77</v>
      </c>
      <c r="AW1358" s="13" t="s">
        <v>34</v>
      </c>
      <c r="AX1358" s="13" t="s">
        <v>73</v>
      </c>
      <c r="AY1358" s="244" t="s">
        <v>149</v>
      </c>
    </row>
    <row r="1359" s="14" customFormat="1">
      <c r="A1359" s="14"/>
      <c r="B1359" s="245"/>
      <c r="C1359" s="246"/>
      <c r="D1359" s="236" t="s">
        <v>161</v>
      </c>
      <c r="E1359" s="247" t="s">
        <v>21</v>
      </c>
      <c r="F1359" s="248" t="s">
        <v>1481</v>
      </c>
      <c r="G1359" s="246"/>
      <c r="H1359" s="249">
        <v>3.1280000000000001</v>
      </c>
      <c r="I1359" s="250"/>
      <c r="J1359" s="246"/>
      <c r="K1359" s="246"/>
      <c r="L1359" s="251"/>
      <c r="M1359" s="252"/>
      <c r="N1359" s="253"/>
      <c r="O1359" s="253"/>
      <c r="P1359" s="253"/>
      <c r="Q1359" s="253"/>
      <c r="R1359" s="253"/>
      <c r="S1359" s="253"/>
      <c r="T1359" s="254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55" t="s">
        <v>161</v>
      </c>
      <c r="AU1359" s="255" t="s">
        <v>81</v>
      </c>
      <c r="AV1359" s="14" t="s">
        <v>81</v>
      </c>
      <c r="AW1359" s="14" t="s">
        <v>34</v>
      </c>
      <c r="AX1359" s="14" t="s">
        <v>73</v>
      </c>
      <c r="AY1359" s="255" t="s">
        <v>149</v>
      </c>
    </row>
    <row r="1360" s="15" customFormat="1">
      <c r="A1360" s="15"/>
      <c r="B1360" s="256"/>
      <c r="C1360" s="257"/>
      <c r="D1360" s="236" t="s">
        <v>161</v>
      </c>
      <c r="E1360" s="258" t="s">
        <v>21</v>
      </c>
      <c r="F1360" s="259" t="s">
        <v>164</v>
      </c>
      <c r="G1360" s="257"/>
      <c r="H1360" s="260">
        <v>3.1280000000000001</v>
      </c>
      <c r="I1360" s="261"/>
      <c r="J1360" s="257"/>
      <c r="K1360" s="257"/>
      <c r="L1360" s="262"/>
      <c r="M1360" s="263"/>
      <c r="N1360" s="264"/>
      <c r="O1360" s="264"/>
      <c r="P1360" s="264"/>
      <c r="Q1360" s="264"/>
      <c r="R1360" s="264"/>
      <c r="S1360" s="264"/>
      <c r="T1360" s="265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T1360" s="266" t="s">
        <v>161</v>
      </c>
      <c r="AU1360" s="266" t="s">
        <v>81</v>
      </c>
      <c r="AV1360" s="15" t="s">
        <v>157</v>
      </c>
      <c r="AW1360" s="15" t="s">
        <v>34</v>
      </c>
      <c r="AX1360" s="15" t="s">
        <v>77</v>
      </c>
      <c r="AY1360" s="266" t="s">
        <v>149</v>
      </c>
    </row>
    <row r="1361" s="2" customFormat="1" ht="24.15" customHeight="1">
      <c r="A1361" s="41"/>
      <c r="B1361" s="42"/>
      <c r="C1361" s="216" t="s">
        <v>1482</v>
      </c>
      <c r="D1361" s="216" t="s">
        <v>152</v>
      </c>
      <c r="E1361" s="217" t="s">
        <v>1483</v>
      </c>
      <c r="F1361" s="218" t="s">
        <v>1484</v>
      </c>
      <c r="G1361" s="219" t="s">
        <v>327</v>
      </c>
      <c r="H1361" s="220">
        <v>15.26</v>
      </c>
      <c r="I1361" s="221"/>
      <c r="J1361" s="222">
        <f>ROUND(I1361*H1361,2)</f>
        <v>0</v>
      </c>
      <c r="K1361" s="218" t="s">
        <v>156</v>
      </c>
      <c r="L1361" s="47"/>
      <c r="M1361" s="223" t="s">
        <v>21</v>
      </c>
      <c r="N1361" s="224" t="s">
        <v>44</v>
      </c>
      <c r="O1361" s="87"/>
      <c r="P1361" s="225">
        <f>O1361*H1361</f>
        <v>0</v>
      </c>
      <c r="Q1361" s="225">
        <v>0</v>
      </c>
      <c r="R1361" s="225">
        <f>Q1361*H1361</f>
        <v>0</v>
      </c>
      <c r="S1361" s="225">
        <v>2.3999999999999999</v>
      </c>
      <c r="T1361" s="226">
        <f>S1361*H1361</f>
        <v>36.623999999999995</v>
      </c>
      <c r="U1361" s="41"/>
      <c r="V1361" s="41"/>
      <c r="W1361" s="41"/>
      <c r="X1361" s="41"/>
      <c r="Y1361" s="41"/>
      <c r="Z1361" s="41"/>
      <c r="AA1361" s="41"/>
      <c r="AB1361" s="41"/>
      <c r="AC1361" s="41"/>
      <c r="AD1361" s="41"/>
      <c r="AE1361" s="41"/>
      <c r="AR1361" s="227" t="s">
        <v>157</v>
      </c>
      <c r="AT1361" s="227" t="s">
        <v>152</v>
      </c>
      <c r="AU1361" s="227" t="s">
        <v>81</v>
      </c>
      <c r="AY1361" s="20" t="s">
        <v>149</v>
      </c>
      <c r="BE1361" s="228">
        <f>IF(N1361="základní",J1361,0)</f>
        <v>0</v>
      </c>
      <c r="BF1361" s="228">
        <f>IF(N1361="snížená",J1361,0)</f>
        <v>0</v>
      </c>
      <c r="BG1361" s="228">
        <f>IF(N1361="zákl. přenesená",J1361,0)</f>
        <v>0</v>
      </c>
      <c r="BH1361" s="228">
        <f>IF(N1361="sníž. přenesená",J1361,0)</f>
        <v>0</v>
      </c>
      <c r="BI1361" s="228">
        <f>IF(N1361="nulová",J1361,0)</f>
        <v>0</v>
      </c>
      <c r="BJ1361" s="20" t="s">
        <v>77</v>
      </c>
      <c r="BK1361" s="228">
        <f>ROUND(I1361*H1361,2)</f>
        <v>0</v>
      </c>
      <c r="BL1361" s="20" t="s">
        <v>157</v>
      </c>
      <c r="BM1361" s="227" t="s">
        <v>1485</v>
      </c>
    </row>
    <row r="1362" s="2" customFormat="1">
      <c r="A1362" s="41"/>
      <c r="B1362" s="42"/>
      <c r="C1362" s="43"/>
      <c r="D1362" s="229" t="s">
        <v>159</v>
      </c>
      <c r="E1362" s="43"/>
      <c r="F1362" s="230" t="s">
        <v>1486</v>
      </c>
      <c r="G1362" s="43"/>
      <c r="H1362" s="43"/>
      <c r="I1362" s="231"/>
      <c r="J1362" s="43"/>
      <c r="K1362" s="43"/>
      <c r="L1362" s="47"/>
      <c r="M1362" s="232"/>
      <c r="N1362" s="233"/>
      <c r="O1362" s="87"/>
      <c r="P1362" s="87"/>
      <c r="Q1362" s="87"/>
      <c r="R1362" s="87"/>
      <c r="S1362" s="87"/>
      <c r="T1362" s="88"/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T1362" s="20" t="s">
        <v>159</v>
      </c>
      <c r="AU1362" s="20" t="s">
        <v>81</v>
      </c>
    </row>
    <row r="1363" s="13" customFormat="1">
      <c r="A1363" s="13"/>
      <c r="B1363" s="234"/>
      <c r="C1363" s="235"/>
      <c r="D1363" s="236" t="s">
        <v>161</v>
      </c>
      <c r="E1363" s="237" t="s">
        <v>21</v>
      </c>
      <c r="F1363" s="238" t="s">
        <v>1487</v>
      </c>
      <c r="G1363" s="235"/>
      <c r="H1363" s="237" t="s">
        <v>21</v>
      </c>
      <c r="I1363" s="239"/>
      <c r="J1363" s="235"/>
      <c r="K1363" s="235"/>
      <c r="L1363" s="240"/>
      <c r="M1363" s="241"/>
      <c r="N1363" s="242"/>
      <c r="O1363" s="242"/>
      <c r="P1363" s="242"/>
      <c r="Q1363" s="242"/>
      <c r="R1363" s="242"/>
      <c r="S1363" s="242"/>
      <c r="T1363" s="243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T1363" s="244" t="s">
        <v>161</v>
      </c>
      <c r="AU1363" s="244" t="s">
        <v>81</v>
      </c>
      <c r="AV1363" s="13" t="s">
        <v>77</v>
      </c>
      <c r="AW1363" s="13" t="s">
        <v>34</v>
      </c>
      <c r="AX1363" s="13" t="s">
        <v>73</v>
      </c>
      <c r="AY1363" s="244" t="s">
        <v>149</v>
      </c>
    </row>
    <row r="1364" s="14" customFormat="1">
      <c r="A1364" s="14"/>
      <c r="B1364" s="245"/>
      <c r="C1364" s="246"/>
      <c r="D1364" s="236" t="s">
        <v>161</v>
      </c>
      <c r="E1364" s="247" t="s">
        <v>21</v>
      </c>
      <c r="F1364" s="248" t="s">
        <v>1488</v>
      </c>
      <c r="G1364" s="246"/>
      <c r="H1364" s="249">
        <v>15.26</v>
      </c>
      <c r="I1364" s="250"/>
      <c r="J1364" s="246"/>
      <c r="K1364" s="246"/>
      <c r="L1364" s="251"/>
      <c r="M1364" s="252"/>
      <c r="N1364" s="253"/>
      <c r="O1364" s="253"/>
      <c r="P1364" s="253"/>
      <c r="Q1364" s="253"/>
      <c r="R1364" s="253"/>
      <c r="S1364" s="253"/>
      <c r="T1364" s="254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T1364" s="255" t="s">
        <v>161</v>
      </c>
      <c r="AU1364" s="255" t="s">
        <v>81</v>
      </c>
      <c r="AV1364" s="14" t="s">
        <v>81</v>
      </c>
      <c r="AW1364" s="14" t="s">
        <v>34</v>
      </c>
      <c r="AX1364" s="14" t="s">
        <v>73</v>
      </c>
      <c r="AY1364" s="255" t="s">
        <v>149</v>
      </c>
    </row>
    <row r="1365" s="15" customFormat="1">
      <c r="A1365" s="15"/>
      <c r="B1365" s="256"/>
      <c r="C1365" s="257"/>
      <c r="D1365" s="236" t="s">
        <v>161</v>
      </c>
      <c r="E1365" s="258" t="s">
        <v>21</v>
      </c>
      <c r="F1365" s="259" t="s">
        <v>164</v>
      </c>
      <c r="G1365" s="257"/>
      <c r="H1365" s="260">
        <v>15.26</v>
      </c>
      <c r="I1365" s="261"/>
      <c r="J1365" s="257"/>
      <c r="K1365" s="257"/>
      <c r="L1365" s="262"/>
      <c r="M1365" s="263"/>
      <c r="N1365" s="264"/>
      <c r="O1365" s="264"/>
      <c r="P1365" s="264"/>
      <c r="Q1365" s="264"/>
      <c r="R1365" s="264"/>
      <c r="S1365" s="264"/>
      <c r="T1365" s="265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5"/>
      <c r="AT1365" s="266" t="s">
        <v>161</v>
      </c>
      <c r="AU1365" s="266" t="s">
        <v>81</v>
      </c>
      <c r="AV1365" s="15" t="s">
        <v>157</v>
      </c>
      <c r="AW1365" s="15" t="s">
        <v>34</v>
      </c>
      <c r="AX1365" s="15" t="s">
        <v>77</v>
      </c>
      <c r="AY1365" s="266" t="s">
        <v>149</v>
      </c>
    </row>
    <row r="1366" s="2" customFormat="1" ht="44.25" customHeight="1">
      <c r="A1366" s="41"/>
      <c r="B1366" s="42"/>
      <c r="C1366" s="216" t="s">
        <v>1489</v>
      </c>
      <c r="D1366" s="216" t="s">
        <v>152</v>
      </c>
      <c r="E1366" s="217" t="s">
        <v>1490</v>
      </c>
      <c r="F1366" s="218" t="s">
        <v>1491</v>
      </c>
      <c r="G1366" s="219" t="s">
        <v>155</v>
      </c>
      <c r="H1366" s="220">
        <v>6</v>
      </c>
      <c r="I1366" s="221"/>
      <c r="J1366" s="222">
        <f>ROUND(I1366*H1366,2)</f>
        <v>0</v>
      </c>
      <c r="K1366" s="218" t="s">
        <v>156</v>
      </c>
      <c r="L1366" s="47"/>
      <c r="M1366" s="223" t="s">
        <v>21</v>
      </c>
      <c r="N1366" s="224" t="s">
        <v>44</v>
      </c>
      <c r="O1366" s="87"/>
      <c r="P1366" s="225">
        <f>O1366*H1366</f>
        <v>0</v>
      </c>
      <c r="Q1366" s="225">
        <v>0</v>
      </c>
      <c r="R1366" s="225">
        <f>Q1366*H1366</f>
        <v>0</v>
      </c>
      <c r="S1366" s="225">
        <v>0.034000000000000002</v>
      </c>
      <c r="T1366" s="226">
        <f>S1366*H1366</f>
        <v>0.20400000000000002</v>
      </c>
      <c r="U1366" s="41"/>
      <c r="V1366" s="41"/>
      <c r="W1366" s="41"/>
      <c r="X1366" s="41"/>
      <c r="Y1366" s="41"/>
      <c r="Z1366" s="41"/>
      <c r="AA1366" s="41"/>
      <c r="AB1366" s="41"/>
      <c r="AC1366" s="41"/>
      <c r="AD1366" s="41"/>
      <c r="AE1366" s="41"/>
      <c r="AR1366" s="227" t="s">
        <v>157</v>
      </c>
      <c r="AT1366" s="227" t="s">
        <v>152</v>
      </c>
      <c r="AU1366" s="227" t="s">
        <v>81</v>
      </c>
      <c r="AY1366" s="20" t="s">
        <v>149</v>
      </c>
      <c r="BE1366" s="228">
        <f>IF(N1366="základní",J1366,0)</f>
        <v>0</v>
      </c>
      <c r="BF1366" s="228">
        <f>IF(N1366="snížená",J1366,0)</f>
        <v>0</v>
      </c>
      <c r="BG1366" s="228">
        <f>IF(N1366="zákl. přenesená",J1366,0)</f>
        <v>0</v>
      </c>
      <c r="BH1366" s="228">
        <f>IF(N1366="sníž. přenesená",J1366,0)</f>
        <v>0</v>
      </c>
      <c r="BI1366" s="228">
        <f>IF(N1366="nulová",J1366,0)</f>
        <v>0</v>
      </c>
      <c r="BJ1366" s="20" t="s">
        <v>77</v>
      </c>
      <c r="BK1366" s="228">
        <f>ROUND(I1366*H1366,2)</f>
        <v>0</v>
      </c>
      <c r="BL1366" s="20" t="s">
        <v>157</v>
      </c>
      <c r="BM1366" s="227" t="s">
        <v>1492</v>
      </c>
    </row>
    <row r="1367" s="2" customFormat="1">
      <c r="A1367" s="41"/>
      <c r="B1367" s="42"/>
      <c r="C1367" s="43"/>
      <c r="D1367" s="229" t="s">
        <v>159</v>
      </c>
      <c r="E1367" s="43"/>
      <c r="F1367" s="230" t="s">
        <v>1493</v>
      </c>
      <c r="G1367" s="43"/>
      <c r="H1367" s="43"/>
      <c r="I1367" s="231"/>
      <c r="J1367" s="43"/>
      <c r="K1367" s="43"/>
      <c r="L1367" s="47"/>
      <c r="M1367" s="232"/>
      <c r="N1367" s="233"/>
      <c r="O1367" s="87"/>
      <c r="P1367" s="87"/>
      <c r="Q1367" s="87"/>
      <c r="R1367" s="87"/>
      <c r="S1367" s="87"/>
      <c r="T1367" s="88"/>
      <c r="U1367" s="41"/>
      <c r="V1367" s="41"/>
      <c r="W1367" s="41"/>
      <c r="X1367" s="41"/>
      <c r="Y1367" s="41"/>
      <c r="Z1367" s="41"/>
      <c r="AA1367" s="41"/>
      <c r="AB1367" s="41"/>
      <c r="AC1367" s="41"/>
      <c r="AD1367" s="41"/>
      <c r="AE1367" s="41"/>
      <c r="AT1367" s="20" t="s">
        <v>159</v>
      </c>
      <c r="AU1367" s="20" t="s">
        <v>81</v>
      </c>
    </row>
    <row r="1368" s="13" customFormat="1">
      <c r="A1368" s="13"/>
      <c r="B1368" s="234"/>
      <c r="C1368" s="235"/>
      <c r="D1368" s="236" t="s">
        <v>161</v>
      </c>
      <c r="E1368" s="237" t="s">
        <v>21</v>
      </c>
      <c r="F1368" s="238" t="s">
        <v>1494</v>
      </c>
      <c r="G1368" s="235"/>
      <c r="H1368" s="237" t="s">
        <v>21</v>
      </c>
      <c r="I1368" s="239"/>
      <c r="J1368" s="235"/>
      <c r="K1368" s="235"/>
      <c r="L1368" s="240"/>
      <c r="M1368" s="241"/>
      <c r="N1368" s="242"/>
      <c r="O1368" s="242"/>
      <c r="P1368" s="242"/>
      <c r="Q1368" s="242"/>
      <c r="R1368" s="242"/>
      <c r="S1368" s="242"/>
      <c r="T1368" s="24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44" t="s">
        <v>161</v>
      </c>
      <c r="AU1368" s="244" t="s">
        <v>81</v>
      </c>
      <c r="AV1368" s="13" t="s">
        <v>77</v>
      </c>
      <c r="AW1368" s="13" t="s">
        <v>34</v>
      </c>
      <c r="AX1368" s="13" t="s">
        <v>73</v>
      </c>
      <c r="AY1368" s="244" t="s">
        <v>149</v>
      </c>
    </row>
    <row r="1369" s="14" customFormat="1">
      <c r="A1369" s="14"/>
      <c r="B1369" s="245"/>
      <c r="C1369" s="246"/>
      <c r="D1369" s="236" t="s">
        <v>161</v>
      </c>
      <c r="E1369" s="247" t="s">
        <v>21</v>
      </c>
      <c r="F1369" s="248" t="s">
        <v>1495</v>
      </c>
      <c r="G1369" s="246"/>
      <c r="H1369" s="249">
        <v>6</v>
      </c>
      <c r="I1369" s="250"/>
      <c r="J1369" s="246"/>
      <c r="K1369" s="246"/>
      <c r="L1369" s="251"/>
      <c r="M1369" s="252"/>
      <c r="N1369" s="253"/>
      <c r="O1369" s="253"/>
      <c r="P1369" s="253"/>
      <c r="Q1369" s="253"/>
      <c r="R1369" s="253"/>
      <c r="S1369" s="253"/>
      <c r="T1369" s="254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55" t="s">
        <v>161</v>
      </c>
      <c r="AU1369" s="255" t="s">
        <v>81</v>
      </c>
      <c r="AV1369" s="14" t="s">
        <v>81</v>
      </c>
      <c r="AW1369" s="14" t="s">
        <v>34</v>
      </c>
      <c r="AX1369" s="14" t="s">
        <v>73</v>
      </c>
      <c r="AY1369" s="255" t="s">
        <v>149</v>
      </c>
    </row>
    <row r="1370" s="15" customFormat="1">
      <c r="A1370" s="15"/>
      <c r="B1370" s="256"/>
      <c r="C1370" s="257"/>
      <c r="D1370" s="236" t="s">
        <v>161</v>
      </c>
      <c r="E1370" s="258" t="s">
        <v>21</v>
      </c>
      <c r="F1370" s="259" t="s">
        <v>164</v>
      </c>
      <c r="G1370" s="257"/>
      <c r="H1370" s="260">
        <v>6</v>
      </c>
      <c r="I1370" s="261"/>
      <c r="J1370" s="257"/>
      <c r="K1370" s="257"/>
      <c r="L1370" s="262"/>
      <c r="M1370" s="263"/>
      <c r="N1370" s="264"/>
      <c r="O1370" s="264"/>
      <c r="P1370" s="264"/>
      <c r="Q1370" s="264"/>
      <c r="R1370" s="264"/>
      <c r="S1370" s="264"/>
      <c r="T1370" s="26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T1370" s="266" t="s">
        <v>161</v>
      </c>
      <c r="AU1370" s="266" t="s">
        <v>81</v>
      </c>
      <c r="AV1370" s="15" t="s">
        <v>157</v>
      </c>
      <c r="AW1370" s="15" t="s">
        <v>34</v>
      </c>
      <c r="AX1370" s="15" t="s">
        <v>77</v>
      </c>
      <c r="AY1370" s="266" t="s">
        <v>149</v>
      </c>
    </row>
    <row r="1371" s="2" customFormat="1" ht="37.8" customHeight="1">
      <c r="A1371" s="41"/>
      <c r="B1371" s="42"/>
      <c r="C1371" s="216" t="s">
        <v>1496</v>
      </c>
      <c r="D1371" s="216" t="s">
        <v>152</v>
      </c>
      <c r="E1371" s="217" t="s">
        <v>1497</v>
      </c>
      <c r="F1371" s="218" t="s">
        <v>1498</v>
      </c>
      <c r="G1371" s="219" t="s">
        <v>155</v>
      </c>
      <c r="H1371" s="220">
        <v>2.9820000000000002</v>
      </c>
      <c r="I1371" s="221"/>
      <c r="J1371" s="222">
        <f>ROUND(I1371*H1371,2)</f>
        <v>0</v>
      </c>
      <c r="K1371" s="218" t="s">
        <v>156</v>
      </c>
      <c r="L1371" s="47"/>
      <c r="M1371" s="223" t="s">
        <v>21</v>
      </c>
      <c r="N1371" s="224" t="s">
        <v>44</v>
      </c>
      <c r="O1371" s="87"/>
      <c r="P1371" s="225">
        <f>O1371*H1371</f>
        <v>0</v>
      </c>
      <c r="Q1371" s="225">
        <v>0</v>
      </c>
      <c r="R1371" s="225">
        <f>Q1371*H1371</f>
        <v>0</v>
      </c>
      <c r="S1371" s="225">
        <v>0.075999999999999998</v>
      </c>
      <c r="T1371" s="226">
        <f>S1371*H1371</f>
        <v>0.226632</v>
      </c>
      <c r="U1371" s="41"/>
      <c r="V1371" s="41"/>
      <c r="W1371" s="41"/>
      <c r="X1371" s="41"/>
      <c r="Y1371" s="41"/>
      <c r="Z1371" s="41"/>
      <c r="AA1371" s="41"/>
      <c r="AB1371" s="41"/>
      <c r="AC1371" s="41"/>
      <c r="AD1371" s="41"/>
      <c r="AE1371" s="41"/>
      <c r="AR1371" s="227" t="s">
        <v>157</v>
      </c>
      <c r="AT1371" s="227" t="s">
        <v>152</v>
      </c>
      <c r="AU1371" s="227" t="s">
        <v>81</v>
      </c>
      <c r="AY1371" s="20" t="s">
        <v>149</v>
      </c>
      <c r="BE1371" s="228">
        <f>IF(N1371="základní",J1371,0)</f>
        <v>0</v>
      </c>
      <c r="BF1371" s="228">
        <f>IF(N1371="snížená",J1371,0)</f>
        <v>0</v>
      </c>
      <c r="BG1371" s="228">
        <f>IF(N1371="zákl. přenesená",J1371,0)</f>
        <v>0</v>
      </c>
      <c r="BH1371" s="228">
        <f>IF(N1371="sníž. přenesená",J1371,0)</f>
        <v>0</v>
      </c>
      <c r="BI1371" s="228">
        <f>IF(N1371="nulová",J1371,0)</f>
        <v>0</v>
      </c>
      <c r="BJ1371" s="20" t="s">
        <v>77</v>
      </c>
      <c r="BK1371" s="228">
        <f>ROUND(I1371*H1371,2)</f>
        <v>0</v>
      </c>
      <c r="BL1371" s="20" t="s">
        <v>157</v>
      </c>
      <c r="BM1371" s="227" t="s">
        <v>1499</v>
      </c>
    </row>
    <row r="1372" s="2" customFormat="1">
      <c r="A1372" s="41"/>
      <c r="B1372" s="42"/>
      <c r="C1372" s="43"/>
      <c r="D1372" s="229" t="s">
        <v>159</v>
      </c>
      <c r="E1372" s="43"/>
      <c r="F1372" s="230" t="s">
        <v>1500</v>
      </c>
      <c r="G1372" s="43"/>
      <c r="H1372" s="43"/>
      <c r="I1372" s="231"/>
      <c r="J1372" s="43"/>
      <c r="K1372" s="43"/>
      <c r="L1372" s="47"/>
      <c r="M1372" s="232"/>
      <c r="N1372" s="233"/>
      <c r="O1372" s="87"/>
      <c r="P1372" s="87"/>
      <c r="Q1372" s="87"/>
      <c r="R1372" s="87"/>
      <c r="S1372" s="87"/>
      <c r="T1372" s="88"/>
      <c r="U1372" s="41"/>
      <c r="V1372" s="41"/>
      <c r="W1372" s="41"/>
      <c r="X1372" s="41"/>
      <c r="Y1372" s="41"/>
      <c r="Z1372" s="41"/>
      <c r="AA1372" s="41"/>
      <c r="AB1372" s="41"/>
      <c r="AC1372" s="41"/>
      <c r="AD1372" s="41"/>
      <c r="AE1372" s="41"/>
      <c r="AT1372" s="20" t="s">
        <v>159</v>
      </c>
      <c r="AU1372" s="20" t="s">
        <v>81</v>
      </c>
    </row>
    <row r="1373" s="13" customFormat="1">
      <c r="A1373" s="13"/>
      <c r="B1373" s="234"/>
      <c r="C1373" s="235"/>
      <c r="D1373" s="236" t="s">
        <v>161</v>
      </c>
      <c r="E1373" s="237" t="s">
        <v>21</v>
      </c>
      <c r="F1373" s="238" t="s">
        <v>733</v>
      </c>
      <c r="G1373" s="235"/>
      <c r="H1373" s="237" t="s">
        <v>21</v>
      </c>
      <c r="I1373" s="239"/>
      <c r="J1373" s="235"/>
      <c r="K1373" s="235"/>
      <c r="L1373" s="240"/>
      <c r="M1373" s="241"/>
      <c r="N1373" s="242"/>
      <c r="O1373" s="242"/>
      <c r="P1373" s="242"/>
      <c r="Q1373" s="242"/>
      <c r="R1373" s="242"/>
      <c r="S1373" s="242"/>
      <c r="T1373" s="24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44" t="s">
        <v>161</v>
      </c>
      <c r="AU1373" s="244" t="s">
        <v>81</v>
      </c>
      <c r="AV1373" s="13" t="s">
        <v>77</v>
      </c>
      <c r="AW1373" s="13" t="s">
        <v>34</v>
      </c>
      <c r="AX1373" s="13" t="s">
        <v>73</v>
      </c>
      <c r="AY1373" s="244" t="s">
        <v>149</v>
      </c>
    </row>
    <row r="1374" s="14" customFormat="1">
      <c r="A1374" s="14"/>
      <c r="B1374" s="245"/>
      <c r="C1374" s="246"/>
      <c r="D1374" s="236" t="s">
        <v>161</v>
      </c>
      <c r="E1374" s="247" t="s">
        <v>21</v>
      </c>
      <c r="F1374" s="248" t="s">
        <v>939</v>
      </c>
      <c r="G1374" s="246"/>
      <c r="H1374" s="249">
        <v>1.47</v>
      </c>
      <c r="I1374" s="250"/>
      <c r="J1374" s="246"/>
      <c r="K1374" s="246"/>
      <c r="L1374" s="251"/>
      <c r="M1374" s="252"/>
      <c r="N1374" s="253"/>
      <c r="O1374" s="253"/>
      <c r="P1374" s="253"/>
      <c r="Q1374" s="253"/>
      <c r="R1374" s="253"/>
      <c r="S1374" s="253"/>
      <c r="T1374" s="254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55" t="s">
        <v>161</v>
      </c>
      <c r="AU1374" s="255" t="s">
        <v>81</v>
      </c>
      <c r="AV1374" s="14" t="s">
        <v>81</v>
      </c>
      <c r="AW1374" s="14" t="s">
        <v>34</v>
      </c>
      <c r="AX1374" s="14" t="s">
        <v>73</v>
      </c>
      <c r="AY1374" s="255" t="s">
        <v>149</v>
      </c>
    </row>
    <row r="1375" s="13" customFormat="1">
      <c r="A1375" s="13"/>
      <c r="B1375" s="234"/>
      <c r="C1375" s="235"/>
      <c r="D1375" s="236" t="s">
        <v>161</v>
      </c>
      <c r="E1375" s="237" t="s">
        <v>21</v>
      </c>
      <c r="F1375" s="238" t="s">
        <v>1501</v>
      </c>
      <c r="G1375" s="235"/>
      <c r="H1375" s="237" t="s">
        <v>21</v>
      </c>
      <c r="I1375" s="239"/>
      <c r="J1375" s="235"/>
      <c r="K1375" s="235"/>
      <c r="L1375" s="240"/>
      <c r="M1375" s="241"/>
      <c r="N1375" s="242"/>
      <c r="O1375" s="242"/>
      <c r="P1375" s="242"/>
      <c r="Q1375" s="242"/>
      <c r="R1375" s="242"/>
      <c r="S1375" s="242"/>
      <c r="T1375" s="24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T1375" s="244" t="s">
        <v>161</v>
      </c>
      <c r="AU1375" s="244" t="s">
        <v>81</v>
      </c>
      <c r="AV1375" s="13" t="s">
        <v>77</v>
      </c>
      <c r="AW1375" s="13" t="s">
        <v>34</v>
      </c>
      <c r="AX1375" s="13" t="s">
        <v>73</v>
      </c>
      <c r="AY1375" s="244" t="s">
        <v>149</v>
      </c>
    </row>
    <row r="1376" s="14" customFormat="1">
      <c r="A1376" s="14"/>
      <c r="B1376" s="245"/>
      <c r="C1376" s="246"/>
      <c r="D1376" s="236" t="s">
        <v>161</v>
      </c>
      <c r="E1376" s="247" t="s">
        <v>21</v>
      </c>
      <c r="F1376" s="248" t="s">
        <v>1502</v>
      </c>
      <c r="G1376" s="246"/>
      <c r="H1376" s="249">
        <v>1.512</v>
      </c>
      <c r="I1376" s="250"/>
      <c r="J1376" s="246"/>
      <c r="K1376" s="246"/>
      <c r="L1376" s="251"/>
      <c r="M1376" s="252"/>
      <c r="N1376" s="253"/>
      <c r="O1376" s="253"/>
      <c r="P1376" s="253"/>
      <c r="Q1376" s="253"/>
      <c r="R1376" s="253"/>
      <c r="S1376" s="253"/>
      <c r="T1376" s="254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55" t="s">
        <v>161</v>
      </c>
      <c r="AU1376" s="255" t="s">
        <v>81</v>
      </c>
      <c r="AV1376" s="14" t="s">
        <v>81</v>
      </c>
      <c r="AW1376" s="14" t="s">
        <v>34</v>
      </c>
      <c r="AX1376" s="14" t="s">
        <v>73</v>
      </c>
      <c r="AY1376" s="255" t="s">
        <v>149</v>
      </c>
    </row>
    <row r="1377" s="15" customFormat="1">
      <c r="A1377" s="15"/>
      <c r="B1377" s="256"/>
      <c r="C1377" s="257"/>
      <c r="D1377" s="236" t="s">
        <v>161</v>
      </c>
      <c r="E1377" s="258" t="s">
        <v>21</v>
      </c>
      <c r="F1377" s="259" t="s">
        <v>164</v>
      </c>
      <c r="G1377" s="257"/>
      <c r="H1377" s="260">
        <v>2.9820000000000002</v>
      </c>
      <c r="I1377" s="261"/>
      <c r="J1377" s="257"/>
      <c r="K1377" s="257"/>
      <c r="L1377" s="262"/>
      <c r="M1377" s="263"/>
      <c r="N1377" s="264"/>
      <c r="O1377" s="264"/>
      <c r="P1377" s="264"/>
      <c r="Q1377" s="264"/>
      <c r="R1377" s="264"/>
      <c r="S1377" s="264"/>
      <c r="T1377" s="265"/>
      <c r="U1377" s="15"/>
      <c r="V1377" s="15"/>
      <c r="W1377" s="15"/>
      <c r="X1377" s="15"/>
      <c r="Y1377" s="15"/>
      <c r="Z1377" s="15"/>
      <c r="AA1377" s="15"/>
      <c r="AB1377" s="15"/>
      <c r="AC1377" s="15"/>
      <c r="AD1377" s="15"/>
      <c r="AE1377" s="15"/>
      <c r="AT1377" s="266" t="s">
        <v>161</v>
      </c>
      <c r="AU1377" s="266" t="s">
        <v>81</v>
      </c>
      <c r="AV1377" s="15" t="s">
        <v>157</v>
      </c>
      <c r="AW1377" s="15" t="s">
        <v>34</v>
      </c>
      <c r="AX1377" s="15" t="s">
        <v>77</v>
      </c>
      <c r="AY1377" s="266" t="s">
        <v>149</v>
      </c>
    </row>
    <row r="1378" s="2" customFormat="1" ht="37.8" customHeight="1">
      <c r="A1378" s="41"/>
      <c r="B1378" s="42"/>
      <c r="C1378" s="216" t="s">
        <v>1503</v>
      </c>
      <c r="D1378" s="216" t="s">
        <v>152</v>
      </c>
      <c r="E1378" s="217" t="s">
        <v>1504</v>
      </c>
      <c r="F1378" s="218" t="s">
        <v>1505</v>
      </c>
      <c r="G1378" s="219" t="s">
        <v>155</v>
      </c>
      <c r="H1378" s="220">
        <v>49.270000000000003</v>
      </c>
      <c r="I1378" s="221"/>
      <c r="J1378" s="222">
        <f>ROUND(I1378*H1378,2)</f>
        <v>0</v>
      </c>
      <c r="K1378" s="218" t="s">
        <v>156</v>
      </c>
      <c r="L1378" s="47"/>
      <c r="M1378" s="223" t="s">
        <v>21</v>
      </c>
      <c r="N1378" s="224" t="s">
        <v>44</v>
      </c>
      <c r="O1378" s="87"/>
      <c r="P1378" s="225">
        <f>O1378*H1378</f>
        <v>0</v>
      </c>
      <c r="Q1378" s="225">
        <v>0</v>
      </c>
      <c r="R1378" s="225">
        <f>Q1378*H1378</f>
        <v>0</v>
      </c>
      <c r="S1378" s="225">
        <v>0.063</v>
      </c>
      <c r="T1378" s="226">
        <f>S1378*H1378</f>
        <v>3.1040100000000002</v>
      </c>
      <c r="U1378" s="41"/>
      <c r="V1378" s="41"/>
      <c r="W1378" s="41"/>
      <c r="X1378" s="41"/>
      <c r="Y1378" s="41"/>
      <c r="Z1378" s="41"/>
      <c r="AA1378" s="41"/>
      <c r="AB1378" s="41"/>
      <c r="AC1378" s="41"/>
      <c r="AD1378" s="41"/>
      <c r="AE1378" s="41"/>
      <c r="AR1378" s="227" t="s">
        <v>157</v>
      </c>
      <c r="AT1378" s="227" t="s">
        <v>152</v>
      </c>
      <c r="AU1378" s="227" t="s">
        <v>81</v>
      </c>
      <c r="AY1378" s="20" t="s">
        <v>149</v>
      </c>
      <c r="BE1378" s="228">
        <f>IF(N1378="základní",J1378,0)</f>
        <v>0</v>
      </c>
      <c r="BF1378" s="228">
        <f>IF(N1378="snížená",J1378,0)</f>
        <v>0</v>
      </c>
      <c r="BG1378" s="228">
        <f>IF(N1378="zákl. přenesená",J1378,0)</f>
        <v>0</v>
      </c>
      <c r="BH1378" s="228">
        <f>IF(N1378="sníž. přenesená",J1378,0)</f>
        <v>0</v>
      </c>
      <c r="BI1378" s="228">
        <f>IF(N1378="nulová",J1378,0)</f>
        <v>0</v>
      </c>
      <c r="BJ1378" s="20" t="s">
        <v>77</v>
      </c>
      <c r="BK1378" s="228">
        <f>ROUND(I1378*H1378,2)</f>
        <v>0</v>
      </c>
      <c r="BL1378" s="20" t="s">
        <v>157</v>
      </c>
      <c r="BM1378" s="227" t="s">
        <v>1506</v>
      </c>
    </row>
    <row r="1379" s="2" customFormat="1">
      <c r="A1379" s="41"/>
      <c r="B1379" s="42"/>
      <c r="C1379" s="43"/>
      <c r="D1379" s="229" t="s">
        <v>159</v>
      </c>
      <c r="E1379" s="43"/>
      <c r="F1379" s="230" t="s">
        <v>1507</v>
      </c>
      <c r="G1379" s="43"/>
      <c r="H1379" s="43"/>
      <c r="I1379" s="231"/>
      <c r="J1379" s="43"/>
      <c r="K1379" s="43"/>
      <c r="L1379" s="47"/>
      <c r="M1379" s="232"/>
      <c r="N1379" s="233"/>
      <c r="O1379" s="87"/>
      <c r="P1379" s="87"/>
      <c r="Q1379" s="87"/>
      <c r="R1379" s="87"/>
      <c r="S1379" s="87"/>
      <c r="T1379" s="88"/>
      <c r="U1379" s="41"/>
      <c r="V1379" s="41"/>
      <c r="W1379" s="41"/>
      <c r="X1379" s="41"/>
      <c r="Y1379" s="41"/>
      <c r="Z1379" s="41"/>
      <c r="AA1379" s="41"/>
      <c r="AB1379" s="41"/>
      <c r="AC1379" s="41"/>
      <c r="AD1379" s="41"/>
      <c r="AE1379" s="41"/>
      <c r="AT1379" s="20" t="s">
        <v>159</v>
      </c>
      <c r="AU1379" s="20" t="s">
        <v>81</v>
      </c>
    </row>
    <row r="1380" s="13" customFormat="1">
      <c r="A1380" s="13"/>
      <c r="B1380" s="234"/>
      <c r="C1380" s="235"/>
      <c r="D1380" s="236" t="s">
        <v>161</v>
      </c>
      <c r="E1380" s="237" t="s">
        <v>21</v>
      </c>
      <c r="F1380" s="238" t="s">
        <v>1508</v>
      </c>
      <c r="G1380" s="235"/>
      <c r="H1380" s="237" t="s">
        <v>21</v>
      </c>
      <c r="I1380" s="239"/>
      <c r="J1380" s="235"/>
      <c r="K1380" s="235"/>
      <c r="L1380" s="240"/>
      <c r="M1380" s="241"/>
      <c r="N1380" s="242"/>
      <c r="O1380" s="242"/>
      <c r="P1380" s="242"/>
      <c r="Q1380" s="242"/>
      <c r="R1380" s="242"/>
      <c r="S1380" s="242"/>
      <c r="T1380" s="243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44" t="s">
        <v>161</v>
      </c>
      <c r="AU1380" s="244" t="s">
        <v>81</v>
      </c>
      <c r="AV1380" s="13" t="s">
        <v>77</v>
      </c>
      <c r="AW1380" s="13" t="s">
        <v>34</v>
      </c>
      <c r="AX1380" s="13" t="s">
        <v>73</v>
      </c>
      <c r="AY1380" s="244" t="s">
        <v>149</v>
      </c>
    </row>
    <row r="1381" s="14" customFormat="1">
      <c r="A1381" s="14"/>
      <c r="B1381" s="245"/>
      <c r="C1381" s="246"/>
      <c r="D1381" s="236" t="s">
        <v>161</v>
      </c>
      <c r="E1381" s="247" t="s">
        <v>21</v>
      </c>
      <c r="F1381" s="248" t="s">
        <v>1509</v>
      </c>
      <c r="G1381" s="246"/>
      <c r="H1381" s="249">
        <v>4.3700000000000001</v>
      </c>
      <c r="I1381" s="250"/>
      <c r="J1381" s="246"/>
      <c r="K1381" s="246"/>
      <c r="L1381" s="251"/>
      <c r="M1381" s="252"/>
      <c r="N1381" s="253"/>
      <c r="O1381" s="253"/>
      <c r="P1381" s="253"/>
      <c r="Q1381" s="253"/>
      <c r="R1381" s="253"/>
      <c r="S1381" s="253"/>
      <c r="T1381" s="254"/>
      <c r="U1381" s="14"/>
      <c r="V1381" s="14"/>
      <c r="W1381" s="14"/>
      <c r="X1381" s="14"/>
      <c r="Y1381" s="14"/>
      <c r="Z1381" s="14"/>
      <c r="AA1381" s="14"/>
      <c r="AB1381" s="14"/>
      <c r="AC1381" s="14"/>
      <c r="AD1381" s="14"/>
      <c r="AE1381" s="14"/>
      <c r="AT1381" s="255" t="s">
        <v>161</v>
      </c>
      <c r="AU1381" s="255" t="s">
        <v>81</v>
      </c>
      <c r="AV1381" s="14" t="s">
        <v>81</v>
      </c>
      <c r="AW1381" s="14" t="s">
        <v>34</v>
      </c>
      <c r="AX1381" s="14" t="s">
        <v>73</v>
      </c>
      <c r="AY1381" s="255" t="s">
        <v>149</v>
      </c>
    </row>
    <row r="1382" s="13" customFormat="1">
      <c r="A1382" s="13"/>
      <c r="B1382" s="234"/>
      <c r="C1382" s="235"/>
      <c r="D1382" s="236" t="s">
        <v>161</v>
      </c>
      <c r="E1382" s="237" t="s">
        <v>21</v>
      </c>
      <c r="F1382" s="238" t="s">
        <v>1510</v>
      </c>
      <c r="G1382" s="235"/>
      <c r="H1382" s="237" t="s">
        <v>21</v>
      </c>
      <c r="I1382" s="239"/>
      <c r="J1382" s="235"/>
      <c r="K1382" s="235"/>
      <c r="L1382" s="240"/>
      <c r="M1382" s="241"/>
      <c r="N1382" s="242"/>
      <c r="O1382" s="242"/>
      <c r="P1382" s="242"/>
      <c r="Q1382" s="242"/>
      <c r="R1382" s="242"/>
      <c r="S1382" s="242"/>
      <c r="T1382" s="243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44" t="s">
        <v>161</v>
      </c>
      <c r="AU1382" s="244" t="s">
        <v>81</v>
      </c>
      <c r="AV1382" s="13" t="s">
        <v>77</v>
      </c>
      <c r="AW1382" s="13" t="s">
        <v>34</v>
      </c>
      <c r="AX1382" s="13" t="s">
        <v>73</v>
      </c>
      <c r="AY1382" s="244" t="s">
        <v>149</v>
      </c>
    </row>
    <row r="1383" s="14" customFormat="1">
      <c r="A1383" s="14"/>
      <c r="B1383" s="245"/>
      <c r="C1383" s="246"/>
      <c r="D1383" s="236" t="s">
        <v>161</v>
      </c>
      <c r="E1383" s="247" t="s">
        <v>21</v>
      </c>
      <c r="F1383" s="248" t="s">
        <v>1511</v>
      </c>
      <c r="G1383" s="246"/>
      <c r="H1383" s="249">
        <v>4.5999999999999996</v>
      </c>
      <c r="I1383" s="250"/>
      <c r="J1383" s="246"/>
      <c r="K1383" s="246"/>
      <c r="L1383" s="251"/>
      <c r="M1383" s="252"/>
      <c r="N1383" s="253"/>
      <c r="O1383" s="253"/>
      <c r="P1383" s="253"/>
      <c r="Q1383" s="253"/>
      <c r="R1383" s="253"/>
      <c r="S1383" s="253"/>
      <c r="T1383" s="254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55" t="s">
        <v>161</v>
      </c>
      <c r="AU1383" s="255" t="s">
        <v>81</v>
      </c>
      <c r="AV1383" s="14" t="s">
        <v>81</v>
      </c>
      <c r="AW1383" s="14" t="s">
        <v>34</v>
      </c>
      <c r="AX1383" s="14" t="s">
        <v>73</v>
      </c>
      <c r="AY1383" s="255" t="s">
        <v>149</v>
      </c>
    </row>
    <row r="1384" s="13" customFormat="1">
      <c r="A1384" s="13"/>
      <c r="B1384" s="234"/>
      <c r="C1384" s="235"/>
      <c r="D1384" s="236" t="s">
        <v>161</v>
      </c>
      <c r="E1384" s="237" t="s">
        <v>21</v>
      </c>
      <c r="F1384" s="238" t="s">
        <v>1512</v>
      </c>
      <c r="G1384" s="235"/>
      <c r="H1384" s="237" t="s">
        <v>21</v>
      </c>
      <c r="I1384" s="239"/>
      <c r="J1384" s="235"/>
      <c r="K1384" s="235"/>
      <c r="L1384" s="240"/>
      <c r="M1384" s="241"/>
      <c r="N1384" s="242"/>
      <c r="O1384" s="242"/>
      <c r="P1384" s="242"/>
      <c r="Q1384" s="242"/>
      <c r="R1384" s="242"/>
      <c r="S1384" s="242"/>
      <c r="T1384" s="243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T1384" s="244" t="s">
        <v>161</v>
      </c>
      <c r="AU1384" s="244" t="s">
        <v>81</v>
      </c>
      <c r="AV1384" s="13" t="s">
        <v>77</v>
      </c>
      <c r="AW1384" s="13" t="s">
        <v>34</v>
      </c>
      <c r="AX1384" s="13" t="s">
        <v>73</v>
      </c>
      <c r="AY1384" s="244" t="s">
        <v>149</v>
      </c>
    </row>
    <row r="1385" s="14" customFormat="1">
      <c r="A1385" s="14"/>
      <c r="B1385" s="245"/>
      <c r="C1385" s="246"/>
      <c r="D1385" s="236" t="s">
        <v>161</v>
      </c>
      <c r="E1385" s="247" t="s">
        <v>21</v>
      </c>
      <c r="F1385" s="248" t="s">
        <v>1511</v>
      </c>
      <c r="G1385" s="246"/>
      <c r="H1385" s="249">
        <v>4.5999999999999996</v>
      </c>
      <c r="I1385" s="250"/>
      <c r="J1385" s="246"/>
      <c r="K1385" s="246"/>
      <c r="L1385" s="251"/>
      <c r="M1385" s="252"/>
      <c r="N1385" s="253"/>
      <c r="O1385" s="253"/>
      <c r="P1385" s="253"/>
      <c r="Q1385" s="253"/>
      <c r="R1385" s="253"/>
      <c r="S1385" s="253"/>
      <c r="T1385" s="254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T1385" s="255" t="s">
        <v>161</v>
      </c>
      <c r="AU1385" s="255" t="s">
        <v>81</v>
      </c>
      <c r="AV1385" s="14" t="s">
        <v>81</v>
      </c>
      <c r="AW1385" s="14" t="s">
        <v>34</v>
      </c>
      <c r="AX1385" s="14" t="s">
        <v>73</v>
      </c>
      <c r="AY1385" s="255" t="s">
        <v>149</v>
      </c>
    </row>
    <row r="1386" s="13" customFormat="1">
      <c r="A1386" s="13"/>
      <c r="B1386" s="234"/>
      <c r="C1386" s="235"/>
      <c r="D1386" s="236" t="s">
        <v>161</v>
      </c>
      <c r="E1386" s="237" t="s">
        <v>21</v>
      </c>
      <c r="F1386" s="238" t="s">
        <v>1513</v>
      </c>
      <c r="G1386" s="235"/>
      <c r="H1386" s="237" t="s">
        <v>21</v>
      </c>
      <c r="I1386" s="239"/>
      <c r="J1386" s="235"/>
      <c r="K1386" s="235"/>
      <c r="L1386" s="240"/>
      <c r="M1386" s="241"/>
      <c r="N1386" s="242"/>
      <c r="O1386" s="242"/>
      <c r="P1386" s="242"/>
      <c r="Q1386" s="242"/>
      <c r="R1386" s="242"/>
      <c r="S1386" s="242"/>
      <c r="T1386" s="243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T1386" s="244" t="s">
        <v>161</v>
      </c>
      <c r="AU1386" s="244" t="s">
        <v>81</v>
      </c>
      <c r="AV1386" s="13" t="s">
        <v>77</v>
      </c>
      <c r="AW1386" s="13" t="s">
        <v>34</v>
      </c>
      <c r="AX1386" s="13" t="s">
        <v>73</v>
      </c>
      <c r="AY1386" s="244" t="s">
        <v>149</v>
      </c>
    </row>
    <row r="1387" s="13" customFormat="1">
      <c r="A1387" s="13"/>
      <c r="B1387" s="234"/>
      <c r="C1387" s="235"/>
      <c r="D1387" s="236" t="s">
        <v>161</v>
      </c>
      <c r="E1387" s="237" t="s">
        <v>21</v>
      </c>
      <c r="F1387" s="238" t="s">
        <v>731</v>
      </c>
      <c r="G1387" s="235"/>
      <c r="H1387" s="237" t="s">
        <v>21</v>
      </c>
      <c r="I1387" s="239"/>
      <c r="J1387" s="235"/>
      <c r="K1387" s="235"/>
      <c r="L1387" s="240"/>
      <c r="M1387" s="241"/>
      <c r="N1387" s="242"/>
      <c r="O1387" s="242"/>
      <c r="P1387" s="242"/>
      <c r="Q1387" s="242"/>
      <c r="R1387" s="242"/>
      <c r="S1387" s="242"/>
      <c r="T1387" s="243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244" t="s">
        <v>161</v>
      </c>
      <c r="AU1387" s="244" t="s">
        <v>81</v>
      </c>
      <c r="AV1387" s="13" t="s">
        <v>77</v>
      </c>
      <c r="AW1387" s="13" t="s">
        <v>34</v>
      </c>
      <c r="AX1387" s="13" t="s">
        <v>73</v>
      </c>
      <c r="AY1387" s="244" t="s">
        <v>149</v>
      </c>
    </row>
    <row r="1388" s="14" customFormat="1">
      <c r="A1388" s="14"/>
      <c r="B1388" s="245"/>
      <c r="C1388" s="246"/>
      <c r="D1388" s="236" t="s">
        <v>161</v>
      </c>
      <c r="E1388" s="247" t="s">
        <v>21</v>
      </c>
      <c r="F1388" s="248" t="s">
        <v>1514</v>
      </c>
      <c r="G1388" s="246"/>
      <c r="H1388" s="249">
        <v>7.1399999999999997</v>
      </c>
      <c r="I1388" s="250"/>
      <c r="J1388" s="246"/>
      <c r="K1388" s="246"/>
      <c r="L1388" s="251"/>
      <c r="M1388" s="252"/>
      <c r="N1388" s="253"/>
      <c r="O1388" s="253"/>
      <c r="P1388" s="253"/>
      <c r="Q1388" s="253"/>
      <c r="R1388" s="253"/>
      <c r="S1388" s="253"/>
      <c r="T1388" s="254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255" t="s">
        <v>161</v>
      </c>
      <c r="AU1388" s="255" t="s">
        <v>81</v>
      </c>
      <c r="AV1388" s="14" t="s">
        <v>81</v>
      </c>
      <c r="AW1388" s="14" t="s">
        <v>34</v>
      </c>
      <c r="AX1388" s="14" t="s">
        <v>73</v>
      </c>
      <c r="AY1388" s="255" t="s">
        <v>149</v>
      </c>
    </row>
    <row r="1389" s="13" customFormat="1">
      <c r="A1389" s="13"/>
      <c r="B1389" s="234"/>
      <c r="C1389" s="235"/>
      <c r="D1389" s="236" t="s">
        <v>161</v>
      </c>
      <c r="E1389" s="237" t="s">
        <v>21</v>
      </c>
      <c r="F1389" s="238" t="s">
        <v>733</v>
      </c>
      <c r="G1389" s="235"/>
      <c r="H1389" s="237" t="s">
        <v>21</v>
      </c>
      <c r="I1389" s="239"/>
      <c r="J1389" s="235"/>
      <c r="K1389" s="235"/>
      <c r="L1389" s="240"/>
      <c r="M1389" s="241"/>
      <c r="N1389" s="242"/>
      <c r="O1389" s="242"/>
      <c r="P1389" s="242"/>
      <c r="Q1389" s="242"/>
      <c r="R1389" s="242"/>
      <c r="S1389" s="242"/>
      <c r="T1389" s="243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244" t="s">
        <v>161</v>
      </c>
      <c r="AU1389" s="244" t="s">
        <v>81</v>
      </c>
      <c r="AV1389" s="13" t="s">
        <v>77</v>
      </c>
      <c r="AW1389" s="13" t="s">
        <v>34</v>
      </c>
      <c r="AX1389" s="13" t="s">
        <v>73</v>
      </c>
      <c r="AY1389" s="244" t="s">
        <v>149</v>
      </c>
    </row>
    <row r="1390" s="14" customFormat="1">
      <c r="A1390" s="14"/>
      <c r="B1390" s="245"/>
      <c r="C1390" s="246"/>
      <c r="D1390" s="236" t="s">
        <v>161</v>
      </c>
      <c r="E1390" s="247" t="s">
        <v>21</v>
      </c>
      <c r="F1390" s="248" t="s">
        <v>1514</v>
      </c>
      <c r="G1390" s="246"/>
      <c r="H1390" s="249">
        <v>7.1399999999999997</v>
      </c>
      <c r="I1390" s="250"/>
      <c r="J1390" s="246"/>
      <c r="K1390" s="246"/>
      <c r="L1390" s="251"/>
      <c r="M1390" s="252"/>
      <c r="N1390" s="253"/>
      <c r="O1390" s="253"/>
      <c r="P1390" s="253"/>
      <c r="Q1390" s="253"/>
      <c r="R1390" s="253"/>
      <c r="S1390" s="253"/>
      <c r="T1390" s="254"/>
      <c r="U1390" s="14"/>
      <c r="V1390" s="14"/>
      <c r="W1390" s="14"/>
      <c r="X1390" s="14"/>
      <c r="Y1390" s="14"/>
      <c r="Z1390" s="14"/>
      <c r="AA1390" s="14"/>
      <c r="AB1390" s="14"/>
      <c r="AC1390" s="14"/>
      <c r="AD1390" s="14"/>
      <c r="AE1390" s="14"/>
      <c r="AT1390" s="255" t="s">
        <v>161</v>
      </c>
      <c r="AU1390" s="255" t="s">
        <v>81</v>
      </c>
      <c r="AV1390" s="14" t="s">
        <v>81</v>
      </c>
      <c r="AW1390" s="14" t="s">
        <v>34</v>
      </c>
      <c r="AX1390" s="14" t="s">
        <v>73</v>
      </c>
      <c r="AY1390" s="255" t="s">
        <v>149</v>
      </c>
    </row>
    <row r="1391" s="13" customFormat="1">
      <c r="A1391" s="13"/>
      <c r="B1391" s="234"/>
      <c r="C1391" s="235"/>
      <c r="D1391" s="236" t="s">
        <v>161</v>
      </c>
      <c r="E1391" s="237" t="s">
        <v>21</v>
      </c>
      <c r="F1391" s="238" t="s">
        <v>734</v>
      </c>
      <c r="G1391" s="235"/>
      <c r="H1391" s="237" t="s">
        <v>21</v>
      </c>
      <c r="I1391" s="239"/>
      <c r="J1391" s="235"/>
      <c r="K1391" s="235"/>
      <c r="L1391" s="240"/>
      <c r="M1391" s="241"/>
      <c r="N1391" s="242"/>
      <c r="O1391" s="242"/>
      <c r="P1391" s="242"/>
      <c r="Q1391" s="242"/>
      <c r="R1391" s="242"/>
      <c r="S1391" s="242"/>
      <c r="T1391" s="243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T1391" s="244" t="s">
        <v>161</v>
      </c>
      <c r="AU1391" s="244" t="s">
        <v>81</v>
      </c>
      <c r="AV1391" s="13" t="s">
        <v>77</v>
      </c>
      <c r="AW1391" s="13" t="s">
        <v>34</v>
      </c>
      <c r="AX1391" s="13" t="s">
        <v>73</v>
      </c>
      <c r="AY1391" s="244" t="s">
        <v>149</v>
      </c>
    </row>
    <row r="1392" s="14" customFormat="1">
      <c r="A1392" s="14"/>
      <c r="B1392" s="245"/>
      <c r="C1392" s="246"/>
      <c r="D1392" s="236" t="s">
        <v>161</v>
      </c>
      <c r="E1392" s="247" t="s">
        <v>21</v>
      </c>
      <c r="F1392" s="248" t="s">
        <v>1514</v>
      </c>
      <c r="G1392" s="246"/>
      <c r="H1392" s="249">
        <v>7.1399999999999997</v>
      </c>
      <c r="I1392" s="250"/>
      <c r="J1392" s="246"/>
      <c r="K1392" s="246"/>
      <c r="L1392" s="251"/>
      <c r="M1392" s="252"/>
      <c r="N1392" s="253"/>
      <c r="O1392" s="253"/>
      <c r="P1392" s="253"/>
      <c r="Q1392" s="253"/>
      <c r="R1392" s="253"/>
      <c r="S1392" s="253"/>
      <c r="T1392" s="254"/>
      <c r="U1392" s="14"/>
      <c r="V1392" s="14"/>
      <c r="W1392" s="14"/>
      <c r="X1392" s="14"/>
      <c r="Y1392" s="14"/>
      <c r="Z1392" s="14"/>
      <c r="AA1392" s="14"/>
      <c r="AB1392" s="14"/>
      <c r="AC1392" s="14"/>
      <c r="AD1392" s="14"/>
      <c r="AE1392" s="14"/>
      <c r="AT1392" s="255" t="s">
        <v>161</v>
      </c>
      <c r="AU1392" s="255" t="s">
        <v>81</v>
      </c>
      <c r="AV1392" s="14" t="s">
        <v>81</v>
      </c>
      <c r="AW1392" s="14" t="s">
        <v>34</v>
      </c>
      <c r="AX1392" s="14" t="s">
        <v>73</v>
      </c>
      <c r="AY1392" s="255" t="s">
        <v>149</v>
      </c>
    </row>
    <row r="1393" s="13" customFormat="1">
      <c r="A1393" s="13"/>
      <c r="B1393" s="234"/>
      <c r="C1393" s="235"/>
      <c r="D1393" s="236" t="s">
        <v>161</v>
      </c>
      <c r="E1393" s="237" t="s">
        <v>21</v>
      </c>
      <c r="F1393" s="238" t="s">
        <v>735</v>
      </c>
      <c r="G1393" s="235"/>
      <c r="H1393" s="237" t="s">
        <v>21</v>
      </c>
      <c r="I1393" s="239"/>
      <c r="J1393" s="235"/>
      <c r="K1393" s="235"/>
      <c r="L1393" s="240"/>
      <c r="M1393" s="241"/>
      <c r="N1393" s="242"/>
      <c r="O1393" s="242"/>
      <c r="P1393" s="242"/>
      <c r="Q1393" s="242"/>
      <c r="R1393" s="242"/>
      <c r="S1393" s="242"/>
      <c r="T1393" s="243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244" t="s">
        <v>161</v>
      </c>
      <c r="AU1393" s="244" t="s">
        <v>81</v>
      </c>
      <c r="AV1393" s="13" t="s">
        <v>77</v>
      </c>
      <c r="AW1393" s="13" t="s">
        <v>34</v>
      </c>
      <c r="AX1393" s="13" t="s">
        <v>73</v>
      </c>
      <c r="AY1393" s="244" t="s">
        <v>149</v>
      </c>
    </row>
    <row r="1394" s="14" customFormat="1">
      <c r="A1394" s="14"/>
      <c r="B1394" s="245"/>
      <c r="C1394" s="246"/>
      <c r="D1394" s="236" t="s">
        <v>161</v>
      </c>
      <c r="E1394" s="247" t="s">
        <v>21</v>
      </c>
      <c r="F1394" s="248" t="s">
        <v>1514</v>
      </c>
      <c r="G1394" s="246"/>
      <c r="H1394" s="249">
        <v>7.1399999999999997</v>
      </c>
      <c r="I1394" s="250"/>
      <c r="J1394" s="246"/>
      <c r="K1394" s="246"/>
      <c r="L1394" s="251"/>
      <c r="M1394" s="252"/>
      <c r="N1394" s="253"/>
      <c r="O1394" s="253"/>
      <c r="P1394" s="253"/>
      <c r="Q1394" s="253"/>
      <c r="R1394" s="253"/>
      <c r="S1394" s="253"/>
      <c r="T1394" s="254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T1394" s="255" t="s">
        <v>161</v>
      </c>
      <c r="AU1394" s="255" t="s">
        <v>81</v>
      </c>
      <c r="AV1394" s="14" t="s">
        <v>81</v>
      </c>
      <c r="AW1394" s="14" t="s">
        <v>34</v>
      </c>
      <c r="AX1394" s="14" t="s">
        <v>73</v>
      </c>
      <c r="AY1394" s="255" t="s">
        <v>149</v>
      </c>
    </row>
    <row r="1395" s="13" customFormat="1">
      <c r="A1395" s="13"/>
      <c r="B1395" s="234"/>
      <c r="C1395" s="235"/>
      <c r="D1395" s="236" t="s">
        <v>161</v>
      </c>
      <c r="E1395" s="237" t="s">
        <v>21</v>
      </c>
      <c r="F1395" s="238" t="s">
        <v>736</v>
      </c>
      <c r="G1395" s="235"/>
      <c r="H1395" s="237" t="s">
        <v>21</v>
      </c>
      <c r="I1395" s="239"/>
      <c r="J1395" s="235"/>
      <c r="K1395" s="235"/>
      <c r="L1395" s="240"/>
      <c r="M1395" s="241"/>
      <c r="N1395" s="242"/>
      <c r="O1395" s="242"/>
      <c r="P1395" s="242"/>
      <c r="Q1395" s="242"/>
      <c r="R1395" s="242"/>
      <c r="S1395" s="242"/>
      <c r="T1395" s="243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244" t="s">
        <v>161</v>
      </c>
      <c r="AU1395" s="244" t="s">
        <v>81</v>
      </c>
      <c r="AV1395" s="13" t="s">
        <v>77</v>
      </c>
      <c r="AW1395" s="13" t="s">
        <v>34</v>
      </c>
      <c r="AX1395" s="13" t="s">
        <v>73</v>
      </c>
      <c r="AY1395" s="244" t="s">
        <v>149</v>
      </c>
    </row>
    <row r="1396" s="14" customFormat="1">
      <c r="A1396" s="14"/>
      <c r="B1396" s="245"/>
      <c r="C1396" s="246"/>
      <c r="D1396" s="236" t="s">
        <v>161</v>
      </c>
      <c r="E1396" s="247" t="s">
        <v>21</v>
      </c>
      <c r="F1396" s="248" t="s">
        <v>1514</v>
      </c>
      <c r="G1396" s="246"/>
      <c r="H1396" s="249">
        <v>7.1399999999999997</v>
      </c>
      <c r="I1396" s="250"/>
      <c r="J1396" s="246"/>
      <c r="K1396" s="246"/>
      <c r="L1396" s="251"/>
      <c r="M1396" s="252"/>
      <c r="N1396" s="253"/>
      <c r="O1396" s="253"/>
      <c r="P1396" s="253"/>
      <c r="Q1396" s="253"/>
      <c r="R1396" s="253"/>
      <c r="S1396" s="253"/>
      <c r="T1396" s="254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T1396" s="255" t="s">
        <v>161</v>
      </c>
      <c r="AU1396" s="255" t="s">
        <v>81</v>
      </c>
      <c r="AV1396" s="14" t="s">
        <v>81</v>
      </c>
      <c r="AW1396" s="14" t="s">
        <v>34</v>
      </c>
      <c r="AX1396" s="14" t="s">
        <v>73</v>
      </c>
      <c r="AY1396" s="255" t="s">
        <v>149</v>
      </c>
    </row>
    <row r="1397" s="15" customFormat="1">
      <c r="A1397" s="15"/>
      <c r="B1397" s="256"/>
      <c r="C1397" s="257"/>
      <c r="D1397" s="236" t="s">
        <v>161</v>
      </c>
      <c r="E1397" s="258" t="s">
        <v>21</v>
      </c>
      <c r="F1397" s="259" t="s">
        <v>164</v>
      </c>
      <c r="G1397" s="257"/>
      <c r="H1397" s="260">
        <v>49.270000000000003</v>
      </c>
      <c r="I1397" s="261"/>
      <c r="J1397" s="257"/>
      <c r="K1397" s="257"/>
      <c r="L1397" s="262"/>
      <c r="M1397" s="263"/>
      <c r="N1397" s="264"/>
      <c r="O1397" s="264"/>
      <c r="P1397" s="264"/>
      <c r="Q1397" s="264"/>
      <c r="R1397" s="264"/>
      <c r="S1397" s="264"/>
      <c r="T1397" s="26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T1397" s="266" t="s">
        <v>161</v>
      </c>
      <c r="AU1397" s="266" t="s">
        <v>81</v>
      </c>
      <c r="AV1397" s="15" t="s">
        <v>157</v>
      </c>
      <c r="AW1397" s="15" t="s">
        <v>34</v>
      </c>
      <c r="AX1397" s="15" t="s">
        <v>77</v>
      </c>
      <c r="AY1397" s="266" t="s">
        <v>149</v>
      </c>
    </row>
    <row r="1398" s="2" customFormat="1" ht="44.25" customHeight="1">
      <c r="A1398" s="41"/>
      <c r="B1398" s="42"/>
      <c r="C1398" s="216" t="s">
        <v>1515</v>
      </c>
      <c r="D1398" s="216" t="s">
        <v>152</v>
      </c>
      <c r="E1398" s="217" t="s">
        <v>1516</v>
      </c>
      <c r="F1398" s="218" t="s">
        <v>1517</v>
      </c>
      <c r="G1398" s="219" t="s">
        <v>155</v>
      </c>
      <c r="H1398" s="220">
        <v>10.699999999999999</v>
      </c>
      <c r="I1398" s="221"/>
      <c r="J1398" s="222">
        <f>ROUND(I1398*H1398,2)</f>
        <v>0</v>
      </c>
      <c r="K1398" s="218" t="s">
        <v>156</v>
      </c>
      <c r="L1398" s="47"/>
      <c r="M1398" s="223" t="s">
        <v>21</v>
      </c>
      <c r="N1398" s="224" t="s">
        <v>44</v>
      </c>
      <c r="O1398" s="87"/>
      <c r="P1398" s="225">
        <f>O1398*H1398</f>
        <v>0</v>
      </c>
      <c r="Q1398" s="225">
        <v>0</v>
      </c>
      <c r="R1398" s="225">
        <f>Q1398*H1398</f>
        <v>0</v>
      </c>
      <c r="S1398" s="225">
        <v>0.019</v>
      </c>
      <c r="T1398" s="226">
        <f>S1398*H1398</f>
        <v>0.20329999999999998</v>
      </c>
      <c r="U1398" s="41"/>
      <c r="V1398" s="41"/>
      <c r="W1398" s="41"/>
      <c r="X1398" s="41"/>
      <c r="Y1398" s="41"/>
      <c r="Z1398" s="41"/>
      <c r="AA1398" s="41"/>
      <c r="AB1398" s="41"/>
      <c r="AC1398" s="41"/>
      <c r="AD1398" s="41"/>
      <c r="AE1398" s="41"/>
      <c r="AR1398" s="227" t="s">
        <v>157</v>
      </c>
      <c r="AT1398" s="227" t="s">
        <v>152</v>
      </c>
      <c r="AU1398" s="227" t="s">
        <v>81</v>
      </c>
      <c r="AY1398" s="20" t="s">
        <v>149</v>
      </c>
      <c r="BE1398" s="228">
        <f>IF(N1398="základní",J1398,0)</f>
        <v>0</v>
      </c>
      <c r="BF1398" s="228">
        <f>IF(N1398="snížená",J1398,0)</f>
        <v>0</v>
      </c>
      <c r="BG1398" s="228">
        <f>IF(N1398="zákl. přenesená",J1398,0)</f>
        <v>0</v>
      </c>
      <c r="BH1398" s="228">
        <f>IF(N1398="sníž. přenesená",J1398,0)</f>
        <v>0</v>
      </c>
      <c r="BI1398" s="228">
        <f>IF(N1398="nulová",J1398,0)</f>
        <v>0</v>
      </c>
      <c r="BJ1398" s="20" t="s">
        <v>77</v>
      </c>
      <c r="BK1398" s="228">
        <f>ROUND(I1398*H1398,2)</f>
        <v>0</v>
      </c>
      <c r="BL1398" s="20" t="s">
        <v>157</v>
      </c>
      <c r="BM1398" s="227" t="s">
        <v>1518</v>
      </c>
    </row>
    <row r="1399" s="2" customFormat="1">
      <c r="A1399" s="41"/>
      <c r="B1399" s="42"/>
      <c r="C1399" s="43"/>
      <c r="D1399" s="229" t="s">
        <v>159</v>
      </c>
      <c r="E1399" s="43"/>
      <c r="F1399" s="230" t="s">
        <v>1519</v>
      </c>
      <c r="G1399" s="43"/>
      <c r="H1399" s="43"/>
      <c r="I1399" s="231"/>
      <c r="J1399" s="43"/>
      <c r="K1399" s="43"/>
      <c r="L1399" s="47"/>
      <c r="M1399" s="232"/>
      <c r="N1399" s="233"/>
      <c r="O1399" s="87"/>
      <c r="P1399" s="87"/>
      <c r="Q1399" s="87"/>
      <c r="R1399" s="87"/>
      <c r="S1399" s="87"/>
      <c r="T1399" s="88"/>
      <c r="U1399" s="41"/>
      <c r="V1399" s="41"/>
      <c r="W1399" s="41"/>
      <c r="X1399" s="41"/>
      <c r="Y1399" s="41"/>
      <c r="Z1399" s="41"/>
      <c r="AA1399" s="41"/>
      <c r="AB1399" s="41"/>
      <c r="AC1399" s="41"/>
      <c r="AD1399" s="41"/>
      <c r="AE1399" s="41"/>
      <c r="AT1399" s="20" t="s">
        <v>159</v>
      </c>
      <c r="AU1399" s="20" t="s">
        <v>81</v>
      </c>
    </row>
    <row r="1400" s="13" customFormat="1">
      <c r="A1400" s="13"/>
      <c r="B1400" s="234"/>
      <c r="C1400" s="235"/>
      <c r="D1400" s="236" t="s">
        <v>161</v>
      </c>
      <c r="E1400" s="237" t="s">
        <v>21</v>
      </c>
      <c r="F1400" s="238" t="s">
        <v>1520</v>
      </c>
      <c r="G1400" s="235"/>
      <c r="H1400" s="237" t="s">
        <v>21</v>
      </c>
      <c r="I1400" s="239"/>
      <c r="J1400" s="235"/>
      <c r="K1400" s="235"/>
      <c r="L1400" s="240"/>
      <c r="M1400" s="241"/>
      <c r="N1400" s="242"/>
      <c r="O1400" s="242"/>
      <c r="P1400" s="242"/>
      <c r="Q1400" s="242"/>
      <c r="R1400" s="242"/>
      <c r="S1400" s="242"/>
      <c r="T1400" s="243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44" t="s">
        <v>161</v>
      </c>
      <c r="AU1400" s="244" t="s">
        <v>81</v>
      </c>
      <c r="AV1400" s="13" t="s">
        <v>77</v>
      </c>
      <c r="AW1400" s="13" t="s">
        <v>34</v>
      </c>
      <c r="AX1400" s="13" t="s">
        <v>73</v>
      </c>
      <c r="AY1400" s="244" t="s">
        <v>149</v>
      </c>
    </row>
    <row r="1401" s="14" customFormat="1">
      <c r="A1401" s="14"/>
      <c r="B1401" s="245"/>
      <c r="C1401" s="246"/>
      <c r="D1401" s="236" t="s">
        <v>161</v>
      </c>
      <c r="E1401" s="247" t="s">
        <v>21</v>
      </c>
      <c r="F1401" s="248" t="s">
        <v>1521</v>
      </c>
      <c r="G1401" s="246"/>
      <c r="H1401" s="249">
        <v>10.699999999999999</v>
      </c>
      <c r="I1401" s="250"/>
      <c r="J1401" s="246"/>
      <c r="K1401" s="246"/>
      <c r="L1401" s="251"/>
      <c r="M1401" s="252"/>
      <c r="N1401" s="253"/>
      <c r="O1401" s="253"/>
      <c r="P1401" s="253"/>
      <c r="Q1401" s="253"/>
      <c r="R1401" s="253"/>
      <c r="S1401" s="253"/>
      <c r="T1401" s="254"/>
      <c r="U1401" s="14"/>
      <c r="V1401" s="14"/>
      <c r="W1401" s="14"/>
      <c r="X1401" s="14"/>
      <c r="Y1401" s="14"/>
      <c r="Z1401" s="14"/>
      <c r="AA1401" s="14"/>
      <c r="AB1401" s="14"/>
      <c r="AC1401" s="14"/>
      <c r="AD1401" s="14"/>
      <c r="AE1401" s="14"/>
      <c r="AT1401" s="255" t="s">
        <v>161</v>
      </c>
      <c r="AU1401" s="255" t="s">
        <v>81</v>
      </c>
      <c r="AV1401" s="14" t="s">
        <v>81</v>
      </c>
      <c r="AW1401" s="14" t="s">
        <v>34</v>
      </c>
      <c r="AX1401" s="14" t="s">
        <v>73</v>
      </c>
      <c r="AY1401" s="255" t="s">
        <v>149</v>
      </c>
    </row>
    <row r="1402" s="15" customFormat="1">
      <c r="A1402" s="15"/>
      <c r="B1402" s="256"/>
      <c r="C1402" s="257"/>
      <c r="D1402" s="236" t="s">
        <v>161</v>
      </c>
      <c r="E1402" s="258" t="s">
        <v>21</v>
      </c>
      <c r="F1402" s="259" t="s">
        <v>164</v>
      </c>
      <c r="G1402" s="257"/>
      <c r="H1402" s="260">
        <v>10.699999999999999</v>
      </c>
      <c r="I1402" s="261"/>
      <c r="J1402" s="257"/>
      <c r="K1402" s="257"/>
      <c r="L1402" s="262"/>
      <c r="M1402" s="263"/>
      <c r="N1402" s="264"/>
      <c r="O1402" s="264"/>
      <c r="P1402" s="264"/>
      <c r="Q1402" s="264"/>
      <c r="R1402" s="264"/>
      <c r="S1402" s="264"/>
      <c r="T1402" s="265"/>
      <c r="U1402" s="15"/>
      <c r="V1402" s="15"/>
      <c r="W1402" s="15"/>
      <c r="X1402" s="15"/>
      <c r="Y1402" s="15"/>
      <c r="Z1402" s="15"/>
      <c r="AA1402" s="15"/>
      <c r="AB1402" s="15"/>
      <c r="AC1402" s="15"/>
      <c r="AD1402" s="15"/>
      <c r="AE1402" s="15"/>
      <c r="AT1402" s="266" t="s">
        <v>161</v>
      </c>
      <c r="AU1402" s="266" t="s">
        <v>81</v>
      </c>
      <c r="AV1402" s="15" t="s">
        <v>157</v>
      </c>
      <c r="AW1402" s="15" t="s">
        <v>34</v>
      </c>
      <c r="AX1402" s="15" t="s">
        <v>77</v>
      </c>
      <c r="AY1402" s="266" t="s">
        <v>149</v>
      </c>
    </row>
    <row r="1403" s="2" customFormat="1" ht="33" customHeight="1">
      <c r="A1403" s="41"/>
      <c r="B1403" s="42"/>
      <c r="C1403" s="216" t="s">
        <v>1522</v>
      </c>
      <c r="D1403" s="216" t="s">
        <v>152</v>
      </c>
      <c r="E1403" s="217" t="s">
        <v>1523</v>
      </c>
      <c r="F1403" s="218" t="s">
        <v>1524</v>
      </c>
      <c r="G1403" s="219" t="s">
        <v>155</v>
      </c>
      <c r="H1403" s="220">
        <v>14.712</v>
      </c>
      <c r="I1403" s="221"/>
      <c r="J1403" s="222">
        <f>ROUND(I1403*H1403,2)</f>
        <v>0</v>
      </c>
      <c r="K1403" s="218" t="s">
        <v>156</v>
      </c>
      <c r="L1403" s="47"/>
      <c r="M1403" s="223" t="s">
        <v>21</v>
      </c>
      <c r="N1403" s="224" t="s">
        <v>44</v>
      </c>
      <c r="O1403" s="87"/>
      <c r="P1403" s="225">
        <f>O1403*H1403</f>
        <v>0</v>
      </c>
      <c r="Q1403" s="225">
        <v>0</v>
      </c>
      <c r="R1403" s="225">
        <f>Q1403*H1403</f>
        <v>0</v>
      </c>
      <c r="S1403" s="225">
        <v>0.072999999999999995</v>
      </c>
      <c r="T1403" s="226">
        <f>S1403*H1403</f>
        <v>1.0739759999999998</v>
      </c>
      <c r="U1403" s="41"/>
      <c r="V1403" s="41"/>
      <c r="W1403" s="41"/>
      <c r="X1403" s="41"/>
      <c r="Y1403" s="41"/>
      <c r="Z1403" s="41"/>
      <c r="AA1403" s="41"/>
      <c r="AB1403" s="41"/>
      <c r="AC1403" s="41"/>
      <c r="AD1403" s="41"/>
      <c r="AE1403" s="41"/>
      <c r="AR1403" s="227" t="s">
        <v>157</v>
      </c>
      <c r="AT1403" s="227" t="s">
        <v>152</v>
      </c>
      <c r="AU1403" s="227" t="s">
        <v>81</v>
      </c>
      <c r="AY1403" s="20" t="s">
        <v>149</v>
      </c>
      <c r="BE1403" s="228">
        <f>IF(N1403="základní",J1403,0)</f>
        <v>0</v>
      </c>
      <c r="BF1403" s="228">
        <f>IF(N1403="snížená",J1403,0)</f>
        <v>0</v>
      </c>
      <c r="BG1403" s="228">
        <f>IF(N1403="zákl. přenesená",J1403,0)</f>
        <v>0</v>
      </c>
      <c r="BH1403" s="228">
        <f>IF(N1403="sníž. přenesená",J1403,0)</f>
        <v>0</v>
      </c>
      <c r="BI1403" s="228">
        <f>IF(N1403="nulová",J1403,0)</f>
        <v>0</v>
      </c>
      <c r="BJ1403" s="20" t="s">
        <v>77</v>
      </c>
      <c r="BK1403" s="228">
        <f>ROUND(I1403*H1403,2)</f>
        <v>0</v>
      </c>
      <c r="BL1403" s="20" t="s">
        <v>157</v>
      </c>
      <c r="BM1403" s="227" t="s">
        <v>1525</v>
      </c>
    </row>
    <row r="1404" s="2" customFormat="1">
      <c r="A1404" s="41"/>
      <c r="B1404" s="42"/>
      <c r="C1404" s="43"/>
      <c r="D1404" s="229" t="s">
        <v>159</v>
      </c>
      <c r="E1404" s="43"/>
      <c r="F1404" s="230" t="s">
        <v>1526</v>
      </c>
      <c r="G1404" s="43"/>
      <c r="H1404" s="43"/>
      <c r="I1404" s="231"/>
      <c r="J1404" s="43"/>
      <c r="K1404" s="43"/>
      <c r="L1404" s="47"/>
      <c r="M1404" s="232"/>
      <c r="N1404" s="233"/>
      <c r="O1404" s="87"/>
      <c r="P1404" s="87"/>
      <c r="Q1404" s="87"/>
      <c r="R1404" s="87"/>
      <c r="S1404" s="87"/>
      <c r="T1404" s="88"/>
      <c r="U1404" s="41"/>
      <c r="V1404" s="41"/>
      <c r="W1404" s="41"/>
      <c r="X1404" s="41"/>
      <c r="Y1404" s="41"/>
      <c r="Z1404" s="41"/>
      <c r="AA1404" s="41"/>
      <c r="AB1404" s="41"/>
      <c r="AC1404" s="41"/>
      <c r="AD1404" s="41"/>
      <c r="AE1404" s="41"/>
      <c r="AT1404" s="20" t="s">
        <v>159</v>
      </c>
      <c r="AU1404" s="20" t="s">
        <v>81</v>
      </c>
    </row>
    <row r="1405" s="14" customFormat="1">
      <c r="A1405" s="14"/>
      <c r="B1405" s="245"/>
      <c r="C1405" s="246"/>
      <c r="D1405" s="236" t="s">
        <v>161</v>
      </c>
      <c r="E1405" s="247" t="s">
        <v>21</v>
      </c>
      <c r="F1405" s="248" t="s">
        <v>1527</v>
      </c>
      <c r="G1405" s="246"/>
      <c r="H1405" s="249">
        <v>9</v>
      </c>
      <c r="I1405" s="250"/>
      <c r="J1405" s="246"/>
      <c r="K1405" s="246"/>
      <c r="L1405" s="251"/>
      <c r="M1405" s="252"/>
      <c r="N1405" s="253"/>
      <c r="O1405" s="253"/>
      <c r="P1405" s="253"/>
      <c r="Q1405" s="253"/>
      <c r="R1405" s="253"/>
      <c r="S1405" s="253"/>
      <c r="T1405" s="254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55" t="s">
        <v>161</v>
      </c>
      <c r="AU1405" s="255" t="s">
        <v>81</v>
      </c>
      <c r="AV1405" s="14" t="s">
        <v>81</v>
      </c>
      <c r="AW1405" s="14" t="s">
        <v>34</v>
      </c>
      <c r="AX1405" s="14" t="s">
        <v>73</v>
      </c>
      <c r="AY1405" s="255" t="s">
        <v>149</v>
      </c>
    </row>
    <row r="1406" s="14" customFormat="1">
      <c r="A1406" s="14"/>
      <c r="B1406" s="245"/>
      <c r="C1406" s="246"/>
      <c r="D1406" s="236" t="s">
        <v>161</v>
      </c>
      <c r="E1406" s="247" t="s">
        <v>21</v>
      </c>
      <c r="F1406" s="248" t="s">
        <v>1528</v>
      </c>
      <c r="G1406" s="246"/>
      <c r="H1406" s="249">
        <v>3.8399999999999999</v>
      </c>
      <c r="I1406" s="250"/>
      <c r="J1406" s="246"/>
      <c r="K1406" s="246"/>
      <c r="L1406" s="251"/>
      <c r="M1406" s="252"/>
      <c r="N1406" s="253"/>
      <c r="O1406" s="253"/>
      <c r="P1406" s="253"/>
      <c r="Q1406" s="253"/>
      <c r="R1406" s="253"/>
      <c r="S1406" s="253"/>
      <c r="T1406" s="254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55" t="s">
        <v>161</v>
      </c>
      <c r="AU1406" s="255" t="s">
        <v>81</v>
      </c>
      <c r="AV1406" s="14" t="s">
        <v>81</v>
      </c>
      <c r="AW1406" s="14" t="s">
        <v>34</v>
      </c>
      <c r="AX1406" s="14" t="s">
        <v>73</v>
      </c>
      <c r="AY1406" s="255" t="s">
        <v>149</v>
      </c>
    </row>
    <row r="1407" s="14" customFormat="1">
      <c r="A1407" s="14"/>
      <c r="B1407" s="245"/>
      <c r="C1407" s="246"/>
      <c r="D1407" s="236" t="s">
        <v>161</v>
      </c>
      <c r="E1407" s="247" t="s">
        <v>21</v>
      </c>
      <c r="F1407" s="248" t="s">
        <v>1529</v>
      </c>
      <c r="G1407" s="246"/>
      <c r="H1407" s="249">
        <v>0.95999999999999996</v>
      </c>
      <c r="I1407" s="250"/>
      <c r="J1407" s="246"/>
      <c r="K1407" s="246"/>
      <c r="L1407" s="251"/>
      <c r="M1407" s="252"/>
      <c r="N1407" s="253"/>
      <c r="O1407" s="253"/>
      <c r="P1407" s="253"/>
      <c r="Q1407" s="253"/>
      <c r="R1407" s="253"/>
      <c r="S1407" s="253"/>
      <c r="T1407" s="254"/>
      <c r="U1407" s="14"/>
      <c r="V1407" s="14"/>
      <c r="W1407" s="14"/>
      <c r="X1407" s="14"/>
      <c r="Y1407" s="14"/>
      <c r="Z1407" s="14"/>
      <c r="AA1407" s="14"/>
      <c r="AB1407" s="14"/>
      <c r="AC1407" s="14"/>
      <c r="AD1407" s="14"/>
      <c r="AE1407" s="14"/>
      <c r="AT1407" s="255" t="s">
        <v>161</v>
      </c>
      <c r="AU1407" s="255" t="s">
        <v>81</v>
      </c>
      <c r="AV1407" s="14" t="s">
        <v>81</v>
      </c>
      <c r="AW1407" s="14" t="s">
        <v>34</v>
      </c>
      <c r="AX1407" s="14" t="s">
        <v>73</v>
      </c>
      <c r="AY1407" s="255" t="s">
        <v>149</v>
      </c>
    </row>
    <row r="1408" s="14" customFormat="1">
      <c r="A1408" s="14"/>
      <c r="B1408" s="245"/>
      <c r="C1408" s="246"/>
      <c r="D1408" s="236" t="s">
        <v>161</v>
      </c>
      <c r="E1408" s="247" t="s">
        <v>21</v>
      </c>
      <c r="F1408" s="248" t="s">
        <v>684</v>
      </c>
      <c r="G1408" s="246"/>
      <c r="H1408" s="249">
        <v>0.91200000000000003</v>
      </c>
      <c r="I1408" s="250"/>
      <c r="J1408" s="246"/>
      <c r="K1408" s="246"/>
      <c r="L1408" s="251"/>
      <c r="M1408" s="252"/>
      <c r="N1408" s="253"/>
      <c r="O1408" s="253"/>
      <c r="P1408" s="253"/>
      <c r="Q1408" s="253"/>
      <c r="R1408" s="253"/>
      <c r="S1408" s="253"/>
      <c r="T1408" s="254"/>
      <c r="U1408" s="14"/>
      <c r="V1408" s="14"/>
      <c r="W1408" s="14"/>
      <c r="X1408" s="14"/>
      <c r="Y1408" s="14"/>
      <c r="Z1408" s="14"/>
      <c r="AA1408" s="14"/>
      <c r="AB1408" s="14"/>
      <c r="AC1408" s="14"/>
      <c r="AD1408" s="14"/>
      <c r="AE1408" s="14"/>
      <c r="AT1408" s="255" t="s">
        <v>161</v>
      </c>
      <c r="AU1408" s="255" t="s">
        <v>81</v>
      </c>
      <c r="AV1408" s="14" t="s">
        <v>81</v>
      </c>
      <c r="AW1408" s="14" t="s">
        <v>34</v>
      </c>
      <c r="AX1408" s="14" t="s">
        <v>73</v>
      </c>
      <c r="AY1408" s="255" t="s">
        <v>149</v>
      </c>
    </row>
    <row r="1409" s="15" customFormat="1">
      <c r="A1409" s="15"/>
      <c r="B1409" s="256"/>
      <c r="C1409" s="257"/>
      <c r="D1409" s="236" t="s">
        <v>161</v>
      </c>
      <c r="E1409" s="258" t="s">
        <v>21</v>
      </c>
      <c r="F1409" s="259" t="s">
        <v>164</v>
      </c>
      <c r="G1409" s="257"/>
      <c r="H1409" s="260">
        <v>14.712</v>
      </c>
      <c r="I1409" s="261"/>
      <c r="J1409" s="257"/>
      <c r="K1409" s="257"/>
      <c r="L1409" s="262"/>
      <c r="M1409" s="263"/>
      <c r="N1409" s="264"/>
      <c r="O1409" s="264"/>
      <c r="P1409" s="264"/>
      <c r="Q1409" s="264"/>
      <c r="R1409" s="264"/>
      <c r="S1409" s="264"/>
      <c r="T1409" s="265"/>
      <c r="U1409" s="15"/>
      <c r="V1409" s="15"/>
      <c r="W1409" s="15"/>
      <c r="X1409" s="15"/>
      <c r="Y1409" s="15"/>
      <c r="Z1409" s="15"/>
      <c r="AA1409" s="15"/>
      <c r="AB1409" s="15"/>
      <c r="AC1409" s="15"/>
      <c r="AD1409" s="15"/>
      <c r="AE1409" s="15"/>
      <c r="AT1409" s="266" t="s">
        <v>161</v>
      </c>
      <c r="AU1409" s="266" t="s">
        <v>81</v>
      </c>
      <c r="AV1409" s="15" t="s">
        <v>157</v>
      </c>
      <c r="AW1409" s="15" t="s">
        <v>34</v>
      </c>
      <c r="AX1409" s="15" t="s">
        <v>77</v>
      </c>
      <c r="AY1409" s="266" t="s">
        <v>149</v>
      </c>
    </row>
    <row r="1410" s="2" customFormat="1" ht="33" customHeight="1">
      <c r="A1410" s="41"/>
      <c r="B1410" s="42"/>
      <c r="C1410" s="216" t="s">
        <v>1530</v>
      </c>
      <c r="D1410" s="216" t="s">
        <v>152</v>
      </c>
      <c r="E1410" s="217" t="s">
        <v>1531</v>
      </c>
      <c r="F1410" s="218" t="s">
        <v>1532</v>
      </c>
      <c r="G1410" s="219" t="s">
        <v>155</v>
      </c>
      <c r="H1410" s="220">
        <v>91.944000000000003</v>
      </c>
      <c r="I1410" s="221"/>
      <c r="J1410" s="222">
        <f>ROUND(I1410*H1410,2)</f>
        <v>0</v>
      </c>
      <c r="K1410" s="218" t="s">
        <v>156</v>
      </c>
      <c r="L1410" s="47"/>
      <c r="M1410" s="223" t="s">
        <v>21</v>
      </c>
      <c r="N1410" s="224" t="s">
        <v>44</v>
      </c>
      <c r="O1410" s="87"/>
      <c r="P1410" s="225">
        <f>O1410*H1410</f>
        <v>0</v>
      </c>
      <c r="Q1410" s="225">
        <v>0</v>
      </c>
      <c r="R1410" s="225">
        <f>Q1410*H1410</f>
        <v>0</v>
      </c>
      <c r="S1410" s="225">
        <v>0.050999999999999997</v>
      </c>
      <c r="T1410" s="226">
        <f>S1410*H1410</f>
        <v>4.6891439999999998</v>
      </c>
      <c r="U1410" s="41"/>
      <c r="V1410" s="41"/>
      <c r="W1410" s="41"/>
      <c r="X1410" s="41"/>
      <c r="Y1410" s="41"/>
      <c r="Z1410" s="41"/>
      <c r="AA1410" s="41"/>
      <c r="AB1410" s="41"/>
      <c r="AC1410" s="41"/>
      <c r="AD1410" s="41"/>
      <c r="AE1410" s="41"/>
      <c r="AR1410" s="227" t="s">
        <v>157</v>
      </c>
      <c r="AT1410" s="227" t="s">
        <v>152</v>
      </c>
      <c r="AU1410" s="227" t="s">
        <v>81</v>
      </c>
      <c r="AY1410" s="20" t="s">
        <v>149</v>
      </c>
      <c r="BE1410" s="228">
        <f>IF(N1410="základní",J1410,0)</f>
        <v>0</v>
      </c>
      <c r="BF1410" s="228">
        <f>IF(N1410="snížená",J1410,0)</f>
        <v>0</v>
      </c>
      <c r="BG1410" s="228">
        <f>IF(N1410="zákl. přenesená",J1410,0)</f>
        <v>0</v>
      </c>
      <c r="BH1410" s="228">
        <f>IF(N1410="sníž. přenesená",J1410,0)</f>
        <v>0</v>
      </c>
      <c r="BI1410" s="228">
        <f>IF(N1410="nulová",J1410,0)</f>
        <v>0</v>
      </c>
      <c r="BJ1410" s="20" t="s">
        <v>77</v>
      </c>
      <c r="BK1410" s="228">
        <f>ROUND(I1410*H1410,2)</f>
        <v>0</v>
      </c>
      <c r="BL1410" s="20" t="s">
        <v>157</v>
      </c>
      <c r="BM1410" s="227" t="s">
        <v>1533</v>
      </c>
    </row>
    <row r="1411" s="2" customFormat="1">
      <c r="A1411" s="41"/>
      <c r="B1411" s="42"/>
      <c r="C1411" s="43"/>
      <c r="D1411" s="229" t="s">
        <v>159</v>
      </c>
      <c r="E1411" s="43"/>
      <c r="F1411" s="230" t="s">
        <v>1534</v>
      </c>
      <c r="G1411" s="43"/>
      <c r="H1411" s="43"/>
      <c r="I1411" s="231"/>
      <c r="J1411" s="43"/>
      <c r="K1411" s="43"/>
      <c r="L1411" s="47"/>
      <c r="M1411" s="232"/>
      <c r="N1411" s="233"/>
      <c r="O1411" s="87"/>
      <c r="P1411" s="87"/>
      <c r="Q1411" s="87"/>
      <c r="R1411" s="87"/>
      <c r="S1411" s="87"/>
      <c r="T1411" s="88"/>
      <c r="U1411" s="41"/>
      <c r="V1411" s="41"/>
      <c r="W1411" s="41"/>
      <c r="X1411" s="41"/>
      <c r="Y1411" s="41"/>
      <c r="Z1411" s="41"/>
      <c r="AA1411" s="41"/>
      <c r="AB1411" s="41"/>
      <c r="AC1411" s="41"/>
      <c r="AD1411" s="41"/>
      <c r="AE1411" s="41"/>
      <c r="AT1411" s="20" t="s">
        <v>159</v>
      </c>
      <c r="AU1411" s="20" t="s">
        <v>81</v>
      </c>
    </row>
    <row r="1412" s="14" customFormat="1">
      <c r="A1412" s="14"/>
      <c r="B1412" s="245"/>
      <c r="C1412" s="246"/>
      <c r="D1412" s="236" t="s">
        <v>161</v>
      </c>
      <c r="E1412" s="247" t="s">
        <v>21</v>
      </c>
      <c r="F1412" s="248" t="s">
        <v>1535</v>
      </c>
      <c r="G1412" s="246"/>
      <c r="H1412" s="249">
        <v>14.484</v>
      </c>
      <c r="I1412" s="250"/>
      <c r="J1412" s="246"/>
      <c r="K1412" s="246"/>
      <c r="L1412" s="251"/>
      <c r="M1412" s="252"/>
      <c r="N1412" s="253"/>
      <c r="O1412" s="253"/>
      <c r="P1412" s="253"/>
      <c r="Q1412" s="253"/>
      <c r="R1412" s="253"/>
      <c r="S1412" s="253"/>
      <c r="T1412" s="254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T1412" s="255" t="s">
        <v>161</v>
      </c>
      <c r="AU1412" s="255" t="s">
        <v>81</v>
      </c>
      <c r="AV1412" s="14" t="s">
        <v>81</v>
      </c>
      <c r="AW1412" s="14" t="s">
        <v>34</v>
      </c>
      <c r="AX1412" s="14" t="s">
        <v>73</v>
      </c>
      <c r="AY1412" s="255" t="s">
        <v>149</v>
      </c>
    </row>
    <row r="1413" s="14" customFormat="1">
      <c r="A1413" s="14"/>
      <c r="B1413" s="245"/>
      <c r="C1413" s="246"/>
      <c r="D1413" s="236" t="s">
        <v>161</v>
      </c>
      <c r="E1413" s="247" t="s">
        <v>21</v>
      </c>
      <c r="F1413" s="248" t="s">
        <v>1536</v>
      </c>
      <c r="G1413" s="246"/>
      <c r="H1413" s="249">
        <v>12</v>
      </c>
      <c r="I1413" s="250"/>
      <c r="J1413" s="246"/>
      <c r="K1413" s="246"/>
      <c r="L1413" s="251"/>
      <c r="M1413" s="252"/>
      <c r="N1413" s="253"/>
      <c r="O1413" s="253"/>
      <c r="P1413" s="253"/>
      <c r="Q1413" s="253"/>
      <c r="R1413" s="253"/>
      <c r="S1413" s="253"/>
      <c r="T1413" s="254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55" t="s">
        <v>161</v>
      </c>
      <c r="AU1413" s="255" t="s">
        <v>81</v>
      </c>
      <c r="AV1413" s="14" t="s">
        <v>81</v>
      </c>
      <c r="AW1413" s="14" t="s">
        <v>34</v>
      </c>
      <c r="AX1413" s="14" t="s">
        <v>73</v>
      </c>
      <c r="AY1413" s="255" t="s">
        <v>149</v>
      </c>
    </row>
    <row r="1414" s="14" customFormat="1">
      <c r="A1414" s="14"/>
      <c r="B1414" s="245"/>
      <c r="C1414" s="246"/>
      <c r="D1414" s="236" t="s">
        <v>161</v>
      </c>
      <c r="E1414" s="247" t="s">
        <v>21</v>
      </c>
      <c r="F1414" s="248" t="s">
        <v>1537</v>
      </c>
      <c r="G1414" s="246"/>
      <c r="H1414" s="249">
        <v>2.46</v>
      </c>
      <c r="I1414" s="250"/>
      <c r="J1414" s="246"/>
      <c r="K1414" s="246"/>
      <c r="L1414" s="251"/>
      <c r="M1414" s="252"/>
      <c r="N1414" s="253"/>
      <c r="O1414" s="253"/>
      <c r="P1414" s="253"/>
      <c r="Q1414" s="253"/>
      <c r="R1414" s="253"/>
      <c r="S1414" s="253"/>
      <c r="T1414" s="254"/>
      <c r="U1414" s="14"/>
      <c r="V1414" s="14"/>
      <c r="W1414" s="14"/>
      <c r="X1414" s="14"/>
      <c r="Y1414" s="14"/>
      <c r="Z1414" s="14"/>
      <c r="AA1414" s="14"/>
      <c r="AB1414" s="14"/>
      <c r="AC1414" s="14"/>
      <c r="AD1414" s="14"/>
      <c r="AE1414" s="14"/>
      <c r="AT1414" s="255" t="s">
        <v>161</v>
      </c>
      <c r="AU1414" s="255" t="s">
        <v>81</v>
      </c>
      <c r="AV1414" s="14" t="s">
        <v>81</v>
      </c>
      <c r="AW1414" s="14" t="s">
        <v>34</v>
      </c>
      <c r="AX1414" s="14" t="s">
        <v>73</v>
      </c>
      <c r="AY1414" s="255" t="s">
        <v>149</v>
      </c>
    </row>
    <row r="1415" s="14" customFormat="1">
      <c r="A1415" s="14"/>
      <c r="B1415" s="245"/>
      <c r="C1415" s="246"/>
      <c r="D1415" s="236" t="s">
        <v>161</v>
      </c>
      <c r="E1415" s="247" t="s">
        <v>21</v>
      </c>
      <c r="F1415" s="248" t="s">
        <v>1538</v>
      </c>
      <c r="G1415" s="246"/>
      <c r="H1415" s="249">
        <v>63</v>
      </c>
      <c r="I1415" s="250"/>
      <c r="J1415" s="246"/>
      <c r="K1415" s="246"/>
      <c r="L1415" s="251"/>
      <c r="M1415" s="252"/>
      <c r="N1415" s="253"/>
      <c r="O1415" s="253"/>
      <c r="P1415" s="253"/>
      <c r="Q1415" s="253"/>
      <c r="R1415" s="253"/>
      <c r="S1415" s="253"/>
      <c r="T1415" s="254"/>
      <c r="U1415" s="14"/>
      <c r="V1415" s="14"/>
      <c r="W1415" s="14"/>
      <c r="X1415" s="14"/>
      <c r="Y1415" s="14"/>
      <c r="Z1415" s="14"/>
      <c r="AA1415" s="14"/>
      <c r="AB1415" s="14"/>
      <c r="AC1415" s="14"/>
      <c r="AD1415" s="14"/>
      <c r="AE1415" s="14"/>
      <c r="AT1415" s="255" t="s">
        <v>161</v>
      </c>
      <c r="AU1415" s="255" t="s">
        <v>81</v>
      </c>
      <c r="AV1415" s="14" t="s">
        <v>81</v>
      </c>
      <c r="AW1415" s="14" t="s">
        <v>34</v>
      </c>
      <c r="AX1415" s="14" t="s">
        <v>73</v>
      </c>
      <c r="AY1415" s="255" t="s">
        <v>149</v>
      </c>
    </row>
    <row r="1416" s="15" customFormat="1">
      <c r="A1416" s="15"/>
      <c r="B1416" s="256"/>
      <c r="C1416" s="257"/>
      <c r="D1416" s="236" t="s">
        <v>161</v>
      </c>
      <c r="E1416" s="258" t="s">
        <v>21</v>
      </c>
      <c r="F1416" s="259" t="s">
        <v>164</v>
      </c>
      <c r="G1416" s="257"/>
      <c r="H1416" s="260">
        <v>91.944000000000003</v>
      </c>
      <c r="I1416" s="261"/>
      <c r="J1416" s="257"/>
      <c r="K1416" s="257"/>
      <c r="L1416" s="262"/>
      <c r="M1416" s="263"/>
      <c r="N1416" s="264"/>
      <c r="O1416" s="264"/>
      <c r="P1416" s="264"/>
      <c r="Q1416" s="264"/>
      <c r="R1416" s="264"/>
      <c r="S1416" s="264"/>
      <c r="T1416" s="265"/>
      <c r="U1416" s="15"/>
      <c r="V1416" s="15"/>
      <c r="W1416" s="15"/>
      <c r="X1416" s="15"/>
      <c r="Y1416" s="15"/>
      <c r="Z1416" s="15"/>
      <c r="AA1416" s="15"/>
      <c r="AB1416" s="15"/>
      <c r="AC1416" s="15"/>
      <c r="AD1416" s="15"/>
      <c r="AE1416" s="15"/>
      <c r="AT1416" s="266" t="s">
        <v>161</v>
      </c>
      <c r="AU1416" s="266" t="s">
        <v>81</v>
      </c>
      <c r="AV1416" s="15" t="s">
        <v>157</v>
      </c>
      <c r="AW1416" s="15" t="s">
        <v>34</v>
      </c>
      <c r="AX1416" s="15" t="s">
        <v>77</v>
      </c>
      <c r="AY1416" s="266" t="s">
        <v>149</v>
      </c>
    </row>
    <row r="1417" s="2" customFormat="1" ht="33" customHeight="1">
      <c r="A1417" s="41"/>
      <c r="B1417" s="42"/>
      <c r="C1417" s="216" t="s">
        <v>1539</v>
      </c>
      <c r="D1417" s="216" t="s">
        <v>152</v>
      </c>
      <c r="E1417" s="217" t="s">
        <v>1540</v>
      </c>
      <c r="F1417" s="218" t="s">
        <v>1541</v>
      </c>
      <c r="G1417" s="219" t="s">
        <v>155</v>
      </c>
      <c r="H1417" s="220">
        <v>596.65499999999997</v>
      </c>
      <c r="I1417" s="221"/>
      <c r="J1417" s="222">
        <f>ROUND(I1417*H1417,2)</f>
        <v>0</v>
      </c>
      <c r="K1417" s="218" t="s">
        <v>156</v>
      </c>
      <c r="L1417" s="47"/>
      <c r="M1417" s="223" t="s">
        <v>21</v>
      </c>
      <c r="N1417" s="224" t="s">
        <v>44</v>
      </c>
      <c r="O1417" s="87"/>
      <c r="P1417" s="225">
        <f>O1417*H1417</f>
        <v>0</v>
      </c>
      <c r="Q1417" s="225">
        <v>0</v>
      </c>
      <c r="R1417" s="225">
        <f>Q1417*H1417</f>
        <v>0</v>
      </c>
      <c r="S1417" s="225">
        <v>0.042999999999999997</v>
      </c>
      <c r="T1417" s="226">
        <f>S1417*H1417</f>
        <v>25.656164999999998</v>
      </c>
      <c r="U1417" s="41"/>
      <c r="V1417" s="41"/>
      <c r="W1417" s="41"/>
      <c r="X1417" s="41"/>
      <c r="Y1417" s="41"/>
      <c r="Z1417" s="41"/>
      <c r="AA1417" s="41"/>
      <c r="AB1417" s="41"/>
      <c r="AC1417" s="41"/>
      <c r="AD1417" s="41"/>
      <c r="AE1417" s="41"/>
      <c r="AR1417" s="227" t="s">
        <v>157</v>
      </c>
      <c r="AT1417" s="227" t="s">
        <v>152</v>
      </c>
      <c r="AU1417" s="227" t="s">
        <v>81</v>
      </c>
      <c r="AY1417" s="20" t="s">
        <v>149</v>
      </c>
      <c r="BE1417" s="228">
        <f>IF(N1417="základní",J1417,0)</f>
        <v>0</v>
      </c>
      <c r="BF1417" s="228">
        <f>IF(N1417="snížená",J1417,0)</f>
        <v>0</v>
      </c>
      <c r="BG1417" s="228">
        <f>IF(N1417="zákl. přenesená",J1417,0)</f>
        <v>0</v>
      </c>
      <c r="BH1417" s="228">
        <f>IF(N1417="sníž. přenesená",J1417,0)</f>
        <v>0</v>
      </c>
      <c r="BI1417" s="228">
        <f>IF(N1417="nulová",J1417,0)</f>
        <v>0</v>
      </c>
      <c r="BJ1417" s="20" t="s">
        <v>77</v>
      </c>
      <c r="BK1417" s="228">
        <f>ROUND(I1417*H1417,2)</f>
        <v>0</v>
      </c>
      <c r="BL1417" s="20" t="s">
        <v>157</v>
      </c>
      <c r="BM1417" s="227" t="s">
        <v>1542</v>
      </c>
    </row>
    <row r="1418" s="2" customFormat="1">
      <c r="A1418" s="41"/>
      <c r="B1418" s="42"/>
      <c r="C1418" s="43"/>
      <c r="D1418" s="229" t="s">
        <v>159</v>
      </c>
      <c r="E1418" s="43"/>
      <c r="F1418" s="230" t="s">
        <v>1543</v>
      </c>
      <c r="G1418" s="43"/>
      <c r="H1418" s="43"/>
      <c r="I1418" s="231"/>
      <c r="J1418" s="43"/>
      <c r="K1418" s="43"/>
      <c r="L1418" s="47"/>
      <c r="M1418" s="232"/>
      <c r="N1418" s="233"/>
      <c r="O1418" s="87"/>
      <c r="P1418" s="87"/>
      <c r="Q1418" s="87"/>
      <c r="R1418" s="87"/>
      <c r="S1418" s="87"/>
      <c r="T1418" s="88"/>
      <c r="U1418" s="41"/>
      <c r="V1418" s="41"/>
      <c r="W1418" s="41"/>
      <c r="X1418" s="41"/>
      <c r="Y1418" s="41"/>
      <c r="Z1418" s="41"/>
      <c r="AA1418" s="41"/>
      <c r="AB1418" s="41"/>
      <c r="AC1418" s="41"/>
      <c r="AD1418" s="41"/>
      <c r="AE1418" s="41"/>
      <c r="AT1418" s="20" t="s">
        <v>159</v>
      </c>
      <c r="AU1418" s="20" t="s">
        <v>81</v>
      </c>
    </row>
    <row r="1419" s="14" customFormat="1">
      <c r="A1419" s="14"/>
      <c r="B1419" s="245"/>
      <c r="C1419" s="246"/>
      <c r="D1419" s="236" t="s">
        <v>161</v>
      </c>
      <c r="E1419" s="247" t="s">
        <v>21</v>
      </c>
      <c r="F1419" s="248" t="s">
        <v>1544</v>
      </c>
      <c r="G1419" s="246"/>
      <c r="H1419" s="249">
        <v>570.84000000000003</v>
      </c>
      <c r="I1419" s="250"/>
      <c r="J1419" s="246"/>
      <c r="K1419" s="246"/>
      <c r="L1419" s="251"/>
      <c r="M1419" s="252"/>
      <c r="N1419" s="253"/>
      <c r="O1419" s="253"/>
      <c r="P1419" s="253"/>
      <c r="Q1419" s="253"/>
      <c r="R1419" s="253"/>
      <c r="S1419" s="253"/>
      <c r="T1419" s="254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55" t="s">
        <v>161</v>
      </c>
      <c r="AU1419" s="255" t="s">
        <v>81</v>
      </c>
      <c r="AV1419" s="14" t="s">
        <v>81</v>
      </c>
      <c r="AW1419" s="14" t="s">
        <v>34</v>
      </c>
      <c r="AX1419" s="14" t="s">
        <v>73</v>
      </c>
      <c r="AY1419" s="255" t="s">
        <v>149</v>
      </c>
    </row>
    <row r="1420" s="14" customFormat="1">
      <c r="A1420" s="14"/>
      <c r="B1420" s="245"/>
      <c r="C1420" s="246"/>
      <c r="D1420" s="236" t="s">
        <v>161</v>
      </c>
      <c r="E1420" s="247" t="s">
        <v>21</v>
      </c>
      <c r="F1420" s="248" t="s">
        <v>1545</v>
      </c>
      <c r="G1420" s="246"/>
      <c r="H1420" s="249">
        <v>5.25</v>
      </c>
      <c r="I1420" s="250"/>
      <c r="J1420" s="246"/>
      <c r="K1420" s="246"/>
      <c r="L1420" s="251"/>
      <c r="M1420" s="252"/>
      <c r="N1420" s="253"/>
      <c r="O1420" s="253"/>
      <c r="P1420" s="253"/>
      <c r="Q1420" s="253"/>
      <c r="R1420" s="253"/>
      <c r="S1420" s="253"/>
      <c r="T1420" s="254"/>
      <c r="U1420" s="14"/>
      <c r="V1420" s="14"/>
      <c r="W1420" s="14"/>
      <c r="X1420" s="14"/>
      <c r="Y1420" s="14"/>
      <c r="Z1420" s="14"/>
      <c r="AA1420" s="14"/>
      <c r="AB1420" s="14"/>
      <c r="AC1420" s="14"/>
      <c r="AD1420" s="14"/>
      <c r="AE1420" s="14"/>
      <c r="AT1420" s="255" t="s">
        <v>161</v>
      </c>
      <c r="AU1420" s="255" t="s">
        <v>81</v>
      </c>
      <c r="AV1420" s="14" t="s">
        <v>81</v>
      </c>
      <c r="AW1420" s="14" t="s">
        <v>34</v>
      </c>
      <c r="AX1420" s="14" t="s">
        <v>73</v>
      </c>
      <c r="AY1420" s="255" t="s">
        <v>149</v>
      </c>
    </row>
    <row r="1421" s="14" customFormat="1">
      <c r="A1421" s="14"/>
      <c r="B1421" s="245"/>
      <c r="C1421" s="246"/>
      <c r="D1421" s="236" t="s">
        <v>161</v>
      </c>
      <c r="E1421" s="247" t="s">
        <v>21</v>
      </c>
      <c r="F1421" s="248" t="s">
        <v>1546</v>
      </c>
      <c r="G1421" s="246"/>
      <c r="H1421" s="249">
        <v>5.9199999999999999</v>
      </c>
      <c r="I1421" s="250"/>
      <c r="J1421" s="246"/>
      <c r="K1421" s="246"/>
      <c r="L1421" s="251"/>
      <c r="M1421" s="252"/>
      <c r="N1421" s="253"/>
      <c r="O1421" s="253"/>
      <c r="P1421" s="253"/>
      <c r="Q1421" s="253"/>
      <c r="R1421" s="253"/>
      <c r="S1421" s="253"/>
      <c r="T1421" s="254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255" t="s">
        <v>161</v>
      </c>
      <c r="AU1421" s="255" t="s">
        <v>81</v>
      </c>
      <c r="AV1421" s="14" t="s">
        <v>81</v>
      </c>
      <c r="AW1421" s="14" t="s">
        <v>34</v>
      </c>
      <c r="AX1421" s="14" t="s">
        <v>73</v>
      </c>
      <c r="AY1421" s="255" t="s">
        <v>149</v>
      </c>
    </row>
    <row r="1422" s="14" customFormat="1">
      <c r="A1422" s="14"/>
      <c r="B1422" s="245"/>
      <c r="C1422" s="246"/>
      <c r="D1422" s="236" t="s">
        <v>161</v>
      </c>
      <c r="E1422" s="247" t="s">
        <v>21</v>
      </c>
      <c r="F1422" s="248" t="s">
        <v>1547</v>
      </c>
      <c r="G1422" s="246"/>
      <c r="H1422" s="249">
        <v>6.1200000000000001</v>
      </c>
      <c r="I1422" s="250"/>
      <c r="J1422" s="246"/>
      <c r="K1422" s="246"/>
      <c r="L1422" s="251"/>
      <c r="M1422" s="252"/>
      <c r="N1422" s="253"/>
      <c r="O1422" s="253"/>
      <c r="P1422" s="253"/>
      <c r="Q1422" s="253"/>
      <c r="R1422" s="253"/>
      <c r="S1422" s="253"/>
      <c r="T1422" s="254"/>
      <c r="U1422" s="14"/>
      <c r="V1422" s="14"/>
      <c r="W1422" s="14"/>
      <c r="X1422" s="14"/>
      <c r="Y1422" s="14"/>
      <c r="Z1422" s="14"/>
      <c r="AA1422" s="14"/>
      <c r="AB1422" s="14"/>
      <c r="AC1422" s="14"/>
      <c r="AD1422" s="14"/>
      <c r="AE1422" s="14"/>
      <c r="AT1422" s="255" t="s">
        <v>161</v>
      </c>
      <c r="AU1422" s="255" t="s">
        <v>81</v>
      </c>
      <c r="AV1422" s="14" t="s">
        <v>81</v>
      </c>
      <c r="AW1422" s="14" t="s">
        <v>34</v>
      </c>
      <c r="AX1422" s="14" t="s">
        <v>73</v>
      </c>
      <c r="AY1422" s="255" t="s">
        <v>149</v>
      </c>
    </row>
    <row r="1423" s="14" customFormat="1">
      <c r="A1423" s="14"/>
      <c r="B1423" s="245"/>
      <c r="C1423" s="246"/>
      <c r="D1423" s="236" t="s">
        <v>161</v>
      </c>
      <c r="E1423" s="247" t="s">
        <v>21</v>
      </c>
      <c r="F1423" s="248" t="s">
        <v>1548</v>
      </c>
      <c r="G1423" s="246"/>
      <c r="H1423" s="249">
        <v>8.5250000000000004</v>
      </c>
      <c r="I1423" s="250"/>
      <c r="J1423" s="246"/>
      <c r="K1423" s="246"/>
      <c r="L1423" s="251"/>
      <c r="M1423" s="252"/>
      <c r="N1423" s="253"/>
      <c r="O1423" s="253"/>
      <c r="P1423" s="253"/>
      <c r="Q1423" s="253"/>
      <c r="R1423" s="253"/>
      <c r="S1423" s="253"/>
      <c r="T1423" s="254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55" t="s">
        <v>161</v>
      </c>
      <c r="AU1423" s="255" t="s">
        <v>81</v>
      </c>
      <c r="AV1423" s="14" t="s">
        <v>81</v>
      </c>
      <c r="AW1423" s="14" t="s">
        <v>34</v>
      </c>
      <c r="AX1423" s="14" t="s">
        <v>73</v>
      </c>
      <c r="AY1423" s="255" t="s">
        <v>149</v>
      </c>
    </row>
    <row r="1424" s="15" customFormat="1">
      <c r="A1424" s="15"/>
      <c r="B1424" s="256"/>
      <c r="C1424" s="257"/>
      <c r="D1424" s="236" t="s">
        <v>161</v>
      </c>
      <c r="E1424" s="258" t="s">
        <v>21</v>
      </c>
      <c r="F1424" s="259" t="s">
        <v>164</v>
      </c>
      <c r="G1424" s="257"/>
      <c r="H1424" s="260">
        <v>596.65499999999997</v>
      </c>
      <c r="I1424" s="261"/>
      <c r="J1424" s="257"/>
      <c r="K1424" s="257"/>
      <c r="L1424" s="262"/>
      <c r="M1424" s="263"/>
      <c r="N1424" s="264"/>
      <c r="O1424" s="264"/>
      <c r="P1424" s="264"/>
      <c r="Q1424" s="264"/>
      <c r="R1424" s="264"/>
      <c r="S1424" s="264"/>
      <c r="T1424" s="265"/>
      <c r="U1424" s="15"/>
      <c r="V1424" s="15"/>
      <c r="W1424" s="15"/>
      <c r="X1424" s="15"/>
      <c r="Y1424" s="15"/>
      <c r="Z1424" s="15"/>
      <c r="AA1424" s="15"/>
      <c r="AB1424" s="15"/>
      <c r="AC1424" s="15"/>
      <c r="AD1424" s="15"/>
      <c r="AE1424" s="15"/>
      <c r="AT1424" s="266" t="s">
        <v>161</v>
      </c>
      <c r="AU1424" s="266" t="s">
        <v>81</v>
      </c>
      <c r="AV1424" s="15" t="s">
        <v>157</v>
      </c>
      <c r="AW1424" s="15" t="s">
        <v>34</v>
      </c>
      <c r="AX1424" s="15" t="s">
        <v>77</v>
      </c>
      <c r="AY1424" s="266" t="s">
        <v>149</v>
      </c>
    </row>
    <row r="1425" s="2" customFormat="1" ht="37.8" customHeight="1">
      <c r="A1425" s="41"/>
      <c r="B1425" s="42"/>
      <c r="C1425" s="216" t="s">
        <v>1549</v>
      </c>
      <c r="D1425" s="216" t="s">
        <v>152</v>
      </c>
      <c r="E1425" s="217" t="s">
        <v>1550</v>
      </c>
      <c r="F1425" s="218" t="s">
        <v>1551</v>
      </c>
      <c r="G1425" s="219" t="s">
        <v>699</v>
      </c>
      <c r="H1425" s="220">
        <v>8</v>
      </c>
      <c r="I1425" s="221"/>
      <c r="J1425" s="222">
        <f>ROUND(I1425*H1425,2)</f>
        <v>0</v>
      </c>
      <c r="K1425" s="218" t="s">
        <v>156</v>
      </c>
      <c r="L1425" s="47"/>
      <c r="M1425" s="223" t="s">
        <v>21</v>
      </c>
      <c r="N1425" s="224" t="s">
        <v>44</v>
      </c>
      <c r="O1425" s="87"/>
      <c r="P1425" s="225">
        <f>O1425*H1425</f>
        <v>0</v>
      </c>
      <c r="Q1425" s="225">
        <v>0</v>
      </c>
      <c r="R1425" s="225">
        <f>Q1425*H1425</f>
        <v>0</v>
      </c>
      <c r="S1425" s="225">
        <v>0.014999999999999999</v>
      </c>
      <c r="T1425" s="226">
        <f>S1425*H1425</f>
        <v>0.12</v>
      </c>
      <c r="U1425" s="41"/>
      <c r="V1425" s="41"/>
      <c r="W1425" s="41"/>
      <c r="X1425" s="41"/>
      <c r="Y1425" s="41"/>
      <c r="Z1425" s="41"/>
      <c r="AA1425" s="41"/>
      <c r="AB1425" s="41"/>
      <c r="AC1425" s="41"/>
      <c r="AD1425" s="41"/>
      <c r="AE1425" s="41"/>
      <c r="AR1425" s="227" t="s">
        <v>157</v>
      </c>
      <c r="AT1425" s="227" t="s">
        <v>152</v>
      </c>
      <c r="AU1425" s="227" t="s">
        <v>81</v>
      </c>
      <c r="AY1425" s="20" t="s">
        <v>149</v>
      </c>
      <c r="BE1425" s="228">
        <f>IF(N1425="základní",J1425,0)</f>
        <v>0</v>
      </c>
      <c r="BF1425" s="228">
        <f>IF(N1425="snížená",J1425,0)</f>
        <v>0</v>
      </c>
      <c r="BG1425" s="228">
        <f>IF(N1425="zákl. přenesená",J1425,0)</f>
        <v>0</v>
      </c>
      <c r="BH1425" s="228">
        <f>IF(N1425="sníž. přenesená",J1425,0)</f>
        <v>0</v>
      </c>
      <c r="BI1425" s="228">
        <f>IF(N1425="nulová",J1425,0)</f>
        <v>0</v>
      </c>
      <c r="BJ1425" s="20" t="s">
        <v>77</v>
      </c>
      <c r="BK1425" s="228">
        <f>ROUND(I1425*H1425,2)</f>
        <v>0</v>
      </c>
      <c r="BL1425" s="20" t="s">
        <v>157</v>
      </c>
      <c r="BM1425" s="227" t="s">
        <v>1552</v>
      </c>
    </row>
    <row r="1426" s="2" customFormat="1">
      <c r="A1426" s="41"/>
      <c r="B1426" s="42"/>
      <c r="C1426" s="43"/>
      <c r="D1426" s="229" t="s">
        <v>159</v>
      </c>
      <c r="E1426" s="43"/>
      <c r="F1426" s="230" t="s">
        <v>1553</v>
      </c>
      <c r="G1426" s="43"/>
      <c r="H1426" s="43"/>
      <c r="I1426" s="231"/>
      <c r="J1426" s="43"/>
      <c r="K1426" s="43"/>
      <c r="L1426" s="47"/>
      <c r="M1426" s="232"/>
      <c r="N1426" s="233"/>
      <c r="O1426" s="87"/>
      <c r="P1426" s="87"/>
      <c r="Q1426" s="87"/>
      <c r="R1426" s="87"/>
      <c r="S1426" s="87"/>
      <c r="T1426" s="88"/>
      <c r="U1426" s="41"/>
      <c r="V1426" s="41"/>
      <c r="W1426" s="41"/>
      <c r="X1426" s="41"/>
      <c r="Y1426" s="41"/>
      <c r="Z1426" s="41"/>
      <c r="AA1426" s="41"/>
      <c r="AB1426" s="41"/>
      <c r="AC1426" s="41"/>
      <c r="AD1426" s="41"/>
      <c r="AE1426" s="41"/>
      <c r="AT1426" s="20" t="s">
        <v>159</v>
      </c>
      <c r="AU1426" s="20" t="s">
        <v>81</v>
      </c>
    </row>
    <row r="1427" s="13" customFormat="1">
      <c r="A1427" s="13"/>
      <c r="B1427" s="234"/>
      <c r="C1427" s="235"/>
      <c r="D1427" s="236" t="s">
        <v>161</v>
      </c>
      <c r="E1427" s="237" t="s">
        <v>21</v>
      </c>
      <c r="F1427" s="238" t="s">
        <v>790</v>
      </c>
      <c r="G1427" s="235"/>
      <c r="H1427" s="237" t="s">
        <v>21</v>
      </c>
      <c r="I1427" s="239"/>
      <c r="J1427" s="235"/>
      <c r="K1427" s="235"/>
      <c r="L1427" s="240"/>
      <c r="M1427" s="241"/>
      <c r="N1427" s="242"/>
      <c r="O1427" s="242"/>
      <c r="P1427" s="242"/>
      <c r="Q1427" s="242"/>
      <c r="R1427" s="242"/>
      <c r="S1427" s="242"/>
      <c r="T1427" s="243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T1427" s="244" t="s">
        <v>161</v>
      </c>
      <c r="AU1427" s="244" t="s">
        <v>81</v>
      </c>
      <c r="AV1427" s="13" t="s">
        <v>77</v>
      </c>
      <c r="AW1427" s="13" t="s">
        <v>34</v>
      </c>
      <c r="AX1427" s="13" t="s">
        <v>73</v>
      </c>
      <c r="AY1427" s="244" t="s">
        <v>149</v>
      </c>
    </row>
    <row r="1428" s="14" customFormat="1">
      <c r="A1428" s="14"/>
      <c r="B1428" s="245"/>
      <c r="C1428" s="246"/>
      <c r="D1428" s="236" t="s">
        <v>161</v>
      </c>
      <c r="E1428" s="247" t="s">
        <v>21</v>
      </c>
      <c r="F1428" s="248" t="s">
        <v>208</v>
      </c>
      <c r="G1428" s="246"/>
      <c r="H1428" s="249">
        <v>8</v>
      </c>
      <c r="I1428" s="250"/>
      <c r="J1428" s="246"/>
      <c r="K1428" s="246"/>
      <c r="L1428" s="251"/>
      <c r="M1428" s="252"/>
      <c r="N1428" s="253"/>
      <c r="O1428" s="253"/>
      <c r="P1428" s="253"/>
      <c r="Q1428" s="253"/>
      <c r="R1428" s="253"/>
      <c r="S1428" s="253"/>
      <c r="T1428" s="254"/>
      <c r="U1428" s="14"/>
      <c r="V1428" s="14"/>
      <c r="W1428" s="14"/>
      <c r="X1428" s="14"/>
      <c r="Y1428" s="14"/>
      <c r="Z1428" s="14"/>
      <c r="AA1428" s="14"/>
      <c r="AB1428" s="14"/>
      <c r="AC1428" s="14"/>
      <c r="AD1428" s="14"/>
      <c r="AE1428" s="14"/>
      <c r="AT1428" s="255" t="s">
        <v>161</v>
      </c>
      <c r="AU1428" s="255" t="s">
        <v>81</v>
      </c>
      <c r="AV1428" s="14" t="s">
        <v>81</v>
      </c>
      <c r="AW1428" s="14" t="s">
        <v>34</v>
      </c>
      <c r="AX1428" s="14" t="s">
        <v>73</v>
      </c>
      <c r="AY1428" s="255" t="s">
        <v>149</v>
      </c>
    </row>
    <row r="1429" s="15" customFormat="1">
      <c r="A1429" s="15"/>
      <c r="B1429" s="256"/>
      <c r="C1429" s="257"/>
      <c r="D1429" s="236" t="s">
        <v>161</v>
      </c>
      <c r="E1429" s="258" t="s">
        <v>21</v>
      </c>
      <c r="F1429" s="259" t="s">
        <v>164</v>
      </c>
      <c r="G1429" s="257"/>
      <c r="H1429" s="260">
        <v>8</v>
      </c>
      <c r="I1429" s="261"/>
      <c r="J1429" s="257"/>
      <c r="K1429" s="257"/>
      <c r="L1429" s="262"/>
      <c r="M1429" s="263"/>
      <c r="N1429" s="264"/>
      <c r="O1429" s="264"/>
      <c r="P1429" s="264"/>
      <c r="Q1429" s="264"/>
      <c r="R1429" s="264"/>
      <c r="S1429" s="264"/>
      <c r="T1429" s="265"/>
      <c r="U1429" s="15"/>
      <c r="V1429" s="15"/>
      <c r="W1429" s="15"/>
      <c r="X1429" s="15"/>
      <c r="Y1429" s="15"/>
      <c r="Z1429" s="15"/>
      <c r="AA1429" s="15"/>
      <c r="AB1429" s="15"/>
      <c r="AC1429" s="15"/>
      <c r="AD1429" s="15"/>
      <c r="AE1429" s="15"/>
      <c r="AT1429" s="266" t="s">
        <v>161</v>
      </c>
      <c r="AU1429" s="266" t="s">
        <v>81</v>
      </c>
      <c r="AV1429" s="15" t="s">
        <v>157</v>
      </c>
      <c r="AW1429" s="15" t="s">
        <v>34</v>
      </c>
      <c r="AX1429" s="15" t="s">
        <v>77</v>
      </c>
      <c r="AY1429" s="266" t="s">
        <v>149</v>
      </c>
    </row>
    <row r="1430" s="2" customFormat="1" ht="33" customHeight="1">
      <c r="A1430" s="41"/>
      <c r="B1430" s="42"/>
      <c r="C1430" s="216" t="s">
        <v>1554</v>
      </c>
      <c r="D1430" s="216" t="s">
        <v>152</v>
      </c>
      <c r="E1430" s="217" t="s">
        <v>1555</v>
      </c>
      <c r="F1430" s="218" t="s">
        <v>1556</v>
      </c>
      <c r="G1430" s="219" t="s">
        <v>699</v>
      </c>
      <c r="H1430" s="220">
        <v>1</v>
      </c>
      <c r="I1430" s="221"/>
      <c r="J1430" s="222">
        <f>ROUND(I1430*H1430,2)</f>
        <v>0</v>
      </c>
      <c r="K1430" s="218" t="s">
        <v>156</v>
      </c>
      <c r="L1430" s="47"/>
      <c r="M1430" s="223" t="s">
        <v>21</v>
      </c>
      <c r="N1430" s="224" t="s">
        <v>44</v>
      </c>
      <c r="O1430" s="87"/>
      <c r="P1430" s="225">
        <f>O1430*H1430</f>
        <v>0</v>
      </c>
      <c r="Q1430" s="225">
        <v>0</v>
      </c>
      <c r="R1430" s="225">
        <f>Q1430*H1430</f>
        <v>0</v>
      </c>
      <c r="S1430" s="225">
        <v>0.036999999999999998</v>
      </c>
      <c r="T1430" s="226">
        <f>S1430*H1430</f>
        <v>0.036999999999999998</v>
      </c>
      <c r="U1430" s="41"/>
      <c r="V1430" s="41"/>
      <c r="W1430" s="41"/>
      <c r="X1430" s="41"/>
      <c r="Y1430" s="41"/>
      <c r="Z1430" s="41"/>
      <c r="AA1430" s="41"/>
      <c r="AB1430" s="41"/>
      <c r="AC1430" s="41"/>
      <c r="AD1430" s="41"/>
      <c r="AE1430" s="41"/>
      <c r="AR1430" s="227" t="s">
        <v>157</v>
      </c>
      <c r="AT1430" s="227" t="s">
        <v>152</v>
      </c>
      <c r="AU1430" s="227" t="s">
        <v>81</v>
      </c>
      <c r="AY1430" s="20" t="s">
        <v>149</v>
      </c>
      <c r="BE1430" s="228">
        <f>IF(N1430="základní",J1430,0)</f>
        <v>0</v>
      </c>
      <c r="BF1430" s="228">
        <f>IF(N1430="snížená",J1430,0)</f>
        <v>0</v>
      </c>
      <c r="BG1430" s="228">
        <f>IF(N1430="zákl. přenesená",J1430,0)</f>
        <v>0</v>
      </c>
      <c r="BH1430" s="228">
        <f>IF(N1430="sníž. přenesená",J1430,0)</f>
        <v>0</v>
      </c>
      <c r="BI1430" s="228">
        <f>IF(N1430="nulová",J1430,0)</f>
        <v>0</v>
      </c>
      <c r="BJ1430" s="20" t="s">
        <v>77</v>
      </c>
      <c r="BK1430" s="228">
        <f>ROUND(I1430*H1430,2)</f>
        <v>0</v>
      </c>
      <c r="BL1430" s="20" t="s">
        <v>157</v>
      </c>
      <c r="BM1430" s="227" t="s">
        <v>1557</v>
      </c>
    </row>
    <row r="1431" s="2" customFormat="1">
      <c r="A1431" s="41"/>
      <c r="B1431" s="42"/>
      <c r="C1431" s="43"/>
      <c r="D1431" s="229" t="s">
        <v>159</v>
      </c>
      <c r="E1431" s="43"/>
      <c r="F1431" s="230" t="s">
        <v>1558</v>
      </c>
      <c r="G1431" s="43"/>
      <c r="H1431" s="43"/>
      <c r="I1431" s="231"/>
      <c r="J1431" s="43"/>
      <c r="K1431" s="43"/>
      <c r="L1431" s="47"/>
      <c r="M1431" s="232"/>
      <c r="N1431" s="233"/>
      <c r="O1431" s="87"/>
      <c r="P1431" s="87"/>
      <c r="Q1431" s="87"/>
      <c r="R1431" s="87"/>
      <c r="S1431" s="87"/>
      <c r="T1431" s="88"/>
      <c r="U1431" s="41"/>
      <c r="V1431" s="41"/>
      <c r="W1431" s="41"/>
      <c r="X1431" s="41"/>
      <c r="Y1431" s="41"/>
      <c r="Z1431" s="41"/>
      <c r="AA1431" s="41"/>
      <c r="AB1431" s="41"/>
      <c r="AC1431" s="41"/>
      <c r="AD1431" s="41"/>
      <c r="AE1431" s="41"/>
      <c r="AT1431" s="20" t="s">
        <v>159</v>
      </c>
      <c r="AU1431" s="20" t="s">
        <v>81</v>
      </c>
    </row>
    <row r="1432" s="13" customFormat="1">
      <c r="A1432" s="13"/>
      <c r="B1432" s="234"/>
      <c r="C1432" s="235"/>
      <c r="D1432" s="236" t="s">
        <v>161</v>
      </c>
      <c r="E1432" s="237" t="s">
        <v>21</v>
      </c>
      <c r="F1432" s="238" t="s">
        <v>1559</v>
      </c>
      <c r="G1432" s="235"/>
      <c r="H1432" s="237" t="s">
        <v>21</v>
      </c>
      <c r="I1432" s="239"/>
      <c r="J1432" s="235"/>
      <c r="K1432" s="235"/>
      <c r="L1432" s="240"/>
      <c r="M1432" s="241"/>
      <c r="N1432" s="242"/>
      <c r="O1432" s="242"/>
      <c r="P1432" s="242"/>
      <c r="Q1432" s="242"/>
      <c r="R1432" s="242"/>
      <c r="S1432" s="242"/>
      <c r="T1432" s="243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T1432" s="244" t="s">
        <v>161</v>
      </c>
      <c r="AU1432" s="244" t="s">
        <v>81</v>
      </c>
      <c r="AV1432" s="13" t="s">
        <v>77</v>
      </c>
      <c r="AW1432" s="13" t="s">
        <v>34</v>
      </c>
      <c r="AX1432" s="13" t="s">
        <v>73</v>
      </c>
      <c r="AY1432" s="244" t="s">
        <v>149</v>
      </c>
    </row>
    <row r="1433" s="14" customFormat="1">
      <c r="A1433" s="14"/>
      <c r="B1433" s="245"/>
      <c r="C1433" s="246"/>
      <c r="D1433" s="236" t="s">
        <v>161</v>
      </c>
      <c r="E1433" s="247" t="s">
        <v>21</v>
      </c>
      <c r="F1433" s="248" t="s">
        <v>708</v>
      </c>
      <c r="G1433" s="246"/>
      <c r="H1433" s="249">
        <v>1</v>
      </c>
      <c r="I1433" s="250"/>
      <c r="J1433" s="246"/>
      <c r="K1433" s="246"/>
      <c r="L1433" s="251"/>
      <c r="M1433" s="252"/>
      <c r="N1433" s="253"/>
      <c r="O1433" s="253"/>
      <c r="P1433" s="253"/>
      <c r="Q1433" s="253"/>
      <c r="R1433" s="253"/>
      <c r="S1433" s="253"/>
      <c r="T1433" s="254"/>
      <c r="U1433" s="14"/>
      <c r="V1433" s="14"/>
      <c r="W1433" s="14"/>
      <c r="X1433" s="14"/>
      <c r="Y1433" s="14"/>
      <c r="Z1433" s="14"/>
      <c r="AA1433" s="14"/>
      <c r="AB1433" s="14"/>
      <c r="AC1433" s="14"/>
      <c r="AD1433" s="14"/>
      <c r="AE1433" s="14"/>
      <c r="AT1433" s="255" t="s">
        <v>161</v>
      </c>
      <c r="AU1433" s="255" t="s">
        <v>81</v>
      </c>
      <c r="AV1433" s="14" t="s">
        <v>81</v>
      </c>
      <c r="AW1433" s="14" t="s">
        <v>34</v>
      </c>
      <c r="AX1433" s="14" t="s">
        <v>73</v>
      </c>
      <c r="AY1433" s="255" t="s">
        <v>149</v>
      </c>
    </row>
    <row r="1434" s="15" customFormat="1">
      <c r="A1434" s="15"/>
      <c r="B1434" s="256"/>
      <c r="C1434" s="257"/>
      <c r="D1434" s="236" t="s">
        <v>161</v>
      </c>
      <c r="E1434" s="258" t="s">
        <v>21</v>
      </c>
      <c r="F1434" s="259" t="s">
        <v>164</v>
      </c>
      <c r="G1434" s="257"/>
      <c r="H1434" s="260">
        <v>1</v>
      </c>
      <c r="I1434" s="261"/>
      <c r="J1434" s="257"/>
      <c r="K1434" s="257"/>
      <c r="L1434" s="262"/>
      <c r="M1434" s="263"/>
      <c r="N1434" s="264"/>
      <c r="O1434" s="264"/>
      <c r="P1434" s="264"/>
      <c r="Q1434" s="264"/>
      <c r="R1434" s="264"/>
      <c r="S1434" s="264"/>
      <c r="T1434" s="265"/>
      <c r="U1434" s="15"/>
      <c r="V1434" s="15"/>
      <c r="W1434" s="15"/>
      <c r="X1434" s="15"/>
      <c r="Y1434" s="15"/>
      <c r="Z1434" s="15"/>
      <c r="AA1434" s="15"/>
      <c r="AB1434" s="15"/>
      <c r="AC1434" s="15"/>
      <c r="AD1434" s="15"/>
      <c r="AE1434" s="15"/>
      <c r="AT1434" s="266" t="s">
        <v>161</v>
      </c>
      <c r="AU1434" s="266" t="s">
        <v>81</v>
      </c>
      <c r="AV1434" s="15" t="s">
        <v>157</v>
      </c>
      <c r="AW1434" s="15" t="s">
        <v>34</v>
      </c>
      <c r="AX1434" s="15" t="s">
        <v>77</v>
      </c>
      <c r="AY1434" s="266" t="s">
        <v>149</v>
      </c>
    </row>
    <row r="1435" s="2" customFormat="1" ht="33" customHeight="1">
      <c r="A1435" s="41"/>
      <c r="B1435" s="42"/>
      <c r="C1435" s="216" t="s">
        <v>1560</v>
      </c>
      <c r="D1435" s="216" t="s">
        <v>152</v>
      </c>
      <c r="E1435" s="217" t="s">
        <v>1561</v>
      </c>
      <c r="F1435" s="218" t="s">
        <v>1562</v>
      </c>
      <c r="G1435" s="219" t="s">
        <v>174</v>
      </c>
      <c r="H1435" s="220">
        <v>13.42</v>
      </c>
      <c r="I1435" s="221"/>
      <c r="J1435" s="222">
        <f>ROUND(I1435*H1435,2)</f>
        <v>0</v>
      </c>
      <c r="K1435" s="218" t="s">
        <v>156</v>
      </c>
      <c r="L1435" s="47"/>
      <c r="M1435" s="223" t="s">
        <v>21</v>
      </c>
      <c r="N1435" s="224" t="s">
        <v>44</v>
      </c>
      <c r="O1435" s="87"/>
      <c r="P1435" s="225">
        <f>O1435*H1435</f>
        <v>0</v>
      </c>
      <c r="Q1435" s="225">
        <v>0</v>
      </c>
      <c r="R1435" s="225">
        <f>Q1435*H1435</f>
        <v>0</v>
      </c>
      <c r="S1435" s="225">
        <v>0.021999999999999999</v>
      </c>
      <c r="T1435" s="226">
        <f>S1435*H1435</f>
        <v>0.29524</v>
      </c>
      <c r="U1435" s="41"/>
      <c r="V1435" s="41"/>
      <c r="W1435" s="41"/>
      <c r="X1435" s="41"/>
      <c r="Y1435" s="41"/>
      <c r="Z1435" s="41"/>
      <c r="AA1435" s="41"/>
      <c r="AB1435" s="41"/>
      <c r="AC1435" s="41"/>
      <c r="AD1435" s="41"/>
      <c r="AE1435" s="41"/>
      <c r="AR1435" s="227" t="s">
        <v>157</v>
      </c>
      <c r="AT1435" s="227" t="s">
        <v>152</v>
      </c>
      <c r="AU1435" s="227" t="s">
        <v>81</v>
      </c>
      <c r="AY1435" s="20" t="s">
        <v>149</v>
      </c>
      <c r="BE1435" s="228">
        <f>IF(N1435="základní",J1435,0)</f>
        <v>0</v>
      </c>
      <c r="BF1435" s="228">
        <f>IF(N1435="snížená",J1435,0)</f>
        <v>0</v>
      </c>
      <c r="BG1435" s="228">
        <f>IF(N1435="zákl. přenesená",J1435,0)</f>
        <v>0</v>
      </c>
      <c r="BH1435" s="228">
        <f>IF(N1435="sníž. přenesená",J1435,0)</f>
        <v>0</v>
      </c>
      <c r="BI1435" s="228">
        <f>IF(N1435="nulová",J1435,0)</f>
        <v>0</v>
      </c>
      <c r="BJ1435" s="20" t="s">
        <v>77</v>
      </c>
      <c r="BK1435" s="228">
        <f>ROUND(I1435*H1435,2)</f>
        <v>0</v>
      </c>
      <c r="BL1435" s="20" t="s">
        <v>157</v>
      </c>
      <c r="BM1435" s="227" t="s">
        <v>1563</v>
      </c>
    </row>
    <row r="1436" s="2" customFormat="1">
      <c r="A1436" s="41"/>
      <c r="B1436" s="42"/>
      <c r="C1436" s="43"/>
      <c r="D1436" s="229" t="s">
        <v>159</v>
      </c>
      <c r="E1436" s="43"/>
      <c r="F1436" s="230" t="s">
        <v>1564</v>
      </c>
      <c r="G1436" s="43"/>
      <c r="H1436" s="43"/>
      <c r="I1436" s="231"/>
      <c r="J1436" s="43"/>
      <c r="K1436" s="43"/>
      <c r="L1436" s="47"/>
      <c r="M1436" s="232"/>
      <c r="N1436" s="233"/>
      <c r="O1436" s="87"/>
      <c r="P1436" s="87"/>
      <c r="Q1436" s="87"/>
      <c r="R1436" s="87"/>
      <c r="S1436" s="87"/>
      <c r="T1436" s="88"/>
      <c r="U1436" s="41"/>
      <c r="V1436" s="41"/>
      <c r="W1436" s="41"/>
      <c r="X1436" s="41"/>
      <c r="Y1436" s="41"/>
      <c r="Z1436" s="41"/>
      <c r="AA1436" s="41"/>
      <c r="AB1436" s="41"/>
      <c r="AC1436" s="41"/>
      <c r="AD1436" s="41"/>
      <c r="AE1436" s="41"/>
      <c r="AT1436" s="20" t="s">
        <v>159</v>
      </c>
      <c r="AU1436" s="20" t="s">
        <v>81</v>
      </c>
    </row>
    <row r="1437" s="13" customFormat="1">
      <c r="A1437" s="13"/>
      <c r="B1437" s="234"/>
      <c r="C1437" s="235"/>
      <c r="D1437" s="236" t="s">
        <v>161</v>
      </c>
      <c r="E1437" s="237" t="s">
        <v>21</v>
      </c>
      <c r="F1437" s="238" t="s">
        <v>1565</v>
      </c>
      <c r="G1437" s="235"/>
      <c r="H1437" s="237" t="s">
        <v>21</v>
      </c>
      <c r="I1437" s="239"/>
      <c r="J1437" s="235"/>
      <c r="K1437" s="235"/>
      <c r="L1437" s="240"/>
      <c r="M1437" s="241"/>
      <c r="N1437" s="242"/>
      <c r="O1437" s="242"/>
      <c r="P1437" s="242"/>
      <c r="Q1437" s="242"/>
      <c r="R1437" s="242"/>
      <c r="S1437" s="242"/>
      <c r="T1437" s="24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44" t="s">
        <v>161</v>
      </c>
      <c r="AU1437" s="244" t="s">
        <v>81</v>
      </c>
      <c r="AV1437" s="13" t="s">
        <v>77</v>
      </c>
      <c r="AW1437" s="13" t="s">
        <v>34</v>
      </c>
      <c r="AX1437" s="13" t="s">
        <v>73</v>
      </c>
      <c r="AY1437" s="244" t="s">
        <v>149</v>
      </c>
    </row>
    <row r="1438" s="14" customFormat="1">
      <c r="A1438" s="14"/>
      <c r="B1438" s="245"/>
      <c r="C1438" s="246"/>
      <c r="D1438" s="236" t="s">
        <v>161</v>
      </c>
      <c r="E1438" s="247" t="s">
        <v>21</v>
      </c>
      <c r="F1438" s="248" t="s">
        <v>753</v>
      </c>
      <c r="G1438" s="246"/>
      <c r="H1438" s="249">
        <v>2.8999999999999999</v>
      </c>
      <c r="I1438" s="250"/>
      <c r="J1438" s="246"/>
      <c r="K1438" s="246"/>
      <c r="L1438" s="251"/>
      <c r="M1438" s="252"/>
      <c r="N1438" s="253"/>
      <c r="O1438" s="253"/>
      <c r="P1438" s="253"/>
      <c r="Q1438" s="253"/>
      <c r="R1438" s="253"/>
      <c r="S1438" s="253"/>
      <c r="T1438" s="254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55" t="s">
        <v>161</v>
      </c>
      <c r="AU1438" s="255" t="s">
        <v>81</v>
      </c>
      <c r="AV1438" s="14" t="s">
        <v>81</v>
      </c>
      <c r="AW1438" s="14" t="s">
        <v>34</v>
      </c>
      <c r="AX1438" s="14" t="s">
        <v>73</v>
      </c>
      <c r="AY1438" s="255" t="s">
        <v>149</v>
      </c>
    </row>
    <row r="1439" s="14" customFormat="1">
      <c r="A1439" s="14"/>
      <c r="B1439" s="245"/>
      <c r="C1439" s="246"/>
      <c r="D1439" s="236" t="s">
        <v>161</v>
      </c>
      <c r="E1439" s="247" t="s">
        <v>21</v>
      </c>
      <c r="F1439" s="248" t="s">
        <v>754</v>
      </c>
      <c r="G1439" s="246"/>
      <c r="H1439" s="249">
        <v>3.1499999999999999</v>
      </c>
      <c r="I1439" s="250"/>
      <c r="J1439" s="246"/>
      <c r="K1439" s="246"/>
      <c r="L1439" s="251"/>
      <c r="M1439" s="252"/>
      <c r="N1439" s="253"/>
      <c r="O1439" s="253"/>
      <c r="P1439" s="253"/>
      <c r="Q1439" s="253"/>
      <c r="R1439" s="253"/>
      <c r="S1439" s="253"/>
      <c r="T1439" s="254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T1439" s="255" t="s">
        <v>161</v>
      </c>
      <c r="AU1439" s="255" t="s">
        <v>81</v>
      </c>
      <c r="AV1439" s="14" t="s">
        <v>81</v>
      </c>
      <c r="AW1439" s="14" t="s">
        <v>34</v>
      </c>
      <c r="AX1439" s="14" t="s">
        <v>73</v>
      </c>
      <c r="AY1439" s="255" t="s">
        <v>149</v>
      </c>
    </row>
    <row r="1440" s="14" customFormat="1">
      <c r="A1440" s="14"/>
      <c r="B1440" s="245"/>
      <c r="C1440" s="246"/>
      <c r="D1440" s="236" t="s">
        <v>161</v>
      </c>
      <c r="E1440" s="247" t="s">
        <v>21</v>
      </c>
      <c r="F1440" s="248" t="s">
        <v>755</v>
      </c>
      <c r="G1440" s="246"/>
      <c r="H1440" s="249">
        <v>2.3900000000000001</v>
      </c>
      <c r="I1440" s="250"/>
      <c r="J1440" s="246"/>
      <c r="K1440" s="246"/>
      <c r="L1440" s="251"/>
      <c r="M1440" s="252"/>
      <c r="N1440" s="253"/>
      <c r="O1440" s="253"/>
      <c r="P1440" s="253"/>
      <c r="Q1440" s="253"/>
      <c r="R1440" s="253"/>
      <c r="S1440" s="253"/>
      <c r="T1440" s="254"/>
      <c r="U1440" s="14"/>
      <c r="V1440" s="14"/>
      <c r="W1440" s="14"/>
      <c r="X1440" s="14"/>
      <c r="Y1440" s="14"/>
      <c r="Z1440" s="14"/>
      <c r="AA1440" s="14"/>
      <c r="AB1440" s="14"/>
      <c r="AC1440" s="14"/>
      <c r="AD1440" s="14"/>
      <c r="AE1440" s="14"/>
      <c r="AT1440" s="255" t="s">
        <v>161</v>
      </c>
      <c r="AU1440" s="255" t="s">
        <v>81</v>
      </c>
      <c r="AV1440" s="14" t="s">
        <v>81</v>
      </c>
      <c r="AW1440" s="14" t="s">
        <v>34</v>
      </c>
      <c r="AX1440" s="14" t="s">
        <v>73</v>
      </c>
      <c r="AY1440" s="255" t="s">
        <v>149</v>
      </c>
    </row>
    <row r="1441" s="14" customFormat="1">
      <c r="A1441" s="14"/>
      <c r="B1441" s="245"/>
      <c r="C1441" s="246"/>
      <c r="D1441" s="236" t="s">
        <v>161</v>
      </c>
      <c r="E1441" s="247" t="s">
        <v>21</v>
      </c>
      <c r="F1441" s="248" t="s">
        <v>1566</v>
      </c>
      <c r="G1441" s="246"/>
      <c r="H1441" s="249">
        <v>4.9800000000000004</v>
      </c>
      <c r="I1441" s="250"/>
      <c r="J1441" s="246"/>
      <c r="K1441" s="246"/>
      <c r="L1441" s="251"/>
      <c r="M1441" s="252"/>
      <c r="N1441" s="253"/>
      <c r="O1441" s="253"/>
      <c r="P1441" s="253"/>
      <c r="Q1441" s="253"/>
      <c r="R1441" s="253"/>
      <c r="S1441" s="253"/>
      <c r="T1441" s="254"/>
      <c r="U1441" s="14"/>
      <c r="V1441" s="14"/>
      <c r="W1441" s="14"/>
      <c r="X1441" s="14"/>
      <c r="Y1441" s="14"/>
      <c r="Z1441" s="14"/>
      <c r="AA1441" s="14"/>
      <c r="AB1441" s="14"/>
      <c r="AC1441" s="14"/>
      <c r="AD1441" s="14"/>
      <c r="AE1441" s="14"/>
      <c r="AT1441" s="255" t="s">
        <v>161</v>
      </c>
      <c r="AU1441" s="255" t="s">
        <v>81</v>
      </c>
      <c r="AV1441" s="14" t="s">
        <v>81</v>
      </c>
      <c r="AW1441" s="14" t="s">
        <v>34</v>
      </c>
      <c r="AX1441" s="14" t="s">
        <v>73</v>
      </c>
      <c r="AY1441" s="255" t="s">
        <v>149</v>
      </c>
    </row>
    <row r="1442" s="15" customFormat="1">
      <c r="A1442" s="15"/>
      <c r="B1442" s="256"/>
      <c r="C1442" s="257"/>
      <c r="D1442" s="236" t="s">
        <v>161</v>
      </c>
      <c r="E1442" s="258" t="s">
        <v>21</v>
      </c>
      <c r="F1442" s="259" t="s">
        <v>164</v>
      </c>
      <c r="G1442" s="257"/>
      <c r="H1442" s="260">
        <v>13.42</v>
      </c>
      <c r="I1442" s="261"/>
      <c r="J1442" s="257"/>
      <c r="K1442" s="257"/>
      <c r="L1442" s="262"/>
      <c r="M1442" s="263"/>
      <c r="N1442" s="264"/>
      <c r="O1442" s="264"/>
      <c r="P1442" s="264"/>
      <c r="Q1442" s="264"/>
      <c r="R1442" s="264"/>
      <c r="S1442" s="264"/>
      <c r="T1442" s="265"/>
      <c r="U1442" s="15"/>
      <c r="V1442" s="15"/>
      <c r="W1442" s="15"/>
      <c r="X1442" s="15"/>
      <c r="Y1442" s="15"/>
      <c r="Z1442" s="15"/>
      <c r="AA1442" s="15"/>
      <c r="AB1442" s="15"/>
      <c r="AC1442" s="15"/>
      <c r="AD1442" s="15"/>
      <c r="AE1442" s="15"/>
      <c r="AT1442" s="266" t="s">
        <v>161</v>
      </c>
      <c r="AU1442" s="266" t="s">
        <v>81</v>
      </c>
      <c r="AV1442" s="15" t="s">
        <v>157</v>
      </c>
      <c r="AW1442" s="15" t="s">
        <v>34</v>
      </c>
      <c r="AX1442" s="15" t="s">
        <v>77</v>
      </c>
      <c r="AY1442" s="266" t="s">
        <v>149</v>
      </c>
    </row>
    <row r="1443" s="2" customFormat="1" ht="24.15" customHeight="1">
      <c r="A1443" s="41"/>
      <c r="B1443" s="42"/>
      <c r="C1443" s="216" t="s">
        <v>1567</v>
      </c>
      <c r="D1443" s="216" t="s">
        <v>152</v>
      </c>
      <c r="E1443" s="217" t="s">
        <v>1568</v>
      </c>
      <c r="F1443" s="218" t="s">
        <v>1569</v>
      </c>
      <c r="G1443" s="219" t="s">
        <v>174</v>
      </c>
      <c r="H1443" s="220">
        <v>13.6</v>
      </c>
      <c r="I1443" s="221"/>
      <c r="J1443" s="222">
        <f>ROUND(I1443*H1443,2)</f>
        <v>0</v>
      </c>
      <c r="K1443" s="218" t="s">
        <v>156</v>
      </c>
      <c r="L1443" s="47"/>
      <c r="M1443" s="223" t="s">
        <v>21</v>
      </c>
      <c r="N1443" s="224" t="s">
        <v>44</v>
      </c>
      <c r="O1443" s="87"/>
      <c r="P1443" s="225">
        <f>O1443*H1443</f>
        <v>0</v>
      </c>
      <c r="Q1443" s="225">
        <v>2.0000000000000002E-05</v>
      </c>
      <c r="R1443" s="225">
        <f>Q1443*H1443</f>
        <v>0.000272</v>
      </c>
      <c r="S1443" s="225">
        <v>0.001</v>
      </c>
      <c r="T1443" s="226">
        <f>S1443*H1443</f>
        <v>0.013599999999999999</v>
      </c>
      <c r="U1443" s="41"/>
      <c r="V1443" s="41"/>
      <c r="W1443" s="41"/>
      <c r="X1443" s="41"/>
      <c r="Y1443" s="41"/>
      <c r="Z1443" s="41"/>
      <c r="AA1443" s="41"/>
      <c r="AB1443" s="41"/>
      <c r="AC1443" s="41"/>
      <c r="AD1443" s="41"/>
      <c r="AE1443" s="41"/>
      <c r="AR1443" s="227" t="s">
        <v>157</v>
      </c>
      <c r="AT1443" s="227" t="s">
        <v>152</v>
      </c>
      <c r="AU1443" s="227" t="s">
        <v>81</v>
      </c>
      <c r="AY1443" s="20" t="s">
        <v>149</v>
      </c>
      <c r="BE1443" s="228">
        <f>IF(N1443="základní",J1443,0)</f>
        <v>0</v>
      </c>
      <c r="BF1443" s="228">
        <f>IF(N1443="snížená",J1443,0)</f>
        <v>0</v>
      </c>
      <c r="BG1443" s="228">
        <f>IF(N1443="zákl. přenesená",J1443,0)</f>
        <v>0</v>
      </c>
      <c r="BH1443" s="228">
        <f>IF(N1443="sníž. přenesená",J1443,0)</f>
        <v>0</v>
      </c>
      <c r="BI1443" s="228">
        <f>IF(N1443="nulová",J1443,0)</f>
        <v>0</v>
      </c>
      <c r="BJ1443" s="20" t="s">
        <v>77</v>
      </c>
      <c r="BK1443" s="228">
        <f>ROUND(I1443*H1443,2)</f>
        <v>0</v>
      </c>
      <c r="BL1443" s="20" t="s">
        <v>157</v>
      </c>
      <c r="BM1443" s="227" t="s">
        <v>1570</v>
      </c>
    </row>
    <row r="1444" s="2" customFormat="1">
      <c r="A1444" s="41"/>
      <c r="B1444" s="42"/>
      <c r="C1444" s="43"/>
      <c r="D1444" s="229" t="s">
        <v>159</v>
      </c>
      <c r="E1444" s="43"/>
      <c r="F1444" s="230" t="s">
        <v>1571</v>
      </c>
      <c r="G1444" s="43"/>
      <c r="H1444" s="43"/>
      <c r="I1444" s="231"/>
      <c r="J1444" s="43"/>
      <c r="K1444" s="43"/>
      <c r="L1444" s="47"/>
      <c r="M1444" s="232"/>
      <c r="N1444" s="233"/>
      <c r="O1444" s="87"/>
      <c r="P1444" s="87"/>
      <c r="Q1444" s="87"/>
      <c r="R1444" s="87"/>
      <c r="S1444" s="87"/>
      <c r="T1444" s="88"/>
      <c r="U1444" s="41"/>
      <c r="V1444" s="41"/>
      <c r="W1444" s="41"/>
      <c r="X1444" s="41"/>
      <c r="Y1444" s="41"/>
      <c r="Z1444" s="41"/>
      <c r="AA1444" s="41"/>
      <c r="AB1444" s="41"/>
      <c r="AC1444" s="41"/>
      <c r="AD1444" s="41"/>
      <c r="AE1444" s="41"/>
      <c r="AT1444" s="20" t="s">
        <v>159</v>
      </c>
      <c r="AU1444" s="20" t="s">
        <v>81</v>
      </c>
    </row>
    <row r="1445" s="13" customFormat="1">
      <c r="A1445" s="13"/>
      <c r="B1445" s="234"/>
      <c r="C1445" s="235"/>
      <c r="D1445" s="236" t="s">
        <v>161</v>
      </c>
      <c r="E1445" s="237" t="s">
        <v>21</v>
      </c>
      <c r="F1445" s="238" t="s">
        <v>1572</v>
      </c>
      <c r="G1445" s="235"/>
      <c r="H1445" s="237" t="s">
        <v>21</v>
      </c>
      <c r="I1445" s="239"/>
      <c r="J1445" s="235"/>
      <c r="K1445" s="235"/>
      <c r="L1445" s="240"/>
      <c r="M1445" s="241"/>
      <c r="N1445" s="242"/>
      <c r="O1445" s="242"/>
      <c r="P1445" s="242"/>
      <c r="Q1445" s="242"/>
      <c r="R1445" s="242"/>
      <c r="S1445" s="242"/>
      <c r="T1445" s="243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44" t="s">
        <v>161</v>
      </c>
      <c r="AU1445" s="244" t="s">
        <v>81</v>
      </c>
      <c r="AV1445" s="13" t="s">
        <v>77</v>
      </c>
      <c r="AW1445" s="13" t="s">
        <v>34</v>
      </c>
      <c r="AX1445" s="13" t="s">
        <v>73</v>
      </c>
      <c r="AY1445" s="244" t="s">
        <v>149</v>
      </c>
    </row>
    <row r="1446" s="14" customFormat="1">
      <c r="A1446" s="14"/>
      <c r="B1446" s="245"/>
      <c r="C1446" s="246"/>
      <c r="D1446" s="236" t="s">
        <v>161</v>
      </c>
      <c r="E1446" s="247" t="s">
        <v>21</v>
      </c>
      <c r="F1446" s="248" t="s">
        <v>1573</v>
      </c>
      <c r="G1446" s="246"/>
      <c r="H1446" s="249">
        <v>13.6</v>
      </c>
      <c r="I1446" s="250"/>
      <c r="J1446" s="246"/>
      <c r="K1446" s="246"/>
      <c r="L1446" s="251"/>
      <c r="M1446" s="252"/>
      <c r="N1446" s="253"/>
      <c r="O1446" s="253"/>
      <c r="P1446" s="253"/>
      <c r="Q1446" s="253"/>
      <c r="R1446" s="253"/>
      <c r="S1446" s="253"/>
      <c r="T1446" s="254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55" t="s">
        <v>161</v>
      </c>
      <c r="AU1446" s="255" t="s">
        <v>81</v>
      </c>
      <c r="AV1446" s="14" t="s">
        <v>81</v>
      </c>
      <c r="AW1446" s="14" t="s">
        <v>34</v>
      </c>
      <c r="AX1446" s="14" t="s">
        <v>73</v>
      </c>
      <c r="AY1446" s="255" t="s">
        <v>149</v>
      </c>
    </row>
    <row r="1447" s="15" customFormat="1">
      <c r="A1447" s="15"/>
      <c r="B1447" s="256"/>
      <c r="C1447" s="257"/>
      <c r="D1447" s="236" t="s">
        <v>161</v>
      </c>
      <c r="E1447" s="258" t="s">
        <v>21</v>
      </c>
      <c r="F1447" s="259" t="s">
        <v>164</v>
      </c>
      <c r="G1447" s="257"/>
      <c r="H1447" s="260">
        <v>13.6</v>
      </c>
      <c r="I1447" s="261"/>
      <c r="J1447" s="257"/>
      <c r="K1447" s="257"/>
      <c r="L1447" s="262"/>
      <c r="M1447" s="263"/>
      <c r="N1447" s="264"/>
      <c r="O1447" s="264"/>
      <c r="P1447" s="264"/>
      <c r="Q1447" s="264"/>
      <c r="R1447" s="264"/>
      <c r="S1447" s="264"/>
      <c r="T1447" s="265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5"/>
      <c r="AT1447" s="266" t="s">
        <v>161</v>
      </c>
      <c r="AU1447" s="266" t="s">
        <v>81</v>
      </c>
      <c r="AV1447" s="15" t="s">
        <v>157</v>
      </c>
      <c r="AW1447" s="15" t="s">
        <v>34</v>
      </c>
      <c r="AX1447" s="15" t="s">
        <v>77</v>
      </c>
      <c r="AY1447" s="266" t="s">
        <v>149</v>
      </c>
    </row>
    <row r="1448" s="2" customFormat="1" ht="37.8" customHeight="1">
      <c r="A1448" s="41"/>
      <c r="B1448" s="42"/>
      <c r="C1448" s="216" t="s">
        <v>1574</v>
      </c>
      <c r="D1448" s="216" t="s">
        <v>152</v>
      </c>
      <c r="E1448" s="217" t="s">
        <v>1575</v>
      </c>
      <c r="F1448" s="218" t="s">
        <v>1576</v>
      </c>
      <c r="G1448" s="219" t="s">
        <v>174</v>
      </c>
      <c r="H1448" s="220">
        <v>8.1600000000000001</v>
      </c>
      <c r="I1448" s="221"/>
      <c r="J1448" s="222">
        <f>ROUND(I1448*H1448,2)</f>
        <v>0</v>
      </c>
      <c r="K1448" s="218" t="s">
        <v>156</v>
      </c>
      <c r="L1448" s="47"/>
      <c r="M1448" s="223" t="s">
        <v>21</v>
      </c>
      <c r="N1448" s="224" t="s">
        <v>44</v>
      </c>
      <c r="O1448" s="87"/>
      <c r="P1448" s="225">
        <f>O1448*H1448</f>
        <v>0</v>
      </c>
      <c r="Q1448" s="225">
        <v>0.00076000000000000004</v>
      </c>
      <c r="R1448" s="225">
        <f>Q1448*H1448</f>
        <v>0.0062016000000000007</v>
      </c>
      <c r="S1448" s="225">
        <v>0.0020999999999999999</v>
      </c>
      <c r="T1448" s="226">
        <f>S1448*H1448</f>
        <v>0.017135999999999998</v>
      </c>
      <c r="U1448" s="41"/>
      <c r="V1448" s="41"/>
      <c r="W1448" s="41"/>
      <c r="X1448" s="41"/>
      <c r="Y1448" s="41"/>
      <c r="Z1448" s="41"/>
      <c r="AA1448" s="41"/>
      <c r="AB1448" s="41"/>
      <c r="AC1448" s="41"/>
      <c r="AD1448" s="41"/>
      <c r="AE1448" s="41"/>
      <c r="AR1448" s="227" t="s">
        <v>157</v>
      </c>
      <c r="AT1448" s="227" t="s">
        <v>152</v>
      </c>
      <c r="AU1448" s="227" t="s">
        <v>81</v>
      </c>
      <c r="AY1448" s="20" t="s">
        <v>149</v>
      </c>
      <c r="BE1448" s="228">
        <f>IF(N1448="základní",J1448,0)</f>
        <v>0</v>
      </c>
      <c r="BF1448" s="228">
        <f>IF(N1448="snížená",J1448,0)</f>
        <v>0</v>
      </c>
      <c r="BG1448" s="228">
        <f>IF(N1448="zákl. přenesená",J1448,0)</f>
        <v>0</v>
      </c>
      <c r="BH1448" s="228">
        <f>IF(N1448="sníž. přenesená",J1448,0)</f>
        <v>0</v>
      </c>
      <c r="BI1448" s="228">
        <f>IF(N1448="nulová",J1448,0)</f>
        <v>0</v>
      </c>
      <c r="BJ1448" s="20" t="s">
        <v>77</v>
      </c>
      <c r="BK1448" s="228">
        <f>ROUND(I1448*H1448,2)</f>
        <v>0</v>
      </c>
      <c r="BL1448" s="20" t="s">
        <v>157</v>
      </c>
      <c r="BM1448" s="227" t="s">
        <v>1577</v>
      </c>
    </row>
    <row r="1449" s="2" customFormat="1">
      <c r="A1449" s="41"/>
      <c r="B1449" s="42"/>
      <c r="C1449" s="43"/>
      <c r="D1449" s="229" t="s">
        <v>159</v>
      </c>
      <c r="E1449" s="43"/>
      <c r="F1449" s="230" t="s">
        <v>1578</v>
      </c>
      <c r="G1449" s="43"/>
      <c r="H1449" s="43"/>
      <c r="I1449" s="231"/>
      <c r="J1449" s="43"/>
      <c r="K1449" s="43"/>
      <c r="L1449" s="47"/>
      <c r="M1449" s="232"/>
      <c r="N1449" s="233"/>
      <c r="O1449" s="87"/>
      <c r="P1449" s="87"/>
      <c r="Q1449" s="87"/>
      <c r="R1449" s="87"/>
      <c r="S1449" s="87"/>
      <c r="T1449" s="88"/>
      <c r="U1449" s="41"/>
      <c r="V1449" s="41"/>
      <c r="W1449" s="41"/>
      <c r="X1449" s="41"/>
      <c r="Y1449" s="41"/>
      <c r="Z1449" s="41"/>
      <c r="AA1449" s="41"/>
      <c r="AB1449" s="41"/>
      <c r="AC1449" s="41"/>
      <c r="AD1449" s="41"/>
      <c r="AE1449" s="41"/>
      <c r="AT1449" s="20" t="s">
        <v>159</v>
      </c>
      <c r="AU1449" s="20" t="s">
        <v>81</v>
      </c>
    </row>
    <row r="1450" s="13" customFormat="1">
      <c r="A1450" s="13"/>
      <c r="B1450" s="234"/>
      <c r="C1450" s="235"/>
      <c r="D1450" s="236" t="s">
        <v>161</v>
      </c>
      <c r="E1450" s="237" t="s">
        <v>21</v>
      </c>
      <c r="F1450" s="238" t="s">
        <v>1579</v>
      </c>
      <c r="G1450" s="235"/>
      <c r="H1450" s="237" t="s">
        <v>21</v>
      </c>
      <c r="I1450" s="239"/>
      <c r="J1450" s="235"/>
      <c r="K1450" s="235"/>
      <c r="L1450" s="240"/>
      <c r="M1450" s="241"/>
      <c r="N1450" s="242"/>
      <c r="O1450" s="242"/>
      <c r="P1450" s="242"/>
      <c r="Q1450" s="242"/>
      <c r="R1450" s="242"/>
      <c r="S1450" s="242"/>
      <c r="T1450" s="243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44" t="s">
        <v>161</v>
      </c>
      <c r="AU1450" s="244" t="s">
        <v>81</v>
      </c>
      <c r="AV1450" s="13" t="s">
        <v>77</v>
      </c>
      <c r="AW1450" s="13" t="s">
        <v>34</v>
      </c>
      <c r="AX1450" s="13" t="s">
        <v>73</v>
      </c>
      <c r="AY1450" s="244" t="s">
        <v>149</v>
      </c>
    </row>
    <row r="1451" s="14" customFormat="1">
      <c r="A1451" s="14"/>
      <c r="B1451" s="245"/>
      <c r="C1451" s="246"/>
      <c r="D1451" s="236" t="s">
        <v>161</v>
      </c>
      <c r="E1451" s="247" t="s">
        <v>21</v>
      </c>
      <c r="F1451" s="248" t="s">
        <v>1580</v>
      </c>
      <c r="G1451" s="246"/>
      <c r="H1451" s="249">
        <v>8.1600000000000001</v>
      </c>
      <c r="I1451" s="250"/>
      <c r="J1451" s="246"/>
      <c r="K1451" s="246"/>
      <c r="L1451" s="251"/>
      <c r="M1451" s="252"/>
      <c r="N1451" s="253"/>
      <c r="O1451" s="253"/>
      <c r="P1451" s="253"/>
      <c r="Q1451" s="253"/>
      <c r="R1451" s="253"/>
      <c r="S1451" s="253"/>
      <c r="T1451" s="254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55" t="s">
        <v>161</v>
      </c>
      <c r="AU1451" s="255" t="s">
        <v>81</v>
      </c>
      <c r="AV1451" s="14" t="s">
        <v>81</v>
      </c>
      <c r="AW1451" s="14" t="s">
        <v>34</v>
      </c>
      <c r="AX1451" s="14" t="s">
        <v>73</v>
      </c>
      <c r="AY1451" s="255" t="s">
        <v>149</v>
      </c>
    </row>
    <row r="1452" s="15" customFormat="1">
      <c r="A1452" s="15"/>
      <c r="B1452" s="256"/>
      <c r="C1452" s="257"/>
      <c r="D1452" s="236" t="s">
        <v>161</v>
      </c>
      <c r="E1452" s="258" t="s">
        <v>21</v>
      </c>
      <c r="F1452" s="259" t="s">
        <v>164</v>
      </c>
      <c r="G1452" s="257"/>
      <c r="H1452" s="260">
        <v>8.1600000000000001</v>
      </c>
      <c r="I1452" s="261"/>
      <c r="J1452" s="257"/>
      <c r="K1452" s="257"/>
      <c r="L1452" s="262"/>
      <c r="M1452" s="263"/>
      <c r="N1452" s="264"/>
      <c r="O1452" s="264"/>
      <c r="P1452" s="264"/>
      <c r="Q1452" s="264"/>
      <c r="R1452" s="264"/>
      <c r="S1452" s="264"/>
      <c r="T1452" s="265"/>
      <c r="U1452" s="15"/>
      <c r="V1452" s="15"/>
      <c r="W1452" s="15"/>
      <c r="X1452" s="15"/>
      <c r="Y1452" s="15"/>
      <c r="Z1452" s="15"/>
      <c r="AA1452" s="15"/>
      <c r="AB1452" s="15"/>
      <c r="AC1452" s="15"/>
      <c r="AD1452" s="15"/>
      <c r="AE1452" s="15"/>
      <c r="AT1452" s="266" t="s">
        <v>161</v>
      </c>
      <c r="AU1452" s="266" t="s">
        <v>81</v>
      </c>
      <c r="AV1452" s="15" t="s">
        <v>157</v>
      </c>
      <c r="AW1452" s="15" t="s">
        <v>34</v>
      </c>
      <c r="AX1452" s="15" t="s">
        <v>77</v>
      </c>
      <c r="AY1452" s="266" t="s">
        <v>149</v>
      </c>
    </row>
    <row r="1453" s="2" customFormat="1" ht="44.25" customHeight="1">
      <c r="A1453" s="41"/>
      <c r="B1453" s="42"/>
      <c r="C1453" s="216" t="s">
        <v>1581</v>
      </c>
      <c r="D1453" s="216" t="s">
        <v>152</v>
      </c>
      <c r="E1453" s="217" t="s">
        <v>1582</v>
      </c>
      <c r="F1453" s="218" t="s">
        <v>1583</v>
      </c>
      <c r="G1453" s="219" t="s">
        <v>174</v>
      </c>
      <c r="H1453" s="220">
        <v>0.59999999999999998</v>
      </c>
      <c r="I1453" s="221"/>
      <c r="J1453" s="222">
        <f>ROUND(I1453*H1453,2)</f>
        <v>0</v>
      </c>
      <c r="K1453" s="218" t="s">
        <v>156</v>
      </c>
      <c r="L1453" s="47"/>
      <c r="M1453" s="223" t="s">
        <v>21</v>
      </c>
      <c r="N1453" s="224" t="s">
        <v>44</v>
      </c>
      <c r="O1453" s="87"/>
      <c r="P1453" s="225">
        <f>O1453*H1453</f>
        <v>0</v>
      </c>
      <c r="Q1453" s="225">
        <v>0.0024399999999999999</v>
      </c>
      <c r="R1453" s="225">
        <f>Q1453*H1453</f>
        <v>0.0014639999999999998</v>
      </c>
      <c r="S1453" s="225">
        <v>0.056000000000000001</v>
      </c>
      <c r="T1453" s="226">
        <f>S1453*H1453</f>
        <v>0.033599999999999998</v>
      </c>
      <c r="U1453" s="41"/>
      <c r="V1453" s="41"/>
      <c r="W1453" s="41"/>
      <c r="X1453" s="41"/>
      <c r="Y1453" s="41"/>
      <c r="Z1453" s="41"/>
      <c r="AA1453" s="41"/>
      <c r="AB1453" s="41"/>
      <c r="AC1453" s="41"/>
      <c r="AD1453" s="41"/>
      <c r="AE1453" s="41"/>
      <c r="AR1453" s="227" t="s">
        <v>157</v>
      </c>
      <c r="AT1453" s="227" t="s">
        <v>152</v>
      </c>
      <c r="AU1453" s="227" t="s">
        <v>81</v>
      </c>
      <c r="AY1453" s="20" t="s">
        <v>149</v>
      </c>
      <c r="BE1453" s="228">
        <f>IF(N1453="základní",J1453,0)</f>
        <v>0</v>
      </c>
      <c r="BF1453" s="228">
        <f>IF(N1453="snížená",J1453,0)</f>
        <v>0</v>
      </c>
      <c r="BG1453" s="228">
        <f>IF(N1453="zákl. přenesená",J1453,0)</f>
        <v>0</v>
      </c>
      <c r="BH1453" s="228">
        <f>IF(N1453="sníž. přenesená",J1453,0)</f>
        <v>0</v>
      </c>
      <c r="BI1453" s="228">
        <f>IF(N1453="nulová",J1453,0)</f>
        <v>0</v>
      </c>
      <c r="BJ1453" s="20" t="s">
        <v>77</v>
      </c>
      <c r="BK1453" s="228">
        <f>ROUND(I1453*H1453,2)</f>
        <v>0</v>
      </c>
      <c r="BL1453" s="20" t="s">
        <v>157</v>
      </c>
      <c r="BM1453" s="227" t="s">
        <v>1584</v>
      </c>
    </row>
    <row r="1454" s="2" customFormat="1">
      <c r="A1454" s="41"/>
      <c r="B1454" s="42"/>
      <c r="C1454" s="43"/>
      <c r="D1454" s="229" t="s">
        <v>159</v>
      </c>
      <c r="E1454" s="43"/>
      <c r="F1454" s="230" t="s">
        <v>1585</v>
      </c>
      <c r="G1454" s="43"/>
      <c r="H1454" s="43"/>
      <c r="I1454" s="231"/>
      <c r="J1454" s="43"/>
      <c r="K1454" s="43"/>
      <c r="L1454" s="47"/>
      <c r="M1454" s="232"/>
      <c r="N1454" s="233"/>
      <c r="O1454" s="87"/>
      <c r="P1454" s="87"/>
      <c r="Q1454" s="87"/>
      <c r="R1454" s="87"/>
      <c r="S1454" s="87"/>
      <c r="T1454" s="88"/>
      <c r="U1454" s="41"/>
      <c r="V1454" s="41"/>
      <c r="W1454" s="41"/>
      <c r="X1454" s="41"/>
      <c r="Y1454" s="41"/>
      <c r="Z1454" s="41"/>
      <c r="AA1454" s="41"/>
      <c r="AB1454" s="41"/>
      <c r="AC1454" s="41"/>
      <c r="AD1454" s="41"/>
      <c r="AE1454" s="41"/>
      <c r="AT1454" s="20" t="s">
        <v>159</v>
      </c>
      <c r="AU1454" s="20" t="s">
        <v>81</v>
      </c>
    </row>
    <row r="1455" s="13" customFormat="1">
      <c r="A1455" s="13"/>
      <c r="B1455" s="234"/>
      <c r="C1455" s="235"/>
      <c r="D1455" s="236" t="s">
        <v>161</v>
      </c>
      <c r="E1455" s="237" t="s">
        <v>21</v>
      </c>
      <c r="F1455" s="238" t="s">
        <v>1586</v>
      </c>
      <c r="G1455" s="235"/>
      <c r="H1455" s="237" t="s">
        <v>21</v>
      </c>
      <c r="I1455" s="239"/>
      <c r="J1455" s="235"/>
      <c r="K1455" s="235"/>
      <c r="L1455" s="240"/>
      <c r="M1455" s="241"/>
      <c r="N1455" s="242"/>
      <c r="O1455" s="242"/>
      <c r="P1455" s="242"/>
      <c r="Q1455" s="242"/>
      <c r="R1455" s="242"/>
      <c r="S1455" s="242"/>
      <c r="T1455" s="243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244" t="s">
        <v>161</v>
      </c>
      <c r="AU1455" s="244" t="s">
        <v>81</v>
      </c>
      <c r="AV1455" s="13" t="s">
        <v>77</v>
      </c>
      <c r="AW1455" s="13" t="s">
        <v>34</v>
      </c>
      <c r="AX1455" s="13" t="s">
        <v>73</v>
      </c>
      <c r="AY1455" s="244" t="s">
        <v>149</v>
      </c>
    </row>
    <row r="1456" s="13" customFormat="1">
      <c r="A1456" s="13"/>
      <c r="B1456" s="234"/>
      <c r="C1456" s="235"/>
      <c r="D1456" s="236" t="s">
        <v>161</v>
      </c>
      <c r="E1456" s="237" t="s">
        <v>21</v>
      </c>
      <c r="F1456" s="238" t="s">
        <v>731</v>
      </c>
      <c r="G1456" s="235"/>
      <c r="H1456" s="237" t="s">
        <v>21</v>
      </c>
      <c r="I1456" s="239"/>
      <c r="J1456" s="235"/>
      <c r="K1456" s="235"/>
      <c r="L1456" s="240"/>
      <c r="M1456" s="241"/>
      <c r="N1456" s="242"/>
      <c r="O1456" s="242"/>
      <c r="P1456" s="242"/>
      <c r="Q1456" s="242"/>
      <c r="R1456" s="242"/>
      <c r="S1456" s="242"/>
      <c r="T1456" s="243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244" t="s">
        <v>161</v>
      </c>
      <c r="AU1456" s="244" t="s">
        <v>81</v>
      </c>
      <c r="AV1456" s="13" t="s">
        <v>77</v>
      </c>
      <c r="AW1456" s="13" t="s">
        <v>34</v>
      </c>
      <c r="AX1456" s="13" t="s">
        <v>73</v>
      </c>
      <c r="AY1456" s="244" t="s">
        <v>149</v>
      </c>
    </row>
    <row r="1457" s="14" customFormat="1">
      <c r="A1457" s="14"/>
      <c r="B1457" s="245"/>
      <c r="C1457" s="246"/>
      <c r="D1457" s="236" t="s">
        <v>161</v>
      </c>
      <c r="E1457" s="247" t="s">
        <v>21</v>
      </c>
      <c r="F1457" s="248" t="s">
        <v>1587</v>
      </c>
      <c r="G1457" s="246"/>
      <c r="H1457" s="249">
        <v>0.14999999999999999</v>
      </c>
      <c r="I1457" s="250"/>
      <c r="J1457" s="246"/>
      <c r="K1457" s="246"/>
      <c r="L1457" s="251"/>
      <c r="M1457" s="252"/>
      <c r="N1457" s="253"/>
      <c r="O1457" s="253"/>
      <c r="P1457" s="253"/>
      <c r="Q1457" s="253"/>
      <c r="R1457" s="253"/>
      <c r="S1457" s="253"/>
      <c r="T1457" s="254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55" t="s">
        <v>161</v>
      </c>
      <c r="AU1457" s="255" t="s">
        <v>81</v>
      </c>
      <c r="AV1457" s="14" t="s">
        <v>81</v>
      </c>
      <c r="AW1457" s="14" t="s">
        <v>34</v>
      </c>
      <c r="AX1457" s="14" t="s">
        <v>73</v>
      </c>
      <c r="AY1457" s="255" t="s">
        <v>149</v>
      </c>
    </row>
    <row r="1458" s="13" customFormat="1">
      <c r="A1458" s="13"/>
      <c r="B1458" s="234"/>
      <c r="C1458" s="235"/>
      <c r="D1458" s="236" t="s">
        <v>161</v>
      </c>
      <c r="E1458" s="237" t="s">
        <v>21</v>
      </c>
      <c r="F1458" s="238" t="s">
        <v>733</v>
      </c>
      <c r="G1458" s="235"/>
      <c r="H1458" s="237" t="s">
        <v>21</v>
      </c>
      <c r="I1458" s="239"/>
      <c r="J1458" s="235"/>
      <c r="K1458" s="235"/>
      <c r="L1458" s="240"/>
      <c r="M1458" s="241"/>
      <c r="N1458" s="242"/>
      <c r="O1458" s="242"/>
      <c r="P1458" s="242"/>
      <c r="Q1458" s="242"/>
      <c r="R1458" s="242"/>
      <c r="S1458" s="242"/>
      <c r="T1458" s="243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T1458" s="244" t="s">
        <v>161</v>
      </c>
      <c r="AU1458" s="244" t="s">
        <v>81</v>
      </c>
      <c r="AV1458" s="13" t="s">
        <v>77</v>
      </c>
      <c r="AW1458" s="13" t="s">
        <v>34</v>
      </c>
      <c r="AX1458" s="13" t="s">
        <v>73</v>
      </c>
      <c r="AY1458" s="244" t="s">
        <v>149</v>
      </c>
    </row>
    <row r="1459" s="14" customFormat="1">
      <c r="A1459" s="14"/>
      <c r="B1459" s="245"/>
      <c r="C1459" s="246"/>
      <c r="D1459" s="236" t="s">
        <v>161</v>
      </c>
      <c r="E1459" s="247" t="s">
        <v>21</v>
      </c>
      <c r="F1459" s="248" t="s">
        <v>1587</v>
      </c>
      <c r="G1459" s="246"/>
      <c r="H1459" s="249">
        <v>0.14999999999999999</v>
      </c>
      <c r="I1459" s="250"/>
      <c r="J1459" s="246"/>
      <c r="K1459" s="246"/>
      <c r="L1459" s="251"/>
      <c r="M1459" s="252"/>
      <c r="N1459" s="253"/>
      <c r="O1459" s="253"/>
      <c r="P1459" s="253"/>
      <c r="Q1459" s="253"/>
      <c r="R1459" s="253"/>
      <c r="S1459" s="253"/>
      <c r="T1459" s="254"/>
      <c r="U1459" s="14"/>
      <c r="V1459" s="14"/>
      <c r="W1459" s="14"/>
      <c r="X1459" s="14"/>
      <c r="Y1459" s="14"/>
      <c r="Z1459" s="14"/>
      <c r="AA1459" s="14"/>
      <c r="AB1459" s="14"/>
      <c r="AC1459" s="14"/>
      <c r="AD1459" s="14"/>
      <c r="AE1459" s="14"/>
      <c r="AT1459" s="255" t="s">
        <v>161</v>
      </c>
      <c r="AU1459" s="255" t="s">
        <v>81</v>
      </c>
      <c r="AV1459" s="14" t="s">
        <v>81</v>
      </c>
      <c r="AW1459" s="14" t="s">
        <v>34</v>
      </c>
      <c r="AX1459" s="14" t="s">
        <v>73</v>
      </c>
      <c r="AY1459" s="255" t="s">
        <v>149</v>
      </c>
    </row>
    <row r="1460" s="13" customFormat="1">
      <c r="A1460" s="13"/>
      <c r="B1460" s="234"/>
      <c r="C1460" s="235"/>
      <c r="D1460" s="236" t="s">
        <v>161</v>
      </c>
      <c r="E1460" s="237" t="s">
        <v>21</v>
      </c>
      <c r="F1460" s="238" t="s">
        <v>734</v>
      </c>
      <c r="G1460" s="235"/>
      <c r="H1460" s="237" t="s">
        <v>21</v>
      </c>
      <c r="I1460" s="239"/>
      <c r="J1460" s="235"/>
      <c r="K1460" s="235"/>
      <c r="L1460" s="240"/>
      <c r="M1460" s="241"/>
      <c r="N1460" s="242"/>
      <c r="O1460" s="242"/>
      <c r="P1460" s="242"/>
      <c r="Q1460" s="242"/>
      <c r="R1460" s="242"/>
      <c r="S1460" s="242"/>
      <c r="T1460" s="243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T1460" s="244" t="s">
        <v>161</v>
      </c>
      <c r="AU1460" s="244" t="s">
        <v>81</v>
      </c>
      <c r="AV1460" s="13" t="s">
        <v>77</v>
      </c>
      <c r="AW1460" s="13" t="s">
        <v>34</v>
      </c>
      <c r="AX1460" s="13" t="s">
        <v>73</v>
      </c>
      <c r="AY1460" s="244" t="s">
        <v>149</v>
      </c>
    </row>
    <row r="1461" s="14" customFormat="1">
      <c r="A1461" s="14"/>
      <c r="B1461" s="245"/>
      <c r="C1461" s="246"/>
      <c r="D1461" s="236" t="s">
        <v>161</v>
      </c>
      <c r="E1461" s="247" t="s">
        <v>21</v>
      </c>
      <c r="F1461" s="248" t="s">
        <v>1587</v>
      </c>
      <c r="G1461" s="246"/>
      <c r="H1461" s="249">
        <v>0.14999999999999999</v>
      </c>
      <c r="I1461" s="250"/>
      <c r="J1461" s="246"/>
      <c r="K1461" s="246"/>
      <c r="L1461" s="251"/>
      <c r="M1461" s="252"/>
      <c r="N1461" s="253"/>
      <c r="O1461" s="253"/>
      <c r="P1461" s="253"/>
      <c r="Q1461" s="253"/>
      <c r="R1461" s="253"/>
      <c r="S1461" s="253"/>
      <c r="T1461" s="254"/>
      <c r="U1461" s="14"/>
      <c r="V1461" s="14"/>
      <c r="W1461" s="14"/>
      <c r="X1461" s="14"/>
      <c r="Y1461" s="14"/>
      <c r="Z1461" s="14"/>
      <c r="AA1461" s="14"/>
      <c r="AB1461" s="14"/>
      <c r="AC1461" s="14"/>
      <c r="AD1461" s="14"/>
      <c r="AE1461" s="14"/>
      <c r="AT1461" s="255" t="s">
        <v>161</v>
      </c>
      <c r="AU1461" s="255" t="s">
        <v>81</v>
      </c>
      <c r="AV1461" s="14" t="s">
        <v>81</v>
      </c>
      <c r="AW1461" s="14" t="s">
        <v>34</v>
      </c>
      <c r="AX1461" s="14" t="s">
        <v>73</v>
      </c>
      <c r="AY1461" s="255" t="s">
        <v>149</v>
      </c>
    </row>
    <row r="1462" s="13" customFormat="1">
      <c r="A1462" s="13"/>
      <c r="B1462" s="234"/>
      <c r="C1462" s="235"/>
      <c r="D1462" s="236" t="s">
        <v>161</v>
      </c>
      <c r="E1462" s="237" t="s">
        <v>21</v>
      </c>
      <c r="F1462" s="238" t="s">
        <v>735</v>
      </c>
      <c r="G1462" s="235"/>
      <c r="H1462" s="237" t="s">
        <v>21</v>
      </c>
      <c r="I1462" s="239"/>
      <c r="J1462" s="235"/>
      <c r="K1462" s="235"/>
      <c r="L1462" s="240"/>
      <c r="M1462" s="241"/>
      <c r="N1462" s="242"/>
      <c r="O1462" s="242"/>
      <c r="P1462" s="242"/>
      <c r="Q1462" s="242"/>
      <c r="R1462" s="242"/>
      <c r="S1462" s="242"/>
      <c r="T1462" s="243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T1462" s="244" t="s">
        <v>161</v>
      </c>
      <c r="AU1462" s="244" t="s">
        <v>81</v>
      </c>
      <c r="AV1462" s="13" t="s">
        <v>77</v>
      </c>
      <c r="AW1462" s="13" t="s">
        <v>34</v>
      </c>
      <c r="AX1462" s="13" t="s">
        <v>73</v>
      </c>
      <c r="AY1462" s="244" t="s">
        <v>149</v>
      </c>
    </row>
    <row r="1463" s="14" customFormat="1">
      <c r="A1463" s="14"/>
      <c r="B1463" s="245"/>
      <c r="C1463" s="246"/>
      <c r="D1463" s="236" t="s">
        <v>161</v>
      </c>
      <c r="E1463" s="247" t="s">
        <v>21</v>
      </c>
      <c r="F1463" s="248" t="s">
        <v>1587</v>
      </c>
      <c r="G1463" s="246"/>
      <c r="H1463" s="249">
        <v>0.14999999999999999</v>
      </c>
      <c r="I1463" s="250"/>
      <c r="J1463" s="246"/>
      <c r="K1463" s="246"/>
      <c r="L1463" s="251"/>
      <c r="M1463" s="252"/>
      <c r="N1463" s="253"/>
      <c r="O1463" s="253"/>
      <c r="P1463" s="253"/>
      <c r="Q1463" s="253"/>
      <c r="R1463" s="253"/>
      <c r="S1463" s="253"/>
      <c r="T1463" s="254"/>
      <c r="U1463" s="14"/>
      <c r="V1463" s="14"/>
      <c r="W1463" s="14"/>
      <c r="X1463" s="14"/>
      <c r="Y1463" s="14"/>
      <c r="Z1463" s="14"/>
      <c r="AA1463" s="14"/>
      <c r="AB1463" s="14"/>
      <c r="AC1463" s="14"/>
      <c r="AD1463" s="14"/>
      <c r="AE1463" s="14"/>
      <c r="AT1463" s="255" t="s">
        <v>161</v>
      </c>
      <c r="AU1463" s="255" t="s">
        <v>81</v>
      </c>
      <c r="AV1463" s="14" t="s">
        <v>81</v>
      </c>
      <c r="AW1463" s="14" t="s">
        <v>34</v>
      </c>
      <c r="AX1463" s="14" t="s">
        <v>73</v>
      </c>
      <c r="AY1463" s="255" t="s">
        <v>149</v>
      </c>
    </row>
    <row r="1464" s="15" customFormat="1">
      <c r="A1464" s="15"/>
      <c r="B1464" s="256"/>
      <c r="C1464" s="257"/>
      <c r="D1464" s="236" t="s">
        <v>161</v>
      </c>
      <c r="E1464" s="258" t="s">
        <v>21</v>
      </c>
      <c r="F1464" s="259" t="s">
        <v>164</v>
      </c>
      <c r="G1464" s="257"/>
      <c r="H1464" s="260">
        <v>0.59999999999999998</v>
      </c>
      <c r="I1464" s="261"/>
      <c r="J1464" s="257"/>
      <c r="K1464" s="257"/>
      <c r="L1464" s="262"/>
      <c r="M1464" s="263"/>
      <c r="N1464" s="264"/>
      <c r="O1464" s="264"/>
      <c r="P1464" s="264"/>
      <c r="Q1464" s="264"/>
      <c r="R1464" s="264"/>
      <c r="S1464" s="264"/>
      <c r="T1464" s="265"/>
      <c r="U1464" s="15"/>
      <c r="V1464" s="15"/>
      <c r="W1464" s="15"/>
      <c r="X1464" s="15"/>
      <c r="Y1464" s="15"/>
      <c r="Z1464" s="15"/>
      <c r="AA1464" s="15"/>
      <c r="AB1464" s="15"/>
      <c r="AC1464" s="15"/>
      <c r="AD1464" s="15"/>
      <c r="AE1464" s="15"/>
      <c r="AT1464" s="266" t="s">
        <v>161</v>
      </c>
      <c r="AU1464" s="266" t="s">
        <v>81</v>
      </c>
      <c r="AV1464" s="15" t="s">
        <v>157</v>
      </c>
      <c r="AW1464" s="15" t="s">
        <v>34</v>
      </c>
      <c r="AX1464" s="15" t="s">
        <v>77</v>
      </c>
      <c r="AY1464" s="266" t="s">
        <v>149</v>
      </c>
    </row>
    <row r="1465" s="2" customFormat="1" ht="37.8" customHeight="1">
      <c r="A1465" s="41"/>
      <c r="B1465" s="42"/>
      <c r="C1465" s="216" t="s">
        <v>1588</v>
      </c>
      <c r="D1465" s="216" t="s">
        <v>152</v>
      </c>
      <c r="E1465" s="217" t="s">
        <v>1589</v>
      </c>
      <c r="F1465" s="218" t="s">
        <v>1590</v>
      </c>
      <c r="G1465" s="219" t="s">
        <v>699</v>
      </c>
      <c r="H1465" s="220">
        <v>24</v>
      </c>
      <c r="I1465" s="221"/>
      <c r="J1465" s="222">
        <f>ROUND(I1465*H1465,2)</f>
        <v>0</v>
      </c>
      <c r="K1465" s="218" t="s">
        <v>156</v>
      </c>
      <c r="L1465" s="47"/>
      <c r="M1465" s="223" t="s">
        <v>21</v>
      </c>
      <c r="N1465" s="224" t="s">
        <v>44</v>
      </c>
      <c r="O1465" s="87"/>
      <c r="P1465" s="225">
        <f>O1465*H1465</f>
        <v>0</v>
      </c>
      <c r="Q1465" s="225">
        <v>0</v>
      </c>
      <c r="R1465" s="225">
        <f>Q1465*H1465</f>
        <v>0</v>
      </c>
      <c r="S1465" s="225">
        <v>0</v>
      </c>
      <c r="T1465" s="226">
        <f>S1465*H1465</f>
        <v>0</v>
      </c>
      <c r="U1465" s="41"/>
      <c r="V1465" s="41"/>
      <c r="W1465" s="41"/>
      <c r="X1465" s="41"/>
      <c r="Y1465" s="41"/>
      <c r="Z1465" s="41"/>
      <c r="AA1465" s="41"/>
      <c r="AB1465" s="41"/>
      <c r="AC1465" s="41"/>
      <c r="AD1465" s="41"/>
      <c r="AE1465" s="41"/>
      <c r="AR1465" s="227" t="s">
        <v>157</v>
      </c>
      <c r="AT1465" s="227" t="s">
        <v>152</v>
      </c>
      <c r="AU1465" s="227" t="s">
        <v>81</v>
      </c>
      <c r="AY1465" s="20" t="s">
        <v>149</v>
      </c>
      <c r="BE1465" s="228">
        <f>IF(N1465="základní",J1465,0)</f>
        <v>0</v>
      </c>
      <c r="BF1465" s="228">
        <f>IF(N1465="snížená",J1465,0)</f>
        <v>0</v>
      </c>
      <c r="BG1465" s="228">
        <f>IF(N1465="zákl. přenesená",J1465,0)</f>
        <v>0</v>
      </c>
      <c r="BH1465" s="228">
        <f>IF(N1465="sníž. přenesená",J1465,0)</f>
        <v>0</v>
      </c>
      <c r="BI1465" s="228">
        <f>IF(N1465="nulová",J1465,0)</f>
        <v>0</v>
      </c>
      <c r="BJ1465" s="20" t="s">
        <v>77</v>
      </c>
      <c r="BK1465" s="228">
        <f>ROUND(I1465*H1465,2)</f>
        <v>0</v>
      </c>
      <c r="BL1465" s="20" t="s">
        <v>157</v>
      </c>
      <c r="BM1465" s="227" t="s">
        <v>1591</v>
      </c>
    </row>
    <row r="1466" s="2" customFormat="1">
      <c r="A1466" s="41"/>
      <c r="B1466" s="42"/>
      <c r="C1466" s="43"/>
      <c r="D1466" s="229" t="s">
        <v>159</v>
      </c>
      <c r="E1466" s="43"/>
      <c r="F1466" s="230" t="s">
        <v>1592</v>
      </c>
      <c r="G1466" s="43"/>
      <c r="H1466" s="43"/>
      <c r="I1466" s="231"/>
      <c r="J1466" s="43"/>
      <c r="K1466" s="43"/>
      <c r="L1466" s="47"/>
      <c r="M1466" s="232"/>
      <c r="N1466" s="233"/>
      <c r="O1466" s="87"/>
      <c r="P1466" s="87"/>
      <c r="Q1466" s="87"/>
      <c r="R1466" s="87"/>
      <c r="S1466" s="87"/>
      <c r="T1466" s="88"/>
      <c r="U1466" s="41"/>
      <c r="V1466" s="41"/>
      <c r="W1466" s="41"/>
      <c r="X1466" s="41"/>
      <c r="Y1466" s="41"/>
      <c r="Z1466" s="41"/>
      <c r="AA1466" s="41"/>
      <c r="AB1466" s="41"/>
      <c r="AC1466" s="41"/>
      <c r="AD1466" s="41"/>
      <c r="AE1466" s="41"/>
      <c r="AT1466" s="20" t="s">
        <v>159</v>
      </c>
      <c r="AU1466" s="20" t="s">
        <v>81</v>
      </c>
    </row>
    <row r="1467" s="13" customFormat="1">
      <c r="A1467" s="13"/>
      <c r="B1467" s="234"/>
      <c r="C1467" s="235"/>
      <c r="D1467" s="236" t="s">
        <v>161</v>
      </c>
      <c r="E1467" s="237" t="s">
        <v>21</v>
      </c>
      <c r="F1467" s="238" t="s">
        <v>1448</v>
      </c>
      <c r="G1467" s="235"/>
      <c r="H1467" s="237" t="s">
        <v>21</v>
      </c>
      <c r="I1467" s="239"/>
      <c r="J1467" s="235"/>
      <c r="K1467" s="235"/>
      <c r="L1467" s="240"/>
      <c r="M1467" s="241"/>
      <c r="N1467" s="242"/>
      <c r="O1467" s="242"/>
      <c r="P1467" s="242"/>
      <c r="Q1467" s="242"/>
      <c r="R1467" s="242"/>
      <c r="S1467" s="242"/>
      <c r="T1467" s="243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244" t="s">
        <v>161</v>
      </c>
      <c r="AU1467" s="244" t="s">
        <v>81</v>
      </c>
      <c r="AV1467" s="13" t="s">
        <v>77</v>
      </c>
      <c r="AW1467" s="13" t="s">
        <v>34</v>
      </c>
      <c r="AX1467" s="13" t="s">
        <v>73</v>
      </c>
      <c r="AY1467" s="244" t="s">
        <v>149</v>
      </c>
    </row>
    <row r="1468" s="14" customFormat="1">
      <c r="A1468" s="14"/>
      <c r="B1468" s="245"/>
      <c r="C1468" s="246"/>
      <c r="D1468" s="236" t="s">
        <v>161</v>
      </c>
      <c r="E1468" s="247" t="s">
        <v>21</v>
      </c>
      <c r="F1468" s="248" t="s">
        <v>1449</v>
      </c>
      <c r="G1468" s="246"/>
      <c r="H1468" s="249">
        <v>24</v>
      </c>
      <c r="I1468" s="250"/>
      <c r="J1468" s="246"/>
      <c r="K1468" s="246"/>
      <c r="L1468" s="251"/>
      <c r="M1468" s="252"/>
      <c r="N1468" s="253"/>
      <c r="O1468" s="253"/>
      <c r="P1468" s="253"/>
      <c r="Q1468" s="253"/>
      <c r="R1468" s="253"/>
      <c r="S1468" s="253"/>
      <c r="T1468" s="254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5" t="s">
        <v>161</v>
      </c>
      <c r="AU1468" s="255" t="s">
        <v>81</v>
      </c>
      <c r="AV1468" s="14" t="s">
        <v>81</v>
      </c>
      <c r="AW1468" s="14" t="s">
        <v>34</v>
      </c>
      <c r="AX1468" s="14" t="s">
        <v>73</v>
      </c>
      <c r="AY1468" s="255" t="s">
        <v>149</v>
      </c>
    </row>
    <row r="1469" s="15" customFormat="1">
      <c r="A1469" s="15"/>
      <c r="B1469" s="256"/>
      <c r="C1469" s="257"/>
      <c r="D1469" s="236" t="s">
        <v>161</v>
      </c>
      <c r="E1469" s="258" t="s">
        <v>21</v>
      </c>
      <c r="F1469" s="259" t="s">
        <v>164</v>
      </c>
      <c r="G1469" s="257"/>
      <c r="H1469" s="260">
        <v>24</v>
      </c>
      <c r="I1469" s="261"/>
      <c r="J1469" s="257"/>
      <c r="K1469" s="257"/>
      <c r="L1469" s="262"/>
      <c r="M1469" s="263"/>
      <c r="N1469" s="264"/>
      <c r="O1469" s="264"/>
      <c r="P1469" s="264"/>
      <c r="Q1469" s="264"/>
      <c r="R1469" s="264"/>
      <c r="S1469" s="264"/>
      <c r="T1469" s="26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T1469" s="266" t="s">
        <v>161</v>
      </c>
      <c r="AU1469" s="266" t="s">
        <v>81</v>
      </c>
      <c r="AV1469" s="15" t="s">
        <v>157</v>
      </c>
      <c r="AW1469" s="15" t="s">
        <v>34</v>
      </c>
      <c r="AX1469" s="15" t="s">
        <v>77</v>
      </c>
      <c r="AY1469" s="266" t="s">
        <v>149</v>
      </c>
    </row>
    <row r="1470" s="2" customFormat="1" ht="24.15" customHeight="1">
      <c r="A1470" s="41"/>
      <c r="B1470" s="42"/>
      <c r="C1470" s="216" t="s">
        <v>1593</v>
      </c>
      <c r="D1470" s="216" t="s">
        <v>152</v>
      </c>
      <c r="E1470" s="217" t="s">
        <v>1594</v>
      </c>
      <c r="F1470" s="218" t="s">
        <v>1595</v>
      </c>
      <c r="G1470" s="219" t="s">
        <v>174</v>
      </c>
      <c r="H1470" s="220">
        <v>26.84</v>
      </c>
      <c r="I1470" s="221"/>
      <c r="J1470" s="222">
        <f>ROUND(I1470*H1470,2)</f>
        <v>0</v>
      </c>
      <c r="K1470" s="218" t="s">
        <v>156</v>
      </c>
      <c r="L1470" s="47"/>
      <c r="M1470" s="223" t="s">
        <v>21</v>
      </c>
      <c r="N1470" s="224" t="s">
        <v>44</v>
      </c>
      <c r="O1470" s="87"/>
      <c r="P1470" s="225">
        <f>O1470*H1470</f>
        <v>0</v>
      </c>
      <c r="Q1470" s="225">
        <v>0</v>
      </c>
      <c r="R1470" s="225">
        <f>Q1470*H1470</f>
        <v>0</v>
      </c>
      <c r="S1470" s="225">
        <v>0</v>
      </c>
      <c r="T1470" s="226">
        <f>S1470*H1470</f>
        <v>0</v>
      </c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R1470" s="227" t="s">
        <v>157</v>
      </c>
      <c r="AT1470" s="227" t="s">
        <v>152</v>
      </c>
      <c r="AU1470" s="227" t="s">
        <v>81</v>
      </c>
      <c r="AY1470" s="20" t="s">
        <v>149</v>
      </c>
      <c r="BE1470" s="228">
        <f>IF(N1470="základní",J1470,0)</f>
        <v>0</v>
      </c>
      <c r="BF1470" s="228">
        <f>IF(N1470="snížená",J1470,0)</f>
        <v>0</v>
      </c>
      <c r="BG1470" s="228">
        <f>IF(N1470="zákl. přenesená",J1470,0)</f>
        <v>0</v>
      </c>
      <c r="BH1470" s="228">
        <f>IF(N1470="sníž. přenesená",J1470,0)</f>
        <v>0</v>
      </c>
      <c r="BI1470" s="228">
        <f>IF(N1470="nulová",J1470,0)</f>
        <v>0</v>
      </c>
      <c r="BJ1470" s="20" t="s">
        <v>77</v>
      </c>
      <c r="BK1470" s="228">
        <f>ROUND(I1470*H1470,2)</f>
        <v>0</v>
      </c>
      <c r="BL1470" s="20" t="s">
        <v>157</v>
      </c>
      <c r="BM1470" s="227" t="s">
        <v>1596</v>
      </c>
    </row>
    <row r="1471" s="2" customFormat="1">
      <c r="A1471" s="41"/>
      <c r="B1471" s="42"/>
      <c r="C1471" s="43"/>
      <c r="D1471" s="229" t="s">
        <v>159</v>
      </c>
      <c r="E1471" s="43"/>
      <c r="F1471" s="230" t="s">
        <v>1597</v>
      </c>
      <c r="G1471" s="43"/>
      <c r="H1471" s="43"/>
      <c r="I1471" s="231"/>
      <c r="J1471" s="43"/>
      <c r="K1471" s="43"/>
      <c r="L1471" s="47"/>
      <c r="M1471" s="232"/>
      <c r="N1471" s="233"/>
      <c r="O1471" s="87"/>
      <c r="P1471" s="87"/>
      <c r="Q1471" s="87"/>
      <c r="R1471" s="87"/>
      <c r="S1471" s="87"/>
      <c r="T1471" s="88"/>
      <c r="U1471" s="41"/>
      <c r="V1471" s="41"/>
      <c r="W1471" s="41"/>
      <c r="X1471" s="41"/>
      <c r="Y1471" s="41"/>
      <c r="Z1471" s="41"/>
      <c r="AA1471" s="41"/>
      <c r="AB1471" s="41"/>
      <c r="AC1471" s="41"/>
      <c r="AD1471" s="41"/>
      <c r="AE1471" s="41"/>
      <c r="AT1471" s="20" t="s">
        <v>159</v>
      </c>
      <c r="AU1471" s="20" t="s">
        <v>81</v>
      </c>
    </row>
    <row r="1472" s="13" customFormat="1">
      <c r="A1472" s="13"/>
      <c r="B1472" s="234"/>
      <c r="C1472" s="235"/>
      <c r="D1472" s="236" t="s">
        <v>161</v>
      </c>
      <c r="E1472" s="237" t="s">
        <v>21</v>
      </c>
      <c r="F1472" s="238" t="s">
        <v>1565</v>
      </c>
      <c r="G1472" s="235"/>
      <c r="H1472" s="237" t="s">
        <v>21</v>
      </c>
      <c r="I1472" s="239"/>
      <c r="J1472" s="235"/>
      <c r="K1472" s="235"/>
      <c r="L1472" s="240"/>
      <c r="M1472" s="241"/>
      <c r="N1472" s="242"/>
      <c r="O1472" s="242"/>
      <c r="P1472" s="242"/>
      <c r="Q1472" s="242"/>
      <c r="R1472" s="242"/>
      <c r="S1472" s="242"/>
      <c r="T1472" s="243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44" t="s">
        <v>161</v>
      </c>
      <c r="AU1472" s="244" t="s">
        <v>81</v>
      </c>
      <c r="AV1472" s="13" t="s">
        <v>77</v>
      </c>
      <c r="AW1472" s="13" t="s">
        <v>34</v>
      </c>
      <c r="AX1472" s="13" t="s">
        <v>73</v>
      </c>
      <c r="AY1472" s="244" t="s">
        <v>149</v>
      </c>
    </row>
    <row r="1473" s="14" customFormat="1">
      <c r="A1473" s="14"/>
      <c r="B1473" s="245"/>
      <c r="C1473" s="246"/>
      <c r="D1473" s="236" t="s">
        <v>161</v>
      </c>
      <c r="E1473" s="247" t="s">
        <v>21</v>
      </c>
      <c r="F1473" s="248" t="s">
        <v>1598</v>
      </c>
      <c r="G1473" s="246"/>
      <c r="H1473" s="249">
        <v>5.7999999999999998</v>
      </c>
      <c r="I1473" s="250"/>
      <c r="J1473" s="246"/>
      <c r="K1473" s="246"/>
      <c r="L1473" s="251"/>
      <c r="M1473" s="252"/>
      <c r="N1473" s="253"/>
      <c r="O1473" s="253"/>
      <c r="P1473" s="253"/>
      <c r="Q1473" s="253"/>
      <c r="R1473" s="253"/>
      <c r="S1473" s="253"/>
      <c r="T1473" s="254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255" t="s">
        <v>161</v>
      </c>
      <c r="AU1473" s="255" t="s">
        <v>81</v>
      </c>
      <c r="AV1473" s="14" t="s">
        <v>81</v>
      </c>
      <c r="AW1473" s="14" t="s">
        <v>34</v>
      </c>
      <c r="AX1473" s="14" t="s">
        <v>73</v>
      </c>
      <c r="AY1473" s="255" t="s">
        <v>149</v>
      </c>
    </row>
    <row r="1474" s="14" customFormat="1">
      <c r="A1474" s="14"/>
      <c r="B1474" s="245"/>
      <c r="C1474" s="246"/>
      <c r="D1474" s="236" t="s">
        <v>161</v>
      </c>
      <c r="E1474" s="247" t="s">
        <v>21</v>
      </c>
      <c r="F1474" s="248" t="s">
        <v>1599</v>
      </c>
      <c r="G1474" s="246"/>
      <c r="H1474" s="249">
        <v>6.2999999999999998</v>
      </c>
      <c r="I1474" s="250"/>
      <c r="J1474" s="246"/>
      <c r="K1474" s="246"/>
      <c r="L1474" s="251"/>
      <c r="M1474" s="252"/>
      <c r="N1474" s="253"/>
      <c r="O1474" s="253"/>
      <c r="P1474" s="253"/>
      <c r="Q1474" s="253"/>
      <c r="R1474" s="253"/>
      <c r="S1474" s="253"/>
      <c r="T1474" s="254"/>
      <c r="U1474" s="14"/>
      <c r="V1474" s="14"/>
      <c r="W1474" s="14"/>
      <c r="X1474" s="14"/>
      <c r="Y1474" s="14"/>
      <c r="Z1474" s="14"/>
      <c r="AA1474" s="14"/>
      <c r="AB1474" s="14"/>
      <c r="AC1474" s="14"/>
      <c r="AD1474" s="14"/>
      <c r="AE1474" s="14"/>
      <c r="AT1474" s="255" t="s">
        <v>161</v>
      </c>
      <c r="AU1474" s="255" t="s">
        <v>81</v>
      </c>
      <c r="AV1474" s="14" t="s">
        <v>81</v>
      </c>
      <c r="AW1474" s="14" t="s">
        <v>34</v>
      </c>
      <c r="AX1474" s="14" t="s">
        <v>73</v>
      </c>
      <c r="AY1474" s="255" t="s">
        <v>149</v>
      </c>
    </row>
    <row r="1475" s="14" customFormat="1">
      <c r="A1475" s="14"/>
      <c r="B1475" s="245"/>
      <c r="C1475" s="246"/>
      <c r="D1475" s="236" t="s">
        <v>161</v>
      </c>
      <c r="E1475" s="247" t="s">
        <v>21</v>
      </c>
      <c r="F1475" s="248" t="s">
        <v>1600</v>
      </c>
      <c r="G1475" s="246"/>
      <c r="H1475" s="249">
        <v>4.7800000000000002</v>
      </c>
      <c r="I1475" s="250"/>
      <c r="J1475" s="246"/>
      <c r="K1475" s="246"/>
      <c r="L1475" s="251"/>
      <c r="M1475" s="252"/>
      <c r="N1475" s="253"/>
      <c r="O1475" s="253"/>
      <c r="P1475" s="253"/>
      <c r="Q1475" s="253"/>
      <c r="R1475" s="253"/>
      <c r="S1475" s="253"/>
      <c r="T1475" s="254"/>
      <c r="U1475" s="14"/>
      <c r="V1475" s="14"/>
      <c r="W1475" s="14"/>
      <c r="X1475" s="14"/>
      <c r="Y1475" s="14"/>
      <c r="Z1475" s="14"/>
      <c r="AA1475" s="14"/>
      <c r="AB1475" s="14"/>
      <c r="AC1475" s="14"/>
      <c r="AD1475" s="14"/>
      <c r="AE1475" s="14"/>
      <c r="AT1475" s="255" t="s">
        <v>161</v>
      </c>
      <c r="AU1475" s="255" t="s">
        <v>81</v>
      </c>
      <c r="AV1475" s="14" t="s">
        <v>81</v>
      </c>
      <c r="AW1475" s="14" t="s">
        <v>34</v>
      </c>
      <c r="AX1475" s="14" t="s">
        <v>73</v>
      </c>
      <c r="AY1475" s="255" t="s">
        <v>149</v>
      </c>
    </row>
    <row r="1476" s="14" customFormat="1">
      <c r="A1476" s="14"/>
      <c r="B1476" s="245"/>
      <c r="C1476" s="246"/>
      <c r="D1476" s="236" t="s">
        <v>161</v>
      </c>
      <c r="E1476" s="247" t="s">
        <v>21</v>
      </c>
      <c r="F1476" s="248" t="s">
        <v>1601</v>
      </c>
      <c r="G1476" s="246"/>
      <c r="H1476" s="249">
        <v>9.9600000000000009</v>
      </c>
      <c r="I1476" s="250"/>
      <c r="J1476" s="246"/>
      <c r="K1476" s="246"/>
      <c r="L1476" s="251"/>
      <c r="M1476" s="252"/>
      <c r="N1476" s="253"/>
      <c r="O1476" s="253"/>
      <c r="P1476" s="253"/>
      <c r="Q1476" s="253"/>
      <c r="R1476" s="253"/>
      <c r="S1476" s="253"/>
      <c r="T1476" s="254"/>
      <c r="U1476" s="14"/>
      <c r="V1476" s="14"/>
      <c r="W1476" s="14"/>
      <c r="X1476" s="14"/>
      <c r="Y1476" s="14"/>
      <c r="Z1476" s="14"/>
      <c r="AA1476" s="14"/>
      <c r="AB1476" s="14"/>
      <c r="AC1476" s="14"/>
      <c r="AD1476" s="14"/>
      <c r="AE1476" s="14"/>
      <c r="AT1476" s="255" t="s">
        <v>161</v>
      </c>
      <c r="AU1476" s="255" t="s">
        <v>81</v>
      </c>
      <c r="AV1476" s="14" t="s">
        <v>81</v>
      </c>
      <c r="AW1476" s="14" t="s">
        <v>34</v>
      </c>
      <c r="AX1476" s="14" t="s">
        <v>73</v>
      </c>
      <c r="AY1476" s="255" t="s">
        <v>149</v>
      </c>
    </row>
    <row r="1477" s="15" customFormat="1">
      <c r="A1477" s="15"/>
      <c r="B1477" s="256"/>
      <c r="C1477" s="257"/>
      <c r="D1477" s="236" t="s">
        <v>161</v>
      </c>
      <c r="E1477" s="258" t="s">
        <v>21</v>
      </c>
      <c r="F1477" s="259" t="s">
        <v>164</v>
      </c>
      <c r="G1477" s="257"/>
      <c r="H1477" s="260">
        <v>26.84</v>
      </c>
      <c r="I1477" s="261"/>
      <c r="J1477" s="257"/>
      <c r="K1477" s="257"/>
      <c r="L1477" s="262"/>
      <c r="M1477" s="263"/>
      <c r="N1477" s="264"/>
      <c r="O1477" s="264"/>
      <c r="P1477" s="264"/>
      <c r="Q1477" s="264"/>
      <c r="R1477" s="264"/>
      <c r="S1477" s="264"/>
      <c r="T1477" s="265"/>
      <c r="U1477" s="15"/>
      <c r="V1477" s="15"/>
      <c r="W1477" s="15"/>
      <c r="X1477" s="15"/>
      <c r="Y1477" s="15"/>
      <c r="Z1477" s="15"/>
      <c r="AA1477" s="15"/>
      <c r="AB1477" s="15"/>
      <c r="AC1477" s="15"/>
      <c r="AD1477" s="15"/>
      <c r="AE1477" s="15"/>
      <c r="AT1477" s="266" t="s">
        <v>161</v>
      </c>
      <c r="AU1477" s="266" t="s">
        <v>81</v>
      </c>
      <c r="AV1477" s="15" t="s">
        <v>157</v>
      </c>
      <c r="AW1477" s="15" t="s">
        <v>34</v>
      </c>
      <c r="AX1477" s="15" t="s">
        <v>77</v>
      </c>
      <c r="AY1477" s="266" t="s">
        <v>149</v>
      </c>
    </row>
    <row r="1478" s="2" customFormat="1" ht="33" customHeight="1">
      <c r="A1478" s="41"/>
      <c r="B1478" s="42"/>
      <c r="C1478" s="216" t="s">
        <v>1602</v>
      </c>
      <c r="D1478" s="216" t="s">
        <v>152</v>
      </c>
      <c r="E1478" s="217" t="s">
        <v>1603</v>
      </c>
      <c r="F1478" s="218" t="s">
        <v>1604</v>
      </c>
      <c r="G1478" s="219" t="s">
        <v>155</v>
      </c>
      <c r="H1478" s="220">
        <v>36.289999999999999</v>
      </c>
      <c r="I1478" s="221"/>
      <c r="J1478" s="222">
        <f>ROUND(I1478*H1478,2)</f>
        <v>0</v>
      </c>
      <c r="K1478" s="218" t="s">
        <v>156</v>
      </c>
      <c r="L1478" s="47"/>
      <c r="M1478" s="223" t="s">
        <v>21</v>
      </c>
      <c r="N1478" s="224" t="s">
        <v>44</v>
      </c>
      <c r="O1478" s="87"/>
      <c r="P1478" s="225">
        <f>O1478*H1478</f>
        <v>0</v>
      </c>
      <c r="Q1478" s="225">
        <v>0</v>
      </c>
      <c r="R1478" s="225">
        <f>Q1478*H1478</f>
        <v>0</v>
      </c>
      <c r="S1478" s="225">
        <v>0.01</v>
      </c>
      <c r="T1478" s="226">
        <f>S1478*H1478</f>
        <v>0.3629</v>
      </c>
      <c r="U1478" s="41"/>
      <c r="V1478" s="41"/>
      <c r="W1478" s="41"/>
      <c r="X1478" s="41"/>
      <c r="Y1478" s="41"/>
      <c r="Z1478" s="41"/>
      <c r="AA1478" s="41"/>
      <c r="AB1478" s="41"/>
      <c r="AC1478" s="41"/>
      <c r="AD1478" s="41"/>
      <c r="AE1478" s="41"/>
      <c r="AR1478" s="227" t="s">
        <v>157</v>
      </c>
      <c r="AT1478" s="227" t="s">
        <v>152</v>
      </c>
      <c r="AU1478" s="227" t="s">
        <v>81</v>
      </c>
      <c r="AY1478" s="20" t="s">
        <v>149</v>
      </c>
      <c r="BE1478" s="228">
        <f>IF(N1478="základní",J1478,0)</f>
        <v>0</v>
      </c>
      <c r="BF1478" s="228">
        <f>IF(N1478="snížená",J1478,0)</f>
        <v>0</v>
      </c>
      <c r="BG1478" s="228">
        <f>IF(N1478="zákl. přenesená",J1478,0)</f>
        <v>0</v>
      </c>
      <c r="BH1478" s="228">
        <f>IF(N1478="sníž. přenesená",J1478,0)</f>
        <v>0</v>
      </c>
      <c r="BI1478" s="228">
        <f>IF(N1478="nulová",J1478,0)</f>
        <v>0</v>
      </c>
      <c r="BJ1478" s="20" t="s">
        <v>77</v>
      </c>
      <c r="BK1478" s="228">
        <f>ROUND(I1478*H1478,2)</f>
        <v>0</v>
      </c>
      <c r="BL1478" s="20" t="s">
        <v>157</v>
      </c>
      <c r="BM1478" s="227" t="s">
        <v>1605</v>
      </c>
    </row>
    <row r="1479" s="2" customFormat="1">
      <c r="A1479" s="41"/>
      <c r="B1479" s="42"/>
      <c r="C1479" s="43"/>
      <c r="D1479" s="229" t="s">
        <v>159</v>
      </c>
      <c r="E1479" s="43"/>
      <c r="F1479" s="230" t="s">
        <v>1606</v>
      </c>
      <c r="G1479" s="43"/>
      <c r="H1479" s="43"/>
      <c r="I1479" s="231"/>
      <c r="J1479" s="43"/>
      <c r="K1479" s="43"/>
      <c r="L1479" s="47"/>
      <c r="M1479" s="232"/>
      <c r="N1479" s="233"/>
      <c r="O1479" s="87"/>
      <c r="P1479" s="87"/>
      <c r="Q1479" s="87"/>
      <c r="R1479" s="87"/>
      <c r="S1479" s="87"/>
      <c r="T1479" s="88"/>
      <c r="U1479" s="41"/>
      <c r="V1479" s="41"/>
      <c r="W1479" s="41"/>
      <c r="X1479" s="41"/>
      <c r="Y1479" s="41"/>
      <c r="Z1479" s="41"/>
      <c r="AA1479" s="41"/>
      <c r="AB1479" s="41"/>
      <c r="AC1479" s="41"/>
      <c r="AD1479" s="41"/>
      <c r="AE1479" s="41"/>
      <c r="AT1479" s="20" t="s">
        <v>159</v>
      </c>
      <c r="AU1479" s="20" t="s">
        <v>81</v>
      </c>
    </row>
    <row r="1480" s="13" customFormat="1">
      <c r="A1480" s="13"/>
      <c r="B1480" s="234"/>
      <c r="C1480" s="235"/>
      <c r="D1480" s="236" t="s">
        <v>161</v>
      </c>
      <c r="E1480" s="237" t="s">
        <v>21</v>
      </c>
      <c r="F1480" s="238" t="s">
        <v>1607</v>
      </c>
      <c r="G1480" s="235"/>
      <c r="H1480" s="237" t="s">
        <v>21</v>
      </c>
      <c r="I1480" s="239"/>
      <c r="J1480" s="235"/>
      <c r="K1480" s="235"/>
      <c r="L1480" s="240"/>
      <c r="M1480" s="241"/>
      <c r="N1480" s="242"/>
      <c r="O1480" s="242"/>
      <c r="P1480" s="242"/>
      <c r="Q1480" s="242"/>
      <c r="R1480" s="242"/>
      <c r="S1480" s="242"/>
      <c r="T1480" s="243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244" t="s">
        <v>161</v>
      </c>
      <c r="AU1480" s="244" t="s">
        <v>81</v>
      </c>
      <c r="AV1480" s="13" t="s">
        <v>77</v>
      </c>
      <c r="AW1480" s="13" t="s">
        <v>34</v>
      </c>
      <c r="AX1480" s="13" t="s">
        <v>73</v>
      </c>
      <c r="AY1480" s="244" t="s">
        <v>149</v>
      </c>
    </row>
    <row r="1481" s="14" customFormat="1">
      <c r="A1481" s="14"/>
      <c r="B1481" s="245"/>
      <c r="C1481" s="246"/>
      <c r="D1481" s="236" t="s">
        <v>161</v>
      </c>
      <c r="E1481" s="247" t="s">
        <v>21</v>
      </c>
      <c r="F1481" s="248" t="s">
        <v>475</v>
      </c>
      <c r="G1481" s="246"/>
      <c r="H1481" s="249">
        <v>36.289999999999999</v>
      </c>
      <c r="I1481" s="250"/>
      <c r="J1481" s="246"/>
      <c r="K1481" s="246"/>
      <c r="L1481" s="251"/>
      <c r="M1481" s="252"/>
      <c r="N1481" s="253"/>
      <c r="O1481" s="253"/>
      <c r="P1481" s="253"/>
      <c r="Q1481" s="253"/>
      <c r="R1481" s="253"/>
      <c r="S1481" s="253"/>
      <c r="T1481" s="254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T1481" s="255" t="s">
        <v>161</v>
      </c>
      <c r="AU1481" s="255" t="s">
        <v>81</v>
      </c>
      <c r="AV1481" s="14" t="s">
        <v>81</v>
      </c>
      <c r="AW1481" s="14" t="s">
        <v>34</v>
      </c>
      <c r="AX1481" s="14" t="s">
        <v>73</v>
      </c>
      <c r="AY1481" s="255" t="s">
        <v>149</v>
      </c>
    </row>
    <row r="1482" s="16" customFormat="1">
      <c r="A1482" s="16"/>
      <c r="B1482" s="267"/>
      <c r="C1482" s="268"/>
      <c r="D1482" s="236" t="s">
        <v>161</v>
      </c>
      <c r="E1482" s="269" t="s">
        <v>474</v>
      </c>
      <c r="F1482" s="270" t="s">
        <v>192</v>
      </c>
      <c r="G1482" s="268"/>
      <c r="H1482" s="271">
        <v>36.289999999999999</v>
      </c>
      <c r="I1482" s="272"/>
      <c r="J1482" s="268"/>
      <c r="K1482" s="268"/>
      <c r="L1482" s="273"/>
      <c r="M1482" s="274"/>
      <c r="N1482" s="275"/>
      <c r="O1482" s="275"/>
      <c r="P1482" s="275"/>
      <c r="Q1482" s="275"/>
      <c r="R1482" s="275"/>
      <c r="S1482" s="275"/>
      <c r="T1482" s="276"/>
      <c r="U1482" s="16"/>
      <c r="V1482" s="16"/>
      <c r="W1482" s="16"/>
      <c r="X1482" s="16"/>
      <c r="Y1482" s="16"/>
      <c r="Z1482" s="16"/>
      <c r="AA1482" s="16"/>
      <c r="AB1482" s="16"/>
      <c r="AC1482" s="16"/>
      <c r="AD1482" s="16"/>
      <c r="AE1482" s="16"/>
      <c r="AT1482" s="277" t="s">
        <v>161</v>
      </c>
      <c r="AU1482" s="277" t="s">
        <v>81</v>
      </c>
      <c r="AV1482" s="16" t="s">
        <v>150</v>
      </c>
      <c r="AW1482" s="16" t="s">
        <v>34</v>
      </c>
      <c r="AX1482" s="16" t="s">
        <v>73</v>
      </c>
      <c r="AY1482" s="277" t="s">
        <v>149</v>
      </c>
    </row>
    <row r="1483" s="15" customFormat="1">
      <c r="A1483" s="15"/>
      <c r="B1483" s="256"/>
      <c r="C1483" s="257"/>
      <c r="D1483" s="236" t="s">
        <v>161</v>
      </c>
      <c r="E1483" s="258" t="s">
        <v>21</v>
      </c>
      <c r="F1483" s="259" t="s">
        <v>164</v>
      </c>
      <c r="G1483" s="257"/>
      <c r="H1483" s="260">
        <v>36.289999999999999</v>
      </c>
      <c r="I1483" s="261"/>
      <c r="J1483" s="257"/>
      <c r="K1483" s="257"/>
      <c r="L1483" s="262"/>
      <c r="M1483" s="263"/>
      <c r="N1483" s="264"/>
      <c r="O1483" s="264"/>
      <c r="P1483" s="264"/>
      <c r="Q1483" s="264"/>
      <c r="R1483" s="264"/>
      <c r="S1483" s="264"/>
      <c r="T1483" s="265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5"/>
      <c r="AT1483" s="266" t="s">
        <v>161</v>
      </c>
      <c r="AU1483" s="266" t="s">
        <v>81</v>
      </c>
      <c r="AV1483" s="15" t="s">
        <v>157</v>
      </c>
      <c r="AW1483" s="15" t="s">
        <v>34</v>
      </c>
      <c r="AX1483" s="15" t="s">
        <v>77</v>
      </c>
      <c r="AY1483" s="266" t="s">
        <v>149</v>
      </c>
    </row>
    <row r="1484" s="2" customFormat="1" ht="44.25" customHeight="1">
      <c r="A1484" s="41"/>
      <c r="B1484" s="42"/>
      <c r="C1484" s="216" t="s">
        <v>1608</v>
      </c>
      <c r="D1484" s="216" t="s">
        <v>152</v>
      </c>
      <c r="E1484" s="217" t="s">
        <v>1609</v>
      </c>
      <c r="F1484" s="218" t="s">
        <v>1610</v>
      </c>
      <c r="G1484" s="219" t="s">
        <v>155</v>
      </c>
      <c r="H1484" s="220">
        <v>13.571999999999999</v>
      </c>
      <c r="I1484" s="221"/>
      <c r="J1484" s="222">
        <f>ROUND(I1484*H1484,2)</f>
        <v>0</v>
      </c>
      <c r="K1484" s="218" t="s">
        <v>156</v>
      </c>
      <c r="L1484" s="47"/>
      <c r="M1484" s="223" t="s">
        <v>21</v>
      </c>
      <c r="N1484" s="224" t="s">
        <v>44</v>
      </c>
      <c r="O1484" s="87"/>
      <c r="P1484" s="225">
        <f>O1484*H1484</f>
        <v>0</v>
      </c>
      <c r="Q1484" s="225">
        <v>0</v>
      </c>
      <c r="R1484" s="225">
        <f>Q1484*H1484</f>
        <v>0</v>
      </c>
      <c r="S1484" s="225">
        <v>0.029000000000000001</v>
      </c>
      <c r="T1484" s="226">
        <f>S1484*H1484</f>
        <v>0.39358799999999999</v>
      </c>
      <c r="U1484" s="41"/>
      <c r="V1484" s="41"/>
      <c r="W1484" s="41"/>
      <c r="X1484" s="41"/>
      <c r="Y1484" s="41"/>
      <c r="Z1484" s="41"/>
      <c r="AA1484" s="41"/>
      <c r="AB1484" s="41"/>
      <c r="AC1484" s="41"/>
      <c r="AD1484" s="41"/>
      <c r="AE1484" s="41"/>
      <c r="AR1484" s="227" t="s">
        <v>157</v>
      </c>
      <c r="AT1484" s="227" t="s">
        <v>152</v>
      </c>
      <c r="AU1484" s="227" t="s">
        <v>81</v>
      </c>
      <c r="AY1484" s="20" t="s">
        <v>149</v>
      </c>
      <c r="BE1484" s="228">
        <f>IF(N1484="základní",J1484,0)</f>
        <v>0</v>
      </c>
      <c r="BF1484" s="228">
        <f>IF(N1484="snížená",J1484,0)</f>
        <v>0</v>
      </c>
      <c r="BG1484" s="228">
        <f>IF(N1484="zákl. přenesená",J1484,0)</f>
        <v>0</v>
      </c>
      <c r="BH1484" s="228">
        <f>IF(N1484="sníž. přenesená",J1484,0)</f>
        <v>0</v>
      </c>
      <c r="BI1484" s="228">
        <f>IF(N1484="nulová",J1484,0)</f>
        <v>0</v>
      </c>
      <c r="BJ1484" s="20" t="s">
        <v>77</v>
      </c>
      <c r="BK1484" s="228">
        <f>ROUND(I1484*H1484,2)</f>
        <v>0</v>
      </c>
      <c r="BL1484" s="20" t="s">
        <v>157</v>
      </c>
      <c r="BM1484" s="227" t="s">
        <v>1611</v>
      </c>
    </row>
    <row r="1485" s="2" customFormat="1">
      <c r="A1485" s="41"/>
      <c r="B1485" s="42"/>
      <c r="C1485" s="43"/>
      <c r="D1485" s="229" t="s">
        <v>159</v>
      </c>
      <c r="E1485" s="43"/>
      <c r="F1485" s="230" t="s">
        <v>1612</v>
      </c>
      <c r="G1485" s="43"/>
      <c r="H1485" s="43"/>
      <c r="I1485" s="231"/>
      <c r="J1485" s="43"/>
      <c r="K1485" s="43"/>
      <c r="L1485" s="47"/>
      <c r="M1485" s="232"/>
      <c r="N1485" s="233"/>
      <c r="O1485" s="87"/>
      <c r="P1485" s="87"/>
      <c r="Q1485" s="87"/>
      <c r="R1485" s="87"/>
      <c r="S1485" s="87"/>
      <c r="T1485" s="88"/>
      <c r="U1485" s="41"/>
      <c r="V1485" s="41"/>
      <c r="W1485" s="41"/>
      <c r="X1485" s="41"/>
      <c r="Y1485" s="41"/>
      <c r="Z1485" s="41"/>
      <c r="AA1485" s="41"/>
      <c r="AB1485" s="41"/>
      <c r="AC1485" s="41"/>
      <c r="AD1485" s="41"/>
      <c r="AE1485" s="41"/>
      <c r="AT1485" s="20" t="s">
        <v>159</v>
      </c>
      <c r="AU1485" s="20" t="s">
        <v>81</v>
      </c>
    </row>
    <row r="1486" s="13" customFormat="1">
      <c r="A1486" s="13"/>
      <c r="B1486" s="234"/>
      <c r="C1486" s="235"/>
      <c r="D1486" s="236" t="s">
        <v>161</v>
      </c>
      <c r="E1486" s="237" t="s">
        <v>21</v>
      </c>
      <c r="F1486" s="238" t="s">
        <v>1255</v>
      </c>
      <c r="G1486" s="235"/>
      <c r="H1486" s="237" t="s">
        <v>21</v>
      </c>
      <c r="I1486" s="239"/>
      <c r="J1486" s="235"/>
      <c r="K1486" s="235"/>
      <c r="L1486" s="240"/>
      <c r="M1486" s="241"/>
      <c r="N1486" s="242"/>
      <c r="O1486" s="242"/>
      <c r="P1486" s="242"/>
      <c r="Q1486" s="242"/>
      <c r="R1486" s="242"/>
      <c r="S1486" s="242"/>
      <c r="T1486" s="243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44" t="s">
        <v>161</v>
      </c>
      <c r="AU1486" s="244" t="s">
        <v>81</v>
      </c>
      <c r="AV1486" s="13" t="s">
        <v>77</v>
      </c>
      <c r="AW1486" s="13" t="s">
        <v>34</v>
      </c>
      <c r="AX1486" s="13" t="s">
        <v>73</v>
      </c>
      <c r="AY1486" s="244" t="s">
        <v>149</v>
      </c>
    </row>
    <row r="1487" s="14" customFormat="1">
      <c r="A1487" s="14"/>
      <c r="B1487" s="245"/>
      <c r="C1487" s="246"/>
      <c r="D1487" s="236" t="s">
        <v>161</v>
      </c>
      <c r="E1487" s="247" t="s">
        <v>21</v>
      </c>
      <c r="F1487" s="248" t="s">
        <v>1256</v>
      </c>
      <c r="G1487" s="246"/>
      <c r="H1487" s="249">
        <v>13.571999999999999</v>
      </c>
      <c r="I1487" s="250"/>
      <c r="J1487" s="246"/>
      <c r="K1487" s="246"/>
      <c r="L1487" s="251"/>
      <c r="M1487" s="252"/>
      <c r="N1487" s="253"/>
      <c r="O1487" s="253"/>
      <c r="P1487" s="253"/>
      <c r="Q1487" s="253"/>
      <c r="R1487" s="253"/>
      <c r="S1487" s="253"/>
      <c r="T1487" s="254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55" t="s">
        <v>161</v>
      </c>
      <c r="AU1487" s="255" t="s">
        <v>81</v>
      </c>
      <c r="AV1487" s="14" t="s">
        <v>81</v>
      </c>
      <c r="AW1487" s="14" t="s">
        <v>34</v>
      </c>
      <c r="AX1487" s="14" t="s">
        <v>73</v>
      </c>
      <c r="AY1487" s="255" t="s">
        <v>149</v>
      </c>
    </row>
    <row r="1488" s="15" customFormat="1">
      <c r="A1488" s="15"/>
      <c r="B1488" s="256"/>
      <c r="C1488" s="257"/>
      <c r="D1488" s="236" t="s">
        <v>161</v>
      </c>
      <c r="E1488" s="258" t="s">
        <v>21</v>
      </c>
      <c r="F1488" s="259" t="s">
        <v>164</v>
      </c>
      <c r="G1488" s="257"/>
      <c r="H1488" s="260">
        <v>13.571999999999999</v>
      </c>
      <c r="I1488" s="261"/>
      <c r="J1488" s="257"/>
      <c r="K1488" s="257"/>
      <c r="L1488" s="262"/>
      <c r="M1488" s="263"/>
      <c r="N1488" s="264"/>
      <c r="O1488" s="264"/>
      <c r="P1488" s="264"/>
      <c r="Q1488" s="264"/>
      <c r="R1488" s="264"/>
      <c r="S1488" s="264"/>
      <c r="T1488" s="265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5"/>
      <c r="AT1488" s="266" t="s">
        <v>161</v>
      </c>
      <c r="AU1488" s="266" t="s">
        <v>81</v>
      </c>
      <c r="AV1488" s="15" t="s">
        <v>157</v>
      </c>
      <c r="AW1488" s="15" t="s">
        <v>34</v>
      </c>
      <c r="AX1488" s="15" t="s">
        <v>77</v>
      </c>
      <c r="AY1488" s="266" t="s">
        <v>149</v>
      </c>
    </row>
    <row r="1489" s="2" customFormat="1" ht="44.25" customHeight="1">
      <c r="A1489" s="41"/>
      <c r="B1489" s="42"/>
      <c r="C1489" s="216" t="s">
        <v>1613</v>
      </c>
      <c r="D1489" s="216" t="s">
        <v>152</v>
      </c>
      <c r="E1489" s="217" t="s">
        <v>1614</v>
      </c>
      <c r="F1489" s="218" t="s">
        <v>1615</v>
      </c>
      <c r="G1489" s="219" t="s">
        <v>155</v>
      </c>
      <c r="H1489" s="220">
        <v>50.996000000000002</v>
      </c>
      <c r="I1489" s="221"/>
      <c r="J1489" s="222">
        <f>ROUND(I1489*H1489,2)</f>
        <v>0</v>
      </c>
      <c r="K1489" s="218" t="s">
        <v>156</v>
      </c>
      <c r="L1489" s="47"/>
      <c r="M1489" s="223" t="s">
        <v>21</v>
      </c>
      <c r="N1489" s="224" t="s">
        <v>44</v>
      </c>
      <c r="O1489" s="87"/>
      <c r="P1489" s="225">
        <f>O1489*H1489</f>
        <v>0</v>
      </c>
      <c r="Q1489" s="225">
        <v>0</v>
      </c>
      <c r="R1489" s="225">
        <f>Q1489*H1489</f>
        <v>0</v>
      </c>
      <c r="S1489" s="225">
        <v>0.058999999999999997</v>
      </c>
      <c r="T1489" s="226">
        <f>S1489*H1489</f>
        <v>3.0087639999999998</v>
      </c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R1489" s="227" t="s">
        <v>157</v>
      </c>
      <c r="AT1489" s="227" t="s">
        <v>152</v>
      </c>
      <c r="AU1489" s="227" t="s">
        <v>81</v>
      </c>
      <c r="AY1489" s="20" t="s">
        <v>149</v>
      </c>
      <c r="BE1489" s="228">
        <f>IF(N1489="základní",J1489,0)</f>
        <v>0</v>
      </c>
      <c r="BF1489" s="228">
        <f>IF(N1489="snížená",J1489,0)</f>
        <v>0</v>
      </c>
      <c r="BG1489" s="228">
        <f>IF(N1489="zákl. přenesená",J1489,0)</f>
        <v>0</v>
      </c>
      <c r="BH1489" s="228">
        <f>IF(N1489="sníž. přenesená",J1489,0)</f>
        <v>0</v>
      </c>
      <c r="BI1489" s="228">
        <f>IF(N1489="nulová",J1489,0)</f>
        <v>0</v>
      </c>
      <c r="BJ1489" s="20" t="s">
        <v>77</v>
      </c>
      <c r="BK1489" s="228">
        <f>ROUND(I1489*H1489,2)</f>
        <v>0</v>
      </c>
      <c r="BL1489" s="20" t="s">
        <v>157</v>
      </c>
      <c r="BM1489" s="227" t="s">
        <v>1616</v>
      </c>
    </row>
    <row r="1490" s="2" customFormat="1">
      <c r="A1490" s="41"/>
      <c r="B1490" s="42"/>
      <c r="C1490" s="43"/>
      <c r="D1490" s="229" t="s">
        <v>159</v>
      </c>
      <c r="E1490" s="43"/>
      <c r="F1490" s="230" t="s">
        <v>1617</v>
      </c>
      <c r="G1490" s="43"/>
      <c r="H1490" s="43"/>
      <c r="I1490" s="231"/>
      <c r="J1490" s="43"/>
      <c r="K1490" s="43"/>
      <c r="L1490" s="47"/>
      <c r="M1490" s="232"/>
      <c r="N1490" s="233"/>
      <c r="O1490" s="87"/>
      <c r="P1490" s="87"/>
      <c r="Q1490" s="87"/>
      <c r="R1490" s="87"/>
      <c r="S1490" s="87"/>
      <c r="T1490" s="88"/>
      <c r="U1490" s="41"/>
      <c r="V1490" s="41"/>
      <c r="W1490" s="41"/>
      <c r="X1490" s="41"/>
      <c r="Y1490" s="41"/>
      <c r="Z1490" s="41"/>
      <c r="AA1490" s="41"/>
      <c r="AB1490" s="41"/>
      <c r="AC1490" s="41"/>
      <c r="AD1490" s="41"/>
      <c r="AE1490" s="41"/>
      <c r="AT1490" s="20" t="s">
        <v>159</v>
      </c>
      <c r="AU1490" s="20" t="s">
        <v>81</v>
      </c>
    </row>
    <row r="1491" s="13" customFormat="1">
      <c r="A1491" s="13"/>
      <c r="B1491" s="234"/>
      <c r="C1491" s="235"/>
      <c r="D1491" s="236" t="s">
        <v>161</v>
      </c>
      <c r="E1491" s="237" t="s">
        <v>21</v>
      </c>
      <c r="F1491" s="238" t="s">
        <v>1618</v>
      </c>
      <c r="G1491" s="235"/>
      <c r="H1491" s="237" t="s">
        <v>21</v>
      </c>
      <c r="I1491" s="239"/>
      <c r="J1491" s="235"/>
      <c r="K1491" s="235"/>
      <c r="L1491" s="240"/>
      <c r="M1491" s="241"/>
      <c r="N1491" s="242"/>
      <c r="O1491" s="242"/>
      <c r="P1491" s="242"/>
      <c r="Q1491" s="242"/>
      <c r="R1491" s="242"/>
      <c r="S1491" s="242"/>
      <c r="T1491" s="243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244" t="s">
        <v>161</v>
      </c>
      <c r="AU1491" s="244" t="s">
        <v>81</v>
      </c>
      <c r="AV1491" s="13" t="s">
        <v>77</v>
      </c>
      <c r="AW1491" s="13" t="s">
        <v>34</v>
      </c>
      <c r="AX1491" s="13" t="s">
        <v>73</v>
      </c>
      <c r="AY1491" s="244" t="s">
        <v>149</v>
      </c>
    </row>
    <row r="1492" s="13" customFormat="1">
      <c r="A1492" s="13"/>
      <c r="B1492" s="234"/>
      <c r="C1492" s="235"/>
      <c r="D1492" s="236" t="s">
        <v>161</v>
      </c>
      <c r="E1492" s="237" t="s">
        <v>21</v>
      </c>
      <c r="F1492" s="238" t="s">
        <v>669</v>
      </c>
      <c r="G1492" s="235"/>
      <c r="H1492" s="237" t="s">
        <v>21</v>
      </c>
      <c r="I1492" s="239"/>
      <c r="J1492" s="235"/>
      <c r="K1492" s="235"/>
      <c r="L1492" s="240"/>
      <c r="M1492" s="241"/>
      <c r="N1492" s="242"/>
      <c r="O1492" s="242"/>
      <c r="P1492" s="242"/>
      <c r="Q1492" s="242"/>
      <c r="R1492" s="242"/>
      <c r="S1492" s="242"/>
      <c r="T1492" s="243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T1492" s="244" t="s">
        <v>161</v>
      </c>
      <c r="AU1492" s="244" t="s">
        <v>81</v>
      </c>
      <c r="AV1492" s="13" t="s">
        <v>77</v>
      </c>
      <c r="AW1492" s="13" t="s">
        <v>34</v>
      </c>
      <c r="AX1492" s="13" t="s">
        <v>73</v>
      </c>
      <c r="AY1492" s="244" t="s">
        <v>149</v>
      </c>
    </row>
    <row r="1493" s="14" customFormat="1">
      <c r="A1493" s="14"/>
      <c r="B1493" s="245"/>
      <c r="C1493" s="246"/>
      <c r="D1493" s="236" t="s">
        <v>161</v>
      </c>
      <c r="E1493" s="247" t="s">
        <v>21</v>
      </c>
      <c r="F1493" s="248" t="s">
        <v>1619</v>
      </c>
      <c r="G1493" s="246"/>
      <c r="H1493" s="249">
        <v>50.996000000000002</v>
      </c>
      <c r="I1493" s="250"/>
      <c r="J1493" s="246"/>
      <c r="K1493" s="246"/>
      <c r="L1493" s="251"/>
      <c r="M1493" s="252"/>
      <c r="N1493" s="253"/>
      <c r="O1493" s="253"/>
      <c r="P1493" s="253"/>
      <c r="Q1493" s="253"/>
      <c r="R1493" s="253"/>
      <c r="S1493" s="253"/>
      <c r="T1493" s="254"/>
      <c r="U1493" s="14"/>
      <c r="V1493" s="14"/>
      <c r="W1493" s="14"/>
      <c r="X1493" s="14"/>
      <c r="Y1493" s="14"/>
      <c r="Z1493" s="14"/>
      <c r="AA1493" s="14"/>
      <c r="AB1493" s="14"/>
      <c r="AC1493" s="14"/>
      <c r="AD1493" s="14"/>
      <c r="AE1493" s="14"/>
      <c r="AT1493" s="255" t="s">
        <v>161</v>
      </c>
      <c r="AU1493" s="255" t="s">
        <v>81</v>
      </c>
      <c r="AV1493" s="14" t="s">
        <v>81</v>
      </c>
      <c r="AW1493" s="14" t="s">
        <v>34</v>
      </c>
      <c r="AX1493" s="14" t="s">
        <v>73</v>
      </c>
      <c r="AY1493" s="255" t="s">
        <v>149</v>
      </c>
    </row>
    <row r="1494" s="15" customFormat="1">
      <c r="A1494" s="15"/>
      <c r="B1494" s="256"/>
      <c r="C1494" s="257"/>
      <c r="D1494" s="236" t="s">
        <v>161</v>
      </c>
      <c r="E1494" s="258" t="s">
        <v>21</v>
      </c>
      <c r="F1494" s="259" t="s">
        <v>164</v>
      </c>
      <c r="G1494" s="257"/>
      <c r="H1494" s="260">
        <v>50.996000000000002</v>
      </c>
      <c r="I1494" s="261"/>
      <c r="J1494" s="257"/>
      <c r="K1494" s="257"/>
      <c r="L1494" s="262"/>
      <c r="M1494" s="263"/>
      <c r="N1494" s="264"/>
      <c r="O1494" s="264"/>
      <c r="P1494" s="264"/>
      <c r="Q1494" s="264"/>
      <c r="R1494" s="264"/>
      <c r="S1494" s="264"/>
      <c r="T1494" s="265"/>
      <c r="U1494" s="15"/>
      <c r="V1494" s="15"/>
      <c r="W1494" s="15"/>
      <c r="X1494" s="15"/>
      <c r="Y1494" s="15"/>
      <c r="Z1494" s="15"/>
      <c r="AA1494" s="15"/>
      <c r="AB1494" s="15"/>
      <c r="AC1494" s="15"/>
      <c r="AD1494" s="15"/>
      <c r="AE1494" s="15"/>
      <c r="AT1494" s="266" t="s">
        <v>161</v>
      </c>
      <c r="AU1494" s="266" t="s">
        <v>81</v>
      </c>
      <c r="AV1494" s="15" t="s">
        <v>157</v>
      </c>
      <c r="AW1494" s="15" t="s">
        <v>34</v>
      </c>
      <c r="AX1494" s="15" t="s">
        <v>77</v>
      </c>
      <c r="AY1494" s="266" t="s">
        <v>149</v>
      </c>
    </row>
    <row r="1495" s="2" customFormat="1" ht="24.15" customHeight="1">
      <c r="A1495" s="41"/>
      <c r="B1495" s="42"/>
      <c r="C1495" s="216" t="s">
        <v>1620</v>
      </c>
      <c r="D1495" s="216" t="s">
        <v>152</v>
      </c>
      <c r="E1495" s="217" t="s">
        <v>1621</v>
      </c>
      <c r="F1495" s="218" t="s">
        <v>1622</v>
      </c>
      <c r="G1495" s="219" t="s">
        <v>155</v>
      </c>
      <c r="H1495" s="220">
        <v>32.299999999999997</v>
      </c>
      <c r="I1495" s="221"/>
      <c r="J1495" s="222">
        <f>ROUND(I1495*H1495,2)</f>
        <v>0</v>
      </c>
      <c r="K1495" s="218" t="s">
        <v>156</v>
      </c>
      <c r="L1495" s="47"/>
      <c r="M1495" s="223" t="s">
        <v>21</v>
      </c>
      <c r="N1495" s="224" t="s">
        <v>44</v>
      </c>
      <c r="O1495" s="87"/>
      <c r="P1495" s="225">
        <f>O1495*H1495</f>
        <v>0</v>
      </c>
      <c r="Q1495" s="225">
        <v>0</v>
      </c>
      <c r="R1495" s="225">
        <f>Q1495*H1495</f>
        <v>0</v>
      </c>
      <c r="S1495" s="225">
        <v>0</v>
      </c>
      <c r="T1495" s="226">
        <f>S1495*H1495</f>
        <v>0</v>
      </c>
      <c r="U1495" s="41"/>
      <c r="V1495" s="41"/>
      <c r="W1495" s="41"/>
      <c r="X1495" s="41"/>
      <c r="Y1495" s="41"/>
      <c r="Z1495" s="41"/>
      <c r="AA1495" s="41"/>
      <c r="AB1495" s="41"/>
      <c r="AC1495" s="41"/>
      <c r="AD1495" s="41"/>
      <c r="AE1495" s="41"/>
      <c r="AR1495" s="227" t="s">
        <v>157</v>
      </c>
      <c r="AT1495" s="227" t="s">
        <v>152</v>
      </c>
      <c r="AU1495" s="227" t="s">
        <v>81</v>
      </c>
      <c r="AY1495" s="20" t="s">
        <v>149</v>
      </c>
      <c r="BE1495" s="228">
        <f>IF(N1495="základní",J1495,0)</f>
        <v>0</v>
      </c>
      <c r="BF1495" s="228">
        <f>IF(N1495="snížená",J1495,0)</f>
        <v>0</v>
      </c>
      <c r="BG1495" s="228">
        <f>IF(N1495="zákl. přenesená",J1495,0)</f>
        <v>0</v>
      </c>
      <c r="BH1495" s="228">
        <f>IF(N1495="sníž. přenesená",J1495,0)</f>
        <v>0</v>
      </c>
      <c r="BI1495" s="228">
        <f>IF(N1495="nulová",J1495,0)</f>
        <v>0</v>
      </c>
      <c r="BJ1495" s="20" t="s">
        <v>77</v>
      </c>
      <c r="BK1495" s="228">
        <f>ROUND(I1495*H1495,2)</f>
        <v>0</v>
      </c>
      <c r="BL1495" s="20" t="s">
        <v>157</v>
      </c>
      <c r="BM1495" s="227" t="s">
        <v>1623</v>
      </c>
    </row>
    <row r="1496" s="2" customFormat="1">
      <c r="A1496" s="41"/>
      <c r="B1496" s="42"/>
      <c r="C1496" s="43"/>
      <c r="D1496" s="229" t="s">
        <v>159</v>
      </c>
      <c r="E1496" s="43"/>
      <c r="F1496" s="230" t="s">
        <v>1624</v>
      </c>
      <c r="G1496" s="43"/>
      <c r="H1496" s="43"/>
      <c r="I1496" s="231"/>
      <c r="J1496" s="43"/>
      <c r="K1496" s="43"/>
      <c r="L1496" s="47"/>
      <c r="M1496" s="232"/>
      <c r="N1496" s="233"/>
      <c r="O1496" s="87"/>
      <c r="P1496" s="87"/>
      <c r="Q1496" s="87"/>
      <c r="R1496" s="87"/>
      <c r="S1496" s="87"/>
      <c r="T1496" s="88"/>
      <c r="U1496" s="41"/>
      <c r="V1496" s="41"/>
      <c r="W1496" s="41"/>
      <c r="X1496" s="41"/>
      <c r="Y1496" s="41"/>
      <c r="Z1496" s="41"/>
      <c r="AA1496" s="41"/>
      <c r="AB1496" s="41"/>
      <c r="AC1496" s="41"/>
      <c r="AD1496" s="41"/>
      <c r="AE1496" s="41"/>
      <c r="AT1496" s="20" t="s">
        <v>159</v>
      </c>
      <c r="AU1496" s="20" t="s">
        <v>81</v>
      </c>
    </row>
    <row r="1497" s="13" customFormat="1">
      <c r="A1497" s="13"/>
      <c r="B1497" s="234"/>
      <c r="C1497" s="235"/>
      <c r="D1497" s="236" t="s">
        <v>161</v>
      </c>
      <c r="E1497" s="237" t="s">
        <v>21</v>
      </c>
      <c r="F1497" s="238" t="s">
        <v>1319</v>
      </c>
      <c r="G1497" s="235"/>
      <c r="H1497" s="237" t="s">
        <v>21</v>
      </c>
      <c r="I1497" s="239"/>
      <c r="J1497" s="235"/>
      <c r="K1497" s="235"/>
      <c r="L1497" s="240"/>
      <c r="M1497" s="241"/>
      <c r="N1497" s="242"/>
      <c r="O1497" s="242"/>
      <c r="P1497" s="242"/>
      <c r="Q1497" s="242"/>
      <c r="R1497" s="242"/>
      <c r="S1497" s="242"/>
      <c r="T1497" s="243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T1497" s="244" t="s">
        <v>161</v>
      </c>
      <c r="AU1497" s="244" t="s">
        <v>81</v>
      </c>
      <c r="AV1497" s="13" t="s">
        <v>77</v>
      </c>
      <c r="AW1497" s="13" t="s">
        <v>34</v>
      </c>
      <c r="AX1497" s="13" t="s">
        <v>73</v>
      </c>
      <c r="AY1497" s="244" t="s">
        <v>149</v>
      </c>
    </row>
    <row r="1498" s="14" customFormat="1">
      <c r="A1498" s="14"/>
      <c r="B1498" s="245"/>
      <c r="C1498" s="246"/>
      <c r="D1498" s="236" t="s">
        <v>161</v>
      </c>
      <c r="E1498" s="247" t="s">
        <v>21</v>
      </c>
      <c r="F1498" s="248" t="s">
        <v>1320</v>
      </c>
      <c r="G1498" s="246"/>
      <c r="H1498" s="249">
        <v>32.299999999999997</v>
      </c>
      <c r="I1498" s="250"/>
      <c r="J1498" s="246"/>
      <c r="K1498" s="246"/>
      <c r="L1498" s="251"/>
      <c r="M1498" s="252"/>
      <c r="N1498" s="253"/>
      <c r="O1498" s="253"/>
      <c r="P1498" s="253"/>
      <c r="Q1498" s="253"/>
      <c r="R1498" s="253"/>
      <c r="S1498" s="253"/>
      <c r="T1498" s="254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5" t="s">
        <v>161</v>
      </c>
      <c r="AU1498" s="255" t="s">
        <v>81</v>
      </c>
      <c r="AV1498" s="14" t="s">
        <v>81</v>
      </c>
      <c r="AW1498" s="14" t="s">
        <v>34</v>
      </c>
      <c r="AX1498" s="14" t="s">
        <v>73</v>
      </c>
      <c r="AY1498" s="255" t="s">
        <v>149</v>
      </c>
    </row>
    <row r="1499" s="15" customFormat="1">
      <c r="A1499" s="15"/>
      <c r="B1499" s="256"/>
      <c r="C1499" s="257"/>
      <c r="D1499" s="236" t="s">
        <v>161</v>
      </c>
      <c r="E1499" s="258" t="s">
        <v>21</v>
      </c>
      <c r="F1499" s="259" t="s">
        <v>164</v>
      </c>
      <c r="G1499" s="257"/>
      <c r="H1499" s="260">
        <v>32.299999999999997</v>
      </c>
      <c r="I1499" s="261"/>
      <c r="J1499" s="257"/>
      <c r="K1499" s="257"/>
      <c r="L1499" s="262"/>
      <c r="M1499" s="263"/>
      <c r="N1499" s="264"/>
      <c r="O1499" s="264"/>
      <c r="P1499" s="264"/>
      <c r="Q1499" s="264"/>
      <c r="R1499" s="264"/>
      <c r="S1499" s="264"/>
      <c r="T1499" s="265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5"/>
      <c r="AT1499" s="266" t="s">
        <v>161</v>
      </c>
      <c r="AU1499" s="266" t="s">
        <v>81</v>
      </c>
      <c r="AV1499" s="15" t="s">
        <v>157</v>
      </c>
      <c r="AW1499" s="15" t="s">
        <v>34</v>
      </c>
      <c r="AX1499" s="15" t="s">
        <v>77</v>
      </c>
      <c r="AY1499" s="266" t="s">
        <v>149</v>
      </c>
    </row>
    <row r="1500" s="2" customFormat="1" ht="24.15" customHeight="1">
      <c r="A1500" s="41"/>
      <c r="B1500" s="42"/>
      <c r="C1500" s="216" t="s">
        <v>1625</v>
      </c>
      <c r="D1500" s="216" t="s">
        <v>152</v>
      </c>
      <c r="E1500" s="217" t="s">
        <v>1626</v>
      </c>
      <c r="F1500" s="218" t="s">
        <v>1627</v>
      </c>
      <c r="G1500" s="219" t="s">
        <v>155</v>
      </c>
      <c r="H1500" s="220">
        <v>32.299999999999997</v>
      </c>
      <c r="I1500" s="221"/>
      <c r="J1500" s="222">
        <f>ROUND(I1500*H1500,2)</f>
        <v>0</v>
      </c>
      <c r="K1500" s="218" t="s">
        <v>156</v>
      </c>
      <c r="L1500" s="47"/>
      <c r="M1500" s="223" t="s">
        <v>21</v>
      </c>
      <c r="N1500" s="224" t="s">
        <v>44</v>
      </c>
      <c r="O1500" s="87"/>
      <c r="P1500" s="225">
        <f>O1500*H1500</f>
        <v>0</v>
      </c>
      <c r="Q1500" s="225">
        <v>0</v>
      </c>
      <c r="R1500" s="225">
        <f>Q1500*H1500</f>
        <v>0</v>
      </c>
      <c r="S1500" s="225">
        <v>0</v>
      </c>
      <c r="T1500" s="226">
        <f>S1500*H1500</f>
        <v>0</v>
      </c>
      <c r="U1500" s="41"/>
      <c r="V1500" s="41"/>
      <c r="W1500" s="41"/>
      <c r="X1500" s="41"/>
      <c r="Y1500" s="41"/>
      <c r="Z1500" s="41"/>
      <c r="AA1500" s="41"/>
      <c r="AB1500" s="41"/>
      <c r="AC1500" s="41"/>
      <c r="AD1500" s="41"/>
      <c r="AE1500" s="41"/>
      <c r="AR1500" s="227" t="s">
        <v>157</v>
      </c>
      <c r="AT1500" s="227" t="s">
        <v>152</v>
      </c>
      <c r="AU1500" s="227" t="s">
        <v>81</v>
      </c>
      <c r="AY1500" s="20" t="s">
        <v>149</v>
      </c>
      <c r="BE1500" s="228">
        <f>IF(N1500="základní",J1500,0)</f>
        <v>0</v>
      </c>
      <c r="BF1500" s="228">
        <f>IF(N1500="snížená",J1500,0)</f>
        <v>0</v>
      </c>
      <c r="BG1500" s="228">
        <f>IF(N1500="zákl. přenesená",J1500,0)</f>
        <v>0</v>
      </c>
      <c r="BH1500" s="228">
        <f>IF(N1500="sníž. přenesená",J1500,0)</f>
        <v>0</v>
      </c>
      <c r="BI1500" s="228">
        <f>IF(N1500="nulová",J1500,0)</f>
        <v>0</v>
      </c>
      <c r="BJ1500" s="20" t="s">
        <v>77</v>
      </c>
      <c r="BK1500" s="228">
        <f>ROUND(I1500*H1500,2)</f>
        <v>0</v>
      </c>
      <c r="BL1500" s="20" t="s">
        <v>157</v>
      </c>
      <c r="BM1500" s="227" t="s">
        <v>1628</v>
      </c>
    </row>
    <row r="1501" s="2" customFormat="1">
      <c r="A1501" s="41"/>
      <c r="B1501" s="42"/>
      <c r="C1501" s="43"/>
      <c r="D1501" s="229" t="s">
        <v>159</v>
      </c>
      <c r="E1501" s="43"/>
      <c r="F1501" s="230" t="s">
        <v>1629</v>
      </c>
      <c r="G1501" s="43"/>
      <c r="H1501" s="43"/>
      <c r="I1501" s="231"/>
      <c r="J1501" s="43"/>
      <c r="K1501" s="43"/>
      <c r="L1501" s="47"/>
      <c r="M1501" s="232"/>
      <c r="N1501" s="233"/>
      <c r="O1501" s="87"/>
      <c r="P1501" s="87"/>
      <c r="Q1501" s="87"/>
      <c r="R1501" s="87"/>
      <c r="S1501" s="87"/>
      <c r="T1501" s="88"/>
      <c r="U1501" s="41"/>
      <c r="V1501" s="41"/>
      <c r="W1501" s="41"/>
      <c r="X1501" s="41"/>
      <c r="Y1501" s="41"/>
      <c r="Z1501" s="41"/>
      <c r="AA1501" s="41"/>
      <c r="AB1501" s="41"/>
      <c r="AC1501" s="41"/>
      <c r="AD1501" s="41"/>
      <c r="AE1501" s="41"/>
      <c r="AT1501" s="20" t="s">
        <v>159</v>
      </c>
      <c r="AU1501" s="20" t="s">
        <v>81</v>
      </c>
    </row>
    <row r="1502" s="13" customFormat="1">
      <c r="A1502" s="13"/>
      <c r="B1502" s="234"/>
      <c r="C1502" s="235"/>
      <c r="D1502" s="236" t="s">
        <v>161</v>
      </c>
      <c r="E1502" s="237" t="s">
        <v>21</v>
      </c>
      <c r="F1502" s="238" t="s">
        <v>1319</v>
      </c>
      <c r="G1502" s="235"/>
      <c r="H1502" s="237" t="s">
        <v>21</v>
      </c>
      <c r="I1502" s="239"/>
      <c r="J1502" s="235"/>
      <c r="K1502" s="235"/>
      <c r="L1502" s="240"/>
      <c r="M1502" s="241"/>
      <c r="N1502" s="242"/>
      <c r="O1502" s="242"/>
      <c r="P1502" s="242"/>
      <c r="Q1502" s="242"/>
      <c r="R1502" s="242"/>
      <c r="S1502" s="242"/>
      <c r="T1502" s="243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T1502" s="244" t="s">
        <v>161</v>
      </c>
      <c r="AU1502" s="244" t="s">
        <v>81</v>
      </c>
      <c r="AV1502" s="13" t="s">
        <v>77</v>
      </c>
      <c r="AW1502" s="13" t="s">
        <v>34</v>
      </c>
      <c r="AX1502" s="13" t="s">
        <v>73</v>
      </c>
      <c r="AY1502" s="244" t="s">
        <v>149</v>
      </c>
    </row>
    <row r="1503" s="14" customFormat="1">
      <c r="A1503" s="14"/>
      <c r="B1503" s="245"/>
      <c r="C1503" s="246"/>
      <c r="D1503" s="236" t="s">
        <v>161</v>
      </c>
      <c r="E1503" s="247" t="s">
        <v>21</v>
      </c>
      <c r="F1503" s="248" t="s">
        <v>1320</v>
      </c>
      <c r="G1503" s="246"/>
      <c r="H1503" s="249">
        <v>32.299999999999997</v>
      </c>
      <c r="I1503" s="250"/>
      <c r="J1503" s="246"/>
      <c r="K1503" s="246"/>
      <c r="L1503" s="251"/>
      <c r="M1503" s="252"/>
      <c r="N1503" s="253"/>
      <c r="O1503" s="253"/>
      <c r="P1503" s="253"/>
      <c r="Q1503" s="253"/>
      <c r="R1503" s="253"/>
      <c r="S1503" s="253"/>
      <c r="T1503" s="254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255" t="s">
        <v>161</v>
      </c>
      <c r="AU1503" s="255" t="s">
        <v>81</v>
      </c>
      <c r="AV1503" s="14" t="s">
        <v>81</v>
      </c>
      <c r="AW1503" s="14" t="s">
        <v>34</v>
      </c>
      <c r="AX1503" s="14" t="s">
        <v>73</v>
      </c>
      <c r="AY1503" s="255" t="s">
        <v>149</v>
      </c>
    </row>
    <row r="1504" s="15" customFormat="1">
      <c r="A1504" s="15"/>
      <c r="B1504" s="256"/>
      <c r="C1504" s="257"/>
      <c r="D1504" s="236" t="s">
        <v>161</v>
      </c>
      <c r="E1504" s="258" t="s">
        <v>21</v>
      </c>
      <c r="F1504" s="259" t="s">
        <v>164</v>
      </c>
      <c r="G1504" s="257"/>
      <c r="H1504" s="260">
        <v>32.299999999999997</v>
      </c>
      <c r="I1504" s="261"/>
      <c r="J1504" s="257"/>
      <c r="K1504" s="257"/>
      <c r="L1504" s="262"/>
      <c r="M1504" s="263"/>
      <c r="N1504" s="264"/>
      <c r="O1504" s="264"/>
      <c r="P1504" s="264"/>
      <c r="Q1504" s="264"/>
      <c r="R1504" s="264"/>
      <c r="S1504" s="264"/>
      <c r="T1504" s="265"/>
      <c r="U1504" s="15"/>
      <c r="V1504" s="15"/>
      <c r="W1504" s="15"/>
      <c r="X1504" s="15"/>
      <c r="Y1504" s="15"/>
      <c r="Z1504" s="15"/>
      <c r="AA1504" s="15"/>
      <c r="AB1504" s="15"/>
      <c r="AC1504" s="15"/>
      <c r="AD1504" s="15"/>
      <c r="AE1504" s="15"/>
      <c r="AT1504" s="266" t="s">
        <v>161</v>
      </c>
      <c r="AU1504" s="266" t="s">
        <v>81</v>
      </c>
      <c r="AV1504" s="15" t="s">
        <v>157</v>
      </c>
      <c r="AW1504" s="15" t="s">
        <v>34</v>
      </c>
      <c r="AX1504" s="15" t="s">
        <v>77</v>
      </c>
      <c r="AY1504" s="266" t="s">
        <v>149</v>
      </c>
    </row>
    <row r="1505" s="2" customFormat="1" ht="33" customHeight="1">
      <c r="A1505" s="41"/>
      <c r="B1505" s="42"/>
      <c r="C1505" s="216" t="s">
        <v>1630</v>
      </c>
      <c r="D1505" s="216" t="s">
        <v>152</v>
      </c>
      <c r="E1505" s="217" t="s">
        <v>1631</v>
      </c>
      <c r="F1505" s="218" t="s">
        <v>1632</v>
      </c>
      <c r="G1505" s="219" t="s">
        <v>363</v>
      </c>
      <c r="H1505" s="220">
        <v>10</v>
      </c>
      <c r="I1505" s="221"/>
      <c r="J1505" s="222">
        <f>ROUND(I1505*H1505,2)</f>
        <v>0</v>
      </c>
      <c r="K1505" s="218" t="s">
        <v>21</v>
      </c>
      <c r="L1505" s="47"/>
      <c r="M1505" s="223" t="s">
        <v>21</v>
      </c>
      <c r="N1505" s="224" t="s">
        <v>44</v>
      </c>
      <c r="O1505" s="87"/>
      <c r="P1505" s="225">
        <f>O1505*H1505</f>
        <v>0</v>
      </c>
      <c r="Q1505" s="225">
        <v>0</v>
      </c>
      <c r="R1505" s="225">
        <f>Q1505*H1505</f>
        <v>0</v>
      </c>
      <c r="S1505" s="225">
        <v>0</v>
      </c>
      <c r="T1505" s="226">
        <f>S1505*H1505</f>
        <v>0</v>
      </c>
      <c r="U1505" s="41"/>
      <c r="V1505" s="41"/>
      <c r="W1505" s="41"/>
      <c r="X1505" s="41"/>
      <c r="Y1505" s="41"/>
      <c r="Z1505" s="41"/>
      <c r="AA1505" s="41"/>
      <c r="AB1505" s="41"/>
      <c r="AC1505" s="41"/>
      <c r="AD1505" s="41"/>
      <c r="AE1505" s="41"/>
      <c r="AR1505" s="227" t="s">
        <v>157</v>
      </c>
      <c r="AT1505" s="227" t="s">
        <v>152</v>
      </c>
      <c r="AU1505" s="227" t="s">
        <v>81</v>
      </c>
      <c r="AY1505" s="20" t="s">
        <v>149</v>
      </c>
      <c r="BE1505" s="228">
        <f>IF(N1505="základní",J1505,0)</f>
        <v>0</v>
      </c>
      <c r="BF1505" s="228">
        <f>IF(N1505="snížená",J1505,0)</f>
        <v>0</v>
      </c>
      <c r="BG1505" s="228">
        <f>IF(N1505="zákl. přenesená",J1505,0)</f>
        <v>0</v>
      </c>
      <c r="BH1505" s="228">
        <f>IF(N1505="sníž. přenesená",J1505,0)</f>
        <v>0</v>
      </c>
      <c r="BI1505" s="228">
        <f>IF(N1505="nulová",J1505,0)</f>
        <v>0</v>
      </c>
      <c r="BJ1505" s="20" t="s">
        <v>77</v>
      </c>
      <c r="BK1505" s="228">
        <f>ROUND(I1505*H1505,2)</f>
        <v>0</v>
      </c>
      <c r="BL1505" s="20" t="s">
        <v>157</v>
      </c>
      <c r="BM1505" s="227" t="s">
        <v>1633</v>
      </c>
    </row>
    <row r="1506" s="13" customFormat="1">
      <c r="A1506" s="13"/>
      <c r="B1506" s="234"/>
      <c r="C1506" s="235"/>
      <c r="D1506" s="236" t="s">
        <v>161</v>
      </c>
      <c r="E1506" s="237" t="s">
        <v>21</v>
      </c>
      <c r="F1506" s="238" t="s">
        <v>1634</v>
      </c>
      <c r="G1506" s="235"/>
      <c r="H1506" s="237" t="s">
        <v>21</v>
      </c>
      <c r="I1506" s="239"/>
      <c r="J1506" s="235"/>
      <c r="K1506" s="235"/>
      <c r="L1506" s="240"/>
      <c r="M1506" s="241"/>
      <c r="N1506" s="242"/>
      <c r="O1506" s="242"/>
      <c r="P1506" s="242"/>
      <c r="Q1506" s="242"/>
      <c r="R1506" s="242"/>
      <c r="S1506" s="242"/>
      <c r="T1506" s="243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44" t="s">
        <v>161</v>
      </c>
      <c r="AU1506" s="244" t="s">
        <v>81</v>
      </c>
      <c r="AV1506" s="13" t="s">
        <v>77</v>
      </c>
      <c r="AW1506" s="13" t="s">
        <v>34</v>
      </c>
      <c r="AX1506" s="13" t="s">
        <v>73</v>
      </c>
      <c r="AY1506" s="244" t="s">
        <v>149</v>
      </c>
    </row>
    <row r="1507" s="14" customFormat="1">
      <c r="A1507" s="14"/>
      <c r="B1507" s="245"/>
      <c r="C1507" s="246"/>
      <c r="D1507" s="236" t="s">
        <v>161</v>
      </c>
      <c r="E1507" s="247" t="s">
        <v>21</v>
      </c>
      <c r="F1507" s="248" t="s">
        <v>208</v>
      </c>
      <c r="G1507" s="246"/>
      <c r="H1507" s="249">
        <v>8</v>
      </c>
      <c r="I1507" s="250"/>
      <c r="J1507" s="246"/>
      <c r="K1507" s="246"/>
      <c r="L1507" s="251"/>
      <c r="M1507" s="252"/>
      <c r="N1507" s="253"/>
      <c r="O1507" s="253"/>
      <c r="P1507" s="253"/>
      <c r="Q1507" s="253"/>
      <c r="R1507" s="253"/>
      <c r="S1507" s="253"/>
      <c r="T1507" s="254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55" t="s">
        <v>161</v>
      </c>
      <c r="AU1507" s="255" t="s">
        <v>81</v>
      </c>
      <c r="AV1507" s="14" t="s">
        <v>81</v>
      </c>
      <c r="AW1507" s="14" t="s">
        <v>34</v>
      </c>
      <c r="AX1507" s="14" t="s">
        <v>73</v>
      </c>
      <c r="AY1507" s="255" t="s">
        <v>149</v>
      </c>
    </row>
    <row r="1508" s="13" customFormat="1">
      <c r="A1508" s="13"/>
      <c r="B1508" s="234"/>
      <c r="C1508" s="235"/>
      <c r="D1508" s="236" t="s">
        <v>161</v>
      </c>
      <c r="E1508" s="237" t="s">
        <v>21</v>
      </c>
      <c r="F1508" s="238" t="s">
        <v>1635</v>
      </c>
      <c r="G1508" s="235"/>
      <c r="H1508" s="237" t="s">
        <v>21</v>
      </c>
      <c r="I1508" s="239"/>
      <c r="J1508" s="235"/>
      <c r="K1508" s="235"/>
      <c r="L1508" s="240"/>
      <c r="M1508" s="241"/>
      <c r="N1508" s="242"/>
      <c r="O1508" s="242"/>
      <c r="P1508" s="242"/>
      <c r="Q1508" s="242"/>
      <c r="R1508" s="242"/>
      <c r="S1508" s="242"/>
      <c r="T1508" s="243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T1508" s="244" t="s">
        <v>161</v>
      </c>
      <c r="AU1508" s="244" t="s">
        <v>81</v>
      </c>
      <c r="AV1508" s="13" t="s">
        <v>77</v>
      </c>
      <c r="AW1508" s="13" t="s">
        <v>34</v>
      </c>
      <c r="AX1508" s="13" t="s">
        <v>73</v>
      </c>
      <c r="AY1508" s="244" t="s">
        <v>149</v>
      </c>
    </row>
    <row r="1509" s="14" customFormat="1">
      <c r="A1509" s="14"/>
      <c r="B1509" s="245"/>
      <c r="C1509" s="246"/>
      <c r="D1509" s="236" t="s">
        <v>161</v>
      </c>
      <c r="E1509" s="247" t="s">
        <v>21</v>
      </c>
      <c r="F1509" s="248" t="s">
        <v>81</v>
      </c>
      <c r="G1509" s="246"/>
      <c r="H1509" s="249">
        <v>2</v>
      </c>
      <c r="I1509" s="250"/>
      <c r="J1509" s="246"/>
      <c r="K1509" s="246"/>
      <c r="L1509" s="251"/>
      <c r="M1509" s="252"/>
      <c r="N1509" s="253"/>
      <c r="O1509" s="253"/>
      <c r="P1509" s="253"/>
      <c r="Q1509" s="253"/>
      <c r="R1509" s="253"/>
      <c r="S1509" s="253"/>
      <c r="T1509" s="254"/>
      <c r="U1509" s="14"/>
      <c r="V1509" s="14"/>
      <c r="W1509" s="14"/>
      <c r="X1509" s="14"/>
      <c r="Y1509" s="14"/>
      <c r="Z1509" s="14"/>
      <c r="AA1509" s="14"/>
      <c r="AB1509" s="14"/>
      <c r="AC1509" s="14"/>
      <c r="AD1509" s="14"/>
      <c r="AE1509" s="14"/>
      <c r="AT1509" s="255" t="s">
        <v>161</v>
      </c>
      <c r="AU1509" s="255" t="s">
        <v>81</v>
      </c>
      <c r="AV1509" s="14" t="s">
        <v>81</v>
      </c>
      <c r="AW1509" s="14" t="s">
        <v>34</v>
      </c>
      <c r="AX1509" s="14" t="s">
        <v>73</v>
      </c>
      <c r="AY1509" s="255" t="s">
        <v>149</v>
      </c>
    </row>
    <row r="1510" s="15" customFormat="1">
      <c r="A1510" s="15"/>
      <c r="B1510" s="256"/>
      <c r="C1510" s="257"/>
      <c r="D1510" s="236" t="s">
        <v>161</v>
      </c>
      <c r="E1510" s="258" t="s">
        <v>21</v>
      </c>
      <c r="F1510" s="259" t="s">
        <v>164</v>
      </c>
      <c r="G1510" s="257"/>
      <c r="H1510" s="260">
        <v>10</v>
      </c>
      <c r="I1510" s="261"/>
      <c r="J1510" s="257"/>
      <c r="K1510" s="257"/>
      <c r="L1510" s="262"/>
      <c r="M1510" s="263"/>
      <c r="N1510" s="264"/>
      <c r="O1510" s="264"/>
      <c r="P1510" s="264"/>
      <c r="Q1510" s="264"/>
      <c r="R1510" s="264"/>
      <c r="S1510" s="264"/>
      <c r="T1510" s="265"/>
      <c r="U1510" s="15"/>
      <c r="V1510" s="15"/>
      <c r="W1510" s="15"/>
      <c r="X1510" s="15"/>
      <c r="Y1510" s="15"/>
      <c r="Z1510" s="15"/>
      <c r="AA1510" s="15"/>
      <c r="AB1510" s="15"/>
      <c r="AC1510" s="15"/>
      <c r="AD1510" s="15"/>
      <c r="AE1510" s="15"/>
      <c r="AT1510" s="266" t="s">
        <v>161</v>
      </c>
      <c r="AU1510" s="266" t="s">
        <v>81</v>
      </c>
      <c r="AV1510" s="15" t="s">
        <v>157</v>
      </c>
      <c r="AW1510" s="15" t="s">
        <v>34</v>
      </c>
      <c r="AX1510" s="15" t="s">
        <v>77</v>
      </c>
      <c r="AY1510" s="266" t="s">
        <v>149</v>
      </c>
    </row>
    <row r="1511" s="2" customFormat="1" ht="24.15" customHeight="1">
      <c r="A1511" s="41"/>
      <c r="B1511" s="42"/>
      <c r="C1511" s="216" t="s">
        <v>1636</v>
      </c>
      <c r="D1511" s="216" t="s">
        <v>152</v>
      </c>
      <c r="E1511" s="217" t="s">
        <v>1637</v>
      </c>
      <c r="F1511" s="218" t="s">
        <v>1638</v>
      </c>
      <c r="G1511" s="219" t="s">
        <v>421</v>
      </c>
      <c r="H1511" s="220">
        <v>1</v>
      </c>
      <c r="I1511" s="221"/>
      <c r="J1511" s="222">
        <f>ROUND(I1511*H1511,2)</f>
        <v>0</v>
      </c>
      <c r="K1511" s="218" t="s">
        <v>21</v>
      </c>
      <c r="L1511" s="47"/>
      <c r="M1511" s="223" t="s">
        <v>21</v>
      </c>
      <c r="N1511" s="224" t="s">
        <v>44</v>
      </c>
      <c r="O1511" s="87"/>
      <c r="P1511" s="225">
        <f>O1511*H1511</f>
        <v>0</v>
      </c>
      <c r="Q1511" s="225">
        <v>0</v>
      </c>
      <c r="R1511" s="225">
        <f>Q1511*H1511</f>
        <v>0</v>
      </c>
      <c r="S1511" s="225">
        <v>0</v>
      </c>
      <c r="T1511" s="226">
        <f>S1511*H1511</f>
        <v>0</v>
      </c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R1511" s="227" t="s">
        <v>157</v>
      </c>
      <c r="AT1511" s="227" t="s">
        <v>152</v>
      </c>
      <c r="AU1511" s="227" t="s">
        <v>81</v>
      </c>
      <c r="AY1511" s="20" t="s">
        <v>149</v>
      </c>
      <c r="BE1511" s="228">
        <f>IF(N1511="základní",J1511,0)</f>
        <v>0</v>
      </c>
      <c r="BF1511" s="228">
        <f>IF(N1511="snížená",J1511,0)</f>
        <v>0</v>
      </c>
      <c r="BG1511" s="228">
        <f>IF(N1511="zákl. přenesená",J1511,0)</f>
        <v>0</v>
      </c>
      <c r="BH1511" s="228">
        <f>IF(N1511="sníž. přenesená",J1511,0)</f>
        <v>0</v>
      </c>
      <c r="BI1511" s="228">
        <f>IF(N1511="nulová",J1511,0)</f>
        <v>0</v>
      </c>
      <c r="BJ1511" s="20" t="s">
        <v>77</v>
      </c>
      <c r="BK1511" s="228">
        <f>ROUND(I1511*H1511,2)</f>
        <v>0</v>
      </c>
      <c r="BL1511" s="20" t="s">
        <v>157</v>
      </c>
      <c r="BM1511" s="227" t="s">
        <v>1639</v>
      </c>
    </row>
    <row r="1512" s="2" customFormat="1">
      <c r="A1512" s="41"/>
      <c r="B1512" s="42"/>
      <c r="C1512" s="43"/>
      <c r="D1512" s="236" t="s">
        <v>279</v>
      </c>
      <c r="E1512" s="43"/>
      <c r="F1512" s="288" t="s">
        <v>1640</v>
      </c>
      <c r="G1512" s="43"/>
      <c r="H1512" s="43"/>
      <c r="I1512" s="231"/>
      <c r="J1512" s="43"/>
      <c r="K1512" s="43"/>
      <c r="L1512" s="47"/>
      <c r="M1512" s="232"/>
      <c r="N1512" s="233"/>
      <c r="O1512" s="87"/>
      <c r="P1512" s="87"/>
      <c r="Q1512" s="87"/>
      <c r="R1512" s="87"/>
      <c r="S1512" s="87"/>
      <c r="T1512" s="88"/>
      <c r="U1512" s="41"/>
      <c r="V1512" s="41"/>
      <c r="W1512" s="41"/>
      <c r="X1512" s="41"/>
      <c r="Y1512" s="41"/>
      <c r="Z1512" s="41"/>
      <c r="AA1512" s="41"/>
      <c r="AB1512" s="41"/>
      <c r="AC1512" s="41"/>
      <c r="AD1512" s="41"/>
      <c r="AE1512" s="41"/>
      <c r="AT1512" s="20" t="s">
        <v>279</v>
      </c>
      <c r="AU1512" s="20" t="s">
        <v>81</v>
      </c>
    </row>
    <row r="1513" s="14" customFormat="1">
      <c r="A1513" s="14"/>
      <c r="B1513" s="245"/>
      <c r="C1513" s="246"/>
      <c r="D1513" s="236" t="s">
        <v>161</v>
      </c>
      <c r="E1513" s="247" t="s">
        <v>21</v>
      </c>
      <c r="F1513" s="248" t="s">
        <v>77</v>
      </c>
      <c r="G1513" s="246"/>
      <c r="H1513" s="249">
        <v>1</v>
      </c>
      <c r="I1513" s="250"/>
      <c r="J1513" s="246"/>
      <c r="K1513" s="246"/>
      <c r="L1513" s="251"/>
      <c r="M1513" s="252"/>
      <c r="N1513" s="253"/>
      <c r="O1513" s="253"/>
      <c r="P1513" s="253"/>
      <c r="Q1513" s="253"/>
      <c r="R1513" s="253"/>
      <c r="S1513" s="253"/>
      <c r="T1513" s="254"/>
      <c r="U1513" s="14"/>
      <c r="V1513" s="14"/>
      <c r="W1513" s="14"/>
      <c r="X1513" s="14"/>
      <c r="Y1513" s="14"/>
      <c r="Z1513" s="14"/>
      <c r="AA1513" s="14"/>
      <c r="AB1513" s="14"/>
      <c r="AC1513" s="14"/>
      <c r="AD1513" s="14"/>
      <c r="AE1513" s="14"/>
      <c r="AT1513" s="255" t="s">
        <v>161</v>
      </c>
      <c r="AU1513" s="255" t="s">
        <v>81</v>
      </c>
      <c r="AV1513" s="14" t="s">
        <v>81</v>
      </c>
      <c r="AW1513" s="14" t="s">
        <v>34</v>
      </c>
      <c r="AX1513" s="14" t="s">
        <v>73</v>
      </c>
      <c r="AY1513" s="255" t="s">
        <v>149</v>
      </c>
    </row>
    <row r="1514" s="15" customFormat="1">
      <c r="A1514" s="15"/>
      <c r="B1514" s="256"/>
      <c r="C1514" s="257"/>
      <c r="D1514" s="236" t="s">
        <v>161</v>
      </c>
      <c r="E1514" s="258" t="s">
        <v>21</v>
      </c>
      <c r="F1514" s="259" t="s">
        <v>164</v>
      </c>
      <c r="G1514" s="257"/>
      <c r="H1514" s="260">
        <v>1</v>
      </c>
      <c r="I1514" s="261"/>
      <c r="J1514" s="257"/>
      <c r="K1514" s="257"/>
      <c r="L1514" s="262"/>
      <c r="M1514" s="263"/>
      <c r="N1514" s="264"/>
      <c r="O1514" s="264"/>
      <c r="P1514" s="264"/>
      <c r="Q1514" s="264"/>
      <c r="R1514" s="264"/>
      <c r="S1514" s="264"/>
      <c r="T1514" s="265"/>
      <c r="U1514" s="15"/>
      <c r="V1514" s="15"/>
      <c r="W1514" s="15"/>
      <c r="X1514" s="15"/>
      <c r="Y1514" s="15"/>
      <c r="Z1514" s="15"/>
      <c r="AA1514" s="15"/>
      <c r="AB1514" s="15"/>
      <c r="AC1514" s="15"/>
      <c r="AD1514" s="15"/>
      <c r="AE1514" s="15"/>
      <c r="AT1514" s="266" t="s">
        <v>161</v>
      </c>
      <c r="AU1514" s="266" t="s">
        <v>81</v>
      </c>
      <c r="AV1514" s="15" t="s">
        <v>157</v>
      </c>
      <c r="AW1514" s="15" t="s">
        <v>34</v>
      </c>
      <c r="AX1514" s="15" t="s">
        <v>77</v>
      </c>
      <c r="AY1514" s="266" t="s">
        <v>149</v>
      </c>
    </row>
    <row r="1515" s="2" customFormat="1" ht="37.8" customHeight="1">
      <c r="A1515" s="41"/>
      <c r="B1515" s="42"/>
      <c r="C1515" s="216" t="s">
        <v>1641</v>
      </c>
      <c r="D1515" s="216" t="s">
        <v>152</v>
      </c>
      <c r="E1515" s="217" t="s">
        <v>1642</v>
      </c>
      <c r="F1515" s="218" t="s">
        <v>1643</v>
      </c>
      <c r="G1515" s="219" t="s">
        <v>421</v>
      </c>
      <c r="H1515" s="220">
        <v>1</v>
      </c>
      <c r="I1515" s="221"/>
      <c r="J1515" s="222">
        <f>ROUND(I1515*H1515,2)</f>
        <v>0</v>
      </c>
      <c r="K1515" s="218" t="s">
        <v>21</v>
      </c>
      <c r="L1515" s="47"/>
      <c r="M1515" s="223" t="s">
        <v>21</v>
      </c>
      <c r="N1515" s="224" t="s">
        <v>44</v>
      </c>
      <c r="O1515" s="87"/>
      <c r="P1515" s="225">
        <f>O1515*H1515</f>
        <v>0</v>
      </c>
      <c r="Q1515" s="225">
        <v>0</v>
      </c>
      <c r="R1515" s="225">
        <f>Q1515*H1515</f>
        <v>0</v>
      </c>
      <c r="S1515" s="225">
        <v>0</v>
      </c>
      <c r="T1515" s="226">
        <f>S1515*H1515</f>
        <v>0</v>
      </c>
      <c r="U1515" s="41"/>
      <c r="V1515" s="41"/>
      <c r="W1515" s="41"/>
      <c r="X1515" s="41"/>
      <c r="Y1515" s="41"/>
      <c r="Z1515" s="41"/>
      <c r="AA1515" s="41"/>
      <c r="AB1515" s="41"/>
      <c r="AC1515" s="41"/>
      <c r="AD1515" s="41"/>
      <c r="AE1515" s="41"/>
      <c r="AR1515" s="227" t="s">
        <v>157</v>
      </c>
      <c r="AT1515" s="227" t="s">
        <v>152</v>
      </c>
      <c r="AU1515" s="227" t="s">
        <v>81</v>
      </c>
      <c r="AY1515" s="20" t="s">
        <v>149</v>
      </c>
      <c r="BE1515" s="228">
        <f>IF(N1515="základní",J1515,0)</f>
        <v>0</v>
      </c>
      <c r="BF1515" s="228">
        <f>IF(N1515="snížená",J1515,0)</f>
        <v>0</v>
      </c>
      <c r="BG1515" s="228">
        <f>IF(N1515="zákl. přenesená",J1515,0)</f>
        <v>0</v>
      </c>
      <c r="BH1515" s="228">
        <f>IF(N1515="sníž. přenesená",J1515,0)</f>
        <v>0</v>
      </c>
      <c r="BI1515" s="228">
        <f>IF(N1515="nulová",J1515,0)</f>
        <v>0</v>
      </c>
      <c r="BJ1515" s="20" t="s">
        <v>77</v>
      </c>
      <c r="BK1515" s="228">
        <f>ROUND(I1515*H1515,2)</f>
        <v>0</v>
      </c>
      <c r="BL1515" s="20" t="s">
        <v>157</v>
      </c>
      <c r="BM1515" s="227" t="s">
        <v>1644</v>
      </c>
    </row>
    <row r="1516" s="2" customFormat="1" ht="24.15" customHeight="1">
      <c r="A1516" s="41"/>
      <c r="B1516" s="42"/>
      <c r="C1516" s="216" t="s">
        <v>1645</v>
      </c>
      <c r="D1516" s="216" t="s">
        <v>152</v>
      </c>
      <c r="E1516" s="217" t="s">
        <v>1646</v>
      </c>
      <c r="F1516" s="218" t="s">
        <v>1647</v>
      </c>
      <c r="G1516" s="219" t="s">
        <v>155</v>
      </c>
      <c r="H1516" s="220">
        <v>1237.6510000000001</v>
      </c>
      <c r="I1516" s="221"/>
      <c r="J1516" s="222">
        <f>ROUND(I1516*H1516,2)</f>
        <v>0</v>
      </c>
      <c r="K1516" s="218" t="s">
        <v>21</v>
      </c>
      <c r="L1516" s="47"/>
      <c r="M1516" s="223" t="s">
        <v>21</v>
      </c>
      <c r="N1516" s="224" t="s">
        <v>44</v>
      </c>
      <c r="O1516" s="87"/>
      <c r="P1516" s="225">
        <f>O1516*H1516</f>
        <v>0</v>
      </c>
      <c r="Q1516" s="225">
        <v>0</v>
      </c>
      <c r="R1516" s="225">
        <f>Q1516*H1516</f>
        <v>0</v>
      </c>
      <c r="S1516" s="225">
        <v>0</v>
      </c>
      <c r="T1516" s="226">
        <f>S1516*H1516</f>
        <v>0</v>
      </c>
      <c r="U1516" s="41"/>
      <c r="V1516" s="41"/>
      <c r="W1516" s="41"/>
      <c r="X1516" s="41"/>
      <c r="Y1516" s="41"/>
      <c r="Z1516" s="41"/>
      <c r="AA1516" s="41"/>
      <c r="AB1516" s="41"/>
      <c r="AC1516" s="41"/>
      <c r="AD1516" s="41"/>
      <c r="AE1516" s="41"/>
      <c r="AR1516" s="227" t="s">
        <v>157</v>
      </c>
      <c r="AT1516" s="227" t="s">
        <v>152</v>
      </c>
      <c r="AU1516" s="227" t="s">
        <v>81</v>
      </c>
      <c r="AY1516" s="20" t="s">
        <v>149</v>
      </c>
      <c r="BE1516" s="228">
        <f>IF(N1516="základní",J1516,0)</f>
        <v>0</v>
      </c>
      <c r="BF1516" s="228">
        <f>IF(N1516="snížená",J1516,0)</f>
        <v>0</v>
      </c>
      <c r="BG1516" s="228">
        <f>IF(N1516="zákl. přenesená",J1516,0)</f>
        <v>0</v>
      </c>
      <c r="BH1516" s="228">
        <f>IF(N1516="sníž. přenesená",J1516,0)</f>
        <v>0</v>
      </c>
      <c r="BI1516" s="228">
        <f>IF(N1516="nulová",J1516,0)</f>
        <v>0</v>
      </c>
      <c r="BJ1516" s="20" t="s">
        <v>77</v>
      </c>
      <c r="BK1516" s="228">
        <f>ROUND(I1516*H1516,2)</f>
        <v>0</v>
      </c>
      <c r="BL1516" s="20" t="s">
        <v>157</v>
      </c>
      <c r="BM1516" s="227" t="s">
        <v>1648</v>
      </c>
    </row>
    <row r="1517" s="13" customFormat="1">
      <c r="A1517" s="13"/>
      <c r="B1517" s="234"/>
      <c r="C1517" s="235"/>
      <c r="D1517" s="236" t="s">
        <v>161</v>
      </c>
      <c r="E1517" s="237" t="s">
        <v>21</v>
      </c>
      <c r="F1517" s="238" t="s">
        <v>1649</v>
      </c>
      <c r="G1517" s="235"/>
      <c r="H1517" s="237" t="s">
        <v>21</v>
      </c>
      <c r="I1517" s="239"/>
      <c r="J1517" s="235"/>
      <c r="K1517" s="235"/>
      <c r="L1517" s="240"/>
      <c r="M1517" s="241"/>
      <c r="N1517" s="242"/>
      <c r="O1517" s="242"/>
      <c r="P1517" s="242"/>
      <c r="Q1517" s="242"/>
      <c r="R1517" s="242"/>
      <c r="S1517" s="242"/>
      <c r="T1517" s="243"/>
      <c r="U1517" s="13"/>
      <c r="V1517" s="13"/>
      <c r="W1517" s="13"/>
      <c r="X1517" s="13"/>
      <c r="Y1517" s="13"/>
      <c r="Z1517" s="13"/>
      <c r="AA1517" s="13"/>
      <c r="AB1517" s="13"/>
      <c r="AC1517" s="13"/>
      <c r="AD1517" s="13"/>
      <c r="AE1517" s="13"/>
      <c r="AT1517" s="244" t="s">
        <v>161</v>
      </c>
      <c r="AU1517" s="244" t="s">
        <v>81</v>
      </c>
      <c r="AV1517" s="13" t="s">
        <v>77</v>
      </c>
      <c r="AW1517" s="13" t="s">
        <v>34</v>
      </c>
      <c r="AX1517" s="13" t="s">
        <v>73</v>
      </c>
      <c r="AY1517" s="244" t="s">
        <v>149</v>
      </c>
    </row>
    <row r="1518" s="14" customFormat="1">
      <c r="A1518" s="14"/>
      <c r="B1518" s="245"/>
      <c r="C1518" s="246"/>
      <c r="D1518" s="236" t="s">
        <v>161</v>
      </c>
      <c r="E1518" s="247" t="s">
        <v>21</v>
      </c>
      <c r="F1518" s="248" t="s">
        <v>487</v>
      </c>
      <c r="G1518" s="246"/>
      <c r="H1518" s="249">
        <v>10.4</v>
      </c>
      <c r="I1518" s="250"/>
      <c r="J1518" s="246"/>
      <c r="K1518" s="246"/>
      <c r="L1518" s="251"/>
      <c r="M1518" s="252"/>
      <c r="N1518" s="253"/>
      <c r="O1518" s="253"/>
      <c r="P1518" s="253"/>
      <c r="Q1518" s="253"/>
      <c r="R1518" s="253"/>
      <c r="S1518" s="253"/>
      <c r="T1518" s="254"/>
      <c r="U1518" s="14"/>
      <c r="V1518" s="14"/>
      <c r="W1518" s="14"/>
      <c r="X1518" s="14"/>
      <c r="Y1518" s="14"/>
      <c r="Z1518" s="14"/>
      <c r="AA1518" s="14"/>
      <c r="AB1518" s="14"/>
      <c r="AC1518" s="14"/>
      <c r="AD1518" s="14"/>
      <c r="AE1518" s="14"/>
      <c r="AT1518" s="255" t="s">
        <v>161</v>
      </c>
      <c r="AU1518" s="255" t="s">
        <v>81</v>
      </c>
      <c r="AV1518" s="14" t="s">
        <v>81</v>
      </c>
      <c r="AW1518" s="14" t="s">
        <v>34</v>
      </c>
      <c r="AX1518" s="14" t="s">
        <v>73</v>
      </c>
      <c r="AY1518" s="255" t="s">
        <v>149</v>
      </c>
    </row>
    <row r="1519" s="14" customFormat="1">
      <c r="A1519" s="14"/>
      <c r="B1519" s="245"/>
      <c r="C1519" s="246"/>
      <c r="D1519" s="236" t="s">
        <v>161</v>
      </c>
      <c r="E1519" s="247" t="s">
        <v>21</v>
      </c>
      <c r="F1519" s="248" t="s">
        <v>481</v>
      </c>
      <c r="G1519" s="246"/>
      <c r="H1519" s="249">
        <v>1097.0999999999999</v>
      </c>
      <c r="I1519" s="250"/>
      <c r="J1519" s="246"/>
      <c r="K1519" s="246"/>
      <c r="L1519" s="251"/>
      <c r="M1519" s="252"/>
      <c r="N1519" s="253"/>
      <c r="O1519" s="253"/>
      <c r="P1519" s="253"/>
      <c r="Q1519" s="253"/>
      <c r="R1519" s="253"/>
      <c r="S1519" s="253"/>
      <c r="T1519" s="254"/>
      <c r="U1519" s="14"/>
      <c r="V1519" s="14"/>
      <c r="W1519" s="14"/>
      <c r="X1519" s="14"/>
      <c r="Y1519" s="14"/>
      <c r="Z1519" s="14"/>
      <c r="AA1519" s="14"/>
      <c r="AB1519" s="14"/>
      <c r="AC1519" s="14"/>
      <c r="AD1519" s="14"/>
      <c r="AE1519" s="14"/>
      <c r="AT1519" s="255" t="s">
        <v>161</v>
      </c>
      <c r="AU1519" s="255" t="s">
        <v>81</v>
      </c>
      <c r="AV1519" s="14" t="s">
        <v>81</v>
      </c>
      <c r="AW1519" s="14" t="s">
        <v>34</v>
      </c>
      <c r="AX1519" s="14" t="s">
        <v>73</v>
      </c>
      <c r="AY1519" s="255" t="s">
        <v>149</v>
      </c>
    </row>
    <row r="1520" s="14" customFormat="1">
      <c r="A1520" s="14"/>
      <c r="B1520" s="245"/>
      <c r="C1520" s="246"/>
      <c r="D1520" s="236" t="s">
        <v>161</v>
      </c>
      <c r="E1520" s="247" t="s">
        <v>21</v>
      </c>
      <c r="F1520" s="248" t="s">
        <v>491</v>
      </c>
      <c r="G1520" s="246"/>
      <c r="H1520" s="249">
        <v>130.15100000000001</v>
      </c>
      <c r="I1520" s="250"/>
      <c r="J1520" s="246"/>
      <c r="K1520" s="246"/>
      <c r="L1520" s="251"/>
      <c r="M1520" s="252"/>
      <c r="N1520" s="253"/>
      <c r="O1520" s="253"/>
      <c r="P1520" s="253"/>
      <c r="Q1520" s="253"/>
      <c r="R1520" s="253"/>
      <c r="S1520" s="253"/>
      <c r="T1520" s="254"/>
      <c r="U1520" s="14"/>
      <c r="V1520" s="14"/>
      <c r="W1520" s="14"/>
      <c r="X1520" s="14"/>
      <c r="Y1520" s="14"/>
      <c r="Z1520" s="14"/>
      <c r="AA1520" s="14"/>
      <c r="AB1520" s="14"/>
      <c r="AC1520" s="14"/>
      <c r="AD1520" s="14"/>
      <c r="AE1520" s="14"/>
      <c r="AT1520" s="255" t="s">
        <v>161</v>
      </c>
      <c r="AU1520" s="255" t="s">
        <v>81</v>
      </c>
      <c r="AV1520" s="14" t="s">
        <v>81</v>
      </c>
      <c r="AW1520" s="14" t="s">
        <v>34</v>
      </c>
      <c r="AX1520" s="14" t="s">
        <v>73</v>
      </c>
      <c r="AY1520" s="255" t="s">
        <v>149</v>
      </c>
    </row>
    <row r="1521" s="15" customFormat="1">
      <c r="A1521" s="15"/>
      <c r="B1521" s="256"/>
      <c r="C1521" s="257"/>
      <c r="D1521" s="236" t="s">
        <v>161</v>
      </c>
      <c r="E1521" s="258" t="s">
        <v>21</v>
      </c>
      <c r="F1521" s="259" t="s">
        <v>164</v>
      </c>
      <c r="G1521" s="257"/>
      <c r="H1521" s="260">
        <v>1237.6510000000001</v>
      </c>
      <c r="I1521" s="261"/>
      <c r="J1521" s="257"/>
      <c r="K1521" s="257"/>
      <c r="L1521" s="262"/>
      <c r="M1521" s="263"/>
      <c r="N1521" s="264"/>
      <c r="O1521" s="264"/>
      <c r="P1521" s="264"/>
      <c r="Q1521" s="264"/>
      <c r="R1521" s="264"/>
      <c r="S1521" s="264"/>
      <c r="T1521" s="265"/>
      <c r="U1521" s="15"/>
      <c r="V1521" s="15"/>
      <c r="W1521" s="15"/>
      <c r="X1521" s="15"/>
      <c r="Y1521" s="15"/>
      <c r="Z1521" s="15"/>
      <c r="AA1521" s="15"/>
      <c r="AB1521" s="15"/>
      <c r="AC1521" s="15"/>
      <c r="AD1521" s="15"/>
      <c r="AE1521" s="15"/>
      <c r="AT1521" s="266" t="s">
        <v>161</v>
      </c>
      <c r="AU1521" s="266" t="s">
        <v>81</v>
      </c>
      <c r="AV1521" s="15" t="s">
        <v>157</v>
      </c>
      <c r="AW1521" s="15" t="s">
        <v>34</v>
      </c>
      <c r="AX1521" s="15" t="s">
        <v>77</v>
      </c>
      <c r="AY1521" s="266" t="s">
        <v>149</v>
      </c>
    </row>
    <row r="1522" s="2" customFormat="1" ht="24.15" customHeight="1">
      <c r="A1522" s="41"/>
      <c r="B1522" s="42"/>
      <c r="C1522" s="216" t="s">
        <v>1650</v>
      </c>
      <c r="D1522" s="216" t="s">
        <v>152</v>
      </c>
      <c r="E1522" s="217" t="s">
        <v>1651</v>
      </c>
      <c r="F1522" s="218" t="s">
        <v>1652</v>
      </c>
      <c r="G1522" s="219" t="s">
        <v>155</v>
      </c>
      <c r="H1522" s="220">
        <v>40.799999999999997</v>
      </c>
      <c r="I1522" s="221"/>
      <c r="J1522" s="222">
        <f>ROUND(I1522*H1522,2)</f>
        <v>0</v>
      </c>
      <c r="K1522" s="218" t="s">
        <v>21</v>
      </c>
      <c r="L1522" s="47"/>
      <c r="M1522" s="223" t="s">
        <v>21</v>
      </c>
      <c r="N1522" s="224" t="s">
        <v>44</v>
      </c>
      <c r="O1522" s="87"/>
      <c r="P1522" s="225">
        <f>O1522*H1522</f>
        <v>0</v>
      </c>
      <c r="Q1522" s="225">
        <v>0</v>
      </c>
      <c r="R1522" s="225">
        <f>Q1522*H1522</f>
        <v>0</v>
      </c>
      <c r="S1522" s="225">
        <v>0</v>
      </c>
      <c r="T1522" s="226">
        <f>S1522*H1522</f>
        <v>0</v>
      </c>
      <c r="U1522" s="41"/>
      <c r="V1522" s="41"/>
      <c r="W1522" s="41"/>
      <c r="X1522" s="41"/>
      <c r="Y1522" s="41"/>
      <c r="Z1522" s="41"/>
      <c r="AA1522" s="41"/>
      <c r="AB1522" s="41"/>
      <c r="AC1522" s="41"/>
      <c r="AD1522" s="41"/>
      <c r="AE1522" s="41"/>
      <c r="AR1522" s="227" t="s">
        <v>157</v>
      </c>
      <c r="AT1522" s="227" t="s">
        <v>152</v>
      </c>
      <c r="AU1522" s="227" t="s">
        <v>81</v>
      </c>
      <c r="AY1522" s="20" t="s">
        <v>149</v>
      </c>
      <c r="BE1522" s="228">
        <f>IF(N1522="základní",J1522,0)</f>
        <v>0</v>
      </c>
      <c r="BF1522" s="228">
        <f>IF(N1522="snížená",J1522,0)</f>
        <v>0</v>
      </c>
      <c r="BG1522" s="228">
        <f>IF(N1522="zákl. přenesená",J1522,0)</f>
        <v>0</v>
      </c>
      <c r="BH1522" s="228">
        <f>IF(N1522="sníž. přenesená",J1522,0)</f>
        <v>0</v>
      </c>
      <c r="BI1522" s="228">
        <f>IF(N1522="nulová",J1522,0)</f>
        <v>0</v>
      </c>
      <c r="BJ1522" s="20" t="s">
        <v>77</v>
      </c>
      <c r="BK1522" s="228">
        <f>ROUND(I1522*H1522,2)</f>
        <v>0</v>
      </c>
      <c r="BL1522" s="20" t="s">
        <v>157</v>
      </c>
      <c r="BM1522" s="227" t="s">
        <v>1653</v>
      </c>
    </row>
    <row r="1523" s="13" customFormat="1">
      <c r="A1523" s="13"/>
      <c r="B1523" s="234"/>
      <c r="C1523" s="235"/>
      <c r="D1523" s="236" t="s">
        <v>161</v>
      </c>
      <c r="E1523" s="237" t="s">
        <v>21</v>
      </c>
      <c r="F1523" s="238" t="s">
        <v>1280</v>
      </c>
      <c r="G1523" s="235"/>
      <c r="H1523" s="237" t="s">
        <v>21</v>
      </c>
      <c r="I1523" s="239"/>
      <c r="J1523" s="235"/>
      <c r="K1523" s="235"/>
      <c r="L1523" s="240"/>
      <c r="M1523" s="241"/>
      <c r="N1523" s="242"/>
      <c r="O1523" s="242"/>
      <c r="P1523" s="242"/>
      <c r="Q1523" s="242"/>
      <c r="R1523" s="242"/>
      <c r="S1523" s="242"/>
      <c r="T1523" s="243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T1523" s="244" t="s">
        <v>161</v>
      </c>
      <c r="AU1523" s="244" t="s">
        <v>81</v>
      </c>
      <c r="AV1523" s="13" t="s">
        <v>77</v>
      </c>
      <c r="AW1523" s="13" t="s">
        <v>34</v>
      </c>
      <c r="AX1523" s="13" t="s">
        <v>73</v>
      </c>
      <c r="AY1523" s="244" t="s">
        <v>149</v>
      </c>
    </row>
    <row r="1524" s="14" customFormat="1">
      <c r="A1524" s="14"/>
      <c r="B1524" s="245"/>
      <c r="C1524" s="246"/>
      <c r="D1524" s="236" t="s">
        <v>161</v>
      </c>
      <c r="E1524" s="247" t="s">
        <v>21</v>
      </c>
      <c r="F1524" s="248" t="s">
        <v>485</v>
      </c>
      <c r="G1524" s="246"/>
      <c r="H1524" s="249">
        <v>40.799999999999997</v>
      </c>
      <c r="I1524" s="250"/>
      <c r="J1524" s="246"/>
      <c r="K1524" s="246"/>
      <c r="L1524" s="251"/>
      <c r="M1524" s="252"/>
      <c r="N1524" s="253"/>
      <c r="O1524" s="253"/>
      <c r="P1524" s="253"/>
      <c r="Q1524" s="253"/>
      <c r="R1524" s="253"/>
      <c r="S1524" s="253"/>
      <c r="T1524" s="254"/>
      <c r="U1524" s="14"/>
      <c r="V1524" s="14"/>
      <c r="W1524" s="14"/>
      <c r="X1524" s="14"/>
      <c r="Y1524" s="14"/>
      <c r="Z1524" s="14"/>
      <c r="AA1524" s="14"/>
      <c r="AB1524" s="14"/>
      <c r="AC1524" s="14"/>
      <c r="AD1524" s="14"/>
      <c r="AE1524" s="14"/>
      <c r="AT1524" s="255" t="s">
        <v>161</v>
      </c>
      <c r="AU1524" s="255" t="s">
        <v>81</v>
      </c>
      <c r="AV1524" s="14" t="s">
        <v>81</v>
      </c>
      <c r="AW1524" s="14" t="s">
        <v>34</v>
      </c>
      <c r="AX1524" s="14" t="s">
        <v>73</v>
      </c>
      <c r="AY1524" s="255" t="s">
        <v>149</v>
      </c>
    </row>
    <row r="1525" s="15" customFormat="1">
      <c r="A1525" s="15"/>
      <c r="B1525" s="256"/>
      <c r="C1525" s="257"/>
      <c r="D1525" s="236" t="s">
        <v>161</v>
      </c>
      <c r="E1525" s="258" t="s">
        <v>21</v>
      </c>
      <c r="F1525" s="259" t="s">
        <v>164</v>
      </c>
      <c r="G1525" s="257"/>
      <c r="H1525" s="260">
        <v>40.799999999999997</v>
      </c>
      <c r="I1525" s="261"/>
      <c r="J1525" s="257"/>
      <c r="K1525" s="257"/>
      <c r="L1525" s="262"/>
      <c r="M1525" s="263"/>
      <c r="N1525" s="264"/>
      <c r="O1525" s="264"/>
      <c r="P1525" s="264"/>
      <c r="Q1525" s="264"/>
      <c r="R1525" s="264"/>
      <c r="S1525" s="264"/>
      <c r="T1525" s="265"/>
      <c r="U1525" s="15"/>
      <c r="V1525" s="15"/>
      <c r="W1525" s="15"/>
      <c r="X1525" s="15"/>
      <c r="Y1525" s="15"/>
      <c r="Z1525" s="15"/>
      <c r="AA1525" s="15"/>
      <c r="AB1525" s="15"/>
      <c r="AC1525" s="15"/>
      <c r="AD1525" s="15"/>
      <c r="AE1525" s="15"/>
      <c r="AT1525" s="266" t="s">
        <v>161</v>
      </c>
      <c r="AU1525" s="266" t="s">
        <v>81</v>
      </c>
      <c r="AV1525" s="15" t="s">
        <v>157</v>
      </c>
      <c r="AW1525" s="15" t="s">
        <v>34</v>
      </c>
      <c r="AX1525" s="15" t="s">
        <v>77</v>
      </c>
      <c r="AY1525" s="266" t="s">
        <v>149</v>
      </c>
    </row>
    <row r="1526" s="2" customFormat="1" ht="37.8" customHeight="1">
      <c r="A1526" s="41"/>
      <c r="B1526" s="42"/>
      <c r="C1526" s="216" t="s">
        <v>1654</v>
      </c>
      <c r="D1526" s="216" t="s">
        <v>152</v>
      </c>
      <c r="E1526" s="217" t="s">
        <v>1655</v>
      </c>
      <c r="F1526" s="218" t="s">
        <v>1656</v>
      </c>
      <c r="G1526" s="219" t="s">
        <v>421</v>
      </c>
      <c r="H1526" s="220">
        <v>1</v>
      </c>
      <c r="I1526" s="221"/>
      <c r="J1526" s="222">
        <f>ROUND(I1526*H1526,2)</f>
        <v>0</v>
      </c>
      <c r="K1526" s="218" t="s">
        <v>21</v>
      </c>
      <c r="L1526" s="47"/>
      <c r="M1526" s="223" t="s">
        <v>21</v>
      </c>
      <c r="N1526" s="224" t="s">
        <v>44</v>
      </c>
      <c r="O1526" s="87"/>
      <c r="P1526" s="225">
        <f>O1526*H1526</f>
        <v>0</v>
      </c>
      <c r="Q1526" s="225">
        <v>0</v>
      </c>
      <c r="R1526" s="225">
        <f>Q1526*H1526</f>
        <v>0</v>
      </c>
      <c r="S1526" s="225">
        <v>0</v>
      </c>
      <c r="T1526" s="226">
        <f>S1526*H1526</f>
        <v>0</v>
      </c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R1526" s="227" t="s">
        <v>157</v>
      </c>
      <c r="AT1526" s="227" t="s">
        <v>152</v>
      </c>
      <c r="AU1526" s="227" t="s">
        <v>81</v>
      </c>
      <c r="AY1526" s="20" t="s">
        <v>149</v>
      </c>
      <c r="BE1526" s="228">
        <f>IF(N1526="základní",J1526,0)</f>
        <v>0</v>
      </c>
      <c r="BF1526" s="228">
        <f>IF(N1526="snížená",J1526,0)</f>
        <v>0</v>
      </c>
      <c r="BG1526" s="228">
        <f>IF(N1526="zákl. přenesená",J1526,0)</f>
        <v>0</v>
      </c>
      <c r="BH1526" s="228">
        <f>IF(N1526="sníž. přenesená",J1526,0)</f>
        <v>0</v>
      </c>
      <c r="BI1526" s="228">
        <f>IF(N1526="nulová",J1526,0)</f>
        <v>0</v>
      </c>
      <c r="BJ1526" s="20" t="s">
        <v>77</v>
      </c>
      <c r="BK1526" s="228">
        <f>ROUND(I1526*H1526,2)</f>
        <v>0</v>
      </c>
      <c r="BL1526" s="20" t="s">
        <v>157</v>
      </c>
      <c r="BM1526" s="227" t="s">
        <v>1657</v>
      </c>
    </row>
    <row r="1527" s="14" customFormat="1">
      <c r="A1527" s="14"/>
      <c r="B1527" s="245"/>
      <c r="C1527" s="246"/>
      <c r="D1527" s="236" t="s">
        <v>161</v>
      </c>
      <c r="E1527" s="247" t="s">
        <v>21</v>
      </c>
      <c r="F1527" s="248" t="s">
        <v>77</v>
      </c>
      <c r="G1527" s="246"/>
      <c r="H1527" s="249">
        <v>1</v>
      </c>
      <c r="I1527" s="250"/>
      <c r="J1527" s="246"/>
      <c r="K1527" s="246"/>
      <c r="L1527" s="251"/>
      <c r="M1527" s="252"/>
      <c r="N1527" s="253"/>
      <c r="O1527" s="253"/>
      <c r="P1527" s="253"/>
      <c r="Q1527" s="253"/>
      <c r="R1527" s="253"/>
      <c r="S1527" s="253"/>
      <c r="T1527" s="254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55" t="s">
        <v>161</v>
      </c>
      <c r="AU1527" s="255" t="s">
        <v>81</v>
      </c>
      <c r="AV1527" s="14" t="s">
        <v>81</v>
      </c>
      <c r="AW1527" s="14" t="s">
        <v>34</v>
      </c>
      <c r="AX1527" s="14" t="s">
        <v>73</v>
      </c>
      <c r="AY1527" s="255" t="s">
        <v>149</v>
      </c>
    </row>
    <row r="1528" s="15" customFormat="1">
      <c r="A1528" s="15"/>
      <c r="B1528" s="256"/>
      <c r="C1528" s="257"/>
      <c r="D1528" s="236" t="s">
        <v>161</v>
      </c>
      <c r="E1528" s="258" t="s">
        <v>21</v>
      </c>
      <c r="F1528" s="259" t="s">
        <v>164</v>
      </c>
      <c r="G1528" s="257"/>
      <c r="H1528" s="260">
        <v>1</v>
      </c>
      <c r="I1528" s="261"/>
      <c r="J1528" s="257"/>
      <c r="K1528" s="257"/>
      <c r="L1528" s="262"/>
      <c r="M1528" s="263"/>
      <c r="N1528" s="264"/>
      <c r="O1528" s="264"/>
      <c r="P1528" s="264"/>
      <c r="Q1528" s="264"/>
      <c r="R1528" s="264"/>
      <c r="S1528" s="264"/>
      <c r="T1528" s="265"/>
      <c r="U1528" s="15"/>
      <c r="V1528" s="15"/>
      <c r="W1528" s="15"/>
      <c r="X1528" s="15"/>
      <c r="Y1528" s="15"/>
      <c r="Z1528" s="15"/>
      <c r="AA1528" s="15"/>
      <c r="AB1528" s="15"/>
      <c r="AC1528" s="15"/>
      <c r="AD1528" s="15"/>
      <c r="AE1528" s="15"/>
      <c r="AT1528" s="266" t="s">
        <v>161</v>
      </c>
      <c r="AU1528" s="266" t="s">
        <v>81</v>
      </c>
      <c r="AV1528" s="15" t="s">
        <v>157</v>
      </c>
      <c r="AW1528" s="15" t="s">
        <v>34</v>
      </c>
      <c r="AX1528" s="15" t="s">
        <v>77</v>
      </c>
      <c r="AY1528" s="266" t="s">
        <v>149</v>
      </c>
    </row>
    <row r="1529" s="2" customFormat="1" ht="37.8" customHeight="1">
      <c r="A1529" s="41"/>
      <c r="B1529" s="42"/>
      <c r="C1529" s="216" t="s">
        <v>1658</v>
      </c>
      <c r="D1529" s="216" t="s">
        <v>152</v>
      </c>
      <c r="E1529" s="217" t="s">
        <v>1659</v>
      </c>
      <c r="F1529" s="218" t="s">
        <v>1660</v>
      </c>
      <c r="G1529" s="219" t="s">
        <v>1661</v>
      </c>
      <c r="H1529" s="220">
        <v>20</v>
      </c>
      <c r="I1529" s="221"/>
      <c r="J1529" s="222">
        <f>ROUND(I1529*H1529,2)</f>
        <v>0</v>
      </c>
      <c r="K1529" s="218" t="s">
        <v>21</v>
      </c>
      <c r="L1529" s="47"/>
      <c r="M1529" s="223" t="s">
        <v>21</v>
      </c>
      <c r="N1529" s="224" t="s">
        <v>44</v>
      </c>
      <c r="O1529" s="87"/>
      <c r="P1529" s="225">
        <f>O1529*H1529</f>
        <v>0</v>
      </c>
      <c r="Q1529" s="225">
        <v>0</v>
      </c>
      <c r="R1529" s="225">
        <f>Q1529*H1529</f>
        <v>0</v>
      </c>
      <c r="S1529" s="225">
        <v>0</v>
      </c>
      <c r="T1529" s="226">
        <f>S1529*H1529</f>
        <v>0</v>
      </c>
      <c r="U1529" s="41"/>
      <c r="V1529" s="41"/>
      <c r="W1529" s="41"/>
      <c r="X1529" s="41"/>
      <c r="Y1529" s="41"/>
      <c r="Z1529" s="41"/>
      <c r="AA1529" s="41"/>
      <c r="AB1529" s="41"/>
      <c r="AC1529" s="41"/>
      <c r="AD1529" s="41"/>
      <c r="AE1529" s="41"/>
      <c r="AR1529" s="227" t="s">
        <v>157</v>
      </c>
      <c r="AT1529" s="227" t="s">
        <v>152</v>
      </c>
      <c r="AU1529" s="227" t="s">
        <v>81</v>
      </c>
      <c r="AY1529" s="20" t="s">
        <v>149</v>
      </c>
      <c r="BE1529" s="228">
        <f>IF(N1529="základní",J1529,0)</f>
        <v>0</v>
      </c>
      <c r="BF1529" s="228">
        <f>IF(N1529="snížená",J1529,0)</f>
        <v>0</v>
      </c>
      <c r="BG1529" s="228">
        <f>IF(N1529="zákl. přenesená",J1529,0)</f>
        <v>0</v>
      </c>
      <c r="BH1529" s="228">
        <f>IF(N1529="sníž. přenesená",J1529,0)</f>
        <v>0</v>
      </c>
      <c r="BI1529" s="228">
        <f>IF(N1529="nulová",J1529,0)</f>
        <v>0</v>
      </c>
      <c r="BJ1529" s="20" t="s">
        <v>77</v>
      </c>
      <c r="BK1529" s="228">
        <f>ROUND(I1529*H1529,2)</f>
        <v>0</v>
      </c>
      <c r="BL1529" s="20" t="s">
        <v>157</v>
      </c>
      <c r="BM1529" s="227" t="s">
        <v>1662</v>
      </c>
    </row>
    <row r="1530" s="14" customFormat="1">
      <c r="A1530" s="14"/>
      <c r="B1530" s="245"/>
      <c r="C1530" s="246"/>
      <c r="D1530" s="236" t="s">
        <v>161</v>
      </c>
      <c r="E1530" s="247" t="s">
        <v>21</v>
      </c>
      <c r="F1530" s="248" t="s">
        <v>281</v>
      </c>
      <c r="G1530" s="246"/>
      <c r="H1530" s="249">
        <v>20</v>
      </c>
      <c r="I1530" s="250"/>
      <c r="J1530" s="246"/>
      <c r="K1530" s="246"/>
      <c r="L1530" s="251"/>
      <c r="M1530" s="252"/>
      <c r="N1530" s="253"/>
      <c r="O1530" s="253"/>
      <c r="P1530" s="253"/>
      <c r="Q1530" s="253"/>
      <c r="R1530" s="253"/>
      <c r="S1530" s="253"/>
      <c r="T1530" s="254"/>
      <c r="U1530" s="14"/>
      <c r="V1530" s="14"/>
      <c r="W1530" s="14"/>
      <c r="X1530" s="14"/>
      <c r="Y1530" s="14"/>
      <c r="Z1530" s="14"/>
      <c r="AA1530" s="14"/>
      <c r="AB1530" s="14"/>
      <c r="AC1530" s="14"/>
      <c r="AD1530" s="14"/>
      <c r="AE1530" s="14"/>
      <c r="AT1530" s="255" t="s">
        <v>161</v>
      </c>
      <c r="AU1530" s="255" t="s">
        <v>81</v>
      </c>
      <c r="AV1530" s="14" t="s">
        <v>81</v>
      </c>
      <c r="AW1530" s="14" t="s">
        <v>34</v>
      </c>
      <c r="AX1530" s="14" t="s">
        <v>73</v>
      </c>
      <c r="AY1530" s="255" t="s">
        <v>149</v>
      </c>
    </row>
    <row r="1531" s="15" customFormat="1">
      <c r="A1531" s="15"/>
      <c r="B1531" s="256"/>
      <c r="C1531" s="257"/>
      <c r="D1531" s="236" t="s">
        <v>161</v>
      </c>
      <c r="E1531" s="258" t="s">
        <v>21</v>
      </c>
      <c r="F1531" s="259" t="s">
        <v>164</v>
      </c>
      <c r="G1531" s="257"/>
      <c r="H1531" s="260">
        <v>20</v>
      </c>
      <c r="I1531" s="261"/>
      <c r="J1531" s="257"/>
      <c r="K1531" s="257"/>
      <c r="L1531" s="262"/>
      <c r="M1531" s="263"/>
      <c r="N1531" s="264"/>
      <c r="O1531" s="264"/>
      <c r="P1531" s="264"/>
      <c r="Q1531" s="264"/>
      <c r="R1531" s="264"/>
      <c r="S1531" s="264"/>
      <c r="T1531" s="265"/>
      <c r="U1531" s="15"/>
      <c r="V1531" s="15"/>
      <c r="W1531" s="15"/>
      <c r="X1531" s="15"/>
      <c r="Y1531" s="15"/>
      <c r="Z1531" s="15"/>
      <c r="AA1531" s="15"/>
      <c r="AB1531" s="15"/>
      <c r="AC1531" s="15"/>
      <c r="AD1531" s="15"/>
      <c r="AE1531" s="15"/>
      <c r="AT1531" s="266" t="s">
        <v>161</v>
      </c>
      <c r="AU1531" s="266" t="s">
        <v>81</v>
      </c>
      <c r="AV1531" s="15" t="s">
        <v>157</v>
      </c>
      <c r="AW1531" s="15" t="s">
        <v>34</v>
      </c>
      <c r="AX1531" s="15" t="s">
        <v>77</v>
      </c>
      <c r="AY1531" s="266" t="s">
        <v>149</v>
      </c>
    </row>
    <row r="1532" s="2" customFormat="1" ht="37.8" customHeight="1">
      <c r="A1532" s="41"/>
      <c r="B1532" s="42"/>
      <c r="C1532" s="216" t="s">
        <v>1663</v>
      </c>
      <c r="D1532" s="216" t="s">
        <v>152</v>
      </c>
      <c r="E1532" s="217" t="s">
        <v>1664</v>
      </c>
      <c r="F1532" s="218" t="s">
        <v>1665</v>
      </c>
      <c r="G1532" s="219" t="s">
        <v>174</v>
      </c>
      <c r="H1532" s="220">
        <v>15</v>
      </c>
      <c r="I1532" s="221"/>
      <c r="J1532" s="222">
        <f>ROUND(I1532*H1532,2)</f>
        <v>0</v>
      </c>
      <c r="K1532" s="218" t="s">
        <v>21</v>
      </c>
      <c r="L1532" s="47"/>
      <c r="M1532" s="223" t="s">
        <v>21</v>
      </c>
      <c r="N1532" s="224" t="s">
        <v>44</v>
      </c>
      <c r="O1532" s="87"/>
      <c r="P1532" s="225">
        <f>O1532*H1532</f>
        <v>0</v>
      </c>
      <c r="Q1532" s="225">
        <v>0</v>
      </c>
      <c r="R1532" s="225">
        <f>Q1532*H1532</f>
        <v>0</v>
      </c>
      <c r="S1532" s="225">
        <v>0</v>
      </c>
      <c r="T1532" s="226">
        <f>S1532*H1532</f>
        <v>0</v>
      </c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R1532" s="227" t="s">
        <v>157</v>
      </c>
      <c r="AT1532" s="227" t="s">
        <v>152</v>
      </c>
      <c r="AU1532" s="227" t="s">
        <v>81</v>
      </c>
      <c r="AY1532" s="20" t="s">
        <v>149</v>
      </c>
      <c r="BE1532" s="228">
        <f>IF(N1532="základní",J1532,0)</f>
        <v>0</v>
      </c>
      <c r="BF1532" s="228">
        <f>IF(N1532="snížená",J1532,0)</f>
        <v>0</v>
      </c>
      <c r="BG1532" s="228">
        <f>IF(N1532="zákl. přenesená",J1532,0)</f>
        <v>0</v>
      </c>
      <c r="BH1532" s="228">
        <f>IF(N1532="sníž. přenesená",J1532,0)</f>
        <v>0</v>
      </c>
      <c r="BI1532" s="228">
        <f>IF(N1532="nulová",J1532,0)</f>
        <v>0</v>
      </c>
      <c r="BJ1532" s="20" t="s">
        <v>77</v>
      </c>
      <c r="BK1532" s="228">
        <f>ROUND(I1532*H1532,2)</f>
        <v>0</v>
      </c>
      <c r="BL1532" s="20" t="s">
        <v>157</v>
      </c>
      <c r="BM1532" s="227" t="s">
        <v>1666</v>
      </c>
    </row>
    <row r="1533" s="14" customFormat="1">
      <c r="A1533" s="14"/>
      <c r="B1533" s="245"/>
      <c r="C1533" s="246"/>
      <c r="D1533" s="236" t="s">
        <v>161</v>
      </c>
      <c r="E1533" s="247" t="s">
        <v>21</v>
      </c>
      <c r="F1533" s="248" t="s">
        <v>251</v>
      </c>
      <c r="G1533" s="246"/>
      <c r="H1533" s="249">
        <v>15</v>
      </c>
      <c r="I1533" s="250"/>
      <c r="J1533" s="246"/>
      <c r="K1533" s="246"/>
      <c r="L1533" s="251"/>
      <c r="M1533" s="252"/>
      <c r="N1533" s="253"/>
      <c r="O1533" s="253"/>
      <c r="P1533" s="253"/>
      <c r="Q1533" s="253"/>
      <c r="R1533" s="253"/>
      <c r="S1533" s="253"/>
      <c r="T1533" s="254"/>
      <c r="U1533" s="14"/>
      <c r="V1533" s="14"/>
      <c r="W1533" s="14"/>
      <c r="X1533" s="14"/>
      <c r="Y1533" s="14"/>
      <c r="Z1533" s="14"/>
      <c r="AA1533" s="14"/>
      <c r="AB1533" s="14"/>
      <c r="AC1533" s="14"/>
      <c r="AD1533" s="14"/>
      <c r="AE1533" s="14"/>
      <c r="AT1533" s="255" t="s">
        <v>161</v>
      </c>
      <c r="AU1533" s="255" t="s">
        <v>81</v>
      </c>
      <c r="AV1533" s="14" t="s">
        <v>81</v>
      </c>
      <c r="AW1533" s="14" t="s">
        <v>34</v>
      </c>
      <c r="AX1533" s="14" t="s">
        <v>73</v>
      </c>
      <c r="AY1533" s="255" t="s">
        <v>149</v>
      </c>
    </row>
    <row r="1534" s="15" customFormat="1">
      <c r="A1534" s="15"/>
      <c r="B1534" s="256"/>
      <c r="C1534" s="257"/>
      <c r="D1534" s="236" t="s">
        <v>161</v>
      </c>
      <c r="E1534" s="258" t="s">
        <v>21</v>
      </c>
      <c r="F1534" s="259" t="s">
        <v>164</v>
      </c>
      <c r="G1534" s="257"/>
      <c r="H1534" s="260">
        <v>15</v>
      </c>
      <c r="I1534" s="261"/>
      <c r="J1534" s="257"/>
      <c r="K1534" s="257"/>
      <c r="L1534" s="262"/>
      <c r="M1534" s="263"/>
      <c r="N1534" s="264"/>
      <c r="O1534" s="264"/>
      <c r="P1534" s="264"/>
      <c r="Q1534" s="264"/>
      <c r="R1534" s="264"/>
      <c r="S1534" s="264"/>
      <c r="T1534" s="265"/>
      <c r="U1534" s="15"/>
      <c r="V1534" s="15"/>
      <c r="W1534" s="15"/>
      <c r="X1534" s="15"/>
      <c r="Y1534" s="15"/>
      <c r="Z1534" s="15"/>
      <c r="AA1534" s="15"/>
      <c r="AB1534" s="15"/>
      <c r="AC1534" s="15"/>
      <c r="AD1534" s="15"/>
      <c r="AE1534" s="15"/>
      <c r="AT1534" s="266" t="s">
        <v>161</v>
      </c>
      <c r="AU1534" s="266" t="s">
        <v>81</v>
      </c>
      <c r="AV1534" s="15" t="s">
        <v>157</v>
      </c>
      <c r="AW1534" s="15" t="s">
        <v>34</v>
      </c>
      <c r="AX1534" s="15" t="s">
        <v>77</v>
      </c>
      <c r="AY1534" s="266" t="s">
        <v>149</v>
      </c>
    </row>
    <row r="1535" s="2" customFormat="1" ht="49.05" customHeight="1">
      <c r="A1535" s="41"/>
      <c r="B1535" s="42"/>
      <c r="C1535" s="216" t="s">
        <v>1667</v>
      </c>
      <c r="D1535" s="216" t="s">
        <v>152</v>
      </c>
      <c r="E1535" s="217" t="s">
        <v>1668</v>
      </c>
      <c r="F1535" s="218" t="s">
        <v>1669</v>
      </c>
      <c r="G1535" s="219" t="s">
        <v>1661</v>
      </c>
      <c r="H1535" s="220">
        <v>10</v>
      </c>
      <c r="I1535" s="221"/>
      <c r="J1535" s="222">
        <f>ROUND(I1535*H1535,2)</f>
        <v>0</v>
      </c>
      <c r="K1535" s="218" t="s">
        <v>21</v>
      </c>
      <c r="L1535" s="47"/>
      <c r="M1535" s="223" t="s">
        <v>21</v>
      </c>
      <c r="N1535" s="224" t="s">
        <v>44</v>
      </c>
      <c r="O1535" s="87"/>
      <c r="P1535" s="225">
        <f>O1535*H1535</f>
        <v>0</v>
      </c>
      <c r="Q1535" s="225">
        <v>0</v>
      </c>
      <c r="R1535" s="225">
        <f>Q1535*H1535</f>
        <v>0</v>
      </c>
      <c r="S1535" s="225">
        <v>0.02</v>
      </c>
      <c r="T1535" s="226">
        <f>S1535*H1535</f>
        <v>0.20000000000000001</v>
      </c>
      <c r="U1535" s="41"/>
      <c r="V1535" s="41"/>
      <c r="W1535" s="41"/>
      <c r="X1535" s="41"/>
      <c r="Y1535" s="41"/>
      <c r="Z1535" s="41"/>
      <c r="AA1535" s="41"/>
      <c r="AB1535" s="41"/>
      <c r="AC1535" s="41"/>
      <c r="AD1535" s="41"/>
      <c r="AE1535" s="41"/>
      <c r="AR1535" s="227" t="s">
        <v>157</v>
      </c>
      <c r="AT1535" s="227" t="s">
        <v>152</v>
      </c>
      <c r="AU1535" s="227" t="s">
        <v>81</v>
      </c>
      <c r="AY1535" s="20" t="s">
        <v>149</v>
      </c>
      <c r="BE1535" s="228">
        <f>IF(N1535="základní",J1535,0)</f>
        <v>0</v>
      </c>
      <c r="BF1535" s="228">
        <f>IF(N1535="snížená",J1535,0)</f>
        <v>0</v>
      </c>
      <c r="BG1535" s="228">
        <f>IF(N1535="zákl. přenesená",J1535,0)</f>
        <v>0</v>
      </c>
      <c r="BH1535" s="228">
        <f>IF(N1535="sníž. přenesená",J1535,0)</f>
        <v>0</v>
      </c>
      <c r="BI1535" s="228">
        <f>IF(N1535="nulová",J1535,0)</f>
        <v>0</v>
      </c>
      <c r="BJ1535" s="20" t="s">
        <v>77</v>
      </c>
      <c r="BK1535" s="228">
        <f>ROUND(I1535*H1535,2)</f>
        <v>0</v>
      </c>
      <c r="BL1535" s="20" t="s">
        <v>157</v>
      </c>
      <c r="BM1535" s="227" t="s">
        <v>1670</v>
      </c>
    </row>
    <row r="1536" s="14" customFormat="1">
      <c r="A1536" s="14"/>
      <c r="B1536" s="245"/>
      <c r="C1536" s="246"/>
      <c r="D1536" s="236" t="s">
        <v>161</v>
      </c>
      <c r="E1536" s="247" t="s">
        <v>21</v>
      </c>
      <c r="F1536" s="248" t="s">
        <v>1671</v>
      </c>
      <c r="G1536" s="246"/>
      <c r="H1536" s="249">
        <v>10</v>
      </c>
      <c r="I1536" s="250"/>
      <c r="J1536" s="246"/>
      <c r="K1536" s="246"/>
      <c r="L1536" s="251"/>
      <c r="M1536" s="252"/>
      <c r="N1536" s="253"/>
      <c r="O1536" s="253"/>
      <c r="P1536" s="253"/>
      <c r="Q1536" s="253"/>
      <c r="R1536" s="253"/>
      <c r="S1536" s="253"/>
      <c r="T1536" s="254"/>
      <c r="U1536" s="14"/>
      <c r="V1536" s="14"/>
      <c r="W1536" s="14"/>
      <c r="X1536" s="14"/>
      <c r="Y1536" s="14"/>
      <c r="Z1536" s="14"/>
      <c r="AA1536" s="14"/>
      <c r="AB1536" s="14"/>
      <c r="AC1536" s="14"/>
      <c r="AD1536" s="14"/>
      <c r="AE1536" s="14"/>
      <c r="AT1536" s="255" t="s">
        <v>161</v>
      </c>
      <c r="AU1536" s="255" t="s">
        <v>81</v>
      </c>
      <c r="AV1536" s="14" t="s">
        <v>81</v>
      </c>
      <c r="AW1536" s="14" t="s">
        <v>34</v>
      </c>
      <c r="AX1536" s="14" t="s">
        <v>73</v>
      </c>
      <c r="AY1536" s="255" t="s">
        <v>149</v>
      </c>
    </row>
    <row r="1537" s="15" customFormat="1">
      <c r="A1537" s="15"/>
      <c r="B1537" s="256"/>
      <c r="C1537" s="257"/>
      <c r="D1537" s="236" t="s">
        <v>161</v>
      </c>
      <c r="E1537" s="258" t="s">
        <v>21</v>
      </c>
      <c r="F1537" s="259" t="s">
        <v>164</v>
      </c>
      <c r="G1537" s="257"/>
      <c r="H1537" s="260">
        <v>10</v>
      </c>
      <c r="I1537" s="261"/>
      <c r="J1537" s="257"/>
      <c r="K1537" s="257"/>
      <c r="L1537" s="262"/>
      <c r="M1537" s="263"/>
      <c r="N1537" s="264"/>
      <c r="O1537" s="264"/>
      <c r="P1537" s="264"/>
      <c r="Q1537" s="264"/>
      <c r="R1537" s="264"/>
      <c r="S1537" s="264"/>
      <c r="T1537" s="265"/>
      <c r="U1537" s="15"/>
      <c r="V1537" s="15"/>
      <c r="W1537" s="15"/>
      <c r="X1537" s="15"/>
      <c r="Y1537" s="15"/>
      <c r="Z1537" s="15"/>
      <c r="AA1537" s="15"/>
      <c r="AB1537" s="15"/>
      <c r="AC1537" s="15"/>
      <c r="AD1537" s="15"/>
      <c r="AE1537" s="15"/>
      <c r="AT1537" s="266" t="s">
        <v>161</v>
      </c>
      <c r="AU1537" s="266" t="s">
        <v>81</v>
      </c>
      <c r="AV1537" s="15" t="s">
        <v>157</v>
      </c>
      <c r="AW1537" s="15" t="s">
        <v>34</v>
      </c>
      <c r="AX1537" s="15" t="s">
        <v>77</v>
      </c>
      <c r="AY1537" s="266" t="s">
        <v>149</v>
      </c>
    </row>
    <row r="1538" s="2" customFormat="1" ht="37.8" customHeight="1">
      <c r="A1538" s="41"/>
      <c r="B1538" s="42"/>
      <c r="C1538" s="216" t="s">
        <v>1672</v>
      </c>
      <c r="D1538" s="216" t="s">
        <v>152</v>
      </c>
      <c r="E1538" s="217" t="s">
        <v>1673</v>
      </c>
      <c r="F1538" s="218" t="s">
        <v>1674</v>
      </c>
      <c r="G1538" s="219" t="s">
        <v>1675</v>
      </c>
      <c r="H1538" s="220">
        <v>1</v>
      </c>
      <c r="I1538" s="221"/>
      <c r="J1538" s="222">
        <f>ROUND(I1538*H1538,2)</f>
        <v>0</v>
      </c>
      <c r="K1538" s="218" t="s">
        <v>21</v>
      </c>
      <c r="L1538" s="47"/>
      <c r="M1538" s="223" t="s">
        <v>21</v>
      </c>
      <c r="N1538" s="224" t="s">
        <v>44</v>
      </c>
      <c r="O1538" s="87"/>
      <c r="P1538" s="225">
        <f>O1538*H1538</f>
        <v>0</v>
      </c>
      <c r="Q1538" s="225">
        <v>0</v>
      </c>
      <c r="R1538" s="225">
        <f>Q1538*H1538</f>
        <v>0</v>
      </c>
      <c r="S1538" s="225">
        <v>0</v>
      </c>
      <c r="T1538" s="226">
        <f>S1538*H1538</f>
        <v>0</v>
      </c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R1538" s="227" t="s">
        <v>157</v>
      </c>
      <c r="AT1538" s="227" t="s">
        <v>152</v>
      </c>
      <c r="AU1538" s="227" t="s">
        <v>81</v>
      </c>
      <c r="AY1538" s="20" t="s">
        <v>149</v>
      </c>
      <c r="BE1538" s="228">
        <f>IF(N1538="základní",J1538,0)</f>
        <v>0</v>
      </c>
      <c r="BF1538" s="228">
        <f>IF(N1538="snížená",J1538,0)</f>
        <v>0</v>
      </c>
      <c r="BG1538" s="228">
        <f>IF(N1538="zákl. přenesená",J1538,0)</f>
        <v>0</v>
      </c>
      <c r="BH1538" s="228">
        <f>IF(N1538="sníž. přenesená",J1538,0)</f>
        <v>0</v>
      </c>
      <c r="BI1538" s="228">
        <f>IF(N1538="nulová",J1538,0)</f>
        <v>0</v>
      </c>
      <c r="BJ1538" s="20" t="s">
        <v>77</v>
      </c>
      <c r="BK1538" s="228">
        <f>ROUND(I1538*H1538,2)</f>
        <v>0</v>
      </c>
      <c r="BL1538" s="20" t="s">
        <v>157</v>
      </c>
      <c r="BM1538" s="227" t="s">
        <v>1676</v>
      </c>
    </row>
    <row r="1539" s="13" customFormat="1">
      <c r="A1539" s="13"/>
      <c r="B1539" s="234"/>
      <c r="C1539" s="235"/>
      <c r="D1539" s="236" t="s">
        <v>161</v>
      </c>
      <c r="E1539" s="237" t="s">
        <v>21</v>
      </c>
      <c r="F1539" s="238" t="s">
        <v>1677</v>
      </c>
      <c r="G1539" s="235"/>
      <c r="H1539" s="237" t="s">
        <v>21</v>
      </c>
      <c r="I1539" s="239"/>
      <c r="J1539" s="235"/>
      <c r="K1539" s="235"/>
      <c r="L1539" s="240"/>
      <c r="M1539" s="241"/>
      <c r="N1539" s="242"/>
      <c r="O1539" s="242"/>
      <c r="P1539" s="242"/>
      <c r="Q1539" s="242"/>
      <c r="R1539" s="242"/>
      <c r="S1539" s="242"/>
      <c r="T1539" s="243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T1539" s="244" t="s">
        <v>161</v>
      </c>
      <c r="AU1539" s="244" t="s">
        <v>81</v>
      </c>
      <c r="AV1539" s="13" t="s">
        <v>77</v>
      </c>
      <c r="AW1539" s="13" t="s">
        <v>34</v>
      </c>
      <c r="AX1539" s="13" t="s">
        <v>73</v>
      </c>
      <c r="AY1539" s="244" t="s">
        <v>149</v>
      </c>
    </row>
    <row r="1540" s="14" customFormat="1">
      <c r="A1540" s="14"/>
      <c r="B1540" s="245"/>
      <c r="C1540" s="246"/>
      <c r="D1540" s="236" t="s">
        <v>161</v>
      </c>
      <c r="E1540" s="247" t="s">
        <v>21</v>
      </c>
      <c r="F1540" s="248" t="s">
        <v>77</v>
      </c>
      <c r="G1540" s="246"/>
      <c r="H1540" s="249">
        <v>1</v>
      </c>
      <c r="I1540" s="250"/>
      <c r="J1540" s="246"/>
      <c r="K1540" s="246"/>
      <c r="L1540" s="251"/>
      <c r="M1540" s="252"/>
      <c r="N1540" s="253"/>
      <c r="O1540" s="253"/>
      <c r="P1540" s="253"/>
      <c r="Q1540" s="253"/>
      <c r="R1540" s="253"/>
      <c r="S1540" s="253"/>
      <c r="T1540" s="254"/>
      <c r="U1540" s="14"/>
      <c r="V1540" s="14"/>
      <c r="W1540" s="14"/>
      <c r="X1540" s="14"/>
      <c r="Y1540" s="14"/>
      <c r="Z1540" s="14"/>
      <c r="AA1540" s="14"/>
      <c r="AB1540" s="14"/>
      <c r="AC1540" s="14"/>
      <c r="AD1540" s="14"/>
      <c r="AE1540" s="14"/>
      <c r="AT1540" s="255" t="s">
        <v>161</v>
      </c>
      <c r="AU1540" s="255" t="s">
        <v>81</v>
      </c>
      <c r="AV1540" s="14" t="s">
        <v>81</v>
      </c>
      <c r="AW1540" s="14" t="s">
        <v>34</v>
      </c>
      <c r="AX1540" s="14" t="s">
        <v>73</v>
      </c>
      <c r="AY1540" s="255" t="s">
        <v>149</v>
      </c>
    </row>
    <row r="1541" s="15" customFormat="1">
      <c r="A1541" s="15"/>
      <c r="B1541" s="256"/>
      <c r="C1541" s="257"/>
      <c r="D1541" s="236" t="s">
        <v>161</v>
      </c>
      <c r="E1541" s="258" t="s">
        <v>21</v>
      </c>
      <c r="F1541" s="259" t="s">
        <v>164</v>
      </c>
      <c r="G1541" s="257"/>
      <c r="H1541" s="260">
        <v>1</v>
      </c>
      <c r="I1541" s="261"/>
      <c r="J1541" s="257"/>
      <c r="K1541" s="257"/>
      <c r="L1541" s="262"/>
      <c r="M1541" s="263"/>
      <c r="N1541" s="264"/>
      <c r="O1541" s="264"/>
      <c r="P1541" s="264"/>
      <c r="Q1541" s="264"/>
      <c r="R1541" s="264"/>
      <c r="S1541" s="264"/>
      <c r="T1541" s="265"/>
      <c r="U1541" s="15"/>
      <c r="V1541" s="15"/>
      <c r="W1541" s="15"/>
      <c r="X1541" s="15"/>
      <c r="Y1541" s="15"/>
      <c r="Z1541" s="15"/>
      <c r="AA1541" s="15"/>
      <c r="AB1541" s="15"/>
      <c r="AC1541" s="15"/>
      <c r="AD1541" s="15"/>
      <c r="AE1541" s="15"/>
      <c r="AT1541" s="266" t="s">
        <v>161</v>
      </c>
      <c r="AU1541" s="266" t="s">
        <v>81</v>
      </c>
      <c r="AV1541" s="15" t="s">
        <v>157</v>
      </c>
      <c r="AW1541" s="15" t="s">
        <v>34</v>
      </c>
      <c r="AX1541" s="15" t="s">
        <v>77</v>
      </c>
      <c r="AY1541" s="266" t="s">
        <v>149</v>
      </c>
    </row>
    <row r="1542" s="2" customFormat="1" ht="33" customHeight="1">
      <c r="A1542" s="41"/>
      <c r="B1542" s="42"/>
      <c r="C1542" s="216" t="s">
        <v>1678</v>
      </c>
      <c r="D1542" s="216" t="s">
        <v>152</v>
      </c>
      <c r="E1542" s="217" t="s">
        <v>1679</v>
      </c>
      <c r="F1542" s="218" t="s">
        <v>1680</v>
      </c>
      <c r="G1542" s="219" t="s">
        <v>421</v>
      </c>
      <c r="H1542" s="220">
        <v>1</v>
      </c>
      <c r="I1542" s="221"/>
      <c r="J1542" s="222">
        <f>ROUND(I1542*H1542,2)</f>
        <v>0</v>
      </c>
      <c r="K1542" s="218" t="s">
        <v>21</v>
      </c>
      <c r="L1542" s="47"/>
      <c r="M1542" s="223" t="s">
        <v>21</v>
      </c>
      <c r="N1542" s="224" t="s">
        <v>44</v>
      </c>
      <c r="O1542" s="87"/>
      <c r="P1542" s="225">
        <f>O1542*H1542</f>
        <v>0</v>
      </c>
      <c r="Q1542" s="225">
        <v>0</v>
      </c>
      <c r="R1542" s="225">
        <f>Q1542*H1542</f>
        <v>0</v>
      </c>
      <c r="S1542" s="225">
        <v>0</v>
      </c>
      <c r="T1542" s="226">
        <f>S1542*H1542</f>
        <v>0</v>
      </c>
      <c r="U1542" s="41"/>
      <c r="V1542" s="41"/>
      <c r="W1542" s="41"/>
      <c r="X1542" s="41"/>
      <c r="Y1542" s="41"/>
      <c r="Z1542" s="41"/>
      <c r="AA1542" s="41"/>
      <c r="AB1542" s="41"/>
      <c r="AC1542" s="41"/>
      <c r="AD1542" s="41"/>
      <c r="AE1542" s="41"/>
      <c r="AR1542" s="227" t="s">
        <v>157</v>
      </c>
      <c r="AT1542" s="227" t="s">
        <v>152</v>
      </c>
      <c r="AU1542" s="227" t="s">
        <v>81</v>
      </c>
      <c r="AY1542" s="20" t="s">
        <v>149</v>
      </c>
      <c r="BE1542" s="228">
        <f>IF(N1542="základní",J1542,0)</f>
        <v>0</v>
      </c>
      <c r="BF1542" s="228">
        <f>IF(N1542="snížená",J1542,0)</f>
        <v>0</v>
      </c>
      <c r="BG1542" s="228">
        <f>IF(N1542="zákl. přenesená",J1542,0)</f>
        <v>0</v>
      </c>
      <c r="BH1542" s="228">
        <f>IF(N1542="sníž. přenesená",J1542,0)</f>
        <v>0</v>
      </c>
      <c r="BI1542" s="228">
        <f>IF(N1542="nulová",J1542,0)</f>
        <v>0</v>
      </c>
      <c r="BJ1542" s="20" t="s">
        <v>77</v>
      </c>
      <c r="BK1542" s="228">
        <f>ROUND(I1542*H1542,2)</f>
        <v>0</v>
      </c>
      <c r="BL1542" s="20" t="s">
        <v>157</v>
      </c>
      <c r="BM1542" s="227" t="s">
        <v>1681</v>
      </c>
    </row>
    <row r="1543" s="13" customFormat="1">
      <c r="A1543" s="13"/>
      <c r="B1543" s="234"/>
      <c r="C1543" s="235"/>
      <c r="D1543" s="236" t="s">
        <v>161</v>
      </c>
      <c r="E1543" s="237" t="s">
        <v>21</v>
      </c>
      <c r="F1543" s="238" t="s">
        <v>1682</v>
      </c>
      <c r="G1543" s="235"/>
      <c r="H1543" s="237" t="s">
        <v>21</v>
      </c>
      <c r="I1543" s="239"/>
      <c r="J1543" s="235"/>
      <c r="K1543" s="235"/>
      <c r="L1543" s="240"/>
      <c r="M1543" s="241"/>
      <c r="N1543" s="242"/>
      <c r="O1543" s="242"/>
      <c r="P1543" s="242"/>
      <c r="Q1543" s="242"/>
      <c r="R1543" s="242"/>
      <c r="S1543" s="242"/>
      <c r="T1543" s="243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44" t="s">
        <v>161</v>
      </c>
      <c r="AU1543" s="244" t="s">
        <v>81</v>
      </c>
      <c r="AV1543" s="13" t="s">
        <v>77</v>
      </c>
      <c r="AW1543" s="13" t="s">
        <v>34</v>
      </c>
      <c r="AX1543" s="13" t="s">
        <v>73</v>
      </c>
      <c r="AY1543" s="244" t="s">
        <v>149</v>
      </c>
    </row>
    <row r="1544" s="14" customFormat="1">
      <c r="A1544" s="14"/>
      <c r="B1544" s="245"/>
      <c r="C1544" s="246"/>
      <c r="D1544" s="236" t="s">
        <v>161</v>
      </c>
      <c r="E1544" s="247" t="s">
        <v>21</v>
      </c>
      <c r="F1544" s="248" t="s">
        <v>77</v>
      </c>
      <c r="G1544" s="246"/>
      <c r="H1544" s="249">
        <v>1</v>
      </c>
      <c r="I1544" s="250"/>
      <c r="J1544" s="246"/>
      <c r="K1544" s="246"/>
      <c r="L1544" s="251"/>
      <c r="M1544" s="252"/>
      <c r="N1544" s="253"/>
      <c r="O1544" s="253"/>
      <c r="P1544" s="253"/>
      <c r="Q1544" s="253"/>
      <c r="R1544" s="253"/>
      <c r="S1544" s="253"/>
      <c r="T1544" s="254"/>
      <c r="U1544" s="14"/>
      <c r="V1544" s="14"/>
      <c r="W1544" s="14"/>
      <c r="X1544" s="14"/>
      <c r="Y1544" s="14"/>
      <c r="Z1544" s="14"/>
      <c r="AA1544" s="14"/>
      <c r="AB1544" s="14"/>
      <c r="AC1544" s="14"/>
      <c r="AD1544" s="14"/>
      <c r="AE1544" s="14"/>
      <c r="AT1544" s="255" t="s">
        <v>161</v>
      </c>
      <c r="AU1544" s="255" t="s">
        <v>81</v>
      </c>
      <c r="AV1544" s="14" t="s">
        <v>81</v>
      </c>
      <c r="AW1544" s="14" t="s">
        <v>34</v>
      </c>
      <c r="AX1544" s="14" t="s">
        <v>73</v>
      </c>
      <c r="AY1544" s="255" t="s">
        <v>149</v>
      </c>
    </row>
    <row r="1545" s="15" customFormat="1">
      <c r="A1545" s="15"/>
      <c r="B1545" s="256"/>
      <c r="C1545" s="257"/>
      <c r="D1545" s="236" t="s">
        <v>161</v>
      </c>
      <c r="E1545" s="258" t="s">
        <v>21</v>
      </c>
      <c r="F1545" s="259" t="s">
        <v>164</v>
      </c>
      <c r="G1545" s="257"/>
      <c r="H1545" s="260">
        <v>1</v>
      </c>
      <c r="I1545" s="261"/>
      <c r="J1545" s="257"/>
      <c r="K1545" s="257"/>
      <c r="L1545" s="262"/>
      <c r="M1545" s="263"/>
      <c r="N1545" s="264"/>
      <c r="O1545" s="264"/>
      <c r="P1545" s="264"/>
      <c r="Q1545" s="264"/>
      <c r="R1545" s="264"/>
      <c r="S1545" s="264"/>
      <c r="T1545" s="265"/>
      <c r="U1545" s="15"/>
      <c r="V1545" s="15"/>
      <c r="W1545" s="15"/>
      <c r="X1545" s="15"/>
      <c r="Y1545" s="15"/>
      <c r="Z1545" s="15"/>
      <c r="AA1545" s="15"/>
      <c r="AB1545" s="15"/>
      <c r="AC1545" s="15"/>
      <c r="AD1545" s="15"/>
      <c r="AE1545" s="15"/>
      <c r="AT1545" s="266" t="s">
        <v>161</v>
      </c>
      <c r="AU1545" s="266" t="s">
        <v>81</v>
      </c>
      <c r="AV1545" s="15" t="s">
        <v>157</v>
      </c>
      <c r="AW1545" s="15" t="s">
        <v>34</v>
      </c>
      <c r="AX1545" s="15" t="s">
        <v>77</v>
      </c>
      <c r="AY1545" s="266" t="s">
        <v>149</v>
      </c>
    </row>
    <row r="1546" s="12" customFormat="1" ht="22.8" customHeight="1">
      <c r="A1546" s="12"/>
      <c r="B1546" s="200"/>
      <c r="C1546" s="201"/>
      <c r="D1546" s="202" t="s">
        <v>72</v>
      </c>
      <c r="E1546" s="214" t="s">
        <v>1683</v>
      </c>
      <c r="F1546" s="214" t="s">
        <v>1684</v>
      </c>
      <c r="G1546" s="201"/>
      <c r="H1546" s="201"/>
      <c r="I1546" s="204"/>
      <c r="J1546" s="215">
        <f>BK1546</f>
        <v>0</v>
      </c>
      <c r="K1546" s="201"/>
      <c r="L1546" s="206"/>
      <c r="M1546" s="207"/>
      <c r="N1546" s="208"/>
      <c r="O1546" s="208"/>
      <c r="P1546" s="209">
        <f>SUM(P1547:P1564)</f>
        <v>0</v>
      </c>
      <c r="Q1546" s="208"/>
      <c r="R1546" s="209">
        <f>SUM(R1547:R1564)</f>
        <v>0</v>
      </c>
      <c r="S1546" s="208"/>
      <c r="T1546" s="210">
        <f>SUM(T1547:T1564)</f>
        <v>0</v>
      </c>
      <c r="U1546" s="12"/>
      <c r="V1546" s="12"/>
      <c r="W1546" s="12"/>
      <c r="X1546" s="12"/>
      <c r="Y1546" s="12"/>
      <c r="Z1546" s="12"/>
      <c r="AA1546" s="12"/>
      <c r="AB1546" s="12"/>
      <c r="AC1546" s="12"/>
      <c r="AD1546" s="12"/>
      <c r="AE1546" s="12"/>
      <c r="AR1546" s="211" t="s">
        <v>77</v>
      </c>
      <c r="AT1546" s="212" t="s">
        <v>72</v>
      </c>
      <c r="AU1546" s="212" t="s">
        <v>77</v>
      </c>
      <c r="AY1546" s="211" t="s">
        <v>149</v>
      </c>
      <c r="BK1546" s="213">
        <f>SUM(BK1547:BK1564)</f>
        <v>0</v>
      </c>
    </row>
    <row r="1547" s="2" customFormat="1" ht="44.25" customHeight="1">
      <c r="A1547" s="41"/>
      <c r="B1547" s="42"/>
      <c r="C1547" s="216" t="s">
        <v>1685</v>
      </c>
      <c r="D1547" s="216" t="s">
        <v>152</v>
      </c>
      <c r="E1547" s="217" t="s">
        <v>1686</v>
      </c>
      <c r="F1547" s="218" t="s">
        <v>1687</v>
      </c>
      <c r="G1547" s="219" t="s">
        <v>310</v>
      </c>
      <c r="H1547" s="220">
        <v>298.29700000000003</v>
      </c>
      <c r="I1547" s="221"/>
      <c r="J1547" s="222">
        <f>ROUND(I1547*H1547,2)</f>
        <v>0</v>
      </c>
      <c r="K1547" s="218" t="s">
        <v>156</v>
      </c>
      <c r="L1547" s="47"/>
      <c r="M1547" s="223" t="s">
        <v>21</v>
      </c>
      <c r="N1547" s="224" t="s">
        <v>44</v>
      </c>
      <c r="O1547" s="87"/>
      <c r="P1547" s="225">
        <f>O1547*H1547</f>
        <v>0</v>
      </c>
      <c r="Q1547" s="225">
        <v>0</v>
      </c>
      <c r="R1547" s="225">
        <f>Q1547*H1547</f>
        <v>0</v>
      </c>
      <c r="S1547" s="225">
        <v>0</v>
      </c>
      <c r="T1547" s="226">
        <f>S1547*H1547</f>
        <v>0</v>
      </c>
      <c r="U1547" s="41"/>
      <c r="V1547" s="41"/>
      <c r="W1547" s="41"/>
      <c r="X1547" s="41"/>
      <c r="Y1547" s="41"/>
      <c r="Z1547" s="41"/>
      <c r="AA1547" s="41"/>
      <c r="AB1547" s="41"/>
      <c r="AC1547" s="41"/>
      <c r="AD1547" s="41"/>
      <c r="AE1547" s="41"/>
      <c r="AR1547" s="227" t="s">
        <v>157</v>
      </c>
      <c r="AT1547" s="227" t="s">
        <v>152</v>
      </c>
      <c r="AU1547" s="227" t="s">
        <v>81</v>
      </c>
      <c r="AY1547" s="20" t="s">
        <v>149</v>
      </c>
      <c r="BE1547" s="228">
        <f>IF(N1547="základní",J1547,0)</f>
        <v>0</v>
      </c>
      <c r="BF1547" s="228">
        <f>IF(N1547="snížená",J1547,0)</f>
        <v>0</v>
      </c>
      <c r="BG1547" s="228">
        <f>IF(N1547="zákl. přenesená",J1547,0)</f>
        <v>0</v>
      </c>
      <c r="BH1547" s="228">
        <f>IF(N1547="sníž. přenesená",J1547,0)</f>
        <v>0</v>
      </c>
      <c r="BI1547" s="228">
        <f>IF(N1547="nulová",J1547,0)</f>
        <v>0</v>
      </c>
      <c r="BJ1547" s="20" t="s">
        <v>77</v>
      </c>
      <c r="BK1547" s="228">
        <f>ROUND(I1547*H1547,2)</f>
        <v>0</v>
      </c>
      <c r="BL1547" s="20" t="s">
        <v>157</v>
      </c>
      <c r="BM1547" s="227" t="s">
        <v>1688</v>
      </c>
    </row>
    <row r="1548" s="2" customFormat="1">
      <c r="A1548" s="41"/>
      <c r="B1548" s="42"/>
      <c r="C1548" s="43"/>
      <c r="D1548" s="229" t="s">
        <v>159</v>
      </c>
      <c r="E1548" s="43"/>
      <c r="F1548" s="230" t="s">
        <v>1689</v>
      </c>
      <c r="G1548" s="43"/>
      <c r="H1548" s="43"/>
      <c r="I1548" s="231"/>
      <c r="J1548" s="43"/>
      <c r="K1548" s="43"/>
      <c r="L1548" s="47"/>
      <c r="M1548" s="232"/>
      <c r="N1548" s="233"/>
      <c r="O1548" s="87"/>
      <c r="P1548" s="87"/>
      <c r="Q1548" s="87"/>
      <c r="R1548" s="87"/>
      <c r="S1548" s="87"/>
      <c r="T1548" s="88"/>
      <c r="U1548" s="41"/>
      <c r="V1548" s="41"/>
      <c r="W1548" s="41"/>
      <c r="X1548" s="41"/>
      <c r="Y1548" s="41"/>
      <c r="Z1548" s="41"/>
      <c r="AA1548" s="41"/>
      <c r="AB1548" s="41"/>
      <c r="AC1548" s="41"/>
      <c r="AD1548" s="41"/>
      <c r="AE1548" s="41"/>
      <c r="AT1548" s="20" t="s">
        <v>159</v>
      </c>
      <c r="AU1548" s="20" t="s">
        <v>81</v>
      </c>
    </row>
    <row r="1549" s="2" customFormat="1" ht="33" customHeight="1">
      <c r="A1549" s="41"/>
      <c r="B1549" s="42"/>
      <c r="C1549" s="216" t="s">
        <v>1690</v>
      </c>
      <c r="D1549" s="216" t="s">
        <v>152</v>
      </c>
      <c r="E1549" s="217" t="s">
        <v>1691</v>
      </c>
      <c r="F1549" s="218" t="s">
        <v>1692</v>
      </c>
      <c r="G1549" s="219" t="s">
        <v>310</v>
      </c>
      <c r="H1549" s="220">
        <v>298.29700000000003</v>
      </c>
      <c r="I1549" s="221"/>
      <c r="J1549" s="222">
        <f>ROUND(I1549*H1549,2)</f>
        <v>0</v>
      </c>
      <c r="K1549" s="218" t="s">
        <v>156</v>
      </c>
      <c r="L1549" s="47"/>
      <c r="M1549" s="223" t="s">
        <v>21</v>
      </c>
      <c r="N1549" s="224" t="s">
        <v>44</v>
      </c>
      <c r="O1549" s="87"/>
      <c r="P1549" s="225">
        <f>O1549*H1549</f>
        <v>0</v>
      </c>
      <c r="Q1549" s="225">
        <v>0</v>
      </c>
      <c r="R1549" s="225">
        <f>Q1549*H1549</f>
        <v>0</v>
      </c>
      <c r="S1549" s="225">
        <v>0</v>
      </c>
      <c r="T1549" s="226">
        <f>S1549*H1549</f>
        <v>0</v>
      </c>
      <c r="U1549" s="41"/>
      <c r="V1549" s="41"/>
      <c r="W1549" s="41"/>
      <c r="X1549" s="41"/>
      <c r="Y1549" s="41"/>
      <c r="Z1549" s="41"/>
      <c r="AA1549" s="41"/>
      <c r="AB1549" s="41"/>
      <c r="AC1549" s="41"/>
      <c r="AD1549" s="41"/>
      <c r="AE1549" s="41"/>
      <c r="AR1549" s="227" t="s">
        <v>157</v>
      </c>
      <c r="AT1549" s="227" t="s">
        <v>152</v>
      </c>
      <c r="AU1549" s="227" t="s">
        <v>81</v>
      </c>
      <c r="AY1549" s="20" t="s">
        <v>149</v>
      </c>
      <c r="BE1549" s="228">
        <f>IF(N1549="základní",J1549,0)</f>
        <v>0</v>
      </c>
      <c r="BF1549" s="228">
        <f>IF(N1549="snížená",J1549,0)</f>
        <v>0</v>
      </c>
      <c r="BG1549" s="228">
        <f>IF(N1549="zákl. přenesená",J1549,0)</f>
        <v>0</v>
      </c>
      <c r="BH1549" s="228">
        <f>IF(N1549="sníž. přenesená",J1549,0)</f>
        <v>0</v>
      </c>
      <c r="BI1549" s="228">
        <f>IF(N1549="nulová",J1549,0)</f>
        <v>0</v>
      </c>
      <c r="BJ1549" s="20" t="s">
        <v>77</v>
      </c>
      <c r="BK1549" s="228">
        <f>ROUND(I1549*H1549,2)</f>
        <v>0</v>
      </c>
      <c r="BL1549" s="20" t="s">
        <v>157</v>
      </c>
      <c r="BM1549" s="227" t="s">
        <v>1693</v>
      </c>
    </row>
    <row r="1550" s="2" customFormat="1">
      <c r="A1550" s="41"/>
      <c r="B1550" s="42"/>
      <c r="C1550" s="43"/>
      <c r="D1550" s="229" t="s">
        <v>159</v>
      </c>
      <c r="E1550" s="43"/>
      <c r="F1550" s="230" t="s">
        <v>1694</v>
      </c>
      <c r="G1550" s="43"/>
      <c r="H1550" s="43"/>
      <c r="I1550" s="231"/>
      <c r="J1550" s="43"/>
      <c r="K1550" s="43"/>
      <c r="L1550" s="47"/>
      <c r="M1550" s="232"/>
      <c r="N1550" s="233"/>
      <c r="O1550" s="87"/>
      <c r="P1550" s="87"/>
      <c r="Q1550" s="87"/>
      <c r="R1550" s="87"/>
      <c r="S1550" s="87"/>
      <c r="T1550" s="88"/>
      <c r="U1550" s="41"/>
      <c r="V1550" s="41"/>
      <c r="W1550" s="41"/>
      <c r="X1550" s="41"/>
      <c r="Y1550" s="41"/>
      <c r="Z1550" s="41"/>
      <c r="AA1550" s="41"/>
      <c r="AB1550" s="41"/>
      <c r="AC1550" s="41"/>
      <c r="AD1550" s="41"/>
      <c r="AE1550" s="41"/>
      <c r="AT1550" s="20" t="s">
        <v>159</v>
      </c>
      <c r="AU1550" s="20" t="s">
        <v>81</v>
      </c>
    </row>
    <row r="1551" s="2" customFormat="1" ht="44.25" customHeight="1">
      <c r="A1551" s="41"/>
      <c r="B1551" s="42"/>
      <c r="C1551" s="216" t="s">
        <v>1695</v>
      </c>
      <c r="D1551" s="216" t="s">
        <v>152</v>
      </c>
      <c r="E1551" s="217" t="s">
        <v>1696</v>
      </c>
      <c r="F1551" s="218" t="s">
        <v>1697</v>
      </c>
      <c r="G1551" s="219" t="s">
        <v>310</v>
      </c>
      <c r="H1551" s="220">
        <v>596.59400000000005</v>
      </c>
      <c r="I1551" s="221"/>
      <c r="J1551" s="222">
        <f>ROUND(I1551*H1551,2)</f>
        <v>0</v>
      </c>
      <c r="K1551" s="218" t="s">
        <v>156</v>
      </c>
      <c r="L1551" s="47"/>
      <c r="M1551" s="223" t="s">
        <v>21</v>
      </c>
      <c r="N1551" s="224" t="s">
        <v>44</v>
      </c>
      <c r="O1551" s="87"/>
      <c r="P1551" s="225">
        <f>O1551*H1551</f>
        <v>0</v>
      </c>
      <c r="Q1551" s="225">
        <v>0</v>
      </c>
      <c r="R1551" s="225">
        <f>Q1551*H1551</f>
        <v>0</v>
      </c>
      <c r="S1551" s="225">
        <v>0</v>
      </c>
      <c r="T1551" s="226">
        <f>S1551*H1551</f>
        <v>0</v>
      </c>
      <c r="U1551" s="41"/>
      <c r="V1551" s="41"/>
      <c r="W1551" s="41"/>
      <c r="X1551" s="41"/>
      <c r="Y1551" s="41"/>
      <c r="Z1551" s="41"/>
      <c r="AA1551" s="41"/>
      <c r="AB1551" s="41"/>
      <c r="AC1551" s="41"/>
      <c r="AD1551" s="41"/>
      <c r="AE1551" s="41"/>
      <c r="AR1551" s="227" t="s">
        <v>157</v>
      </c>
      <c r="AT1551" s="227" t="s">
        <v>152</v>
      </c>
      <c r="AU1551" s="227" t="s">
        <v>81</v>
      </c>
      <c r="AY1551" s="20" t="s">
        <v>149</v>
      </c>
      <c r="BE1551" s="228">
        <f>IF(N1551="základní",J1551,0)</f>
        <v>0</v>
      </c>
      <c r="BF1551" s="228">
        <f>IF(N1551="snížená",J1551,0)</f>
        <v>0</v>
      </c>
      <c r="BG1551" s="228">
        <f>IF(N1551="zákl. přenesená",J1551,0)</f>
        <v>0</v>
      </c>
      <c r="BH1551" s="228">
        <f>IF(N1551="sníž. přenesená",J1551,0)</f>
        <v>0</v>
      </c>
      <c r="BI1551" s="228">
        <f>IF(N1551="nulová",J1551,0)</f>
        <v>0</v>
      </c>
      <c r="BJ1551" s="20" t="s">
        <v>77</v>
      </c>
      <c r="BK1551" s="228">
        <f>ROUND(I1551*H1551,2)</f>
        <v>0</v>
      </c>
      <c r="BL1551" s="20" t="s">
        <v>157</v>
      </c>
      <c r="BM1551" s="227" t="s">
        <v>1698</v>
      </c>
    </row>
    <row r="1552" s="2" customFormat="1">
      <c r="A1552" s="41"/>
      <c r="B1552" s="42"/>
      <c r="C1552" s="43"/>
      <c r="D1552" s="229" t="s">
        <v>159</v>
      </c>
      <c r="E1552" s="43"/>
      <c r="F1552" s="230" t="s">
        <v>1699</v>
      </c>
      <c r="G1552" s="43"/>
      <c r="H1552" s="43"/>
      <c r="I1552" s="231"/>
      <c r="J1552" s="43"/>
      <c r="K1552" s="43"/>
      <c r="L1552" s="47"/>
      <c r="M1552" s="232"/>
      <c r="N1552" s="233"/>
      <c r="O1552" s="87"/>
      <c r="P1552" s="87"/>
      <c r="Q1552" s="87"/>
      <c r="R1552" s="87"/>
      <c r="S1552" s="87"/>
      <c r="T1552" s="88"/>
      <c r="U1552" s="41"/>
      <c r="V1552" s="41"/>
      <c r="W1552" s="41"/>
      <c r="X1552" s="41"/>
      <c r="Y1552" s="41"/>
      <c r="Z1552" s="41"/>
      <c r="AA1552" s="41"/>
      <c r="AB1552" s="41"/>
      <c r="AC1552" s="41"/>
      <c r="AD1552" s="41"/>
      <c r="AE1552" s="41"/>
      <c r="AT1552" s="20" t="s">
        <v>159</v>
      </c>
      <c r="AU1552" s="20" t="s">
        <v>81</v>
      </c>
    </row>
    <row r="1553" s="13" customFormat="1">
      <c r="A1553" s="13"/>
      <c r="B1553" s="234"/>
      <c r="C1553" s="235"/>
      <c r="D1553" s="236" t="s">
        <v>161</v>
      </c>
      <c r="E1553" s="237" t="s">
        <v>21</v>
      </c>
      <c r="F1553" s="238" t="s">
        <v>1700</v>
      </c>
      <c r="G1553" s="235"/>
      <c r="H1553" s="237" t="s">
        <v>21</v>
      </c>
      <c r="I1553" s="239"/>
      <c r="J1553" s="235"/>
      <c r="K1553" s="235"/>
      <c r="L1553" s="240"/>
      <c r="M1553" s="241"/>
      <c r="N1553" s="242"/>
      <c r="O1553" s="242"/>
      <c r="P1553" s="242"/>
      <c r="Q1553" s="242"/>
      <c r="R1553" s="242"/>
      <c r="S1553" s="242"/>
      <c r="T1553" s="243"/>
      <c r="U1553" s="13"/>
      <c r="V1553" s="13"/>
      <c r="W1553" s="13"/>
      <c r="X1553" s="13"/>
      <c r="Y1553" s="13"/>
      <c r="Z1553" s="13"/>
      <c r="AA1553" s="13"/>
      <c r="AB1553" s="13"/>
      <c r="AC1553" s="13"/>
      <c r="AD1553" s="13"/>
      <c r="AE1553" s="13"/>
      <c r="AT1553" s="244" t="s">
        <v>161</v>
      </c>
      <c r="AU1553" s="244" t="s">
        <v>81</v>
      </c>
      <c r="AV1553" s="13" t="s">
        <v>77</v>
      </c>
      <c r="AW1553" s="13" t="s">
        <v>34</v>
      </c>
      <c r="AX1553" s="13" t="s">
        <v>73</v>
      </c>
      <c r="AY1553" s="244" t="s">
        <v>149</v>
      </c>
    </row>
    <row r="1554" s="14" customFormat="1">
      <c r="A1554" s="14"/>
      <c r="B1554" s="245"/>
      <c r="C1554" s="246"/>
      <c r="D1554" s="236" t="s">
        <v>161</v>
      </c>
      <c r="E1554" s="247" t="s">
        <v>21</v>
      </c>
      <c r="F1554" s="248" t="s">
        <v>1701</v>
      </c>
      <c r="G1554" s="246"/>
      <c r="H1554" s="249">
        <v>596.59400000000005</v>
      </c>
      <c r="I1554" s="250"/>
      <c r="J1554" s="246"/>
      <c r="K1554" s="246"/>
      <c r="L1554" s="251"/>
      <c r="M1554" s="252"/>
      <c r="N1554" s="253"/>
      <c r="O1554" s="253"/>
      <c r="P1554" s="253"/>
      <c r="Q1554" s="253"/>
      <c r="R1554" s="253"/>
      <c r="S1554" s="253"/>
      <c r="T1554" s="254"/>
      <c r="U1554" s="14"/>
      <c r="V1554" s="14"/>
      <c r="W1554" s="14"/>
      <c r="X1554" s="14"/>
      <c r="Y1554" s="14"/>
      <c r="Z1554" s="14"/>
      <c r="AA1554" s="14"/>
      <c r="AB1554" s="14"/>
      <c r="AC1554" s="14"/>
      <c r="AD1554" s="14"/>
      <c r="AE1554" s="14"/>
      <c r="AT1554" s="255" t="s">
        <v>161</v>
      </c>
      <c r="AU1554" s="255" t="s">
        <v>81</v>
      </c>
      <c r="AV1554" s="14" t="s">
        <v>81</v>
      </c>
      <c r="AW1554" s="14" t="s">
        <v>34</v>
      </c>
      <c r="AX1554" s="14" t="s">
        <v>73</v>
      </c>
      <c r="AY1554" s="255" t="s">
        <v>149</v>
      </c>
    </row>
    <row r="1555" s="15" customFormat="1">
      <c r="A1555" s="15"/>
      <c r="B1555" s="256"/>
      <c r="C1555" s="257"/>
      <c r="D1555" s="236" t="s">
        <v>161</v>
      </c>
      <c r="E1555" s="258" t="s">
        <v>21</v>
      </c>
      <c r="F1555" s="259" t="s">
        <v>164</v>
      </c>
      <c r="G1555" s="257"/>
      <c r="H1555" s="260">
        <v>596.59400000000005</v>
      </c>
      <c r="I1555" s="261"/>
      <c r="J1555" s="257"/>
      <c r="K1555" s="257"/>
      <c r="L1555" s="262"/>
      <c r="M1555" s="263"/>
      <c r="N1555" s="264"/>
      <c r="O1555" s="264"/>
      <c r="P1555" s="264"/>
      <c r="Q1555" s="264"/>
      <c r="R1555" s="264"/>
      <c r="S1555" s="264"/>
      <c r="T1555" s="265"/>
      <c r="U1555" s="15"/>
      <c r="V1555" s="15"/>
      <c r="W1555" s="15"/>
      <c r="X1555" s="15"/>
      <c r="Y1555" s="15"/>
      <c r="Z1555" s="15"/>
      <c r="AA1555" s="15"/>
      <c r="AB1555" s="15"/>
      <c r="AC1555" s="15"/>
      <c r="AD1555" s="15"/>
      <c r="AE1555" s="15"/>
      <c r="AT1555" s="266" t="s">
        <v>161</v>
      </c>
      <c r="AU1555" s="266" t="s">
        <v>81</v>
      </c>
      <c r="AV1555" s="15" t="s">
        <v>157</v>
      </c>
      <c r="AW1555" s="15" t="s">
        <v>34</v>
      </c>
      <c r="AX1555" s="15" t="s">
        <v>77</v>
      </c>
      <c r="AY1555" s="266" t="s">
        <v>149</v>
      </c>
    </row>
    <row r="1556" s="2" customFormat="1" ht="44.25" customHeight="1">
      <c r="A1556" s="41"/>
      <c r="B1556" s="42"/>
      <c r="C1556" s="216" t="s">
        <v>1702</v>
      </c>
      <c r="D1556" s="216" t="s">
        <v>152</v>
      </c>
      <c r="E1556" s="217" t="s">
        <v>1703</v>
      </c>
      <c r="F1556" s="218" t="s">
        <v>1704</v>
      </c>
      <c r="G1556" s="219" t="s">
        <v>310</v>
      </c>
      <c r="H1556" s="220">
        <v>0.59999999999999998</v>
      </c>
      <c r="I1556" s="221"/>
      <c r="J1556" s="222">
        <f>ROUND(I1556*H1556,2)</f>
        <v>0</v>
      </c>
      <c r="K1556" s="218" t="s">
        <v>156</v>
      </c>
      <c r="L1556" s="47"/>
      <c r="M1556" s="223" t="s">
        <v>21</v>
      </c>
      <c r="N1556" s="224" t="s">
        <v>44</v>
      </c>
      <c r="O1556" s="87"/>
      <c r="P1556" s="225">
        <f>O1556*H1556</f>
        <v>0</v>
      </c>
      <c r="Q1556" s="225">
        <v>0</v>
      </c>
      <c r="R1556" s="225">
        <f>Q1556*H1556</f>
        <v>0</v>
      </c>
      <c r="S1556" s="225">
        <v>0</v>
      </c>
      <c r="T1556" s="226">
        <f>S1556*H1556</f>
        <v>0</v>
      </c>
      <c r="U1556" s="41"/>
      <c r="V1556" s="41"/>
      <c r="W1556" s="41"/>
      <c r="X1556" s="41"/>
      <c r="Y1556" s="41"/>
      <c r="Z1556" s="41"/>
      <c r="AA1556" s="41"/>
      <c r="AB1556" s="41"/>
      <c r="AC1556" s="41"/>
      <c r="AD1556" s="41"/>
      <c r="AE1556" s="41"/>
      <c r="AR1556" s="227" t="s">
        <v>157</v>
      </c>
      <c r="AT1556" s="227" t="s">
        <v>152</v>
      </c>
      <c r="AU1556" s="227" t="s">
        <v>81</v>
      </c>
      <c r="AY1556" s="20" t="s">
        <v>149</v>
      </c>
      <c r="BE1556" s="228">
        <f>IF(N1556="základní",J1556,0)</f>
        <v>0</v>
      </c>
      <c r="BF1556" s="228">
        <f>IF(N1556="snížená",J1556,0)</f>
        <v>0</v>
      </c>
      <c r="BG1556" s="228">
        <f>IF(N1556="zákl. přenesená",J1556,0)</f>
        <v>0</v>
      </c>
      <c r="BH1556" s="228">
        <f>IF(N1556="sníž. přenesená",J1556,0)</f>
        <v>0</v>
      </c>
      <c r="BI1556" s="228">
        <f>IF(N1556="nulová",J1556,0)</f>
        <v>0</v>
      </c>
      <c r="BJ1556" s="20" t="s">
        <v>77</v>
      </c>
      <c r="BK1556" s="228">
        <f>ROUND(I1556*H1556,2)</f>
        <v>0</v>
      </c>
      <c r="BL1556" s="20" t="s">
        <v>157</v>
      </c>
      <c r="BM1556" s="227" t="s">
        <v>1705</v>
      </c>
    </row>
    <row r="1557" s="2" customFormat="1">
      <c r="A1557" s="41"/>
      <c r="B1557" s="42"/>
      <c r="C1557" s="43"/>
      <c r="D1557" s="229" t="s">
        <v>159</v>
      </c>
      <c r="E1557" s="43"/>
      <c r="F1557" s="230" t="s">
        <v>1706</v>
      </c>
      <c r="G1557" s="43"/>
      <c r="H1557" s="43"/>
      <c r="I1557" s="231"/>
      <c r="J1557" s="43"/>
      <c r="K1557" s="43"/>
      <c r="L1557" s="47"/>
      <c r="M1557" s="232"/>
      <c r="N1557" s="233"/>
      <c r="O1557" s="87"/>
      <c r="P1557" s="87"/>
      <c r="Q1557" s="87"/>
      <c r="R1557" s="87"/>
      <c r="S1557" s="87"/>
      <c r="T1557" s="88"/>
      <c r="U1557" s="41"/>
      <c r="V1557" s="41"/>
      <c r="W1557" s="41"/>
      <c r="X1557" s="41"/>
      <c r="Y1557" s="41"/>
      <c r="Z1557" s="41"/>
      <c r="AA1557" s="41"/>
      <c r="AB1557" s="41"/>
      <c r="AC1557" s="41"/>
      <c r="AD1557" s="41"/>
      <c r="AE1557" s="41"/>
      <c r="AT1557" s="20" t="s">
        <v>159</v>
      </c>
      <c r="AU1557" s="20" t="s">
        <v>81</v>
      </c>
    </row>
    <row r="1558" s="14" customFormat="1">
      <c r="A1558" s="14"/>
      <c r="B1558" s="245"/>
      <c r="C1558" s="246"/>
      <c r="D1558" s="236" t="s">
        <v>161</v>
      </c>
      <c r="E1558" s="247" t="s">
        <v>21</v>
      </c>
      <c r="F1558" s="248" t="s">
        <v>1707</v>
      </c>
      <c r="G1558" s="246"/>
      <c r="H1558" s="249">
        <v>0.59999999999999998</v>
      </c>
      <c r="I1558" s="250"/>
      <c r="J1558" s="246"/>
      <c r="K1558" s="246"/>
      <c r="L1558" s="251"/>
      <c r="M1558" s="252"/>
      <c r="N1558" s="253"/>
      <c r="O1558" s="253"/>
      <c r="P1558" s="253"/>
      <c r="Q1558" s="253"/>
      <c r="R1558" s="253"/>
      <c r="S1558" s="253"/>
      <c r="T1558" s="254"/>
      <c r="U1558" s="14"/>
      <c r="V1558" s="14"/>
      <c r="W1558" s="14"/>
      <c r="X1558" s="14"/>
      <c r="Y1558" s="14"/>
      <c r="Z1558" s="14"/>
      <c r="AA1558" s="14"/>
      <c r="AB1558" s="14"/>
      <c r="AC1558" s="14"/>
      <c r="AD1558" s="14"/>
      <c r="AE1558" s="14"/>
      <c r="AT1558" s="255" t="s">
        <v>161</v>
      </c>
      <c r="AU1558" s="255" t="s">
        <v>81</v>
      </c>
      <c r="AV1558" s="14" t="s">
        <v>81</v>
      </c>
      <c r="AW1558" s="14" t="s">
        <v>34</v>
      </c>
      <c r="AX1558" s="14" t="s">
        <v>77</v>
      </c>
      <c r="AY1558" s="255" t="s">
        <v>149</v>
      </c>
    </row>
    <row r="1559" s="2" customFormat="1" ht="44.25" customHeight="1">
      <c r="A1559" s="41"/>
      <c r="B1559" s="42"/>
      <c r="C1559" s="216" t="s">
        <v>1708</v>
      </c>
      <c r="D1559" s="216" t="s">
        <v>152</v>
      </c>
      <c r="E1559" s="217" t="s">
        <v>1709</v>
      </c>
      <c r="F1559" s="218" t="s">
        <v>1710</v>
      </c>
      <c r="G1559" s="219" t="s">
        <v>310</v>
      </c>
      <c r="H1559" s="220">
        <v>12.699999999999999</v>
      </c>
      <c r="I1559" s="221"/>
      <c r="J1559" s="222">
        <f>ROUND(I1559*H1559,2)</f>
        <v>0</v>
      </c>
      <c r="K1559" s="218" t="s">
        <v>156</v>
      </c>
      <c r="L1559" s="47"/>
      <c r="M1559" s="223" t="s">
        <v>21</v>
      </c>
      <c r="N1559" s="224" t="s">
        <v>44</v>
      </c>
      <c r="O1559" s="87"/>
      <c r="P1559" s="225">
        <f>O1559*H1559</f>
        <v>0</v>
      </c>
      <c r="Q1559" s="225">
        <v>0</v>
      </c>
      <c r="R1559" s="225">
        <f>Q1559*H1559</f>
        <v>0</v>
      </c>
      <c r="S1559" s="225">
        <v>0</v>
      </c>
      <c r="T1559" s="226">
        <f>S1559*H1559</f>
        <v>0</v>
      </c>
      <c r="U1559" s="41"/>
      <c r="V1559" s="41"/>
      <c r="W1559" s="41"/>
      <c r="X1559" s="41"/>
      <c r="Y1559" s="41"/>
      <c r="Z1559" s="41"/>
      <c r="AA1559" s="41"/>
      <c r="AB1559" s="41"/>
      <c r="AC1559" s="41"/>
      <c r="AD1559" s="41"/>
      <c r="AE1559" s="41"/>
      <c r="AR1559" s="227" t="s">
        <v>157</v>
      </c>
      <c r="AT1559" s="227" t="s">
        <v>152</v>
      </c>
      <c r="AU1559" s="227" t="s">
        <v>81</v>
      </c>
      <c r="AY1559" s="20" t="s">
        <v>149</v>
      </c>
      <c r="BE1559" s="228">
        <f>IF(N1559="základní",J1559,0)</f>
        <v>0</v>
      </c>
      <c r="BF1559" s="228">
        <f>IF(N1559="snížená",J1559,0)</f>
        <v>0</v>
      </c>
      <c r="BG1559" s="228">
        <f>IF(N1559="zákl. přenesená",J1559,0)</f>
        <v>0</v>
      </c>
      <c r="BH1559" s="228">
        <f>IF(N1559="sníž. přenesená",J1559,0)</f>
        <v>0</v>
      </c>
      <c r="BI1559" s="228">
        <f>IF(N1559="nulová",J1559,0)</f>
        <v>0</v>
      </c>
      <c r="BJ1559" s="20" t="s">
        <v>77</v>
      </c>
      <c r="BK1559" s="228">
        <f>ROUND(I1559*H1559,2)</f>
        <v>0</v>
      </c>
      <c r="BL1559" s="20" t="s">
        <v>157</v>
      </c>
      <c r="BM1559" s="227" t="s">
        <v>1711</v>
      </c>
    </row>
    <row r="1560" s="2" customFormat="1">
      <c r="A1560" s="41"/>
      <c r="B1560" s="42"/>
      <c r="C1560" s="43"/>
      <c r="D1560" s="229" t="s">
        <v>159</v>
      </c>
      <c r="E1560" s="43"/>
      <c r="F1560" s="230" t="s">
        <v>1712</v>
      </c>
      <c r="G1560" s="43"/>
      <c r="H1560" s="43"/>
      <c r="I1560" s="231"/>
      <c r="J1560" s="43"/>
      <c r="K1560" s="43"/>
      <c r="L1560" s="47"/>
      <c r="M1560" s="232"/>
      <c r="N1560" s="233"/>
      <c r="O1560" s="87"/>
      <c r="P1560" s="87"/>
      <c r="Q1560" s="87"/>
      <c r="R1560" s="87"/>
      <c r="S1560" s="87"/>
      <c r="T1560" s="88"/>
      <c r="U1560" s="41"/>
      <c r="V1560" s="41"/>
      <c r="W1560" s="41"/>
      <c r="X1560" s="41"/>
      <c r="Y1560" s="41"/>
      <c r="Z1560" s="41"/>
      <c r="AA1560" s="41"/>
      <c r="AB1560" s="41"/>
      <c r="AC1560" s="41"/>
      <c r="AD1560" s="41"/>
      <c r="AE1560" s="41"/>
      <c r="AT1560" s="20" t="s">
        <v>159</v>
      </c>
      <c r="AU1560" s="20" t="s">
        <v>81</v>
      </c>
    </row>
    <row r="1561" s="14" customFormat="1">
      <c r="A1561" s="14"/>
      <c r="B1561" s="245"/>
      <c r="C1561" s="246"/>
      <c r="D1561" s="236" t="s">
        <v>161</v>
      </c>
      <c r="E1561" s="247" t="s">
        <v>21</v>
      </c>
      <c r="F1561" s="248" t="s">
        <v>1713</v>
      </c>
      <c r="G1561" s="246"/>
      <c r="H1561" s="249">
        <v>12.699999999999999</v>
      </c>
      <c r="I1561" s="250"/>
      <c r="J1561" s="246"/>
      <c r="K1561" s="246"/>
      <c r="L1561" s="251"/>
      <c r="M1561" s="252"/>
      <c r="N1561" s="253"/>
      <c r="O1561" s="253"/>
      <c r="P1561" s="253"/>
      <c r="Q1561" s="253"/>
      <c r="R1561" s="253"/>
      <c r="S1561" s="253"/>
      <c r="T1561" s="254"/>
      <c r="U1561" s="14"/>
      <c r="V1561" s="14"/>
      <c r="W1561" s="14"/>
      <c r="X1561" s="14"/>
      <c r="Y1561" s="14"/>
      <c r="Z1561" s="14"/>
      <c r="AA1561" s="14"/>
      <c r="AB1561" s="14"/>
      <c r="AC1561" s="14"/>
      <c r="AD1561" s="14"/>
      <c r="AE1561" s="14"/>
      <c r="AT1561" s="255" t="s">
        <v>161</v>
      </c>
      <c r="AU1561" s="255" t="s">
        <v>81</v>
      </c>
      <c r="AV1561" s="14" t="s">
        <v>81</v>
      </c>
      <c r="AW1561" s="14" t="s">
        <v>34</v>
      </c>
      <c r="AX1561" s="14" t="s">
        <v>77</v>
      </c>
      <c r="AY1561" s="255" t="s">
        <v>149</v>
      </c>
    </row>
    <row r="1562" s="2" customFormat="1" ht="16.5" customHeight="1">
      <c r="A1562" s="41"/>
      <c r="B1562" s="42"/>
      <c r="C1562" s="216" t="s">
        <v>1714</v>
      </c>
      <c r="D1562" s="216" t="s">
        <v>152</v>
      </c>
      <c r="E1562" s="217" t="s">
        <v>1715</v>
      </c>
      <c r="F1562" s="218" t="s">
        <v>1716</v>
      </c>
      <c r="G1562" s="219" t="s">
        <v>310</v>
      </c>
      <c r="H1562" s="220">
        <v>3.6000000000000001</v>
      </c>
      <c r="I1562" s="221"/>
      <c r="J1562" s="222">
        <f>ROUND(I1562*H1562,2)</f>
        <v>0</v>
      </c>
      <c r="K1562" s="218" t="s">
        <v>21</v>
      </c>
      <c r="L1562" s="47"/>
      <c r="M1562" s="223" t="s">
        <v>21</v>
      </c>
      <c r="N1562" s="224" t="s">
        <v>44</v>
      </c>
      <c r="O1562" s="87"/>
      <c r="P1562" s="225">
        <f>O1562*H1562</f>
        <v>0</v>
      </c>
      <c r="Q1562" s="225">
        <v>0</v>
      </c>
      <c r="R1562" s="225">
        <f>Q1562*H1562</f>
        <v>0</v>
      </c>
      <c r="S1562" s="225">
        <v>0</v>
      </c>
      <c r="T1562" s="226">
        <f>S1562*H1562</f>
        <v>0</v>
      </c>
      <c r="U1562" s="41"/>
      <c r="V1562" s="41"/>
      <c r="W1562" s="41"/>
      <c r="X1562" s="41"/>
      <c r="Y1562" s="41"/>
      <c r="Z1562" s="41"/>
      <c r="AA1562" s="41"/>
      <c r="AB1562" s="41"/>
      <c r="AC1562" s="41"/>
      <c r="AD1562" s="41"/>
      <c r="AE1562" s="41"/>
      <c r="AR1562" s="227" t="s">
        <v>157</v>
      </c>
      <c r="AT1562" s="227" t="s">
        <v>152</v>
      </c>
      <c r="AU1562" s="227" t="s">
        <v>81</v>
      </c>
      <c r="AY1562" s="20" t="s">
        <v>149</v>
      </c>
      <c r="BE1562" s="228">
        <f>IF(N1562="základní",J1562,0)</f>
        <v>0</v>
      </c>
      <c r="BF1562" s="228">
        <f>IF(N1562="snížená",J1562,0)</f>
        <v>0</v>
      </c>
      <c r="BG1562" s="228">
        <f>IF(N1562="zákl. přenesená",J1562,0)</f>
        <v>0</v>
      </c>
      <c r="BH1562" s="228">
        <f>IF(N1562="sníž. přenesená",J1562,0)</f>
        <v>0</v>
      </c>
      <c r="BI1562" s="228">
        <f>IF(N1562="nulová",J1562,0)</f>
        <v>0</v>
      </c>
      <c r="BJ1562" s="20" t="s">
        <v>77</v>
      </c>
      <c r="BK1562" s="228">
        <f>ROUND(I1562*H1562,2)</f>
        <v>0</v>
      </c>
      <c r="BL1562" s="20" t="s">
        <v>157</v>
      </c>
      <c r="BM1562" s="227" t="s">
        <v>1717</v>
      </c>
    </row>
    <row r="1563" s="14" customFormat="1">
      <c r="A1563" s="14"/>
      <c r="B1563" s="245"/>
      <c r="C1563" s="246"/>
      <c r="D1563" s="236" t="s">
        <v>161</v>
      </c>
      <c r="E1563" s="247" t="s">
        <v>21</v>
      </c>
      <c r="F1563" s="248" t="s">
        <v>1718</v>
      </c>
      <c r="G1563" s="246"/>
      <c r="H1563" s="249">
        <v>3.6000000000000001</v>
      </c>
      <c r="I1563" s="250"/>
      <c r="J1563" s="246"/>
      <c r="K1563" s="246"/>
      <c r="L1563" s="251"/>
      <c r="M1563" s="252"/>
      <c r="N1563" s="253"/>
      <c r="O1563" s="253"/>
      <c r="P1563" s="253"/>
      <c r="Q1563" s="253"/>
      <c r="R1563" s="253"/>
      <c r="S1563" s="253"/>
      <c r="T1563" s="254"/>
      <c r="U1563" s="14"/>
      <c r="V1563" s="14"/>
      <c r="W1563" s="14"/>
      <c r="X1563" s="14"/>
      <c r="Y1563" s="14"/>
      <c r="Z1563" s="14"/>
      <c r="AA1563" s="14"/>
      <c r="AB1563" s="14"/>
      <c r="AC1563" s="14"/>
      <c r="AD1563" s="14"/>
      <c r="AE1563" s="14"/>
      <c r="AT1563" s="255" t="s">
        <v>161</v>
      </c>
      <c r="AU1563" s="255" t="s">
        <v>81</v>
      </c>
      <c r="AV1563" s="14" t="s">
        <v>81</v>
      </c>
      <c r="AW1563" s="14" t="s">
        <v>34</v>
      </c>
      <c r="AX1563" s="14" t="s">
        <v>73</v>
      </c>
      <c r="AY1563" s="255" t="s">
        <v>149</v>
      </c>
    </row>
    <row r="1564" s="15" customFormat="1">
      <c r="A1564" s="15"/>
      <c r="B1564" s="256"/>
      <c r="C1564" s="257"/>
      <c r="D1564" s="236" t="s">
        <v>161</v>
      </c>
      <c r="E1564" s="258" t="s">
        <v>21</v>
      </c>
      <c r="F1564" s="259" t="s">
        <v>164</v>
      </c>
      <c r="G1564" s="257"/>
      <c r="H1564" s="260">
        <v>3.6000000000000001</v>
      </c>
      <c r="I1564" s="261"/>
      <c r="J1564" s="257"/>
      <c r="K1564" s="257"/>
      <c r="L1564" s="262"/>
      <c r="M1564" s="263"/>
      <c r="N1564" s="264"/>
      <c r="O1564" s="264"/>
      <c r="P1564" s="264"/>
      <c r="Q1564" s="264"/>
      <c r="R1564" s="264"/>
      <c r="S1564" s="264"/>
      <c r="T1564" s="265"/>
      <c r="U1564" s="15"/>
      <c r="V1564" s="15"/>
      <c r="W1564" s="15"/>
      <c r="X1564" s="15"/>
      <c r="Y1564" s="15"/>
      <c r="Z1564" s="15"/>
      <c r="AA1564" s="15"/>
      <c r="AB1564" s="15"/>
      <c r="AC1564" s="15"/>
      <c r="AD1564" s="15"/>
      <c r="AE1564" s="15"/>
      <c r="AT1564" s="266" t="s">
        <v>161</v>
      </c>
      <c r="AU1564" s="266" t="s">
        <v>81</v>
      </c>
      <c r="AV1564" s="15" t="s">
        <v>157</v>
      </c>
      <c r="AW1564" s="15" t="s">
        <v>34</v>
      </c>
      <c r="AX1564" s="15" t="s">
        <v>77</v>
      </c>
      <c r="AY1564" s="266" t="s">
        <v>149</v>
      </c>
    </row>
    <row r="1565" s="12" customFormat="1" ht="22.8" customHeight="1">
      <c r="A1565" s="12"/>
      <c r="B1565" s="200"/>
      <c r="C1565" s="201"/>
      <c r="D1565" s="202" t="s">
        <v>72</v>
      </c>
      <c r="E1565" s="214" t="s">
        <v>305</v>
      </c>
      <c r="F1565" s="214" t="s">
        <v>306</v>
      </c>
      <c r="G1565" s="201"/>
      <c r="H1565" s="201"/>
      <c r="I1565" s="204"/>
      <c r="J1565" s="215">
        <f>BK1565</f>
        <v>0</v>
      </c>
      <c r="K1565" s="201"/>
      <c r="L1565" s="206"/>
      <c r="M1565" s="207"/>
      <c r="N1565" s="208"/>
      <c r="O1565" s="208"/>
      <c r="P1565" s="209">
        <f>SUM(P1566:P1574)</f>
        <v>0</v>
      </c>
      <c r="Q1565" s="208"/>
      <c r="R1565" s="209">
        <f>SUM(R1566:R1574)</f>
        <v>0</v>
      </c>
      <c r="S1565" s="208"/>
      <c r="T1565" s="210">
        <f>SUM(T1566:T1574)</f>
        <v>0</v>
      </c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R1565" s="211" t="s">
        <v>77</v>
      </c>
      <c r="AT1565" s="212" t="s">
        <v>72</v>
      </c>
      <c r="AU1565" s="212" t="s">
        <v>77</v>
      </c>
      <c r="AY1565" s="211" t="s">
        <v>149</v>
      </c>
      <c r="BK1565" s="213">
        <f>SUM(BK1566:BK1574)</f>
        <v>0</v>
      </c>
    </row>
    <row r="1566" s="2" customFormat="1" ht="66.75" customHeight="1">
      <c r="A1566" s="41"/>
      <c r="B1566" s="42"/>
      <c r="C1566" s="216" t="s">
        <v>1719</v>
      </c>
      <c r="D1566" s="216" t="s">
        <v>152</v>
      </c>
      <c r="E1566" s="217" t="s">
        <v>308</v>
      </c>
      <c r="F1566" s="218" t="s">
        <v>309</v>
      </c>
      <c r="G1566" s="219" t="s">
        <v>310</v>
      </c>
      <c r="H1566" s="220">
        <v>255.53899999999999</v>
      </c>
      <c r="I1566" s="221"/>
      <c r="J1566" s="222">
        <f>ROUND(I1566*H1566,2)</f>
        <v>0</v>
      </c>
      <c r="K1566" s="218" t="s">
        <v>156</v>
      </c>
      <c r="L1566" s="47"/>
      <c r="M1566" s="223" t="s">
        <v>21</v>
      </c>
      <c r="N1566" s="224" t="s">
        <v>44</v>
      </c>
      <c r="O1566" s="87"/>
      <c r="P1566" s="225">
        <f>O1566*H1566</f>
        <v>0</v>
      </c>
      <c r="Q1566" s="225">
        <v>0</v>
      </c>
      <c r="R1566" s="225">
        <f>Q1566*H1566</f>
        <v>0</v>
      </c>
      <c r="S1566" s="225">
        <v>0</v>
      </c>
      <c r="T1566" s="226">
        <f>S1566*H1566</f>
        <v>0</v>
      </c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R1566" s="227" t="s">
        <v>157</v>
      </c>
      <c r="AT1566" s="227" t="s">
        <v>152</v>
      </c>
      <c r="AU1566" s="227" t="s">
        <v>81</v>
      </c>
      <c r="AY1566" s="20" t="s">
        <v>149</v>
      </c>
      <c r="BE1566" s="228">
        <f>IF(N1566="základní",J1566,0)</f>
        <v>0</v>
      </c>
      <c r="BF1566" s="228">
        <f>IF(N1566="snížená",J1566,0)</f>
        <v>0</v>
      </c>
      <c r="BG1566" s="228">
        <f>IF(N1566="zákl. přenesená",J1566,0)</f>
        <v>0</v>
      </c>
      <c r="BH1566" s="228">
        <f>IF(N1566="sníž. přenesená",J1566,0)</f>
        <v>0</v>
      </c>
      <c r="BI1566" s="228">
        <f>IF(N1566="nulová",J1566,0)</f>
        <v>0</v>
      </c>
      <c r="BJ1566" s="20" t="s">
        <v>77</v>
      </c>
      <c r="BK1566" s="228">
        <f>ROUND(I1566*H1566,2)</f>
        <v>0</v>
      </c>
      <c r="BL1566" s="20" t="s">
        <v>157</v>
      </c>
      <c r="BM1566" s="227" t="s">
        <v>311</v>
      </c>
    </row>
    <row r="1567" s="2" customFormat="1">
      <c r="A1567" s="41"/>
      <c r="B1567" s="42"/>
      <c r="C1567" s="43"/>
      <c r="D1567" s="229" t="s">
        <v>159</v>
      </c>
      <c r="E1567" s="43"/>
      <c r="F1567" s="230" t="s">
        <v>312</v>
      </c>
      <c r="G1567" s="43"/>
      <c r="H1567" s="43"/>
      <c r="I1567" s="231"/>
      <c r="J1567" s="43"/>
      <c r="K1567" s="43"/>
      <c r="L1567" s="47"/>
      <c r="M1567" s="232"/>
      <c r="N1567" s="233"/>
      <c r="O1567" s="87"/>
      <c r="P1567" s="87"/>
      <c r="Q1567" s="87"/>
      <c r="R1567" s="87"/>
      <c r="S1567" s="87"/>
      <c r="T1567" s="88"/>
      <c r="U1567" s="41"/>
      <c r="V1567" s="41"/>
      <c r="W1567" s="41"/>
      <c r="X1567" s="41"/>
      <c r="Y1567" s="41"/>
      <c r="Z1567" s="41"/>
      <c r="AA1567" s="41"/>
      <c r="AB1567" s="41"/>
      <c r="AC1567" s="41"/>
      <c r="AD1567" s="41"/>
      <c r="AE1567" s="41"/>
      <c r="AT1567" s="20" t="s">
        <v>159</v>
      </c>
      <c r="AU1567" s="20" t="s">
        <v>81</v>
      </c>
    </row>
    <row r="1568" s="14" customFormat="1">
      <c r="A1568" s="14"/>
      <c r="B1568" s="245"/>
      <c r="C1568" s="246"/>
      <c r="D1568" s="236" t="s">
        <v>161</v>
      </c>
      <c r="E1568" s="247" t="s">
        <v>21</v>
      </c>
      <c r="F1568" s="248" t="s">
        <v>1720</v>
      </c>
      <c r="G1568" s="246"/>
      <c r="H1568" s="249">
        <v>317.92599999999999</v>
      </c>
      <c r="I1568" s="250"/>
      <c r="J1568" s="246"/>
      <c r="K1568" s="246"/>
      <c r="L1568" s="251"/>
      <c r="M1568" s="252"/>
      <c r="N1568" s="253"/>
      <c r="O1568" s="253"/>
      <c r="P1568" s="253"/>
      <c r="Q1568" s="253"/>
      <c r="R1568" s="253"/>
      <c r="S1568" s="253"/>
      <c r="T1568" s="254"/>
      <c r="U1568" s="14"/>
      <c r="V1568" s="14"/>
      <c r="W1568" s="14"/>
      <c r="X1568" s="14"/>
      <c r="Y1568" s="14"/>
      <c r="Z1568" s="14"/>
      <c r="AA1568" s="14"/>
      <c r="AB1568" s="14"/>
      <c r="AC1568" s="14"/>
      <c r="AD1568" s="14"/>
      <c r="AE1568" s="14"/>
      <c r="AT1568" s="255" t="s">
        <v>161</v>
      </c>
      <c r="AU1568" s="255" t="s">
        <v>81</v>
      </c>
      <c r="AV1568" s="14" t="s">
        <v>81</v>
      </c>
      <c r="AW1568" s="14" t="s">
        <v>34</v>
      </c>
      <c r="AX1568" s="14" t="s">
        <v>73</v>
      </c>
      <c r="AY1568" s="255" t="s">
        <v>149</v>
      </c>
    </row>
    <row r="1569" s="14" customFormat="1">
      <c r="A1569" s="14"/>
      <c r="B1569" s="245"/>
      <c r="C1569" s="246"/>
      <c r="D1569" s="236" t="s">
        <v>161</v>
      </c>
      <c r="E1569" s="247" t="s">
        <v>21</v>
      </c>
      <c r="F1569" s="248" t="s">
        <v>1721</v>
      </c>
      <c r="G1569" s="246"/>
      <c r="H1569" s="249">
        <v>-62.387</v>
      </c>
      <c r="I1569" s="250"/>
      <c r="J1569" s="246"/>
      <c r="K1569" s="246"/>
      <c r="L1569" s="251"/>
      <c r="M1569" s="252"/>
      <c r="N1569" s="253"/>
      <c r="O1569" s="253"/>
      <c r="P1569" s="253"/>
      <c r="Q1569" s="253"/>
      <c r="R1569" s="253"/>
      <c r="S1569" s="253"/>
      <c r="T1569" s="254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255" t="s">
        <v>161</v>
      </c>
      <c r="AU1569" s="255" t="s">
        <v>81</v>
      </c>
      <c r="AV1569" s="14" t="s">
        <v>81</v>
      </c>
      <c r="AW1569" s="14" t="s">
        <v>34</v>
      </c>
      <c r="AX1569" s="14" t="s">
        <v>73</v>
      </c>
      <c r="AY1569" s="255" t="s">
        <v>149</v>
      </c>
    </row>
    <row r="1570" s="15" customFormat="1">
      <c r="A1570" s="15"/>
      <c r="B1570" s="256"/>
      <c r="C1570" s="257"/>
      <c r="D1570" s="236" t="s">
        <v>161</v>
      </c>
      <c r="E1570" s="258" t="s">
        <v>21</v>
      </c>
      <c r="F1570" s="259" t="s">
        <v>164</v>
      </c>
      <c r="G1570" s="257"/>
      <c r="H1570" s="260">
        <v>255.53899999999999</v>
      </c>
      <c r="I1570" s="261"/>
      <c r="J1570" s="257"/>
      <c r="K1570" s="257"/>
      <c r="L1570" s="262"/>
      <c r="M1570" s="263"/>
      <c r="N1570" s="264"/>
      <c r="O1570" s="264"/>
      <c r="P1570" s="264"/>
      <c r="Q1570" s="264"/>
      <c r="R1570" s="264"/>
      <c r="S1570" s="264"/>
      <c r="T1570" s="265"/>
      <c r="U1570" s="15"/>
      <c r="V1570" s="15"/>
      <c r="W1570" s="15"/>
      <c r="X1570" s="15"/>
      <c r="Y1570" s="15"/>
      <c r="Z1570" s="15"/>
      <c r="AA1570" s="15"/>
      <c r="AB1570" s="15"/>
      <c r="AC1570" s="15"/>
      <c r="AD1570" s="15"/>
      <c r="AE1570" s="15"/>
      <c r="AT1570" s="266" t="s">
        <v>161</v>
      </c>
      <c r="AU1570" s="266" t="s">
        <v>81</v>
      </c>
      <c r="AV1570" s="15" t="s">
        <v>157</v>
      </c>
      <c r="AW1570" s="15" t="s">
        <v>34</v>
      </c>
      <c r="AX1570" s="15" t="s">
        <v>77</v>
      </c>
      <c r="AY1570" s="266" t="s">
        <v>149</v>
      </c>
    </row>
    <row r="1571" s="2" customFormat="1" ht="37.8" customHeight="1">
      <c r="A1571" s="41"/>
      <c r="B1571" s="42"/>
      <c r="C1571" s="216" t="s">
        <v>1722</v>
      </c>
      <c r="D1571" s="216" t="s">
        <v>152</v>
      </c>
      <c r="E1571" s="217" t="s">
        <v>1723</v>
      </c>
      <c r="F1571" s="218" t="s">
        <v>1724</v>
      </c>
      <c r="G1571" s="219" t="s">
        <v>310</v>
      </c>
      <c r="H1571" s="220">
        <v>62.387</v>
      </c>
      <c r="I1571" s="221"/>
      <c r="J1571" s="222">
        <f>ROUND(I1571*H1571,2)</f>
        <v>0</v>
      </c>
      <c r="K1571" s="218" t="s">
        <v>156</v>
      </c>
      <c r="L1571" s="47"/>
      <c r="M1571" s="223" t="s">
        <v>21</v>
      </c>
      <c r="N1571" s="224" t="s">
        <v>44</v>
      </c>
      <c r="O1571" s="87"/>
      <c r="P1571" s="225">
        <f>O1571*H1571</f>
        <v>0</v>
      </c>
      <c r="Q1571" s="225">
        <v>0</v>
      </c>
      <c r="R1571" s="225">
        <f>Q1571*H1571</f>
        <v>0</v>
      </c>
      <c r="S1571" s="225">
        <v>0</v>
      </c>
      <c r="T1571" s="226">
        <f>S1571*H1571</f>
        <v>0</v>
      </c>
      <c r="U1571" s="41"/>
      <c r="V1571" s="41"/>
      <c r="W1571" s="41"/>
      <c r="X1571" s="41"/>
      <c r="Y1571" s="41"/>
      <c r="Z1571" s="41"/>
      <c r="AA1571" s="41"/>
      <c r="AB1571" s="41"/>
      <c r="AC1571" s="41"/>
      <c r="AD1571" s="41"/>
      <c r="AE1571" s="41"/>
      <c r="AR1571" s="227" t="s">
        <v>157</v>
      </c>
      <c r="AT1571" s="227" t="s">
        <v>152</v>
      </c>
      <c r="AU1571" s="227" t="s">
        <v>81</v>
      </c>
      <c r="AY1571" s="20" t="s">
        <v>149</v>
      </c>
      <c r="BE1571" s="228">
        <f>IF(N1571="základní",J1571,0)</f>
        <v>0</v>
      </c>
      <c r="BF1571" s="228">
        <f>IF(N1571="snížená",J1571,0)</f>
        <v>0</v>
      </c>
      <c r="BG1571" s="228">
        <f>IF(N1571="zákl. přenesená",J1571,0)</f>
        <v>0</v>
      </c>
      <c r="BH1571" s="228">
        <f>IF(N1571="sníž. přenesená",J1571,0)</f>
        <v>0</v>
      </c>
      <c r="BI1571" s="228">
        <f>IF(N1571="nulová",J1571,0)</f>
        <v>0</v>
      </c>
      <c r="BJ1571" s="20" t="s">
        <v>77</v>
      </c>
      <c r="BK1571" s="228">
        <f>ROUND(I1571*H1571,2)</f>
        <v>0</v>
      </c>
      <c r="BL1571" s="20" t="s">
        <v>157</v>
      </c>
      <c r="BM1571" s="227" t="s">
        <v>1725</v>
      </c>
    </row>
    <row r="1572" s="2" customFormat="1">
      <c r="A1572" s="41"/>
      <c r="B1572" s="42"/>
      <c r="C1572" s="43"/>
      <c r="D1572" s="229" t="s">
        <v>159</v>
      </c>
      <c r="E1572" s="43"/>
      <c r="F1572" s="230" t="s">
        <v>1726</v>
      </c>
      <c r="G1572" s="43"/>
      <c r="H1572" s="43"/>
      <c r="I1572" s="231"/>
      <c r="J1572" s="43"/>
      <c r="K1572" s="43"/>
      <c r="L1572" s="47"/>
      <c r="M1572" s="232"/>
      <c r="N1572" s="233"/>
      <c r="O1572" s="87"/>
      <c r="P1572" s="87"/>
      <c r="Q1572" s="87"/>
      <c r="R1572" s="87"/>
      <c r="S1572" s="87"/>
      <c r="T1572" s="88"/>
      <c r="U1572" s="41"/>
      <c r="V1572" s="41"/>
      <c r="W1572" s="41"/>
      <c r="X1572" s="41"/>
      <c r="Y1572" s="41"/>
      <c r="Z1572" s="41"/>
      <c r="AA1572" s="41"/>
      <c r="AB1572" s="41"/>
      <c r="AC1572" s="41"/>
      <c r="AD1572" s="41"/>
      <c r="AE1572" s="41"/>
      <c r="AT1572" s="20" t="s">
        <v>159</v>
      </c>
      <c r="AU1572" s="20" t="s">
        <v>81</v>
      </c>
    </row>
    <row r="1573" s="14" customFormat="1">
      <c r="A1573" s="14"/>
      <c r="B1573" s="245"/>
      <c r="C1573" s="246"/>
      <c r="D1573" s="236" t="s">
        <v>161</v>
      </c>
      <c r="E1573" s="247" t="s">
        <v>21</v>
      </c>
      <c r="F1573" s="248" t="s">
        <v>1727</v>
      </c>
      <c r="G1573" s="246"/>
      <c r="H1573" s="249">
        <v>62.387</v>
      </c>
      <c r="I1573" s="250"/>
      <c r="J1573" s="246"/>
      <c r="K1573" s="246"/>
      <c r="L1573" s="251"/>
      <c r="M1573" s="252"/>
      <c r="N1573" s="253"/>
      <c r="O1573" s="253"/>
      <c r="P1573" s="253"/>
      <c r="Q1573" s="253"/>
      <c r="R1573" s="253"/>
      <c r="S1573" s="253"/>
      <c r="T1573" s="254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55" t="s">
        <v>161</v>
      </c>
      <c r="AU1573" s="255" t="s">
        <v>81</v>
      </c>
      <c r="AV1573" s="14" t="s">
        <v>81</v>
      </c>
      <c r="AW1573" s="14" t="s">
        <v>34</v>
      </c>
      <c r="AX1573" s="14" t="s">
        <v>73</v>
      </c>
      <c r="AY1573" s="255" t="s">
        <v>149</v>
      </c>
    </row>
    <row r="1574" s="15" customFormat="1">
      <c r="A1574" s="15"/>
      <c r="B1574" s="256"/>
      <c r="C1574" s="257"/>
      <c r="D1574" s="236" t="s">
        <v>161</v>
      </c>
      <c r="E1574" s="258" t="s">
        <v>21</v>
      </c>
      <c r="F1574" s="259" t="s">
        <v>164</v>
      </c>
      <c r="G1574" s="257"/>
      <c r="H1574" s="260">
        <v>62.387</v>
      </c>
      <c r="I1574" s="261"/>
      <c r="J1574" s="257"/>
      <c r="K1574" s="257"/>
      <c r="L1574" s="262"/>
      <c r="M1574" s="263"/>
      <c r="N1574" s="264"/>
      <c r="O1574" s="264"/>
      <c r="P1574" s="264"/>
      <c r="Q1574" s="264"/>
      <c r="R1574" s="264"/>
      <c r="S1574" s="264"/>
      <c r="T1574" s="265"/>
      <c r="U1574" s="15"/>
      <c r="V1574" s="15"/>
      <c r="W1574" s="15"/>
      <c r="X1574" s="15"/>
      <c r="Y1574" s="15"/>
      <c r="Z1574" s="15"/>
      <c r="AA1574" s="15"/>
      <c r="AB1574" s="15"/>
      <c r="AC1574" s="15"/>
      <c r="AD1574" s="15"/>
      <c r="AE1574" s="15"/>
      <c r="AT1574" s="266" t="s">
        <v>161</v>
      </c>
      <c r="AU1574" s="266" t="s">
        <v>81</v>
      </c>
      <c r="AV1574" s="15" t="s">
        <v>157</v>
      </c>
      <c r="AW1574" s="15" t="s">
        <v>34</v>
      </c>
      <c r="AX1574" s="15" t="s">
        <v>77</v>
      </c>
      <c r="AY1574" s="266" t="s">
        <v>149</v>
      </c>
    </row>
    <row r="1575" s="12" customFormat="1" ht="25.92" customHeight="1">
      <c r="A1575" s="12"/>
      <c r="B1575" s="200"/>
      <c r="C1575" s="201"/>
      <c r="D1575" s="202" t="s">
        <v>72</v>
      </c>
      <c r="E1575" s="203" t="s">
        <v>313</v>
      </c>
      <c r="F1575" s="203" t="s">
        <v>314</v>
      </c>
      <c r="G1575" s="201"/>
      <c r="H1575" s="201"/>
      <c r="I1575" s="204"/>
      <c r="J1575" s="205">
        <f>BK1575</f>
        <v>0</v>
      </c>
      <c r="K1575" s="201"/>
      <c r="L1575" s="206"/>
      <c r="M1575" s="207"/>
      <c r="N1575" s="208"/>
      <c r="O1575" s="208"/>
      <c r="P1575" s="209">
        <f>P1576+P1615+P1732+P2030+P2038+P2168+P2202+P2377+P2383+P2430+P2629</f>
        <v>0</v>
      </c>
      <c r="Q1575" s="208"/>
      <c r="R1575" s="209">
        <f>R1576+R1615+R1732+R2030+R2038+R2168+R2202+R2377+R2383+R2430+R2629</f>
        <v>70.060909729999992</v>
      </c>
      <c r="S1575" s="208"/>
      <c r="T1575" s="210">
        <f>T1576+T1615+T1732+T2030+T2038+T2168+T2202+T2377+T2383+T2430+T2629</f>
        <v>9.952180199999999</v>
      </c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2"/>
      <c r="AR1575" s="211" t="s">
        <v>81</v>
      </c>
      <c r="AT1575" s="212" t="s">
        <v>72</v>
      </c>
      <c r="AU1575" s="212" t="s">
        <v>73</v>
      </c>
      <c r="AY1575" s="211" t="s">
        <v>149</v>
      </c>
      <c r="BK1575" s="213">
        <f>BK1576+BK1615+BK1732+BK2030+BK2038+BK2168+BK2202+BK2377+BK2383+BK2430+BK2629</f>
        <v>0</v>
      </c>
    </row>
    <row r="1576" s="12" customFormat="1" ht="22.8" customHeight="1">
      <c r="A1576" s="12"/>
      <c r="B1576" s="200"/>
      <c r="C1576" s="201"/>
      <c r="D1576" s="202" t="s">
        <v>72</v>
      </c>
      <c r="E1576" s="214" t="s">
        <v>1728</v>
      </c>
      <c r="F1576" s="214" t="s">
        <v>1729</v>
      </c>
      <c r="G1576" s="201"/>
      <c r="H1576" s="201"/>
      <c r="I1576" s="204"/>
      <c r="J1576" s="215">
        <f>BK1576</f>
        <v>0</v>
      </c>
      <c r="K1576" s="201"/>
      <c r="L1576" s="206"/>
      <c r="M1576" s="207"/>
      <c r="N1576" s="208"/>
      <c r="O1576" s="208"/>
      <c r="P1576" s="209">
        <f>SUM(P1577:P1614)</f>
        <v>0</v>
      </c>
      <c r="Q1576" s="208"/>
      <c r="R1576" s="209">
        <f>SUM(R1577:R1614)</f>
        <v>0.76862310000000011</v>
      </c>
      <c r="S1576" s="208"/>
      <c r="T1576" s="210">
        <f>SUM(T1577:T1614)</f>
        <v>0</v>
      </c>
      <c r="U1576" s="12"/>
      <c r="V1576" s="12"/>
      <c r="W1576" s="12"/>
      <c r="X1576" s="12"/>
      <c r="Y1576" s="12"/>
      <c r="Z1576" s="12"/>
      <c r="AA1576" s="12"/>
      <c r="AB1576" s="12"/>
      <c r="AC1576" s="12"/>
      <c r="AD1576" s="12"/>
      <c r="AE1576" s="12"/>
      <c r="AR1576" s="211" t="s">
        <v>81</v>
      </c>
      <c r="AT1576" s="212" t="s">
        <v>72</v>
      </c>
      <c r="AU1576" s="212" t="s">
        <v>77</v>
      </c>
      <c r="AY1576" s="211" t="s">
        <v>149</v>
      </c>
      <c r="BK1576" s="213">
        <f>SUM(BK1577:BK1614)</f>
        <v>0</v>
      </c>
    </row>
    <row r="1577" s="2" customFormat="1" ht="37.8" customHeight="1">
      <c r="A1577" s="41"/>
      <c r="B1577" s="42"/>
      <c r="C1577" s="216" t="s">
        <v>1730</v>
      </c>
      <c r="D1577" s="216" t="s">
        <v>152</v>
      </c>
      <c r="E1577" s="217" t="s">
        <v>1731</v>
      </c>
      <c r="F1577" s="218" t="s">
        <v>1732</v>
      </c>
      <c r="G1577" s="219" t="s">
        <v>155</v>
      </c>
      <c r="H1577" s="220">
        <v>51.417999999999999</v>
      </c>
      <c r="I1577" s="221"/>
      <c r="J1577" s="222">
        <f>ROUND(I1577*H1577,2)</f>
        <v>0</v>
      </c>
      <c r="K1577" s="218" t="s">
        <v>156</v>
      </c>
      <c r="L1577" s="47"/>
      <c r="M1577" s="223" t="s">
        <v>21</v>
      </c>
      <c r="N1577" s="224" t="s">
        <v>44</v>
      </c>
      <c r="O1577" s="87"/>
      <c r="P1577" s="225">
        <f>O1577*H1577</f>
        <v>0</v>
      </c>
      <c r="Q1577" s="225">
        <v>0</v>
      </c>
      <c r="R1577" s="225">
        <f>Q1577*H1577</f>
        <v>0</v>
      </c>
      <c r="S1577" s="225">
        <v>0</v>
      </c>
      <c r="T1577" s="226">
        <f>S1577*H1577</f>
        <v>0</v>
      </c>
      <c r="U1577" s="41"/>
      <c r="V1577" s="41"/>
      <c r="W1577" s="41"/>
      <c r="X1577" s="41"/>
      <c r="Y1577" s="41"/>
      <c r="Z1577" s="41"/>
      <c r="AA1577" s="41"/>
      <c r="AB1577" s="41"/>
      <c r="AC1577" s="41"/>
      <c r="AD1577" s="41"/>
      <c r="AE1577" s="41"/>
      <c r="AR1577" s="227" t="s">
        <v>256</v>
      </c>
      <c r="AT1577" s="227" t="s">
        <v>152</v>
      </c>
      <c r="AU1577" s="227" t="s">
        <v>81</v>
      </c>
      <c r="AY1577" s="20" t="s">
        <v>149</v>
      </c>
      <c r="BE1577" s="228">
        <f>IF(N1577="základní",J1577,0)</f>
        <v>0</v>
      </c>
      <c r="BF1577" s="228">
        <f>IF(N1577="snížená",J1577,0)</f>
        <v>0</v>
      </c>
      <c r="BG1577" s="228">
        <f>IF(N1577="zákl. přenesená",J1577,0)</f>
        <v>0</v>
      </c>
      <c r="BH1577" s="228">
        <f>IF(N1577="sníž. přenesená",J1577,0)</f>
        <v>0</v>
      </c>
      <c r="BI1577" s="228">
        <f>IF(N1577="nulová",J1577,0)</f>
        <v>0</v>
      </c>
      <c r="BJ1577" s="20" t="s">
        <v>77</v>
      </c>
      <c r="BK1577" s="228">
        <f>ROUND(I1577*H1577,2)</f>
        <v>0</v>
      </c>
      <c r="BL1577" s="20" t="s">
        <v>256</v>
      </c>
      <c r="BM1577" s="227" t="s">
        <v>1733</v>
      </c>
    </row>
    <row r="1578" s="2" customFormat="1">
      <c r="A1578" s="41"/>
      <c r="B1578" s="42"/>
      <c r="C1578" s="43"/>
      <c r="D1578" s="229" t="s">
        <v>159</v>
      </c>
      <c r="E1578" s="43"/>
      <c r="F1578" s="230" t="s">
        <v>1734</v>
      </c>
      <c r="G1578" s="43"/>
      <c r="H1578" s="43"/>
      <c r="I1578" s="231"/>
      <c r="J1578" s="43"/>
      <c r="K1578" s="43"/>
      <c r="L1578" s="47"/>
      <c r="M1578" s="232"/>
      <c r="N1578" s="233"/>
      <c r="O1578" s="87"/>
      <c r="P1578" s="87"/>
      <c r="Q1578" s="87"/>
      <c r="R1578" s="87"/>
      <c r="S1578" s="87"/>
      <c r="T1578" s="88"/>
      <c r="U1578" s="41"/>
      <c r="V1578" s="41"/>
      <c r="W1578" s="41"/>
      <c r="X1578" s="41"/>
      <c r="Y1578" s="41"/>
      <c r="Z1578" s="41"/>
      <c r="AA1578" s="41"/>
      <c r="AB1578" s="41"/>
      <c r="AC1578" s="41"/>
      <c r="AD1578" s="41"/>
      <c r="AE1578" s="41"/>
      <c r="AT1578" s="20" t="s">
        <v>159</v>
      </c>
      <c r="AU1578" s="20" t="s">
        <v>81</v>
      </c>
    </row>
    <row r="1579" s="13" customFormat="1">
      <c r="A1579" s="13"/>
      <c r="B1579" s="234"/>
      <c r="C1579" s="235"/>
      <c r="D1579" s="236" t="s">
        <v>161</v>
      </c>
      <c r="E1579" s="237" t="s">
        <v>21</v>
      </c>
      <c r="F1579" s="238" t="s">
        <v>1206</v>
      </c>
      <c r="G1579" s="235"/>
      <c r="H1579" s="237" t="s">
        <v>21</v>
      </c>
      <c r="I1579" s="239"/>
      <c r="J1579" s="235"/>
      <c r="K1579" s="235"/>
      <c r="L1579" s="240"/>
      <c r="M1579" s="241"/>
      <c r="N1579" s="242"/>
      <c r="O1579" s="242"/>
      <c r="P1579" s="242"/>
      <c r="Q1579" s="242"/>
      <c r="R1579" s="242"/>
      <c r="S1579" s="242"/>
      <c r="T1579" s="243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244" t="s">
        <v>161</v>
      </c>
      <c r="AU1579" s="244" t="s">
        <v>81</v>
      </c>
      <c r="AV1579" s="13" t="s">
        <v>77</v>
      </c>
      <c r="AW1579" s="13" t="s">
        <v>34</v>
      </c>
      <c r="AX1579" s="13" t="s">
        <v>73</v>
      </c>
      <c r="AY1579" s="244" t="s">
        <v>149</v>
      </c>
    </row>
    <row r="1580" s="14" customFormat="1">
      <c r="A1580" s="14"/>
      <c r="B1580" s="245"/>
      <c r="C1580" s="246"/>
      <c r="D1580" s="236" t="s">
        <v>161</v>
      </c>
      <c r="E1580" s="247" t="s">
        <v>21</v>
      </c>
      <c r="F1580" s="248" t="s">
        <v>1735</v>
      </c>
      <c r="G1580" s="246"/>
      <c r="H1580" s="249">
        <v>51.417999999999999</v>
      </c>
      <c r="I1580" s="250"/>
      <c r="J1580" s="246"/>
      <c r="K1580" s="246"/>
      <c r="L1580" s="251"/>
      <c r="M1580" s="252"/>
      <c r="N1580" s="253"/>
      <c r="O1580" s="253"/>
      <c r="P1580" s="253"/>
      <c r="Q1580" s="253"/>
      <c r="R1580" s="253"/>
      <c r="S1580" s="253"/>
      <c r="T1580" s="254"/>
      <c r="U1580" s="14"/>
      <c r="V1580" s="14"/>
      <c r="W1580" s="14"/>
      <c r="X1580" s="14"/>
      <c r="Y1580" s="14"/>
      <c r="Z1580" s="14"/>
      <c r="AA1580" s="14"/>
      <c r="AB1580" s="14"/>
      <c r="AC1580" s="14"/>
      <c r="AD1580" s="14"/>
      <c r="AE1580" s="14"/>
      <c r="AT1580" s="255" t="s">
        <v>161</v>
      </c>
      <c r="AU1580" s="255" t="s">
        <v>81</v>
      </c>
      <c r="AV1580" s="14" t="s">
        <v>81</v>
      </c>
      <c r="AW1580" s="14" t="s">
        <v>34</v>
      </c>
      <c r="AX1580" s="14" t="s">
        <v>73</v>
      </c>
      <c r="AY1580" s="255" t="s">
        <v>149</v>
      </c>
    </row>
    <row r="1581" s="16" customFormat="1">
      <c r="A1581" s="16"/>
      <c r="B1581" s="267"/>
      <c r="C1581" s="268"/>
      <c r="D1581" s="236" t="s">
        <v>161</v>
      </c>
      <c r="E1581" s="269" t="s">
        <v>472</v>
      </c>
      <c r="F1581" s="270" t="s">
        <v>192</v>
      </c>
      <c r="G1581" s="268"/>
      <c r="H1581" s="271">
        <v>51.417999999999999</v>
      </c>
      <c r="I1581" s="272"/>
      <c r="J1581" s="268"/>
      <c r="K1581" s="268"/>
      <c r="L1581" s="273"/>
      <c r="M1581" s="274"/>
      <c r="N1581" s="275"/>
      <c r="O1581" s="275"/>
      <c r="P1581" s="275"/>
      <c r="Q1581" s="275"/>
      <c r="R1581" s="275"/>
      <c r="S1581" s="275"/>
      <c r="T1581" s="276"/>
      <c r="U1581" s="16"/>
      <c r="V1581" s="16"/>
      <c r="W1581" s="16"/>
      <c r="X1581" s="16"/>
      <c r="Y1581" s="16"/>
      <c r="Z1581" s="16"/>
      <c r="AA1581" s="16"/>
      <c r="AB1581" s="16"/>
      <c r="AC1581" s="16"/>
      <c r="AD1581" s="16"/>
      <c r="AE1581" s="16"/>
      <c r="AT1581" s="277" t="s">
        <v>161</v>
      </c>
      <c r="AU1581" s="277" t="s">
        <v>81</v>
      </c>
      <c r="AV1581" s="16" t="s">
        <v>150</v>
      </c>
      <c r="AW1581" s="16" t="s">
        <v>34</v>
      </c>
      <c r="AX1581" s="16" t="s">
        <v>73</v>
      </c>
      <c r="AY1581" s="277" t="s">
        <v>149</v>
      </c>
    </row>
    <row r="1582" s="15" customFormat="1">
      <c r="A1582" s="15"/>
      <c r="B1582" s="256"/>
      <c r="C1582" s="257"/>
      <c r="D1582" s="236" t="s">
        <v>161</v>
      </c>
      <c r="E1582" s="258" t="s">
        <v>21</v>
      </c>
      <c r="F1582" s="259" t="s">
        <v>164</v>
      </c>
      <c r="G1582" s="257"/>
      <c r="H1582" s="260">
        <v>51.417999999999999</v>
      </c>
      <c r="I1582" s="261"/>
      <c r="J1582" s="257"/>
      <c r="K1582" s="257"/>
      <c r="L1582" s="262"/>
      <c r="M1582" s="263"/>
      <c r="N1582" s="264"/>
      <c r="O1582" s="264"/>
      <c r="P1582" s="264"/>
      <c r="Q1582" s="264"/>
      <c r="R1582" s="264"/>
      <c r="S1582" s="264"/>
      <c r="T1582" s="265"/>
      <c r="U1582" s="15"/>
      <c r="V1582" s="15"/>
      <c r="W1582" s="15"/>
      <c r="X1582" s="15"/>
      <c r="Y1582" s="15"/>
      <c r="Z1582" s="15"/>
      <c r="AA1582" s="15"/>
      <c r="AB1582" s="15"/>
      <c r="AC1582" s="15"/>
      <c r="AD1582" s="15"/>
      <c r="AE1582" s="15"/>
      <c r="AT1582" s="266" t="s">
        <v>161</v>
      </c>
      <c r="AU1582" s="266" t="s">
        <v>81</v>
      </c>
      <c r="AV1582" s="15" t="s">
        <v>157</v>
      </c>
      <c r="AW1582" s="15" t="s">
        <v>34</v>
      </c>
      <c r="AX1582" s="15" t="s">
        <v>77</v>
      </c>
      <c r="AY1582" s="266" t="s">
        <v>149</v>
      </c>
    </row>
    <row r="1583" s="2" customFormat="1" ht="16.5" customHeight="1">
      <c r="A1583" s="41"/>
      <c r="B1583" s="42"/>
      <c r="C1583" s="278" t="s">
        <v>1736</v>
      </c>
      <c r="D1583" s="278" t="s">
        <v>229</v>
      </c>
      <c r="E1583" s="279" t="s">
        <v>1737</v>
      </c>
      <c r="F1583" s="280" t="s">
        <v>1738</v>
      </c>
      <c r="G1583" s="281" t="s">
        <v>310</v>
      </c>
      <c r="H1583" s="282">
        <v>0.021000000000000001</v>
      </c>
      <c r="I1583" s="283"/>
      <c r="J1583" s="284">
        <f>ROUND(I1583*H1583,2)</f>
        <v>0</v>
      </c>
      <c r="K1583" s="280" t="s">
        <v>156</v>
      </c>
      <c r="L1583" s="285"/>
      <c r="M1583" s="286" t="s">
        <v>21</v>
      </c>
      <c r="N1583" s="287" t="s">
        <v>44</v>
      </c>
      <c r="O1583" s="87"/>
      <c r="P1583" s="225">
        <f>O1583*H1583</f>
        <v>0</v>
      </c>
      <c r="Q1583" s="225">
        <v>1</v>
      </c>
      <c r="R1583" s="225">
        <f>Q1583*H1583</f>
        <v>0.021000000000000001</v>
      </c>
      <c r="S1583" s="225">
        <v>0</v>
      </c>
      <c r="T1583" s="226">
        <f>S1583*H1583</f>
        <v>0</v>
      </c>
      <c r="U1583" s="41"/>
      <c r="V1583" s="41"/>
      <c r="W1583" s="41"/>
      <c r="X1583" s="41"/>
      <c r="Y1583" s="41"/>
      <c r="Z1583" s="41"/>
      <c r="AA1583" s="41"/>
      <c r="AB1583" s="41"/>
      <c r="AC1583" s="41"/>
      <c r="AD1583" s="41"/>
      <c r="AE1583" s="41"/>
      <c r="AR1583" s="227" t="s">
        <v>328</v>
      </c>
      <c r="AT1583" s="227" t="s">
        <v>229</v>
      </c>
      <c r="AU1583" s="227" t="s">
        <v>81</v>
      </c>
      <c r="AY1583" s="20" t="s">
        <v>149</v>
      </c>
      <c r="BE1583" s="228">
        <f>IF(N1583="základní",J1583,0)</f>
        <v>0</v>
      </c>
      <c r="BF1583" s="228">
        <f>IF(N1583="snížená",J1583,0)</f>
        <v>0</v>
      </c>
      <c r="BG1583" s="228">
        <f>IF(N1583="zákl. přenesená",J1583,0)</f>
        <v>0</v>
      </c>
      <c r="BH1583" s="228">
        <f>IF(N1583="sníž. přenesená",J1583,0)</f>
        <v>0</v>
      </c>
      <c r="BI1583" s="228">
        <f>IF(N1583="nulová",J1583,0)</f>
        <v>0</v>
      </c>
      <c r="BJ1583" s="20" t="s">
        <v>77</v>
      </c>
      <c r="BK1583" s="228">
        <f>ROUND(I1583*H1583,2)</f>
        <v>0</v>
      </c>
      <c r="BL1583" s="20" t="s">
        <v>256</v>
      </c>
      <c r="BM1583" s="227" t="s">
        <v>1739</v>
      </c>
    </row>
    <row r="1584" s="14" customFormat="1">
      <c r="A1584" s="14"/>
      <c r="B1584" s="245"/>
      <c r="C1584" s="246"/>
      <c r="D1584" s="236" t="s">
        <v>161</v>
      </c>
      <c r="E1584" s="246"/>
      <c r="F1584" s="248" t="s">
        <v>1740</v>
      </c>
      <c r="G1584" s="246"/>
      <c r="H1584" s="249">
        <v>0.021000000000000001</v>
      </c>
      <c r="I1584" s="250"/>
      <c r="J1584" s="246"/>
      <c r="K1584" s="246"/>
      <c r="L1584" s="251"/>
      <c r="M1584" s="252"/>
      <c r="N1584" s="253"/>
      <c r="O1584" s="253"/>
      <c r="P1584" s="253"/>
      <c r="Q1584" s="253"/>
      <c r="R1584" s="253"/>
      <c r="S1584" s="253"/>
      <c r="T1584" s="254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55" t="s">
        <v>161</v>
      </c>
      <c r="AU1584" s="255" t="s">
        <v>81</v>
      </c>
      <c r="AV1584" s="14" t="s">
        <v>81</v>
      </c>
      <c r="AW1584" s="14" t="s">
        <v>4</v>
      </c>
      <c r="AX1584" s="14" t="s">
        <v>77</v>
      </c>
      <c r="AY1584" s="255" t="s">
        <v>149</v>
      </c>
    </row>
    <row r="1585" s="2" customFormat="1" ht="24.15" customHeight="1">
      <c r="A1585" s="41"/>
      <c r="B1585" s="42"/>
      <c r="C1585" s="216" t="s">
        <v>1741</v>
      </c>
      <c r="D1585" s="216" t="s">
        <v>152</v>
      </c>
      <c r="E1585" s="217" t="s">
        <v>1742</v>
      </c>
      <c r="F1585" s="218" t="s">
        <v>1743</v>
      </c>
      <c r="G1585" s="219" t="s">
        <v>155</v>
      </c>
      <c r="H1585" s="220">
        <v>32.960000000000001</v>
      </c>
      <c r="I1585" s="221"/>
      <c r="J1585" s="222">
        <f>ROUND(I1585*H1585,2)</f>
        <v>0</v>
      </c>
      <c r="K1585" s="218" t="s">
        <v>156</v>
      </c>
      <c r="L1585" s="47"/>
      <c r="M1585" s="223" t="s">
        <v>21</v>
      </c>
      <c r="N1585" s="224" t="s">
        <v>44</v>
      </c>
      <c r="O1585" s="87"/>
      <c r="P1585" s="225">
        <f>O1585*H1585</f>
        <v>0</v>
      </c>
      <c r="Q1585" s="225">
        <v>0</v>
      </c>
      <c r="R1585" s="225">
        <f>Q1585*H1585</f>
        <v>0</v>
      </c>
      <c r="S1585" s="225">
        <v>0</v>
      </c>
      <c r="T1585" s="226">
        <f>S1585*H1585</f>
        <v>0</v>
      </c>
      <c r="U1585" s="41"/>
      <c r="V1585" s="41"/>
      <c r="W1585" s="41"/>
      <c r="X1585" s="41"/>
      <c r="Y1585" s="41"/>
      <c r="Z1585" s="41"/>
      <c r="AA1585" s="41"/>
      <c r="AB1585" s="41"/>
      <c r="AC1585" s="41"/>
      <c r="AD1585" s="41"/>
      <c r="AE1585" s="41"/>
      <c r="AR1585" s="227" t="s">
        <v>256</v>
      </c>
      <c r="AT1585" s="227" t="s">
        <v>152</v>
      </c>
      <c r="AU1585" s="227" t="s">
        <v>81</v>
      </c>
      <c r="AY1585" s="20" t="s">
        <v>149</v>
      </c>
      <c r="BE1585" s="228">
        <f>IF(N1585="základní",J1585,0)</f>
        <v>0</v>
      </c>
      <c r="BF1585" s="228">
        <f>IF(N1585="snížená",J1585,0)</f>
        <v>0</v>
      </c>
      <c r="BG1585" s="228">
        <f>IF(N1585="zákl. přenesená",J1585,0)</f>
        <v>0</v>
      </c>
      <c r="BH1585" s="228">
        <f>IF(N1585="sníž. přenesená",J1585,0)</f>
        <v>0</v>
      </c>
      <c r="BI1585" s="228">
        <f>IF(N1585="nulová",J1585,0)</f>
        <v>0</v>
      </c>
      <c r="BJ1585" s="20" t="s">
        <v>77</v>
      </c>
      <c r="BK1585" s="228">
        <f>ROUND(I1585*H1585,2)</f>
        <v>0</v>
      </c>
      <c r="BL1585" s="20" t="s">
        <v>256</v>
      </c>
      <c r="BM1585" s="227" t="s">
        <v>1744</v>
      </c>
    </row>
    <row r="1586" s="2" customFormat="1">
      <c r="A1586" s="41"/>
      <c r="B1586" s="42"/>
      <c r="C1586" s="43"/>
      <c r="D1586" s="229" t="s">
        <v>159</v>
      </c>
      <c r="E1586" s="43"/>
      <c r="F1586" s="230" t="s">
        <v>1745</v>
      </c>
      <c r="G1586" s="43"/>
      <c r="H1586" s="43"/>
      <c r="I1586" s="231"/>
      <c r="J1586" s="43"/>
      <c r="K1586" s="43"/>
      <c r="L1586" s="47"/>
      <c r="M1586" s="232"/>
      <c r="N1586" s="233"/>
      <c r="O1586" s="87"/>
      <c r="P1586" s="87"/>
      <c r="Q1586" s="87"/>
      <c r="R1586" s="87"/>
      <c r="S1586" s="87"/>
      <c r="T1586" s="88"/>
      <c r="U1586" s="41"/>
      <c r="V1586" s="41"/>
      <c r="W1586" s="41"/>
      <c r="X1586" s="41"/>
      <c r="Y1586" s="41"/>
      <c r="Z1586" s="41"/>
      <c r="AA1586" s="41"/>
      <c r="AB1586" s="41"/>
      <c r="AC1586" s="41"/>
      <c r="AD1586" s="41"/>
      <c r="AE1586" s="41"/>
      <c r="AT1586" s="20" t="s">
        <v>159</v>
      </c>
      <c r="AU1586" s="20" t="s">
        <v>81</v>
      </c>
    </row>
    <row r="1587" s="13" customFormat="1">
      <c r="A1587" s="13"/>
      <c r="B1587" s="234"/>
      <c r="C1587" s="235"/>
      <c r="D1587" s="236" t="s">
        <v>161</v>
      </c>
      <c r="E1587" s="237" t="s">
        <v>21</v>
      </c>
      <c r="F1587" s="238" t="s">
        <v>1206</v>
      </c>
      <c r="G1587" s="235"/>
      <c r="H1587" s="237" t="s">
        <v>21</v>
      </c>
      <c r="I1587" s="239"/>
      <c r="J1587" s="235"/>
      <c r="K1587" s="235"/>
      <c r="L1587" s="240"/>
      <c r="M1587" s="241"/>
      <c r="N1587" s="242"/>
      <c r="O1587" s="242"/>
      <c r="P1587" s="242"/>
      <c r="Q1587" s="242"/>
      <c r="R1587" s="242"/>
      <c r="S1587" s="242"/>
      <c r="T1587" s="243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T1587" s="244" t="s">
        <v>161</v>
      </c>
      <c r="AU1587" s="244" t="s">
        <v>81</v>
      </c>
      <c r="AV1587" s="13" t="s">
        <v>77</v>
      </c>
      <c r="AW1587" s="13" t="s">
        <v>34</v>
      </c>
      <c r="AX1587" s="13" t="s">
        <v>73</v>
      </c>
      <c r="AY1587" s="244" t="s">
        <v>149</v>
      </c>
    </row>
    <row r="1588" s="14" customFormat="1">
      <c r="A1588" s="14"/>
      <c r="B1588" s="245"/>
      <c r="C1588" s="246"/>
      <c r="D1588" s="236" t="s">
        <v>161</v>
      </c>
      <c r="E1588" s="247" t="s">
        <v>21</v>
      </c>
      <c r="F1588" s="248" t="s">
        <v>1746</v>
      </c>
      <c r="G1588" s="246"/>
      <c r="H1588" s="249">
        <v>32.960000000000001</v>
      </c>
      <c r="I1588" s="250"/>
      <c r="J1588" s="246"/>
      <c r="K1588" s="246"/>
      <c r="L1588" s="251"/>
      <c r="M1588" s="252"/>
      <c r="N1588" s="253"/>
      <c r="O1588" s="253"/>
      <c r="P1588" s="253"/>
      <c r="Q1588" s="253"/>
      <c r="R1588" s="253"/>
      <c r="S1588" s="253"/>
      <c r="T1588" s="254"/>
      <c r="U1588" s="14"/>
      <c r="V1588" s="14"/>
      <c r="W1588" s="14"/>
      <c r="X1588" s="14"/>
      <c r="Y1588" s="14"/>
      <c r="Z1588" s="14"/>
      <c r="AA1588" s="14"/>
      <c r="AB1588" s="14"/>
      <c r="AC1588" s="14"/>
      <c r="AD1588" s="14"/>
      <c r="AE1588" s="14"/>
      <c r="AT1588" s="255" t="s">
        <v>161</v>
      </c>
      <c r="AU1588" s="255" t="s">
        <v>81</v>
      </c>
      <c r="AV1588" s="14" t="s">
        <v>81</v>
      </c>
      <c r="AW1588" s="14" t="s">
        <v>34</v>
      </c>
      <c r="AX1588" s="14" t="s">
        <v>73</v>
      </c>
      <c r="AY1588" s="255" t="s">
        <v>149</v>
      </c>
    </row>
    <row r="1589" s="15" customFormat="1">
      <c r="A1589" s="15"/>
      <c r="B1589" s="256"/>
      <c r="C1589" s="257"/>
      <c r="D1589" s="236" t="s">
        <v>161</v>
      </c>
      <c r="E1589" s="258" t="s">
        <v>21</v>
      </c>
      <c r="F1589" s="259" t="s">
        <v>164</v>
      </c>
      <c r="G1589" s="257"/>
      <c r="H1589" s="260">
        <v>32.960000000000001</v>
      </c>
      <c r="I1589" s="261"/>
      <c r="J1589" s="257"/>
      <c r="K1589" s="257"/>
      <c r="L1589" s="262"/>
      <c r="M1589" s="263"/>
      <c r="N1589" s="264"/>
      <c r="O1589" s="264"/>
      <c r="P1589" s="264"/>
      <c r="Q1589" s="264"/>
      <c r="R1589" s="264"/>
      <c r="S1589" s="264"/>
      <c r="T1589" s="265"/>
      <c r="U1589" s="15"/>
      <c r="V1589" s="15"/>
      <c r="W1589" s="15"/>
      <c r="X1589" s="15"/>
      <c r="Y1589" s="15"/>
      <c r="Z1589" s="15"/>
      <c r="AA1589" s="15"/>
      <c r="AB1589" s="15"/>
      <c r="AC1589" s="15"/>
      <c r="AD1589" s="15"/>
      <c r="AE1589" s="15"/>
      <c r="AT1589" s="266" t="s">
        <v>161</v>
      </c>
      <c r="AU1589" s="266" t="s">
        <v>81</v>
      </c>
      <c r="AV1589" s="15" t="s">
        <v>157</v>
      </c>
      <c r="AW1589" s="15" t="s">
        <v>34</v>
      </c>
      <c r="AX1589" s="15" t="s">
        <v>77</v>
      </c>
      <c r="AY1589" s="266" t="s">
        <v>149</v>
      </c>
    </row>
    <row r="1590" s="2" customFormat="1" ht="24.15" customHeight="1">
      <c r="A1590" s="41"/>
      <c r="B1590" s="42"/>
      <c r="C1590" s="278" t="s">
        <v>1747</v>
      </c>
      <c r="D1590" s="278" t="s">
        <v>229</v>
      </c>
      <c r="E1590" s="279" t="s">
        <v>1748</v>
      </c>
      <c r="F1590" s="280" t="s">
        <v>1749</v>
      </c>
      <c r="G1590" s="281" t="s">
        <v>155</v>
      </c>
      <c r="H1590" s="282">
        <v>40.244</v>
      </c>
      <c r="I1590" s="283"/>
      <c r="J1590" s="284">
        <f>ROUND(I1590*H1590,2)</f>
        <v>0</v>
      </c>
      <c r="K1590" s="280" t="s">
        <v>156</v>
      </c>
      <c r="L1590" s="285"/>
      <c r="M1590" s="286" t="s">
        <v>21</v>
      </c>
      <c r="N1590" s="287" t="s">
        <v>44</v>
      </c>
      <c r="O1590" s="87"/>
      <c r="P1590" s="225">
        <f>O1590*H1590</f>
        <v>0</v>
      </c>
      <c r="Q1590" s="225">
        <v>0.00029999999999999997</v>
      </c>
      <c r="R1590" s="225">
        <f>Q1590*H1590</f>
        <v>0.012073199999999999</v>
      </c>
      <c r="S1590" s="225">
        <v>0</v>
      </c>
      <c r="T1590" s="226">
        <f>S1590*H1590</f>
        <v>0</v>
      </c>
      <c r="U1590" s="41"/>
      <c r="V1590" s="41"/>
      <c r="W1590" s="41"/>
      <c r="X1590" s="41"/>
      <c r="Y1590" s="41"/>
      <c r="Z1590" s="41"/>
      <c r="AA1590" s="41"/>
      <c r="AB1590" s="41"/>
      <c r="AC1590" s="41"/>
      <c r="AD1590" s="41"/>
      <c r="AE1590" s="41"/>
      <c r="AR1590" s="227" t="s">
        <v>328</v>
      </c>
      <c r="AT1590" s="227" t="s">
        <v>229</v>
      </c>
      <c r="AU1590" s="227" t="s">
        <v>81</v>
      </c>
      <c r="AY1590" s="20" t="s">
        <v>149</v>
      </c>
      <c r="BE1590" s="228">
        <f>IF(N1590="základní",J1590,0)</f>
        <v>0</v>
      </c>
      <c r="BF1590" s="228">
        <f>IF(N1590="snížená",J1590,0)</f>
        <v>0</v>
      </c>
      <c r="BG1590" s="228">
        <f>IF(N1590="zákl. přenesená",J1590,0)</f>
        <v>0</v>
      </c>
      <c r="BH1590" s="228">
        <f>IF(N1590="sníž. přenesená",J1590,0)</f>
        <v>0</v>
      </c>
      <c r="BI1590" s="228">
        <f>IF(N1590="nulová",J1590,0)</f>
        <v>0</v>
      </c>
      <c r="BJ1590" s="20" t="s">
        <v>77</v>
      </c>
      <c r="BK1590" s="228">
        <f>ROUND(I1590*H1590,2)</f>
        <v>0</v>
      </c>
      <c r="BL1590" s="20" t="s">
        <v>256</v>
      </c>
      <c r="BM1590" s="227" t="s">
        <v>1750</v>
      </c>
    </row>
    <row r="1591" s="14" customFormat="1">
      <c r="A1591" s="14"/>
      <c r="B1591" s="245"/>
      <c r="C1591" s="246"/>
      <c r="D1591" s="236" t="s">
        <v>161</v>
      </c>
      <c r="E1591" s="246"/>
      <c r="F1591" s="248" t="s">
        <v>1751</v>
      </c>
      <c r="G1591" s="246"/>
      <c r="H1591" s="249">
        <v>40.244</v>
      </c>
      <c r="I1591" s="250"/>
      <c r="J1591" s="246"/>
      <c r="K1591" s="246"/>
      <c r="L1591" s="251"/>
      <c r="M1591" s="252"/>
      <c r="N1591" s="253"/>
      <c r="O1591" s="253"/>
      <c r="P1591" s="253"/>
      <c r="Q1591" s="253"/>
      <c r="R1591" s="253"/>
      <c r="S1591" s="253"/>
      <c r="T1591" s="254"/>
      <c r="U1591" s="14"/>
      <c r="V1591" s="14"/>
      <c r="W1591" s="14"/>
      <c r="X1591" s="14"/>
      <c r="Y1591" s="14"/>
      <c r="Z1591" s="14"/>
      <c r="AA1591" s="14"/>
      <c r="AB1591" s="14"/>
      <c r="AC1591" s="14"/>
      <c r="AD1591" s="14"/>
      <c r="AE1591" s="14"/>
      <c r="AT1591" s="255" t="s">
        <v>161</v>
      </c>
      <c r="AU1591" s="255" t="s">
        <v>81</v>
      </c>
      <c r="AV1591" s="14" t="s">
        <v>81</v>
      </c>
      <c r="AW1591" s="14" t="s">
        <v>4</v>
      </c>
      <c r="AX1591" s="14" t="s">
        <v>77</v>
      </c>
      <c r="AY1591" s="255" t="s">
        <v>149</v>
      </c>
    </row>
    <row r="1592" s="2" customFormat="1" ht="24.15" customHeight="1">
      <c r="A1592" s="41"/>
      <c r="B1592" s="42"/>
      <c r="C1592" s="216" t="s">
        <v>1752</v>
      </c>
      <c r="D1592" s="216" t="s">
        <v>152</v>
      </c>
      <c r="E1592" s="217" t="s">
        <v>1753</v>
      </c>
      <c r="F1592" s="218" t="s">
        <v>1754</v>
      </c>
      <c r="G1592" s="219" t="s">
        <v>155</v>
      </c>
      <c r="H1592" s="220">
        <v>102.836</v>
      </c>
      <c r="I1592" s="221"/>
      <c r="J1592" s="222">
        <f>ROUND(I1592*H1592,2)</f>
        <v>0</v>
      </c>
      <c r="K1592" s="218" t="s">
        <v>156</v>
      </c>
      <c r="L1592" s="47"/>
      <c r="M1592" s="223" t="s">
        <v>21</v>
      </c>
      <c r="N1592" s="224" t="s">
        <v>44</v>
      </c>
      <c r="O1592" s="87"/>
      <c r="P1592" s="225">
        <f>O1592*H1592</f>
        <v>0</v>
      </c>
      <c r="Q1592" s="225">
        <v>0.00040000000000000002</v>
      </c>
      <c r="R1592" s="225">
        <f>Q1592*H1592</f>
        <v>0.041134400000000002</v>
      </c>
      <c r="S1592" s="225">
        <v>0</v>
      </c>
      <c r="T1592" s="226">
        <f>S1592*H1592</f>
        <v>0</v>
      </c>
      <c r="U1592" s="41"/>
      <c r="V1592" s="41"/>
      <c r="W1592" s="41"/>
      <c r="X1592" s="41"/>
      <c r="Y1592" s="41"/>
      <c r="Z1592" s="41"/>
      <c r="AA1592" s="41"/>
      <c r="AB1592" s="41"/>
      <c r="AC1592" s="41"/>
      <c r="AD1592" s="41"/>
      <c r="AE1592" s="41"/>
      <c r="AR1592" s="227" t="s">
        <v>256</v>
      </c>
      <c r="AT1592" s="227" t="s">
        <v>152</v>
      </c>
      <c r="AU1592" s="227" t="s">
        <v>81</v>
      </c>
      <c r="AY1592" s="20" t="s">
        <v>149</v>
      </c>
      <c r="BE1592" s="228">
        <f>IF(N1592="základní",J1592,0)</f>
        <v>0</v>
      </c>
      <c r="BF1592" s="228">
        <f>IF(N1592="snížená",J1592,0)</f>
        <v>0</v>
      </c>
      <c r="BG1592" s="228">
        <f>IF(N1592="zákl. přenesená",J1592,0)</f>
        <v>0</v>
      </c>
      <c r="BH1592" s="228">
        <f>IF(N1592="sníž. přenesená",J1592,0)</f>
        <v>0</v>
      </c>
      <c r="BI1592" s="228">
        <f>IF(N1592="nulová",J1592,0)</f>
        <v>0</v>
      </c>
      <c r="BJ1592" s="20" t="s">
        <v>77</v>
      </c>
      <c r="BK1592" s="228">
        <f>ROUND(I1592*H1592,2)</f>
        <v>0</v>
      </c>
      <c r="BL1592" s="20" t="s">
        <v>256</v>
      </c>
      <c r="BM1592" s="227" t="s">
        <v>1755</v>
      </c>
    </row>
    <row r="1593" s="2" customFormat="1">
      <c r="A1593" s="41"/>
      <c r="B1593" s="42"/>
      <c r="C1593" s="43"/>
      <c r="D1593" s="229" t="s">
        <v>159</v>
      </c>
      <c r="E1593" s="43"/>
      <c r="F1593" s="230" t="s">
        <v>1756</v>
      </c>
      <c r="G1593" s="43"/>
      <c r="H1593" s="43"/>
      <c r="I1593" s="231"/>
      <c r="J1593" s="43"/>
      <c r="K1593" s="43"/>
      <c r="L1593" s="47"/>
      <c r="M1593" s="232"/>
      <c r="N1593" s="233"/>
      <c r="O1593" s="87"/>
      <c r="P1593" s="87"/>
      <c r="Q1593" s="87"/>
      <c r="R1593" s="87"/>
      <c r="S1593" s="87"/>
      <c r="T1593" s="88"/>
      <c r="U1593" s="41"/>
      <c r="V1593" s="41"/>
      <c r="W1593" s="41"/>
      <c r="X1593" s="41"/>
      <c r="Y1593" s="41"/>
      <c r="Z1593" s="41"/>
      <c r="AA1593" s="41"/>
      <c r="AB1593" s="41"/>
      <c r="AC1593" s="41"/>
      <c r="AD1593" s="41"/>
      <c r="AE1593" s="41"/>
      <c r="AT1593" s="20" t="s">
        <v>159</v>
      </c>
      <c r="AU1593" s="20" t="s">
        <v>81</v>
      </c>
    </row>
    <row r="1594" s="13" customFormat="1">
      <c r="A1594" s="13"/>
      <c r="B1594" s="234"/>
      <c r="C1594" s="235"/>
      <c r="D1594" s="236" t="s">
        <v>161</v>
      </c>
      <c r="E1594" s="237" t="s">
        <v>21</v>
      </c>
      <c r="F1594" s="238" t="s">
        <v>1757</v>
      </c>
      <c r="G1594" s="235"/>
      <c r="H1594" s="237" t="s">
        <v>21</v>
      </c>
      <c r="I1594" s="239"/>
      <c r="J1594" s="235"/>
      <c r="K1594" s="235"/>
      <c r="L1594" s="240"/>
      <c r="M1594" s="241"/>
      <c r="N1594" s="242"/>
      <c r="O1594" s="242"/>
      <c r="P1594" s="242"/>
      <c r="Q1594" s="242"/>
      <c r="R1594" s="242"/>
      <c r="S1594" s="242"/>
      <c r="T1594" s="243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44" t="s">
        <v>161</v>
      </c>
      <c r="AU1594" s="244" t="s">
        <v>81</v>
      </c>
      <c r="AV1594" s="13" t="s">
        <v>77</v>
      </c>
      <c r="AW1594" s="13" t="s">
        <v>34</v>
      </c>
      <c r="AX1594" s="13" t="s">
        <v>73</v>
      </c>
      <c r="AY1594" s="244" t="s">
        <v>149</v>
      </c>
    </row>
    <row r="1595" s="14" customFormat="1">
      <c r="A1595" s="14"/>
      <c r="B1595" s="245"/>
      <c r="C1595" s="246"/>
      <c r="D1595" s="236" t="s">
        <v>161</v>
      </c>
      <c r="E1595" s="247" t="s">
        <v>21</v>
      </c>
      <c r="F1595" s="248" t="s">
        <v>1758</v>
      </c>
      <c r="G1595" s="246"/>
      <c r="H1595" s="249">
        <v>102.836</v>
      </c>
      <c r="I1595" s="250"/>
      <c r="J1595" s="246"/>
      <c r="K1595" s="246"/>
      <c r="L1595" s="251"/>
      <c r="M1595" s="252"/>
      <c r="N1595" s="253"/>
      <c r="O1595" s="253"/>
      <c r="P1595" s="253"/>
      <c r="Q1595" s="253"/>
      <c r="R1595" s="253"/>
      <c r="S1595" s="253"/>
      <c r="T1595" s="254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55" t="s">
        <v>161</v>
      </c>
      <c r="AU1595" s="255" t="s">
        <v>81</v>
      </c>
      <c r="AV1595" s="14" t="s">
        <v>81</v>
      </c>
      <c r="AW1595" s="14" t="s">
        <v>34</v>
      </c>
      <c r="AX1595" s="14" t="s">
        <v>73</v>
      </c>
      <c r="AY1595" s="255" t="s">
        <v>149</v>
      </c>
    </row>
    <row r="1596" s="15" customFormat="1">
      <c r="A1596" s="15"/>
      <c r="B1596" s="256"/>
      <c r="C1596" s="257"/>
      <c r="D1596" s="236" t="s">
        <v>161</v>
      </c>
      <c r="E1596" s="258" t="s">
        <v>21</v>
      </c>
      <c r="F1596" s="259" t="s">
        <v>164</v>
      </c>
      <c r="G1596" s="257"/>
      <c r="H1596" s="260">
        <v>102.836</v>
      </c>
      <c r="I1596" s="261"/>
      <c r="J1596" s="257"/>
      <c r="K1596" s="257"/>
      <c r="L1596" s="262"/>
      <c r="M1596" s="263"/>
      <c r="N1596" s="264"/>
      <c r="O1596" s="264"/>
      <c r="P1596" s="264"/>
      <c r="Q1596" s="264"/>
      <c r="R1596" s="264"/>
      <c r="S1596" s="264"/>
      <c r="T1596" s="265"/>
      <c r="U1596" s="15"/>
      <c r="V1596" s="15"/>
      <c r="W1596" s="15"/>
      <c r="X1596" s="15"/>
      <c r="Y1596" s="15"/>
      <c r="Z1596" s="15"/>
      <c r="AA1596" s="15"/>
      <c r="AB1596" s="15"/>
      <c r="AC1596" s="15"/>
      <c r="AD1596" s="15"/>
      <c r="AE1596" s="15"/>
      <c r="AT1596" s="266" t="s">
        <v>161</v>
      </c>
      <c r="AU1596" s="266" t="s">
        <v>81</v>
      </c>
      <c r="AV1596" s="15" t="s">
        <v>157</v>
      </c>
      <c r="AW1596" s="15" t="s">
        <v>34</v>
      </c>
      <c r="AX1596" s="15" t="s">
        <v>77</v>
      </c>
      <c r="AY1596" s="266" t="s">
        <v>149</v>
      </c>
    </row>
    <row r="1597" s="2" customFormat="1" ht="49.05" customHeight="1">
      <c r="A1597" s="41"/>
      <c r="B1597" s="42"/>
      <c r="C1597" s="278" t="s">
        <v>1759</v>
      </c>
      <c r="D1597" s="278" t="s">
        <v>229</v>
      </c>
      <c r="E1597" s="279" t="s">
        <v>1760</v>
      </c>
      <c r="F1597" s="280" t="s">
        <v>1761</v>
      </c>
      <c r="G1597" s="281" t="s">
        <v>155</v>
      </c>
      <c r="H1597" s="282">
        <v>125.563</v>
      </c>
      <c r="I1597" s="283"/>
      <c r="J1597" s="284">
        <f>ROUND(I1597*H1597,2)</f>
        <v>0</v>
      </c>
      <c r="K1597" s="280" t="s">
        <v>156</v>
      </c>
      <c r="L1597" s="285"/>
      <c r="M1597" s="286" t="s">
        <v>21</v>
      </c>
      <c r="N1597" s="287" t="s">
        <v>44</v>
      </c>
      <c r="O1597" s="87"/>
      <c r="P1597" s="225">
        <f>O1597*H1597</f>
        <v>0</v>
      </c>
      <c r="Q1597" s="225">
        <v>0.0054000000000000003</v>
      </c>
      <c r="R1597" s="225">
        <f>Q1597*H1597</f>
        <v>0.67804020000000009</v>
      </c>
      <c r="S1597" s="225">
        <v>0</v>
      </c>
      <c r="T1597" s="226">
        <f>S1597*H1597</f>
        <v>0</v>
      </c>
      <c r="U1597" s="41"/>
      <c r="V1597" s="41"/>
      <c r="W1597" s="41"/>
      <c r="X1597" s="41"/>
      <c r="Y1597" s="41"/>
      <c r="Z1597" s="41"/>
      <c r="AA1597" s="41"/>
      <c r="AB1597" s="41"/>
      <c r="AC1597" s="41"/>
      <c r="AD1597" s="41"/>
      <c r="AE1597" s="41"/>
      <c r="AR1597" s="227" t="s">
        <v>328</v>
      </c>
      <c r="AT1597" s="227" t="s">
        <v>229</v>
      </c>
      <c r="AU1597" s="227" t="s">
        <v>81</v>
      </c>
      <c r="AY1597" s="20" t="s">
        <v>149</v>
      </c>
      <c r="BE1597" s="228">
        <f>IF(N1597="základní",J1597,0)</f>
        <v>0</v>
      </c>
      <c r="BF1597" s="228">
        <f>IF(N1597="snížená",J1597,0)</f>
        <v>0</v>
      </c>
      <c r="BG1597" s="228">
        <f>IF(N1597="zákl. přenesená",J1597,0)</f>
        <v>0</v>
      </c>
      <c r="BH1597" s="228">
        <f>IF(N1597="sníž. přenesená",J1597,0)</f>
        <v>0</v>
      </c>
      <c r="BI1597" s="228">
        <f>IF(N1597="nulová",J1597,0)</f>
        <v>0</v>
      </c>
      <c r="BJ1597" s="20" t="s">
        <v>77</v>
      </c>
      <c r="BK1597" s="228">
        <f>ROUND(I1597*H1597,2)</f>
        <v>0</v>
      </c>
      <c r="BL1597" s="20" t="s">
        <v>256</v>
      </c>
      <c r="BM1597" s="227" t="s">
        <v>1762</v>
      </c>
    </row>
    <row r="1598" s="14" customFormat="1">
      <c r="A1598" s="14"/>
      <c r="B1598" s="245"/>
      <c r="C1598" s="246"/>
      <c r="D1598" s="236" t="s">
        <v>161</v>
      </c>
      <c r="E1598" s="246"/>
      <c r="F1598" s="248" t="s">
        <v>1763</v>
      </c>
      <c r="G1598" s="246"/>
      <c r="H1598" s="249">
        <v>125.563</v>
      </c>
      <c r="I1598" s="250"/>
      <c r="J1598" s="246"/>
      <c r="K1598" s="246"/>
      <c r="L1598" s="251"/>
      <c r="M1598" s="252"/>
      <c r="N1598" s="253"/>
      <c r="O1598" s="253"/>
      <c r="P1598" s="253"/>
      <c r="Q1598" s="253"/>
      <c r="R1598" s="253"/>
      <c r="S1598" s="253"/>
      <c r="T1598" s="254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55" t="s">
        <v>161</v>
      </c>
      <c r="AU1598" s="255" t="s">
        <v>81</v>
      </c>
      <c r="AV1598" s="14" t="s">
        <v>81</v>
      </c>
      <c r="AW1598" s="14" t="s">
        <v>4</v>
      </c>
      <c r="AX1598" s="14" t="s">
        <v>77</v>
      </c>
      <c r="AY1598" s="255" t="s">
        <v>149</v>
      </c>
    </row>
    <row r="1599" s="2" customFormat="1" ht="24.15" customHeight="1">
      <c r="A1599" s="41"/>
      <c r="B1599" s="42"/>
      <c r="C1599" s="216" t="s">
        <v>1764</v>
      </c>
      <c r="D1599" s="216" t="s">
        <v>152</v>
      </c>
      <c r="E1599" s="217" t="s">
        <v>1765</v>
      </c>
      <c r="F1599" s="218" t="s">
        <v>1766</v>
      </c>
      <c r="G1599" s="219" t="s">
        <v>155</v>
      </c>
      <c r="H1599" s="220">
        <v>16.48</v>
      </c>
      <c r="I1599" s="221"/>
      <c r="J1599" s="222">
        <f>ROUND(I1599*H1599,2)</f>
        <v>0</v>
      </c>
      <c r="K1599" s="218" t="s">
        <v>156</v>
      </c>
      <c r="L1599" s="47"/>
      <c r="M1599" s="223" t="s">
        <v>21</v>
      </c>
      <c r="N1599" s="224" t="s">
        <v>44</v>
      </c>
      <c r="O1599" s="87"/>
      <c r="P1599" s="225">
        <f>O1599*H1599</f>
        <v>0</v>
      </c>
      <c r="Q1599" s="225">
        <v>4.0000000000000003E-05</v>
      </c>
      <c r="R1599" s="225">
        <f>Q1599*H1599</f>
        <v>0.00065920000000000009</v>
      </c>
      <c r="S1599" s="225">
        <v>0</v>
      </c>
      <c r="T1599" s="226">
        <f>S1599*H1599</f>
        <v>0</v>
      </c>
      <c r="U1599" s="41"/>
      <c r="V1599" s="41"/>
      <c r="W1599" s="41"/>
      <c r="X1599" s="41"/>
      <c r="Y1599" s="41"/>
      <c r="Z1599" s="41"/>
      <c r="AA1599" s="41"/>
      <c r="AB1599" s="41"/>
      <c r="AC1599" s="41"/>
      <c r="AD1599" s="41"/>
      <c r="AE1599" s="41"/>
      <c r="AR1599" s="227" t="s">
        <v>256</v>
      </c>
      <c r="AT1599" s="227" t="s">
        <v>152</v>
      </c>
      <c r="AU1599" s="227" t="s">
        <v>81</v>
      </c>
      <c r="AY1599" s="20" t="s">
        <v>149</v>
      </c>
      <c r="BE1599" s="228">
        <f>IF(N1599="základní",J1599,0)</f>
        <v>0</v>
      </c>
      <c r="BF1599" s="228">
        <f>IF(N1599="snížená",J1599,0)</f>
        <v>0</v>
      </c>
      <c r="BG1599" s="228">
        <f>IF(N1599="zákl. přenesená",J1599,0)</f>
        <v>0</v>
      </c>
      <c r="BH1599" s="228">
        <f>IF(N1599="sníž. přenesená",J1599,0)</f>
        <v>0</v>
      </c>
      <c r="BI1599" s="228">
        <f>IF(N1599="nulová",J1599,0)</f>
        <v>0</v>
      </c>
      <c r="BJ1599" s="20" t="s">
        <v>77</v>
      </c>
      <c r="BK1599" s="228">
        <f>ROUND(I1599*H1599,2)</f>
        <v>0</v>
      </c>
      <c r="BL1599" s="20" t="s">
        <v>256</v>
      </c>
      <c r="BM1599" s="227" t="s">
        <v>1767</v>
      </c>
    </row>
    <row r="1600" s="2" customFormat="1">
      <c r="A1600" s="41"/>
      <c r="B1600" s="42"/>
      <c r="C1600" s="43"/>
      <c r="D1600" s="229" t="s">
        <v>159</v>
      </c>
      <c r="E1600" s="43"/>
      <c r="F1600" s="230" t="s">
        <v>1768</v>
      </c>
      <c r="G1600" s="43"/>
      <c r="H1600" s="43"/>
      <c r="I1600" s="231"/>
      <c r="J1600" s="43"/>
      <c r="K1600" s="43"/>
      <c r="L1600" s="47"/>
      <c r="M1600" s="232"/>
      <c r="N1600" s="233"/>
      <c r="O1600" s="87"/>
      <c r="P1600" s="87"/>
      <c r="Q1600" s="87"/>
      <c r="R1600" s="87"/>
      <c r="S1600" s="87"/>
      <c r="T1600" s="88"/>
      <c r="U1600" s="41"/>
      <c r="V1600" s="41"/>
      <c r="W1600" s="41"/>
      <c r="X1600" s="41"/>
      <c r="Y1600" s="41"/>
      <c r="Z1600" s="41"/>
      <c r="AA1600" s="41"/>
      <c r="AB1600" s="41"/>
      <c r="AC1600" s="41"/>
      <c r="AD1600" s="41"/>
      <c r="AE1600" s="41"/>
      <c r="AT1600" s="20" t="s">
        <v>159</v>
      </c>
      <c r="AU1600" s="20" t="s">
        <v>81</v>
      </c>
    </row>
    <row r="1601" s="13" customFormat="1">
      <c r="A1601" s="13"/>
      <c r="B1601" s="234"/>
      <c r="C1601" s="235"/>
      <c r="D1601" s="236" t="s">
        <v>161</v>
      </c>
      <c r="E1601" s="237" t="s">
        <v>21</v>
      </c>
      <c r="F1601" s="238" t="s">
        <v>1769</v>
      </c>
      <c r="G1601" s="235"/>
      <c r="H1601" s="237" t="s">
        <v>21</v>
      </c>
      <c r="I1601" s="239"/>
      <c r="J1601" s="235"/>
      <c r="K1601" s="235"/>
      <c r="L1601" s="240"/>
      <c r="M1601" s="241"/>
      <c r="N1601" s="242"/>
      <c r="O1601" s="242"/>
      <c r="P1601" s="242"/>
      <c r="Q1601" s="242"/>
      <c r="R1601" s="242"/>
      <c r="S1601" s="242"/>
      <c r="T1601" s="243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T1601" s="244" t="s">
        <v>161</v>
      </c>
      <c r="AU1601" s="244" t="s">
        <v>81</v>
      </c>
      <c r="AV1601" s="13" t="s">
        <v>77</v>
      </c>
      <c r="AW1601" s="13" t="s">
        <v>34</v>
      </c>
      <c r="AX1601" s="13" t="s">
        <v>73</v>
      </c>
      <c r="AY1601" s="244" t="s">
        <v>149</v>
      </c>
    </row>
    <row r="1602" s="14" customFormat="1">
      <c r="A1602" s="14"/>
      <c r="B1602" s="245"/>
      <c r="C1602" s="246"/>
      <c r="D1602" s="236" t="s">
        <v>161</v>
      </c>
      <c r="E1602" s="247" t="s">
        <v>21</v>
      </c>
      <c r="F1602" s="248" t="s">
        <v>1770</v>
      </c>
      <c r="G1602" s="246"/>
      <c r="H1602" s="249">
        <v>16.48</v>
      </c>
      <c r="I1602" s="250"/>
      <c r="J1602" s="246"/>
      <c r="K1602" s="246"/>
      <c r="L1602" s="251"/>
      <c r="M1602" s="252"/>
      <c r="N1602" s="253"/>
      <c r="O1602" s="253"/>
      <c r="P1602" s="253"/>
      <c r="Q1602" s="253"/>
      <c r="R1602" s="253"/>
      <c r="S1602" s="253"/>
      <c r="T1602" s="254"/>
      <c r="U1602" s="14"/>
      <c r="V1602" s="14"/>
      <c r="W1602" s="14"/>
      <c r="X1602" s="14"/>
      <c r="Y1602" s="14"/>
      <c r="Z1602" s="14"/>
      <c r="AA1602" s="14"/>
      <c r="AB1602" s="14"/>
      <c r="AC1602" s="14"/>
      <c r="AD1602" s="14"/>
      <c r="AE1602" s="14"/>
      <c r="AT1602" s="255" t="s">
        <v>161</v>
      </c>
      <c r="AU1602" s="255" t="s">
        <v>81</v>
      </c>
      <c r="AV1602" s="14" t="s">
        <v>81</v>
      </c>
      <c r="AW1602" s="14" t="s">
        <v>34</v>
      </c>
      <c r="AX1602" s="14" t="s">
        <v>73</v>
      </c>
      <c r="AY1602" s="255" t="s">
        <v>149</v>
      </c>
    </row>
    <row r="1603" s="16" customFormat="1">
      <c r="A1603" s="16"/>
      <c r="B1603" s="267"/>
      <c r="C1603" s="268"/>
      <c r="D1603" s="236" t="s">
        <v>161</v>
      </c>
      <c r="E1603" s="269" t="s">
        <v>21</v>
      </c>
      <c r="F1603" s="270" t="s">
        <v>192</v>
      </c>
      <c r="G1603" s="268"/>
      <c r="H1603" s="271">
        <v>16.48</v>
      </c>
      <c r="I1603" s="272"/>
      <c r="J1603" s="268"/>
      <c r="K1603" s="268"/>
      <c r="L1603" s="273"/>
      <c r="M1603" s="274"/>
      <c r="N1603" s="275"/>
      <c r="O1603" s="275"/>
      <c r="P1603" s="275"/>
      <c r="Q1603" s="275"/>
      <c r="R1603" s="275"/>
      <c r="S1603" s="275"/>
      <c r="T1603" s="276"/>
      <c r="U1603" s="16"/>
      <c r="V1603" s="16"/>
      <c r="W1603" s="16"/>
      <c r="X1603" s="16"/>
      <c r="Y1603" s="16"/>
      <c r="Z1603" s="16"/>
      <c r="AA1603" s="16"/>
      <c r="AB1603" s="16"/>
      <c r="AC1603" s="16"/>
      <c r="AD1603" s="16"/>
      <c r="AE1603" s="16"/>
      <c r="AT1603" s="277" t="s">
        <v>161</v>
      </c>
      <c r="AU1603" s="277" t="s">
        <v>81</v>
      </c>
      <c r="AV1603" s="16" t="s">
        <v>150</v>
      </c>
      <c r="AW1603" s="16" t="s">
        <v>34</v>
      </c>
      <c r="AX1603" s="16" t="s">
        <v>73</v>
      </c>
      <c r="AY1603" s="277" t="s">
        <v>149</v>
      </c>
    </row>
    <row r="1604" s="15" customFormat="1">
      <c r="A1604" s="15"/>
      <c r="B1604" s="256"/>
      <c r="C1604" s="257"/>
      <c r="D1604" s="236" t="s">
        <v>161</v>
      </c>
      <c r="E1604" s="258" t="s">
        <v>21</v>
      </c>
      <c r="F1604" s="259" t="s">
        <v>164</v>
      </c>
      <c r="G1604" s="257"/>
      <c r="H1604" s="260">
        <v>16.48</v>
      </c>
      <c r="I1604" s="261"/>
      <c r="J1604" s="257"/>
      <c r="K1604" s="257"/>
      <c r="L1604" s="262"/>
      <c r="M1604" s="263"/>
      <c r="N1604" s="264"/>
      <c r="O1604" s="264"/>
      <c r="P1604" s="264"/>
      <c r="Q1604" s="264"/>
      <c r="R1604" s="264"/>
      <c r="S1604" s="264"/>
      <c r="T1604" s="265"/>
      <c r="U1604" s="15"/>
      <c r="V1604" s="15"/>
      <c r="W1604" s="15"/>
      <c r="X1604" s="15"/>
      <c r="Y1604" s="15"/>
      <c r="Z1604" s="15"/>
      <c r="AA1604" s="15"/>
      <c r="AB1604" s="15"/>
      <c r="AC1604" s="15"/>
      <c r="AD1604" s="15"/>
      <c r="AE1604" s="15"/>
      <c r="AT1604" s="266" t="s">
        <v>161</v>
      </c>
      <c r="AU1604" s="266" t="s">
        <v>81</v>
      </c>
      <c r="AV1604" s="15" t="s">
        <v>157</v>
      </c>
      <c r="AW1604" s="15" t="s">
        <v>34</v>
      </c>
      <c r="AX1604" s="15" t="s">
        <v>77</v>
      </c>
      <c r="AY1604" s="266" t="s">
        <v>149</v>
      </c>
    </row>
    <row r="1605" s="2" customFormat="1" ht="24.15" customHeight="1">
      <c r="A1605" s="41"/>
      <c r="B1605" s="42"/>
      <c r="C1605" s="278" t="s">
        <v>1771</v>
      </c>
      <c r="D1605" s="278" t="s">
        <v>229</v>
      </c>
      <c r="E1605" s="279" t="s">
        <v>1772</v>
      </c>
      <c r="F1605" s="280" t="s">
        <v>1773</v>
      </c>
      <c r="G1605" s="281" t="s">
        <v>155</v>
      </c>
      <c r="H1605" s="282">
        <v>20.122</v>
      </c>
      <c r="I1605" s="283"/>
      <c r="J1605" s="284">
        <f>ROUND(I1605*H1605,2)</f>
        <v>0</v>
      </c>
      <c r="K1605" s="280" t="s">
        <v>156</v>
      </c>
      <c r="L1605" s="285"/>
      <c r="M1605" s="286" t="s">
        <v>21</v>
      </c>
      <c r="N1605" s="287" t="s">
        <v>44</v>
      </c>
      <c r="O1605" s="87"/>
      <c r="P1605" s="225">
        <f>O1605*H1605</f>
        <v>0</v>
      </c>
      <c r="Q1605" s="225">
        <v>0.00064999999999999997</v>
      </c>
      <c r="R1605" s="225">
        <f>Q1605*H1605</f>
        <v>0.013079299999999999</v>
      </c>
      <c r="S1605" s="225">
        <v>0</v>
      </c>
      <c r="T1605" s="226">
        <f>S1605*H1605</f>
        <v>0</v>
      </c>
      <c r="U1605" s="41"/>
      <c r="V1605" s="41"/>
      <c r="W1605" s="41"/>
      <c r="X1605" s="41"/>
      <c r="Y1605" s="41"/>
      <c r="Z1605" s="41"/>
      <c r="AA1605" s="41"/>
      <c r="AB1605" s="41"/>
      <c r="AC1605" s="41"/>
      <c r="AD1605" s="41"/>
      <c r="AE1605" s="41"/>
      <c r="AR1605" s="227" t="s">
        <v>328</v>
      </c>
      <c r="AT1605" s="227" t="s">
        <v>229</v>
      </c>
      <c r="AU1605" s="227" t="s">
        <v>81</v>
      </c>
      <c r="AY1605" s="20" t="s">
        <v>149</v>
      </c>
      <c r="BE1605" s="228">
        <f>IF(N1605="základní",J1605,0)</f>
        <v>0</v>
      </c>
      <c r="BF1605" s="228">
        <f>IF(N1605="snížená",J1605,0)</f>
        <v>0</v>
      </c>
      <c r="BG1605" s="228">
        <f>IF(N1605="zákl. přenesená",J1605,0)</f>
        <v>0</v>
      </c>
      <c r="BH1605" s="228">
        <f>IF(N1605="sníž. přenesená",J1605,0)</f>
        <v>0</v>
      </c>
      <c r="BI1605" s="228">
        <f>IF(N1605="nulová",J1605,0)</f>
        <v>0</v>
      </c>
      <c r="BJ1605" s="20" t="s">
        <v>77</v>
      </c>
      <c r="BK1605" s="228">
        <f>ROUND(I1605*H1605,2)</f>
        <v>0</v>
      </c>
      <c r="BL1605" s="20" t="s">
        <v>256</v>
      </c>
      <c r="BM1605" s="227" t="s">
        <v>1774</v>
      </c>
    </row>
    <row r="1606" s="14" customFormat="1">
      <c r="A1606" s="14"/>
      <c r="B1606" s="245"/>
      <c r="C1606" s="246"/>
      <c r="D1606" s="236" t="s">
        <v>161</v>
      </c>
      <c r="E1606" s="246"/>
      <c r="F1606" s="248" t="s">
        <v>1775</v>
      </c>
      <c r="G1606" s="246"/>
      <c r="H1606" s="249">
        <v>20.122</v>
      </c>
      <c r="I1606" s="250"/>
      <c r="J1606" s="246"/>
      <c r="K1606" s="246"/>
      <c r="L1606" s="251"/>
      <c r="M1606" s="252"/>
      <c r="N1606" s="253"/>
      <c r="O1606" s="253"/>
      <c r="P1606" s="253"/>
      <c r="Q1606" s="253"/>
      <c r="R1606" s="253"/>
      <c r="S1606" s="253"/>
      <c r="T1606" s="254"/>
      <c r="U1606" s="14"/>
      <c r="V1606" s="14"/>
      <c r="W1606" s="14"/>
      <c r="X1606" s="14"/>
      <c r="Y1606" s="14"/>
      <c r="Z1606" s="14"/>
      <c r="AA1606" s="14"/>
      <c r="AB1606" s="14"/>
      <c r="AC1606" s="14"/>
      <c r="AD1606" s="14"/>
      <c r="AE1606" s="14"/>
      <c r="AT1606" s="255" t="s">
        <v>161</v>
      </c>
      <c r="AU1606" s="255" t="s">
        <v>81</v>
      </c>
      <c r="AV1606" s="14" t="s">
        <v>81</v>
      </c>
      <c r="AW1606" s="14" t="s">
        <v>4</v>
      </c>
      <c r="AX1606" s="14" t="s">
        <v>77</v>
      </c>
      <c r="AY1606" s="255" t="s">
        <v>149</v>
      </c>
    </row>
    <row r="1607" s="2" customFormat="1" ht="24.15" customHeight="1">
      <c r="A1607" s="41"/>
      <c r="B1607" s="42"/>
      <c r="C1607" s="216" t="s">
        <v>1776</v>
      </c>
      <c r="D1607" s="216" t="s">
        <v>152</v>
      </c>
      <c r="E1607" s="217" t="s">
        <v>1777</v>
      </c>
      <c r="F1607" s="218" t="s">
        <v>1778</v>
      </c>
      <c r="G1607" s="219" t="s">
        <v>174</v>
      </c>
      <c r="H1607" s="220">
        <v>16.48</v>
      </c>
      <c r="I1607" s="221"/>
      <c r="J1607" s="222">
        <f>ROUND(I1607*H1607,2)</f>
        <v>0</v>
      </c>
      <c r="K1607" s="218" t="s">
        <v>156</v>
      </c>
      <c r="L1607" s="47"/>
      <c r="M1607" s="223" t="s">
        <v>21</v>
      </c>
      <c r="N1607" s="224" t="s">
        <v>44</v>
      </c>
      <c r="O1607" s="87"/>
      <c r="P1607" s="225">
        <f>O1607*H1607</f>
        <v>0</v>
      </c>
      <c r="Q1607" s="225">
        <v>0.00016000000000000001</v>
      </c>
      <c r="R1607" s="225">
        <f>Q1607*H1607</f>
        <v>0.0026368000000000003</v>
      </c>
      <c r="S1607" s="225">
        <v>0</v>
      </c>
      <c r="T1607" s="226">
        <f>S1607*H1607</f>
        <v>0</v>
      </c>
      <c r="U1607" s="41"/>
      <c r="V1607" s="41"/>
      <c r="W1607" s="41"/>
      <c r="X1607" s="41"/>
      <c r="Y1607" s="41"/>
      <c r="Z1607" s="41"/>
      <c r="AA1607" s="41"/>
      <c r="AB1607" s="41"/>
      <c r="AC1607" s="41"/>
      <c r="AD1607" s="41"/>
      <c r="AE1607" s="41"/>
      <c r="AR1607" s="227" t="s">
        <v>256</v>
      </c>
      <c r="AT1607" s="227" t="s">
        <v>152</v>
      </c>
      <c r="AU1607" s="227" t="s">
        <v>81</v>
      </c>
      <c r="AY1607" s="20" t="s">
        <v>149</v>
      </c>
      <c r="BE1607" s="228">
        <f>IF(N1607="základní",J1607,0)</f>
        <v>0</v>
      </c>
      <c r="BF1607" s="228">
        <f>IF(N1607="snížená",J1607,0)</f>
        <v>0</v>
      </c>
      <c r="BG1607" s="228">
        <f>IF(N1607="zákl. přenesená",J1607,0)</f>
        <v>0</v>
      </c>
      <c r="BH1607" s="228">
        <f>IF(N1607="sníž. přenesená",J1607,0)</f>
        <v>0</v>
      </c>
      <c r="BI1607" s="228">
        <f>IF(N1607="nulová",J1607,0)</f>
        <v>0</v>
      </c>
      <c r="BJ1607" s="20" t="s">
        <v>77</v>
      </c>
      <c r="BK1607" s="228">
        <f>ROUND(I1607*H1607,2)</f>
        <v>0</v>
      </c>
      <c r="BL1607" s="20" t="s">
        <v>256</v>
      </c>
      <c r="BM1607" s="227" t="s">
        <v>1779</v>
      </c>
    </row>
    <row r="1608" s="2" customFormat="1">
      <c r="A1608" s="41"/>
      <c r="B1608" s="42"/>
      <c r="C1608" s="43"/>
      <c r="D1608" s="229" t="s">
        <v>159</v>
      </c>
      <c r="E1608" s="43"/>
      <c r="F1608" s="230" t="s">
        <v>1780</v>
      </c>
      <c r="G1608" s="43"/>
      <c r="H1608" s="43"/>
      <c r="I1608" s="231"/>
      <c r="J1608" s="43"/>
      <c r="K1608" s="43"/>
      <c r="L1608" s="47"/>
      <c r="M1608" s="232"/>
      <c r="N1608" s="233"/>
      <c r="O1608" s="87"/>
      <c r="P1608" s="87"/>
      <c r="Q1608" s="87"/>
      <c r="R1608" s="87"/>
      <c r="S1608" s="87"/>
      <c r="T1608" s="88"/>
      <c r="U1608" s="41"/>
      <c r="V1608" s="41"/>
      <c r="W1608" s="41"/>
      <c r="X1608" s="41"/>
      <c r="Y1608" s="41"/>
      <c r="Z1608" s="41"/>
      <c r="AA1608" s="41"/>
      <c r="AB1608" s="41"/>
      <c r="AC1608" s="41"/>
      <c r="AD1608" s="41"/>
      <c r="AE1608" s="41"/>
      <c r="AT1608" s="20" t="s">
        <v>159</v>
      </c>
      <c r="AU1608" s="20" t="s">
        <v>81</v>
      </c>
    </row>
    <row r="1609" s="13" customFormat="1">
      <c r="A1609" s="13"/>
      <c r="B1609" s="234"/>
      <c r="C1609" s="235"/>
      <c r="D1609" s="236" t="s">
        <v>161</v>
      </c>
      <c r="E1609" s="237" t="s">
        <v>21</v>
      </c>
      <c r="F1609" s="238" t="s">
        <v>1206</v>
      </c>
      <c r="G1609" s="235"/>
      <c r="H1609" s="237" t="s">
        <v>21</v>
      </c>
      <c r="I1609" s="239"/>
      <c r="J1609" s="235"/>
      <c r="K1609" s="235"/>
      <c r="L1609" s="240"/>
      <c r="M1609" s="241"/>
      <c r="N1609" s="242"/>
      <c r="O1609" s="242"/>
      <c r="P1609" s="242"/>
      <c r="Q1609" s="242"/>
      <c r="R1609" s="242"/>
      <c r="S1609" s="242"/>
      <c r="T1609" s="243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T1609" s="244" t="s">
        <v>161</v>
      </c>
      <c r="AU1609" s="244" t="s">
        <v>81</v>
      </c>
      <c r="AV1609" s="13" t="s">
        <v>77</v>
      </c>
      <c r="AW1609" s="13" t="s">
        <v>34</v>
      </c>
      <c r="AX1609" s="13" t="s">
        <v>73</v>
      </c>
      <c r="AY1609" s="244" t="s">
        <v>149</v>
      </c>
    </row>
    <row r="1610" s="14" customFormat="1">
      <c r="A1610" s="14"/>
      <c r="B1610" s="245"/>
      <c r="C1610" s="246"/>
      <c r="D1610" s="236" t="s">
        <v>161</v>
      </c>
      <c r="E1610" s="247" t="s">
        <v>21</v>
      </c>
      <c r="F1610" s="248" t="s">
        <v>1781</v>
      </c>
      <c r="G1610" s="246"/>
      <c r="H1610" s="249">
        <v>16.48</v>
      </c>
      <c r="I1610" s="250"/>
      <c r="J1610" s="246"/>
      <c r="K1610" s="246"/>
      <c r="L1610" s="251"/>
      <c r="M1610" s="252"/>
      <c r="N1610" s="253"/>
      <c r="O1610" s="253"/>
      <c r="P1610" s="253"/>
      <c r="Q1610" s="253"/>
      <c r="R1610" s="253"/>
      <c r="S1610" s="253"/>
      <c r="T1610" s="254"/>
      <c r="U1610" s="14"/>
      <c r="V1610" s="14"/>
      <c r="W1610" s="14"/>
      <c r="X1610" s="14"/>
      <c r="Y1610" s="14"/>
      <c r="Z1610" s="14"/>
      <c r="AA1610" s="14"/>
      <c r="AB1610" s="14"/>
      <c r="AC1610" s="14"/>
      <c r="AD1610" s="14"/>
      <c r="AE1610" s="14"/>
      <c r="AT1610" s="255" t="s">
        <v>161</v>
      </c>
      <c r="AU1610" s="255" t="s">
        <v>81</v>
      </c>
      <c r="AV1610" s="14" t="s">
        <v>81</v>
      </c>
      <c r="AW1610" s="14" t="s">
        <v>34</v>
      </c>
      <c r="AX1610" s="14" t="s">
        <v>73</v>
      </c>
      <c r="AY1610" s="255" t="s">
        <v>149</v>
      </c>
    </row>
    <row r="1611" s="16" customFormat="1">
      <c r="A1611" s="16"/>
      <c r="B1611" s="267"/>
      <c r="C1611" s="268"/>
      <c r="D1611" s="236" t="s">
        <v>161</v>
      </c>
      <c r="E1611" s="269" t="s">
        <v>21</v>
      </c>
      <c r="F1611" s="270" t="s">
        <v>192</v>
      </c>
      <c r="G1611" s="268"/>
      <c r="H1611" s="271">
        <v>16.48</v>
      </c>
      <c r="I1611" s="272"/>
      <c r="J1611" s="268"/>
      <c r="K1611" s="268"/>
      <c r="L1611" s="273"/>
      <c r="M1611" s="274"/>
      <c r="N1611" s="275"/>
      <c r="O1611" s="275"/>
      <c r="P1611" s="275"/>
      <c r="Q1611" s="275"/>
      <c r="R1611" s="275"/>
      <c r="S1611" s="275"/>
      <c r="T1611" s="276"/>
      <c r="U1611" s="16"/>
      <c r="V1611" s="16"/>
      <c r="W1611" s="16"/>
      <c r="X1611" s="16"/>
      <c r="Y1611" s="16"/>
      <c r="Z1611" s="16"/>
      <c r="AA1611" s="16"/>
      <c r="AB1611" s="16"/>
      <c r="AC1611" s="16"/>
      <c r="AD1611" s="16"/>
      <c r="AE1611" s="16"/>
      <c r="AT1611" s="277" t="s">
        <v>161</v>
      </c>
      <c r="AU1611" s="277" t="s">
        <v>81</v>
      </c>
      <c r="AV1611" s="16" t="s">
        <v>150</v>
      </c>
      <c r="AW1611" s="16" t="s">
        <v>34</v>
      </c>
      <c r="AX1611" s="16" t="s">
        <v>73</v>
      </c>
      <c r="AY1611" s="277" t="s">
        <v>149</v>
      </c>
    </row>
    <row r="1612" s="15" customFormat="1">
      <c r="A1612" s="15"/>
      <c r="B1612" s="256"/>
      <c r="C1612" s="257"/>
      <c r="D1612" s="236" t="s">
        <v>161</v>
      </c>
      <c r="E1612" s="258" t="s">
        <v>21</v>
      </c>
      <c r="F1612" s="259" t="s">
        <v>164</v>
      </c>
      <c r="G1612" s="257"/>
      <c r="H1612" s="260">
        <v>16.48</v>
      </c>
      <c r="I1612" s="261"/>
      <c r="J1612" s="257"/>
      <c r="K1612" s="257"/>
      <c r="L1612" s="262"/>
      <c r="M1612" s="263"/>
      <c r="N1612" s="264"/>
      <c r="O1612" s="264"/>
      <c r="P1612" s="264"/>
      <c r="Q1612" s="264"/>
      <c r="R1612" s="264"/>
      <c r="S1612" s="264"/>
      <c r="T1612" s="265"/>
      <c r="U1612" s="15"/>
      <c r="V1612" s="15"/>
      <c r="W1612" s="15"/>
      <c r="X1612" s="15"/>
      <c r="Y1612" s="15"/>
      <c r="Z1612" s="15"/>
      <c r="AA1612" s="15"/>
      <c r="AB1612" s="15"/>
      <c r="AC1612" s="15"/>
      <c r="AD1612" s="15"/>
      <c r="AE1612" s="15"/>
      <c r="AT1612" s="266" t="s">
        <v>161</v>
      </c>
      <c r="AU1612" s="266" t="s">
        <v>81</v>
      </c>
      <c r="AV1612" s="15" t="s">
        <v>157</v>
      </c>
      <c r="AW1612" s="15" t="s">
        <v>34</v>
      </c>
      <c r="AX1612" s="15" t="s">
        <v>77</v>
      </c>
      <c r="AY1612" s="266" t="s">
        <v>149</v>
      </c>
    </row>
    <row r="1613" s="2" customFormat="1" ht="49.05" customHeight="1">
      <c r="A1613" s="41"/>
      <c r="B1613" s="42"/>
      <c r="C1613" s="216" t="s">
        <v>1782</v>
      </c>
      <c r="D1613" s="216" t="s">
        <v>152</v>
      </c>
      <c r="E1613" s="217" t="s">
        <v>1783</v>
      </c>
      <c r="F1613" s="218" t="s">
        <v>1784</v>
      </c>
      <c r="G1613" s="219" t="s">
        <v>310</v>
      </c>
      <c r="H1613" s="220">
        <v>0.76900000000000002</v>
      </c>
      <c r="I1613" s="221"/>
      <c r="J1613" s="222">
        <f>ROUND(I1613*H1613,2)</f>
        <v>0</v>
      </c>
      <c r="K1613" s="218" t="s">
        <v>156</v>
      </c>
      <c r="L1613" s="47"/>
      <c r="M1613" s="223" t="s">
        <v>21</v>
      </c>
      <c r="N1613" s="224" t="s">
        <v>44</v>
      </c>
      <c r="O1613" s="87"/>
      <c r="P1613" s="225">
        <f>O1613*H1613</f>
        <v>0</v>
      </c>
      <c r="Q1613" s="225">
        <v>0</v>
      </c>
      <c r="R1613" s="225">
        <f>Q1613*H1613</f>
        <v>0</v>
      </c>
      <c r="S1613" s="225">
        <v>0</v>
      </c>
      <c r="T1613" s="226">
        <f>S1613*H1613</f>
        <v>0</v>
      </c>
      <c r="U1613" s="41"/>
      <c r="V1613" s="41"/>
      <c r="W1613" s="41"/>
      <c r="X1613" s="41"/>
      <c r="Y1613" s="41"/>
      <c r="Z1613" s="41"/>
      <c r="AA1613" s="41"/>
      <c r="AB1613" s="41"/>
      <c r="AC1613" s="41"/>
      <c r="AD1613" s="41"/>
      <c r="AE1613" s="41"/>
      <c r="AR1613" s="227" t="s">
        <v>256</v>
      </c>
      <c r="AT1613" s="227" t="s">
        <v>152</v>
      </c>
      <c r="AU1613" s="227" t="s">
        <v>81</v>
      </c>
      <c r="AY1613" s="20" t="s">
        <v>149</v>
      </c>
      <c r="BE1613" s="228">
        <f>IF(N1613="základní",J1613,0)</f>
        <v>0</v>
      </c>
      <c r="BF1613" s="228">
        <f>IF(N1613="snížená",J1613,0)</f>
        <v>0</v>
      </c>
      <c r="BG1613" s="228">
        <f>IF(N1613="zákl. přenesená",J1613,0)</f>
        <v>0</v>
      </c>
      <c r="BH1613" s="228">
        <f>IF(N1613="sníž. přenesená",J1613,0)</f>
        <v>0</v>
      </c>
      <c r="BI1613" s="228">
        <f>IF(N1613="nulová",J1613,0)</f>
        <v>0</v>
      </c>
      <c r="BJ1613" s="20" t="s">
        <v>77</v>
      </c>
      <c r="BK1613" s="228">
        <f>ROUND(I1613*H1613,2)</f>
        <v>0</v>
      </c>
      <c r="BL1613" s="20" t="s">
        <v>256</v>
      </c>
      <c r="BM1613" s="227" t="s">
        <v>1785</v>
      </c>
    </row>
    <row r="1614" s="2" customFormat="1">
      <c r="A1614" s="41"/>
      <c r="B1614" s="42"/>
      <c r="C1614" s="43"/>
      <c r="D1614" s="229" t="s">
        <v>159</v>
      </c>
      <c r="E1614" s="43"/>
      <c r="F1614" s="230" t="s">
        <v>1786</v>
      </c>
      <c r="G1614" s="43"/>
      <c r="H1614" s="43"/>
      <c r="I1614" s="231"/>
      <c r="J1614" s="43"/>
      <c r="K1614" s="43"/>
      <c r="L1614" s="47"/>
      <c r="M1614" s="232"/>
      <c r="N1614" s="233"/>
      <c r="O1614" s="87"/>
      <c r="P1614" s="87"/>
      <c r="Q1614" s="87"/>
      <c r="R1614" s="87"/>
      <c r="S1614" s="87"/>
      <c r="T1614" s="88"/>
      <c r="U1614" s="41"/>
      <c r="V1614" s="41"/>
      <c r="W1614" s="41"/>
      <c r="X1614" s="41"/>
      <c r="Y1614" s="41"/>
      <c r="Z1614" s="41"/>
      <c r="AA1614" s="41"/>
      <c r="AB1614" s="41"/>
      <c r="AC1614" s="41"/>
      <c r="AD1614" s="41"/>
      <c r="AE1614" s="41"/>
      <c r="AT1614" s="20" t="s">
        <v>159</v>
      </c>
      <c r="AU1614" s="20" t="s">
        <v>81</v>
      </c>
    </row>
    <row r="1615" s="12" customFormat="1" ht="22.8" customHeight="1">
      <c r="A1615" s="12"/>
      <c r="B1615" s="200"/>
      <c r="C1615" s="201"/>
      <c r="D1615" s="202" t="s">
        <v>72</v>
      </c>
      <c r="E1615" s="214" t="s">
        <v>1787</v>
      </c>
      <c r="F1615" s="214" t="s">
        <v>1788</v>
      </c>
      <c r="G1615" s="201"/>
      <c r="H1615" s="201"/>
      <c r="I1615" s="204"/>
      <c r="J1615" s="215">
        <f>BK1615</f>
        <v>0</v>
      </c>
      <c r="K1615" s="201"/>
      <c r="L1615" s="206"/>
      <c r="M1615" s="207"/>
      <c r="N1615" s="208"/>
      <c r="O1615" s="208"/>
      <c r="P1615" s="209">
        <f>SUM(P1616:P1731)</f>
        <v>0</v>
      </c>
      <c r="Q1615" s="208"/>
      <c r="R1615" s="209">
        <f>SUM(R1616:R1731)</f>
        <v>1.80372884</v>
      </c>
      <c r="S1615" s="208"/>
      <c r="T1615" s="210">
        <f>SUM(T1616:T1731)</f>
        <v>1.5295323999999999</v>
      </c>
      <c r="U1615" s="12"/>
      <c r="V1615" s="12"/>
      <c r="W1615" s="12"/>
      <c r="X1615" s="12"/>
      <c r="Y1615" s="12"/>
      <c r="Z1615" s="12"/>
      <c r="AA1615" s="12"/>
      <c r="AB1615" s="12"/>
      <c r="AC1615" s="12"/>
      <c r="AD1615" s="12"/>
      <c r="AE1615" s="12"/>
      <c r="AR1615" s="211" t="s">
        <v>81</v>
      </c>
      <c r="AT1615" s="212" t="s">
        <v>72</v>
      </c>
      <c r="AU1615" s="212" t="s">
        <v>77</v>
      </c>
      <c r="AY1615" s="211" t="s">
        <v>149</v>
      </c>
      <c r="BK1615" s="213">
        <f>SUM(BK1616:BK1731)</f>
        <v>0</v>
      </c>
    </row>
    <row r="1616" s="2" customFormat="1" ht="33" customHeight="1">
      <c r="A1616" s="41"/>
      <c r="B1616" s="42"/>
      <c r="C1616" s="216" t="s">
        <v>1789</v>
      </c>
      <c r="D1616" s="216" t="s">
        <v>152</v>
      </c>
      <c r="E1616" s="217" t="s">
        <v>1790</v>
      </c>
      <c r="F1616" s="218" t="s">
        <v>1791</v>
      </c>
      <c r="G1616" s="219" t="s">
        <v>155</v>
      </c>
      <c r="H1616" s="220">
        <v>92.796000000000006</v>
      </c>
      <c r="I1616" s="221"/>
      <c r="J1616" s="222">
        <f>ROUND(I1616*H1616,2)</f>
        <v>0</v>
      </c>
      <c r="K1616" s="218" t="s">
        <v>156</v>
      </c>
      <c r="L1616" s="47"/>
      <c r="M1616" s="223" t="s">
        <v>21</v>
      </c>
      <c r="N1616" s="224" t="s">
        <v>44</v>
      </c>
      <c r="O1616" s="87"/>
      <c r="P1616" s="225">
        <f>O1616*H1616</f>
        <v>0</v>
      </c>
      <c r="Q1616" s="225">
        <v>0</v>
      </c>
      <c r="R1616" s="225">
        <f>Q1616*H1616</f>
        <v>0</v>
      </c>
      <c r="S1616" s="225">
        <v>0.0054999999999999997</v>
      </c>
      <c r="T1616" s="226">
        <f>S1616*H1616</f>
        <v>0.510378</v>
      </c>
      <c r="U1616" s="41"/>
      <c r="V1616" s="41"/>
      <c r="W1616" s="41"/>
      <c r="X1616" s="41"/>
      <c r="Y1616" s="41"/>
      <c r="Z1616" s="41"/>
      <c r="AA1616" s="41"/>
      <c r="AB1616" s="41"/>
      <c r="AC1616" s="41"/>
      <c r="AD1616" s="41"/>
      <c r="AE1616" s="41"/>
      <c r="AR1616" s="227" t="s">
        <v>256</v>
      </c>
      <c r="AT1616" s="227" t="s">
        <v>152</v>
      </c>
      <c r="AU1616" s="227" t="s">
        <v>81</v>
      </c>
      <c r="AY1616" s="20" t="s">
        <v>149</v>
      </c>
      <c r="BE1616" s="228">
        <f>IF(N1616="základní",J1616,0)</f>
        <v>0</v>
      </c>
      <c r="BF1616" s="228">
        <f>IF(N1616="snížená",J1616,0)</f>
        <v>0</v>
      </c>
      <c r="BG1616" s="228">
        <f>IF(N1616="zákl. přenesená",J1616,0)</f>
        <v>0</v>
      </c>
      <c r="BH1616" s="228">
        <f>IF(N1616="sníž. přenesená",J1616,0)</f>
        <v>0</v>
      </c>
      <c r="BI1616" s="228">
        <f>IF(N1616="nulová",J1616,0)</f>
        <v>0</v>
      </c>
      <c r="BJ1616" s="20" t="s">
        <v>77</v>
      </c>
      <c r="BK1616" s="228">
        <f>ROUND(I1616*H1616,2)</f>
        <v>0</v>
      </c>
      <c r="BL1616" s="20" t="s">
        <v>256</v>
      </c>
      <c r="BM1616" s="227" t="s">
        <v>1792</v>
      </c>
    </row>
    <row r="1617" s="2" customFormat="1">
      <c r="A1617" s="41"/>
      <c r="B1617" s="42"/>
      <c r="C1617" s="43"/>
      <c r="D1617" s="229" t="s">
        <v>159</v>
      </c>
      <c r="E1617" s="43"/>
      <c r="F1617" s="230" t="s">
        <v>1793</v>
      </c>
      <c r="G1617" s="43"/>
      <c r="H1617" s="43"/>
      <c r="I1617" s="231"/>
      <c r="J1617" s="43"/>
      <c r="K1617" s="43"/>
      <c r="L1617" s="47"/>
      <c r="M1617" s="232"/>
      <c r="N1617" s="233"/>
      <c r="O1617" s="87"/>
      <c r="P1617" s="87"/>
      <c r="Q1617" s="87"/>
      <c r="R1617" s="87"/>
      <c r="S1617" s="87"/>
      <c r="T1617" s="88"/>
      <c r="U1617" s="41"/>
      <c r="V1617" s="41"/>
      <c r="W1617" s="41"/>
      <c r="X1617" s="41"/>
      <c r="Y1617" s="41"/>
      <c r="Z1617" s="41"/>
      <c r="AA1617" s="41"/>
      <c r="AB1617" s="41"/>
      <c r="AC1617" s="41"/>
      <c r="AD1617" s="41"/>
      <c r="AE1617" s="41"/>
      <c r="AT1617" s="20" t="s">
        <v>159</v>
      </c>
      <c r="AU1617" s="20" t="s">
        <v>81</v>
      </c>
    </row>
    <row r="1618" s="13" customFormat="1">
      <c r="A1618" s="13"/>
      <c r="B1618" s="234"/>
      <c r="C1618" s="235"/>
      <c r="D1618" s="236" t="s">
        <v>161</v>
      </c>
      <c r="E1618" s="237" t="s">
        <v>21</v>
      </c>
      <c r="F1618" s="238" t="s">
        <v>1794</v>
      </c>
      <c r="G1618" s="235"/>
      <c r="H1618" s="237" t="s">
        <v>21</v>
      </c>
      <c r="I1618" s="239"/>
      <c r="J1618" s="235"/>
      <c r="K1618" s="235"/>
      <c r="L1618" s="240"/>
      <c r="M1618" s="241"/>
      <c r="N1618" s="242"/>
      <c r="O1618" s="242"/>
      <c r="P1618" s="242"/>
      <c r="Q1618" s="242"/>
      <c r="R1618" s="242"/>
      <c r="S1618" s="242"/>
      <c r="T1618" s="243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T1618" s="244" t="s">
        <v>161</v>
      </c>
      <c r="AU1618" s="244" t="s">
        <v>81</v>
      </c>
      <c r="AV1618" s="13" t="s">
        <v>77</v>
      </c>
      <c r="AW1618" s="13" t="s">
        <v>34</v>
      </c>
      <c r="AX1618" s="13" t="s">
        <v>73</v>
      </c>
      <c r="AY1618" s="244" t="s">
        <v>149</v>
      </c>
    </row>
    <row r="1619" s="14" customFormat="1">
      <c r="A1619" s="14"/>
      <c r="B1619" s="245"/>
      <c r="C1619" s="246"/>
      <c r="D1619" s="236" t="s">
        <v>161</v>
      </c>
      <c r="E1619" s="247" t="s">
        <v>21</v>
      </c>
      <c r="F1619" s="248" t="s">
        <v>1795</v>
      </c>
      <c r="G1619" s="246"/>
      <c r="H1619" s="249">
        <v>92.796000000000006</v>
      </c>
      <c r="I1619" s="250"/>
      <c r="J1619" s="246"/>
      <c r="K1619" s="246"/>
      <c r="L1619" s="251"/>
      <c r="M1619" s="252"/>
      <c r="N1619" s="253"/>
      <c r="O1619" s="253"/>
      <c r="P1619" s="253"/>
      <c r="Q1619" s="253"/>
      <c r="R1619" s="253"/>
      <c r="S1619" s="253"/>
      <c r="T1619" s="254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T1619" s="255" t="s">
        <v>161</v>
      </c>
      <c r="AU1619" s="255" t="s">
        <v>81</v>
      </c>
      <c r="AV1619" s="14" t="s">
        <v>81</v>
      </c>
      <c r="AW1619" s="14" t="s">
        <v>34</v>
      </c>
      <c r="AX1619" s="14" t="s">
        <v>73</v>
      </c>
      <c r="AY1619" s="255" t="s">
        <v>149</v>
      </c>
    </row>
    <row r="1620" s="15" customFormat="1">
      <c r="A1620" s="15"/>
      <c r="B1620" s="256"/>
      <c r="C1620" s="257"/>
      <c r="D1620" s="236" t="s">
        <v>161</v>
      </c>
      <c r="E1620" s="258" t="s">
        <v>21</v>
      </c>
      <c r="F1620" s="259" t="s">
        <v>164</v>
      </c>
      <c r="G1620" s="257"/>
      <c r="H1620" s="260">
        <v>92.796000000000006</v>
      </c>
      <c r="I1620" s="261"/>
      <c r="J1620" s="257"/>
      <c r="K1620" s="257"/>
      <c r="L1620" s="262"/>
      <c r="M1620" s="263"/>
      <c r="N1620" s="264"/>
      <c r="O1620" s="264"/>
      <c r="P1620" s="264"/>
      <c r="Q1620" s="264"/>
      <c r="R1620" s="264"/>
      <c r="S1620" s="264"/>
      <c r="T1620" s="265"/>
      <c r="U1620" s="15"/>
      <c r="V1620" s="15"/>
      <c r="W1620" s="15"/>
      <c r="X1620" s="15"/>
      <c r="Y1620" s="15"/>
      <c r="Z1620" s="15"/>
      <c r="AA1620" s="15"/>
      <c r="AB1620" s="15"/>
      <c r="AC1620" s="15"/>
      <c r="AD1620" s="15"/>
      <c r="AE1620" s="15"/>
      <c r="AT1620" s="266" t="s">
        <v>161</v>
      </c>
      <c r="AU1620" s="266" t="s">
        <v>81</v>
      </c>
      <c r="AV1620" s="15" t="s">
        <v>157</v>
      </c>
      <c r="AW1620" s="15" t="s">
        <v>34</v>
      </c>
      <c r="AX1620" s="15" t="s">
        <v>77</v>
      </c>
      <c r="AY1620" s="266" t="s">
        <v>149</v>
      </c>
    </row>
    <row r="1621" s="2" customFormat="1" ht="33" customHeight="1">
      <c r="A1621" s="41"/>
      <c r="B1621" s="42"/>
      <c r="C1621" s="216" t="s">
        <v>1796</v>
      </c>
      <c r="D1621" s="216" t="s">
        <v>152</v>
      </c>
      <c r="E1621" s="217" t="s">
        <v>1797</v>
      </c>
      <c r="F1621" s="218" t="s">
        <v>1798</v>
      </c>
      <c r="G1621" s="219" t="s">
        <v>155</v>
      </c>
      <c r="H1621" s="220">
        <v>38.659999999999997</v>
      </c>
      <c r="I1621" s="221"/>
      <c r="J1621" s="222">
        <f>ROUND(I1621*H1621,2)</f>
        <v>0</v>
      </c>
      <c r="K1621" s="218" t="s">
        <v>156</v>
      </c>
      <c r="L1621" s="47"/>
      <c r="M1621" s="223" t="s">
        <v>21</v>
      </c>
      <c r="N1621" s="224" t="s">
        <v>44</v>
      </c>
      <c r="O1621" s="87"/>
      <c r="P1621" s="225">
        <f>O1621*H1621</f>
        <v>0</v>
      </c>
      <c r="Q1621" s="225">
        <v>0</v>
      </c>
      <c r="R1621" s="225">
        <f>Q1621*H1621</f>
        <v>0</v>
      </c>
      <c r="S1621" s="225">
        <v>0.010999999999999999</v>
      </c>
      <c r="T1621" s="226">
        <f>S1621*H1621</f>
        <v>0.42525999999999992</v>
      </c>
      <c r="U1621" s="41"/>
      <c r="V1621" s="41"/>
      <c r="W1621" s="41"/>
      <c r="X1621" s="41"/>
      <c r="Y1621" s="41"/>
      <c r="Z1621" s="41"/>
      <c r="AA1621" s="41"/>
      <c r="AB1621" s="41"/>
      <c r="AC1621" s="41"/>
      <c r="AD1621" s="41"/>
      <c r="AE1621" s="41"/>
      <c r="AR1621" s="227" t="s">
        <v>256</v>
      </c>
      <c r="AT1621" s="227" t="s">
        <v>152</v>
      </c>
      <c r="AU1621" s="227" t="s">
        <v>81</v>
      </c>
      <c r="AY1621" s="20" t="s">
        <v>149</v>
      </c>
      <c r="BE1621" s="228">
        <f>IF(N1621="základní",J1621,0)</f>
        <v>0</v>
      </c>
      <c r="BF1621" s="228">
        <f>IF(N1621="snížená",J1621,0)</f>
        <v>0</v>
      </c>
      <c r="BG1621" s="228">
        <f>IF(N1621="zákl. přenesená",J1621,0)</f>
        <v>0</v>
      </c>
      <c r="BH1621" s="228">
        <f>IF(N1621="sníž. přenesená",J1621,0)</f>
        <v>0</v>
      </c>
      <c r="BI1621" s="228">
        <f>IF(N1621="nulová",J1621,0)</f>
        <v>0</v>
      </c>
      <c r="BJ1621" s="20" t="s">
        <v>77</v>
      </c>
      <c r="BK1621" s="228">
        <f>ROUND(I1621*H1621,2)</f>
        <v>0</v>
      </c>
      <c r="BL1621" s="20" t="s">
        <v>256</v>
      </c>
      <c r="BM1621" s="227" t="s">
        <v>1799</v>
      </c>
    </row>
    <row r="1622" s="2" customFormat="1">
      <c r="A1622" s="41"/>
      <c r="B1622" s="42"/>
      <c r="C1622" s="43"/>
      <c r="D1622" s="229" t="s">
        <v>159</v>
      </c>
      <c r="E1622" s="43"/>
      <c r="F1622" s="230" t="s">
        <v>1800</v>
      </c>
      <c r="G1622" s="43"/>
      <c r="H1622" s="43"/>
      <c r="I1622" s="231"/>
      <c r="J1622" s="43"/>
      <c r="K1622" s="43"/>
      <c r="L1622" s="47"/>
      <c r="M1622" s="232"/>
      <c r="N1622" s="233"/>
      <c r="O1622" s="87"/>
      <c r="P1622" s="87"/>
      <c r="Q1622" s="87"/>
      <c r="R1622" s="87"/>
      <c r="S1622" s="87"/>
      <c r="T1622" s="88"/>
      <c r="U1622" s="41"/>
      <c r="V1622" s="41"/>
      <c r="W1622" s="41"/>
      <c r="X1622" s="41"/>
      <c r="Y1622" s="41"/>
      <c r="Z1622" s="41"/>
      <c r="AA1622" s="41"/>
      <c r="AB1622" s="41"/>
      <c r="AC1622" s="41"/>
      <c r="AD1622" s="41"/>
      <c r="AE1622" s="41"/>
      <c r="AT1622" s="20" t="s">
        <v>159</v>
      </c>
      <c r="AU1622" s="20" t="s">
        <v>81</v>
      </c>
    </row>
    <row r="1623" s="13" customFormat="1">
      <c r="A1623" s="13"/>
      <c r="B1623" s="234"/>
      <c r="C1623" s="235"/>
      <c r="D1623" s="236" t="s">
        <v>161</v>
      </c>
      <c r="E1623" s="237" t="s">
        <v>21</v>
      </c>
      <c r="F1623" s="238" t="s">
        <v>1801</v>
      </c>
      <c r="G1623" s="235"/>
      <c r="H1623" s="237" t="s">
        <v>21</v>
      </c>
      <c r="I1623" s="239"/>
      <c r="J1623" s="235"/>
      <c r="K1623" s="235"/>
      <c r="L1623" s="240"/>
      <c r="M1623" s="241"/>
      <c r="N1623" s="242"/>
      <c r="O1623" s="242"/>
      <c r="P1623" s="242"/>
      <c r="Q1623" s="242"/>
      <c r="R1623" s="242"/>
      <c r="S1623" s="242"/>
      <c r="T1623" s="243"/>
      <c r="U1623" s="13"/>
      <c r="V1623" s="13"/>
      <c r="W1623" s="13"/>
      <c r="X1623" s="13"/>
      <c r="Y1623" s="13"/>
      <c r="Z1623" s="13"/>
      <c r="AA1623" s="13"/>
      <c r="AB1623" s="13"/>
      <c r="AC1623" s="13"/>
      <c r="AD1623" s="13"/>
      <c r="AE1623" s="13"/>
      <c r="AT1623" s="244" t="s">
        <v>161</v>
      </c>
      <c r="AU1623" s="244" t="s">
        <v>81</v>
      </c>
      <c r="AV1623" s="13" t="s">
        <v>77</v>
      </c>
      <c r="AW1623" s="13" t="s">
        <v>34</v>
      </c>
      <c r="AX1623" s="13" t="s">
        <v>73</v>
      </c>
      <c r="AY1623" s="244" t="s">
        <v>149</v>
      </c>
    </row>
    <row r="1624" s="13" customFormat="1">
      <c r="A1624" s="13"/>
      <c r="B1624" s="234"/>
      <c r="C1624" s="235"/>
      <c r="D1624" s="236" t="s">
        <v>161</v>
      </c>
      <c r="E1624" s="237" t="s">
        <v>21</v>
      </c>
      <c r="F1624" s="238" t="s">
        <v>1280</v>
      </c>
      <c r="G1624" s="235"/>
      <c r="H1624" s="237" t="s">
        <v>21</v>
      </c>
      <c r="I1624" s="239"/>
      <c r="J1624" s="235"/>
      <c r="K1624" s="235"/>
      <c r="L1624" s="240"/>
      <c r="M1624" s="241"/>
      <c r="N1624" s="242"/>
      <c r="O1624" s="242"/>
      <c r="P1624" s="242"/>
      <c r="Q1624" s="242"/>
      <c r="R1624" s="242"/>
      <c r="S1624" s="242"/>
      <c r="T1624" s="243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244" t="s">
        <v>161</v>
      </c>
      <c r="AU1624" s="244" t="s">
        <v>81</v>
      </c>
      <c r="AV1624" s="13" t="s">
        <v>77</v>
      </c>
      <c r="AW1624" s="13" t="s">
        <v>34</v>
      </c>
      <c r="AX1624" s="13" t="s">
        <v>73</v>
      </c>
      <c r="AY1624" s="244" t="s">
        <v>149</v>
      </c>
    </row>
    <row r="1625" s="14" customFormat="1">
      <c r="A1625" s="14"/>
      <c r="B1625" s="245"/>
      <c r="C1625" s="246"/>
      <c r="D1625" s="236" t="s">
        <v>161</v>
      </c>
      <c r="E1625" s="247" t="s">
        <v>21</v>
      </c>
      <c r="F1625" s="248" t="s">
        <v>1802</v>
      </c>
      <c r="G1625" s="246"/>
      <c r="H1625" s="249">
        <v>33.049999999999997</v>
      </c>
      <c r="I1625" s="250"/>
      <c r="J1625" s="246"/>
      <c r="K1625" s="246"/>
      <c r="L1625" s="251"/>
      <c r="M1625" s="252"/>
      <c r="N1625" s="253"/>
      <c r="O1625" s="253"/>
      <c r="P1625" s="253"/>
      <c r="Q1625" s="253"/>
      <c r="R1625" s="253"/>
      <c r="S1625" s="253"/>
      <c r="T1625" s="254"/>
      <c r="U1625" s="14"/>
      <c r="V1625" s="14"/>
      <c r="W1625" s="14"/>
      <c r="X1625" s="14"/>
      <c r="Y1625" s="14"/>
      <c r="Z1625" s="14"/>
      <c r="AA1625" s="14"/>
      <c r="AB1625" s="14"/>
      <c r="AC1625" s="14"/>
      <c r="AD1625" s="14"/>
      <c r="AE1625" s="14"/>
      <c r="AT1625" s="255" t="s">
        <v>161</v>
      </c>
      <c r="AU1625" s="255" t="s">
        <v>81</v>
      </c>
      <c r="AV1625" s="14" t="s">
        <v>81</v>
      </c>
      <c r="AW1625" s="14" t="s">
        <v>34</v>
      </c>
      <c r="AX1625" s="14" t="s">
        <v>73</v>
      </c>
      <c r="AY1625" s="255" t="s">
        <v>149</v>
      </c>
    </row>
    <row r="1626" s="13" customFormat="1">
      <c r="A1626" s="13"/>
      <c r="B1626" s="234"/>
      <c r="C1626" s="235"/>
      <c r="D1626" s="236" t="s">
        <v>161</v>
      </c>
      <c r="E1626" s="237" t="s">
        <v>21</v>
      </c>
      <c r="F1626" s="238" t="s">
        <v>1803</v>
      </c>
      <c r="G1626" s="235"/>
      <c r="H1626" s="237" t="s">
        <v>21</v>
      </c>
      <c r="I1626" s="239"/>
      <c r="J1626" s="235"/>
      <c r="K1626" s="235"/>
      <c r="L1626" s="240"/>
      <c r="M1626" s="241"/>
      <c r="N1626" s="242"/>
      <c r="O1626" s="242"/>
      <c r="P1626" s="242"/>
      <c r="Q1626" s="242"/>
      <c r="R1626" s="242"/>
      <c r="S1626" s="242"/>
      <c r="T1626" s="243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T1626" s="244" t="s">
        <v>161</v>
      </c>
      <c r="AU1626" s="244" t="s">
        <v>81</v>
      </c>
      <c r="AV1626" s="13" t="s">
        <v>77</v>
      </c>
      <c r="AW1626" s="13" t="s">
        <v>34</v>
      </c>
      <c r="AX1626" s="13" t="s">
        <v>73</v>
      </c>
      <c r="AY1626" s="244" t="s">
        <v>149</v>
      </c>
    </row>
    <row r="1627" s="14" customFormat="1">
      <c r="A1627" s="14"/>
      <c r="B1627" s="245"/>
      <c r="C1627" s="246"/>
      <c r="D1627" s="236" t="s">
        <v>161</v>
      </c>
      <c r="E1627" s="247" t="s">
        <v>21</v>
      </c>
      <c r="F1627" s="248" t="s">
        <v>1804</v>
      </c>
      <c r="G1627" s="246"/>
      <c r="H1627" s="249">
        <v>5.6100000000000003</v>
      </c>
      <c r="I1627" s="250"/>
      <c r="J1627" s="246"/>
      <c r="K1627" s="246"/>
      <c r="L1627" s="251"/>
      <c r="M1627" s="252"/>
      <c r="N1627" s="253"/>
      <c r="O1627" s="253"/>
      <c r="P1627" s="253"/>
      <c r="Q1627" s="253"/>
      <c r="R1627" s="253"/>
      <c r="S1627" s="253"/>
      <c r="T1627" s="254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55" t="s">
        <v>161</v>
      </c>
      <c r="AU1627" s="255" t="s">
        <v>81</v>
      </c>
      <c r="AV1627" s="14" t="s">
        <v>81</v>
      </c>
      <c r="AW1627" s="14" t="s">
        <v>34</v>
      </c>
      <c r="AX1627" s="14" t="s">
        <v>73</v>
      </c>
      <c r="AY1627" s="255" t="s">
        <v>149</v>
      </c>
    </row>
    <row r="1628" s="15" customFormat="1">
      <c r="A1628" s="15"/>
      <c r="B1628" s="256"/>
      <c r="C1628" s="257"/>
      <c r="D1628" s="236" t="s">
        <v>161</v>
      </c>
      <c r="E1628" s="258" t="s">
        <v>21</v>
      </c>
      <c r="F1628" s="259" t="s">
        <v>164</v>
      </c>
      <c r="G1628" s="257"/>
      <c r="H1628" s="260">
        <v>38.659999999999997</v>
      </c>
      <c r="I1628" s="261"/>
      <c r="J1628" s="257"/>
      <c r="K1628" s="257"/>
      <c r="L1628" s="262"/>
      <c r="M1628" s="263"/>
      <c r="N1628" s="264"/>
      <c r="O1628" s="264"/>
      <c r="P1628" s="264"/>
      <c r="Q1628" s="264"/>
      <c r="R1628" s="264"/>
      <c r="S1628" s="264"/>
      <c r="T1628" s="265"/>
      <c r="U1628" s="15"/>
      <c r="V1628" s="15"/>
      <c r="W1628" s="15"/>
      <c r="X1628" s="15"/>
      <c r="Y1628" s="15"/>
      <c r="Z1628" s="15"/>
      <c r="AA1628" s="15"/>
      <c r="AB1628" s="15"/>
      <c r="AC1628" s="15"/>
      <c r="AD1628" s="15"/>
      <c r="AE1628" s="15"/>
      <c r="AT1628" s="266" t="s">
        <v>161</v>
      </c>
      <c r="AU1628" s="266" t="s">
        <v>81</v>
      </c>
      <c r="AV1628" s="15" t="s">
        <v>157</v>
      </c>
      <c r="AW1628" s="15" t="s">
        <v>34</v>
      </c>
      <c r="AX1628" s="15" t="s">
        <v>77</v>
      </c>
      <c r="AY1628" s="266" t="s">
        <v>149</v>
      </c>
    </row>
    <row r="1629" s="2" customFormat="1" ht="24.15" customHeight="1">
      <c r="A1629" s="41"/>
      <c r="B1629" s="42"/>
      <c r="C1629" s="216" t="s">
        <v>1805</v>
      </c>
      <c r="D1629" s="216" t="s">
        <v>152</v>
      </c>
      <c r="E1629" s="217" t="s">
        <v>1806</v>
      </c>
      <c r="F1629" s="218" t="s">
        <v>1807</v>
      </c>
      <c r="G1629" s="219" t="s">
        <v>155</v>
      </c>
      <c r="H1629" s="220">
        <v>48.002000000000002</v>
      </c>
      <c r="I1629" s="221"/>
      <c r="J1629" s="222">
        <f>ROUND(I1629*H1629,2)</f>
        <v>0</v>
      </c>
      <c r="K1629" s="218" t="s">
        <v>156</v>
      </c>
      <c r="L1629" s="47"/>
      <c r="M1629" s="223" t="s">
        <v>21</v>
      </c>
      <c r="N1629" s="224" t="s">
        <v>44</v>
      </c>
      <c r="O1629" s="87"/>
      <c r="P1629" s="225">
        <f>O1629*H1629</f>
        <v>0</v>
      </c>
      <c r="Q1629" s="225">
        <v>0.00088000000000000003</v>
      </c>
      <c r="R1629" s="225">
        <f>Q1629*H1629</f>
        <v>0.042241760000000003</v>
      </c>
      <c r="S1629" s="225">
        <v>0</v>
      </c>
      <c r="T1629" s="226">
        <f>S1629*H1629</f>
        <v>0</v>
      </c>
      <c r="U1629" s="41"/>
      <c r="V1629" s="41"/>
      <c r="W1629" s="41"/>
      <c r="X1629" s="41"/>
      <c r="Y1629" s="41"/>
      <c r="Z1629" s="41"/>
      <c r="AA1629" s="41"/>
      <c r="AB1629" s="41"/>
      <c r="AC1629" s="41"/>
      <c r="AD1629" s="41"/>
      <c r="AE1629" s="41"/>
      <c r="AR1629" s="227" t="s">
        <v>256</v>
      </c>
      <c r="AT1629" s="227" t="s">
        <v>152</v>
      </c>
      <c r="AU1629" s="227" t="s">
        <v>81</v>
      </c>
      <c r="AY1629" s="20" t="s">
        <v>149</v>
      </c>
      <c r="BE1629" s="228">
        <f>IF(N1629="základní",J1629,0)</f>
        <v>0</v>
      </c>
      <c r="BF1629" s="228">
        <f>IF(N1629="snížená",J1629,0)</f>
        <v>0</v>
      </c>
      <c r="BG1629" s="228">
        <f>IF(N1629="zákl. přenesená",J1629,0)</f>
        <v>0</v>
      </c>
      <c r="BH1629" s="228">
        <f>IF(N1629="sníž. přenesená",J1629,0)</f>
        <v>0</v>
      </c>
      <c r="BI1629" s="228">
        <f>IF(N1629="nulová",J1629,0)</f>
        <v>0</v>
      </c>
      <c r="BJ1629" s="20" t="s">
        <v>77</v>
      </c>
      <c r="BK1629" s="228">
        <f>ROUND(I1629*H1629,2)</f>
        <v>0</v>
      </c>
      <c r="BL1629" s="20" t="s">
        <v>256</v>
      </c>
      <c r="BM1629" s="227" t="s">
        <v>1808</v>
      </c>
    </row>
    <row r="1630" s="2" customFormat="1">
      <c r="A1630" s="41"/>
      <c r="B1630" s="42"/>
      <c r="C1630" s="43"/>
      <c r="D1630" s="229" t="s">
        <v>159</v>
      </c>
      <c r="E1630" s="43"/>
      <c r="F1630" s="230" t="s">
        <v>1809</v>
      </c>
      <c r="G1630" s="43"/>
      <c r="H1630" s="43"/>
      <c r="I1630" s="231"/>
      <c r="J1630" s="43"/>
      <c r="K1630" s="43"/>
      <c r="L1630" s="47"/>
      <c r="M1630" s="232"/>
      <c r="N1630" s="233"/>
      <c r="O1630" s="87"/>
      <c r="P1630" s="87"/>
      <c r="Q1630" s="87"/>
      <c r="R1630" s="87"/>
      <c r="S1630" s="87"/>
      <c r="T1630" s="88"/>
      <c r="U1630" s="41"/>
      <c r="V1630" s="41"/>
      <c r="W1630" s="41"/>
      <c r="X1630" s="41"/>
      <c r="Y1630" s="41"/>
      <c r="Z1630" s="41"/>
      <c r="AA1630" s="41"/>
      <c r="AB1630" s="41"/>
      <c r="AC1630" s="41"/>
      <c r="AD1630" s="41"/>
      <c r="AE1630" s="41"/>
      <c r="AT1630" s="20" t="s">
        <v>159</v>
      </c>
      <c r="AU1630" s="20" t="s">
        <v>81</v>
      </c>
    </row>
    <row r="1631" s="13" customFormat="1">
      <c r="A1631" s="13"/>
      <c r="B1631" s="234"/>
      <c r="C1631" s="235"/>
      <c r="D1631" s="236" t="s">
        <v>161</v>
      </c>
      <c r="E1631" s="237" t="s">
        <v>21</v>
      </c>
      <c r="F1631" s="238" t="s">
        <v>1810</v>
      </c>
      <c r="G1631" s="235"/>
      <c r="H1631" s="237" t="s">
        <v>21</v>
      </c>
      <c r="I1631" s="239"/>
      <c r="J1631" s="235"/>
      <c r="K1631" s="235"/>
      <c r="L1631" s="240"/>
      <c r="M1631" s="241"/>
      <c r="N1631" s="242"/>
      <c r="O1631" s="242"/>
      <c r="P1631" s="242"/>
      <c r="Q1631" s="242"/>
      <c r="R1631" s="242"/>
      <c r="S1631" s="242"/>
      <c r="T1631" s="243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T1631" s="244" t="s">
        <v>161</v>
      </c>
      <c r="AU1631" s="244" t="s">
        <v>81</v>
      </c>
      <c r="AV1631" s="13" t="s">
        <v>77</v>
      </c>
      <c r="AW1631" s="13" t="s">
        <v>34</v>
      </c>
      <c r="AX1631" s="13" t="s">
        <v>73</v>
      </c>
      <c r="AY1631" s="244" t="s">
        <v>149</v>
      </c>
    </row>
    <row r="1632" s="14" customFormat="1">
      <c r="A1632" s="14"/>
      <c r="B1632" s="245"/>
      <c r="C1632" s="246"/>
      <c r="D1632" s="236" t="s">
        <v>161</v>
      </c>
      <c r="E1632" s="247" t="s">
        <v>21</v>
      </c>
      <c r="F1632" s="248" t="s">
        <v>485</v>
      </c>
      <c r="G1632" s="246"/>
      <c r="H1632" s="249">
        <v>40.799999999999997</v>
      </c>
      <c r="I1632" s="250"/>
      <c r="J1632" s="246"/>
      <c r="K1632" s="246"/>
      <c r="L1632" s="251"/>
      <c r="M1632" s="252"/>
      <c r="N1632" s="253"/>
      <c r="O1632" s="253"/>
      <c r="P1632" s="253"/>
      <c r="Q1632" s="253"/>
      <c r="R1632" s="253"/>
      <c r="S1632" s="253"/>
      <c r="T1632" s="254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55" t="s">
        <v>161</v>
      </c>
      <c r="AU1632" s="255" t="s">
        <v>81</v>
      </c>
      <c r="AV1632" s="14" t="s">
        <v>81</v>
      </c>
      <c r="AW1632" s="14" t="s">
        <v>34</v>
      </c>
      <c r="AX1632" s="14" t="s">
        <v>73</v>
      </c>
      <c r="AY1632" s="255" t="s">
        <v>149</v>
      </c>
    </row>
    <row r="1633" s="13" customFormat="1">
      <c r="A1633" s="13"/>
      <c r="B1633" s="234"/>
      <c r="C1633" s="235"/>
      <c r="D1633" s="236" t="s">
        <v>161</v>
      </c>
      <c r="E1633" s="237" t="s">
        <v>21</v>
      </c>
      <c r="F1633" s="238" t="s">
        <v>1811</v>
      </c>
      <c r="G1633" s="235"/>
      <c r="H1633" s="237" t="s">
        <v>21</v>
      </c>
      <c r="I1633" s="239"/>
      <c r="J1633" s="235"/>
      <c r="K1633" s="235"/>
      <c r="L1633" s="240"/>
      <c r="M1633" s="241"/>
      <c r="N1633" s="242"/>
      <c r="O1633" s="242"/>
      <c r="P1633" s="242"/>
      <c r="Q1633" s="242"/>
      <c r="R1633" s="242"/>
      <c r="S1633" s="242"/>
      <c r="T1633" s="243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44" t="s">
        <v>161</v>
      </c>
      <c r="AU1633" s="244" t="s">
        <v>81</v>
      </c>
      <c r="AV1633" s="13" t="s">
        <v>77</v>
      </c>
      <c r="AW1633" s="13" t="s">
        <v>34</v>
      </c>
      <c r="AX1633" s="13" t="s">
        <v>73</v>
      </c>
      <c r="AY1633" s="244" t="s">
        <v>149</v>
      </c>
    </row>
    <row r="1634" s="14" customFormat="1">
      <c r="A1634" s="14"/>
      <c r="B1634" s="245"/>
      <c r="C1634" s="246"/>
      <c r="D1634" s="236" t="s">
        <v>161</v>
      </c>
      <c r="E1634" s="247" t="s">
        <v>21</v>
      </c>
      <c r="F1634" s="248" t="s">
        <v>1812</v>
      </c>
      <c r="G1634" s="246"/>
      <c r="H1634" s="249">
        <v>3.9870000000000001</v>
      </c>
      <c r="I1634" s="250"/>
      <c r="J1634" s="246"/>
      <c r="K1634" s="246"/>
      <c r="L1634" s="251"/>
      <c r="M1634" s="252"/>
      <c r="N1634" s="253"/>
      <c r="O1634" s="253"/>
      <c r="P1634" s="253"/>
      <c r="Q1634" s="253"/>
      <c r="R1634" s="253"/>
      <c r="S1634" s="253"/>
      <c r="T1634" s="254"/>
      <c r="U1634" s="14"/>
      <c r="V1634" s="14"/>
      <c r="W1634" s="14"/>
      <c r="X1634" s="14"/>
      <c r="Y1634" s="14"/>
      <c r="Z1634" s="14"/>
      <c r="AA1634" s="14"/>
      <c r="AB1634" s="14"/>
      <c r="AC1634" s="14"/>
      <c r="AD1634" s="14"/>
      <c r="AE1634" s="14"/>
      <c r="AT1634" s="255" t="s">
        <v>161</v>
      </c>
      <c r="AU1634" s="255" t="s">
        <v>81</v>
      </c>
      <c r="AV1634" s="14" t="s">
        <v>81</v>
      </c>
      <c r="AW1634" s="14" t="s">
        <v>34</v>
      </c>
      <c r="AX1634" s="14" t="s">
        <v>73</v>
      </c>
      <c r="AY1634" s="255" t="s">
        <v>149</v>
      </c>
    </row>
    <row r="1635" s="14" customFormat="1">
      <c r="A1635" s="14"/>
      <c r="B1635" s="245"/>
      <c r="C1635" s="246"/>
      <c r="D1635" s="236" t="s">
        <v>161</v>
      </c>
      <c r="E1635" s="247" t="s">
        <v>21</v>
      </c>
      <c r="F1635" s="248" t="s">
        <v>1813</v>
      </c>
      <c r="G1635" s="246"/>
      <c r="H1635" s="249">
        <v>0.81499999999999995</v>
      </c>
      <c r="I1635" s="250"/>
      <c r="J1635" s="246"/>
      <c r="K1635" s="246"/>
      <c r="L1635" s="251"/>
      <c r="M1635" s="252"/>
      <c r="N1635" s="253"/>
      <c r="O1635" s="253"/>
      <c r="P1635" s="253"/>
      <c r="Q1635" s="253"/>
      <c r="R1635" s="253"/>
      <c r="S1635" s="253"/>
      <c r="T1635" s="254"/>
      <c r="U1635" s="14"/>
      <c r="V1635" s="14"/>
      <c r="W1635" s="14"/>
      <c r="X1635" s="14"/>
      <c r="Y1635" s="14"/>
      <c r="Z1635" s="14"/>
      <c r="AA1635" s="14"/>
      <c r="AB1635" s="14"/>
      <c r="AC1635" s="14"/>
      <c r="AD1635" s="14"/>
      <c r="AE1635" s="14"/>
      <c r="AT1635" s="255" t="s">
        <v>161</v>
      </c>
      <c r="AU1635" s="255" t="s">
        <v>81</v>
      </c>
      <c r="AV1635" s="14" t="s">
        <v>81</v>
      </c>
      <c r="AW1635" s="14" t="s">
        <v>34</v>
      </c>
      <c r="AX1635" s="14" t="s">
        <v>73</v>
      </c>
      <c r="AY1635" s="255" t="s">
        <v>149</v>
      </c>
    </row>
    <row r="1636" s="14" customFormat="1">
      <c r="A1636" s="14"/>
      <c r="B1636" s="245"/>
      <c r="C1636" s="246"/>
      <c r="D1636" s="236" t="s">
        <v>161</v>
      </c>
      <c r="E1636" s="247" t="s">
        <v>21</v>
      </c>
      <c r="F1636" s="248" t="s">
        <v>1814</v>
      </c>
      <c r="G1636" s="246"/>
      <c r="H1636" s="249">
        <v>2.3999999999999999</v>
      </c>
      <c r="I1636" s="250"/>
      <c r="J1636" s="246"/>
      <c r="K1636" s="246"/>
      <c r="L1636" s="251"/>
      <c r="M1636" s="252"/>
      <c r="N1636" s="253"/>
      <c r="O1636" s="253"/>
      <c r="P1636" s="253"/>
      <c r="Q1636" s="253"/>
      <c r="R1636" s="253"/>
      <c r="S1636" s="253"/>
      <c r="T1636" s="254"/>
      <c r="U1636" s="14"/>
      <c r="V1636" s="14"/>
      <c r="W1636" s="14"/>
      <c r="X1636" s="14"/>
      <c r="Y1636" s="14"/>
      <c r="Z1636" s="14"/>
      <c r="AA1636" s="14"/>
      <c r="AB1636" s="14"/>
      <c r="AC1636" s="14"/>
      <c r="AD1636" s="14"/>
      <c r="AE1636" s="14"/>
      <c r="AT1636" s="255" t="s">
        <v>161</v>
      </c>
      <c r="AU1636" s="255" t="s">
        <v>81</v>
      </c>
      <c r="AV1636" s="14" t="s">
        <v>81</v>
      </c>
      <c r="AW1636" s="14" t="s">
        <v>34</v>
      </c>
      <c r="AX1636" s="14" t="s">
        <v>73</v>
      </c>
      <c r="AY1636" s="255" t="s">
        <v>149</v>
      </c>
    </row>
    <row r="1637" s="16" customFormat="1">
      <c r="A1637" s="16"/>
      <c r="B1637" s="267"/>
      <c r="C1637" s="268"/>
      <c r="D1637" s="236" t="s">
        <v>161</v>
      </c>
      <c r="E1637" s="269" t="s">
        <v>1815</v>
      </c>
      <c r="F1637" s="270" t="s">
        <v>192</v>
      </c>
      <c r="G1637" s="268"/>
      <c r="H1637" s="271">
        <v>48.002000000000002</v>
      </c>
      <c r="I1637" s="272"/>
      <c r="J1637" s="268"/>
      <c r="K1637" s="268"/>
      <c r="L1637" s="273"/>
      <c r="M1637" s="274"/>
      <c r="N1637" s="275"/>
      <c r="O1637" s="275"/>
      <c r="P1637" s="275"/>
      <c r="Q1637" s="275"/>
      <c r="R1637" s="275"/>
      <c r="S1637" s="275"/>
      <c r="T1637" s="276"/>
      <c r="U1637" s="16"/>
      <c r="V1637" s="16"/>
      <c r="W1637" s="16"/>
      <c r="X1637" s="16"/>
      <c r="Y1637" s="16"/>
      <c r="Z1637" s="16"/>
      <c r="AA1637" s="16"/>
      <c r="AB1637" s="16"/>
      <c r="AC1637" s="16"/>
      <c r="AD1637" s="16"/>
      <c r="AE1637" s="16"/>
      <c r="AT1637" s="277" t="s">
        <v>161</v>
      </c>
      <c r="AU1637" s="277" t="s">
        <v>81</v>
      </c>
      <c r="AV1637" s="16" t="s">
        <v>150</v>
      </c>
      <c r="AW1637" s="16" t="s">
        <v>34</v>
      </c>
      <c r="AX1637" s="16" t="s">
        <v>73</v>
      </c>
      <c r="AY1637" s="277" t="s">
        <v>149</v>
      </c>
    </row>
    <row r="1638" s="15" customFormat="1">
      <c r="A1638" s="15"/>
      <c r="B1638" s="256"/>
      <c r="C1638" s="257"/>
      <c r="D1638" s="236" t="s">
        <v>161</v>
      </c>
      <c r="E1638" s="258" t="s">
        <v>21</v>
      </c>
      <c r="F1638" s="259" t="s">
        <v>164</v>
      </c>
      <c r="G1638" s="257"/>
      <c r="H1638" s="260">
        <v>48.002000000000002</v>
      </c>
      <c r="I1638" s="261"/>
      <c r="J1638" s="257"/>
      <c r="K1638" s="257"/>
      <c r="L1638" s="262"/>
      <c r="M1638" s="263"/>
      <c r="N1638" s="264"/>
      <c r="O1638" s="264"/>
      <c r="P1638" s="264"/>
      <c r="Q1638" s="264"/>
      <c r="R1638" s="264"/>
      <c r="S1638" s="264"/>
      <c r="T1638" s="265"/>
      <c r="U1638" s="15"/>
      <c r="V1638" s="15"/>
      <c r="W1638" s="15"/>
      <c r="X1638" s="15"/>
      <c r="Y1638" s="15"/>
      <c r="Z1638" s="15"/>
      <c r="AA1638" s="15"/>
      <c r="AB1638" s="15"/>
      <c r="AC1638" s="15"/>
      <c r="AD1638" s="15"/>
      <c r="AE1638" s="15"/>
      <c r="AT1638" s="266" t="s">
        <v>161</v>
      </c>
      <c r="AU1638" s="266" t="s">
        <v>81</v>
      </c>
      <c r="AV1638" s="15" t="s">
        <v>157</v>
      </c>
      <c r="AW1638" s="15" t="s">
        <v>34</v>
      </c>
      <c r="AX1638" s="15" t="s">
        <v>77</v>
      </c>
      <c r="AY1638" s="266" t="s">
        <v>149</v>
      </c>
    </row>
    <row r="1639" s="2" customFormat="1" ht="44.25" customHeight="1">
      <c r="A1639" s="41"/>
      <c r="B1639" s="42"/>
      <c r="C1639" s="278" t="s">
        <v>1816</v>
      </c>
      <c r="D1639" s="278" t="s">
        <v>229</v>
      </c>
      <c r="E1639" s="279" t="s">
        <v>1817</v>
      </c>
      <c r="F1639" s="280" t="s">
        <v>1818</v>
      </c>
      <c r="G1639" s="281" t="s">
        <v>155</v>
      </c>
      <c r="H1639" s="282">
        <v>55.945999999999998</v>
      </c>
      <c r="I1639" s="283"/>
      <c r="J1639" s="284">
        <f>ROUND(I1639*H1639,2)</f>
        <v>0</v>
      </c>
      <c r="K1639" s="280" t="s">
        <v>156</v>
      </c>
      <c r="L1639" s="285"/>
      <c r="M1639" s="286" t="s">
        <v>21</v>
      </c>
      <c r="N1639" s="287" t="s">
        <v>44</v>
      </c>
      <c r="O1639" s="87"/>
      <c r="P1639" s="225">
        <f>O1639*H1639</f>
        <v>0</v>
      </c>
      <c r="Q1639" s="225">
        <v>0.0066</v>
      </c>
      <c r="R1639" s="225">
        <f>Q1639*H1639</f>
        <v>0.36924360000000001</v>
      </c>
      <c r="S1639" s="225">
        <v>0</v>
      </c>
      <c r="T1639" s="226">
        <f>S1639*H1639</f>
        <v>0</v>
      </c>
      <c r="U1639" s="41"/>
      <c r="V1639" s="41"/>
      <c r="W1639" s="41"/>
      <c r="X1639" s="41"/>
      <c r="Y1639" s="41"/>
      <c r="Z1639" s="41"/>
      <c r="AA1639" s="41"/>
      <c r="AB1639" s="41"/>
      <c r="AC1639" s="41"/>
      <c r="AD1639" s="41"/>
      <c r="AE1639" s="41"/>
      <c r="AR1639" s="227" t="s">
        <v>328</v>
      </c>
      <c r="AT1639" s="227" t="s">
        <v>229</v>
      </c>
      <c r="AU1639" s="227" t="s">
        <v>81</v>
      </c>
      <c r="AY1639" s="20" t="s">
        <v>149</v>
      </c>
      <c r="BE1639" s="228">
        <f>IF(N1639="základní",J1639,0)</f>
        <v>0</v>
      </c>
      <c r="BF1639" s="228">
        <f>IF(N1639="snížená",J1639,0)</f>
        <v>0</v>
      </c>
      <c r="BG1639" s="228">
        <f>IF(N1639="zákl. přenesená",J1639,0)</f>
        <v>0</v>
      </c>
      <c r="BH1639" s="228">
        <f>IF(N1639="sníž. přenesená",J1639,0)</f>
        <v>0</v>
      </c>
      <c r="BI1639" s="228">
        <f>IF(N1639="nulová",J1639,0)</f>
        <v>0</v>
      </c>
      <c r="BJ1639" s="20" t="s">
        <v>77</v>
      </c>
      <c r="BK1639" s="228">
        <f>ROUND(I1639*H1639,2)</f>
        <v>0</v>
      </c>
      <c r="BL1639" s="20" t="s">
        <v>256</v>
      </c>
      <c r="BM1639" s="227" t="s">
        <v>1819</v>
      </c>
    </row>
    <row r="1640" s="14" customFormat="1">
      <c r="A1640" s="14"/>
      <c r="B1640" s="245"/>
      <c r="C1640" s="246"/>
      <c r="D1640" s="236" t="s">
        <v>161</v>
      </c>
      <c r="E1640" s="246"/>
      <c r="F1640" s="248" t="s">
        <v>1820</v>
      </c>
      <c r="G1640" s="246"/>
      <c r="H1640" s="249">
        <v>55.945999999999998</v>
      </c>
      <c r="I1640" s="250"/>
      <c r="J1640" s="246"/>
      <c r="K1640" s="246"/>
      <c r="L1640" s="251"/>
      <c r="M1640" s="252"/>
      <c r="N1640" s="253"/>
      <c r="O1640" s="253"/>
      <c r="P1640" s="253"/>
      <c r="Q1640" s="253"/>
      <c r="R1640" s="253"/>
      <c r="S1640" s="253"/>
      <c r="T1640" s="254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T1640" s="255" t="s">
        <v>161</v>
      </c>
      <c r="AU1640" s="255" t="s">
        <v>81</v>
      </c>
      <c r="AV1640" s="14" t="s">
        <v>81</v>
      </c>
      <c r="AW1640" s="14" t="s">
        <v>4</v>
      </c>
      <c r="AX1640" s="14" t="s">
        <v>77</v>
      </c>
      <c r="AY1640" s="255" t="s">
        <v>149</v>
      </c>
    </row>
    <row r="1641" s="2" customFormat="1" ht="24.15" customHeight="1">
      <c r="A1641" s="41"/>
      <c r="B1641" s="42"/>
      <c r="C1641" s="216" t="s">
        <v>1821</v>
      </c>
      <c r="D1641" s="216" t="s">
        <v>152</v>
      </c>
      <c r="E1641" s="217" t="s">
        <v>1822</v>
      </c>
      <c r="F1641" s="218" t="s">
        <v>1823</v>
      </c>
      <c r="G1641" s="219" t="s">
        <v>155</v>
      </c>
      <c r="H1641" s="220">
        <v>185.59200000000001</v>
      </c>
      <c r="I1641" s="221"/>
      <c r="J1641" s="222">
        <f>ROUND(I1641*H1641,2)</f>
        <v>0</v>
      </c>
      <c r="K1641" s="218" t="s">
        <v>156</v>
      </c>
      <c r="L1641" s="47"/>
      <c r="M1641" s="223" t="s">
        <v>21</v>
      </c>
      <c r="N1641" s="224" t="s">
        <v>44</v>
      </c>
      <c r="O1641" s="87"/>
      <c r="P1641" s="225">
        <f>O1641*H1641</f>
        <v>0</v>
      </c>
      <c r="Q1641" s="225">
        <v>0</v>
      </c>
      <c r="R1641" s="225">
        <f>Q1641*H1641</f>
        <v>0</v>
      </c>
      <c r="S1641" s="225">
        <v>0.0032000000000000002</v>
      </c>
      <c r="T1641" s="226">
        <f>S1641*H1641</f>
        <v>0.59389440000000004</v>
      </c>
      <c r="U1641" s="41"/>
      <c r="V1641" s="41"/>
      <c r="W1641" s="41"/>
      <c r="X1641" s="41"/>
      <c r="Y1641" s="41"/>
      <c r="Z1641" s="41"/>
      <c r="AA1641" s="41"/>
      <c r="AB1641" s="41"/>
      <c r="AC1641" s="41"/>
      <c r="AD1641" s="41"/>
      <c r="AE1641" s="41"/>
      <c r="AR1641" s="227" t="s">
        <v>256</v>
      </c>
      <c r="AT1641" s="227" t="s">
        <v>152</v>
      </c>
      <c r="AU1641" s="227" t="s">
        <v>81</v>
      </c>
      <c r="AY1641" s="20" t="s">
        <v>149</v>
      </c>
      <c r="BE1641" s="228">
        <f>IF(N1641="základní",J1641,0)</f>
        <v>0</v>
      </c>
      <c r="BF1641" s="228">
        <f>IF(N1641="snížená",J1641,0)</f>
        <v>0</v>
      </c>
      <c r="BG1641" s="228">
        <f>IF(N1641="zákl. přenesená",J1641,0)</f>
        <v>0</v>
      </c>
      <c r="BH1641" s="228">
        <f>IF(N1641="sníž. přenesená",J1641,0)</f>
        <v>0</v>
      </c>
      <c r="BI1641" s="228">
        <f>IF(N1641="nulová",J1641,0)</f>
        <v>0</v>
      </c>
      <c r="BJ1641" s="20" t="s">
        <v>77</v>
      </c>
      <c r="BK1641" s="228">
        <f>ROUND(I1641*H1641,2)</f>
        <v>0</v>
      </c>
      <c r="BL1641" s="20" t="s">
        <v>256</v>
      </c>
      <c r="BM1641" s="227" t="s">
        <v>1824</v>
      </c>
    </row>
    <row r="1642" s="2" customFormat="1">
      <c r="A1642" s="41"/>
      <c r="B1642" s="42"/>
      <c r="C1642" s="43"/>
      <c r="D1642" s="229" t="s">
        <v>159</v>
      </c>
      <c r="E1642" s="43"/>
      <c r="F1642" s="230" t="s">
        <v>1825</v>
      </c>
      <c r="G1642" s="43"/>
      <c r="H1642" s="43"/>
      <c r="I1642" s="231"/>
      <c r="J1642" s="43"/>
      <c r="K1642" s="43"/>
      <c r="L1642" s="47"/>
      <c r="M1642" s="232"/>
      <c r="N1642" s="233"/>
      <c r="O1642" s="87"/>
      <c r="P1642" s="87"/>
      <c r="Q1642" s="87"/>
      <c r="R1642" s="87"/>
      <c r="S1642" s="87"/>
      <c r="T1642" s="88"/>
      <c r="U1642" s="41"/>
      <c r="V1642" s="41"/>
      <c r="W1642" s="41"/>
      <c r="X1642" s="41"/>
      <c r="Y1642" s="41"/>
      <c r="Z1642" s="41"/>
      <c r="AA1642" s="41"/>
      <c r="AB1642" s="41"/>
      <c r="AC1642" s="41"/>
      <c r="AD1642" s="41"/>
      <c r="AE1642" s="41"/>
      <c r="AT1642" s="20" t="s">
        <v>159</v>
      </c>
      <c r="AU1642" s="20" t="s">
        <v>81</v>
      </c>
    </row>
    <row r="1643" s="13" customFormat="1">
      <c r="A1643" s="13"/>
      <c r="B1643" s="234"/>
      <c r="C1643" s="235"/>
      <c r="D1643" s="236" t="s">
        <v>161</v>
      </c>
      <c r="E1643" s="237" t="s">
        <v>21</v>
      </c>
      <c r="F1643" s="238" t="s">
        <v>1826</v>
      </c>
      <c r="G1643" s="235"/>
      <c r="H1643" s="237" t="s">
        <v>21</v>
      </c>
      <c r="I1643" s="239"/>
      <c r="J1643" s="235"/>
      <c r="K1643" s="235"/>
      <c r="L1643" s="240"/>
      <c r="M1643" s="241"/>
      <c r="N1643" s="242"/>
      <c r="O1643" s="242"/>
      <c r="P1643" s="242"/>
      <c r="Q1643" s="242"/>
      <c r="R1643" s="242"/>
      <c r="S1643" s="242"/>
      <c r="T1643" s="243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44" t="s">
        <v>161</v>
      </c>
      <c r="AU1643" s="244" t="s">
        <v>81</v>
      </c>
      <c r="AV1643" s="13" t="s">
        <v>77</v>
      </c>
      <c r="AW1643" s="13" t="s">
        <v>34</v>
      </c>
      <c r="AX1643" s="13" t="s">
        <v>73</v>
      </c>
      <c r="AY1643" s="244" t="s">
        <v>149</v>
      </c>
    </row>
    <row r="1644" s="14" customFormat="1">
      <c r="A1644" s="14"/>
      <c r="B1644" s="245"/>
      <c r="C1644" s="246"/>
      <c r="D1644" s="236" t="s">
        <v>161</v>
      </c>
      <c r="E1644" s="247" t="s">
        <v>21</v>
      </c>
      <c r="F1644" s="248" t="s">
        <v>1827</v>
      </c>
      <c r="G1644" s="246"/>
      <c r="H1644" s="249">
        <v>185.59200000000001</v>
      </c>
      <c r="I1644" s="250"/>
      <c r="J1644" s="246"/>
      <c r="K1644" s="246"/>
      <c r="L1644" s="251"/>
      <c r="M1644" s="252"/>
      <c r="N1644" s="253"/>
      <c r="O1644" s="253"/>
      <c r="P1644" s="253"/>
      <c r="Q1644" s="253"/>
      <c r="R1644" s="253"/>
      <c r="S1644" s="253"/>
      <c r="T1644" s="254"/>
      <c r="U1644" s="14"/>
      <c r="V1644" s="14"/>
      <c r="W1644" s="14"/>
      <c r="X1644" s="14"/>
      <c r="Y1644" s="14"/>
      <c r="Z1644" s="14"/>
      <c r="AA1644" s="14"/>
      <c r="AB1644" s="14"/>
      <c r="AC1644" s="14"/>
      <c r="AD1644" s="14"/>
      <c r="AE1644" s="14"/>
      <c r="AT1644" s="255" t="s">
        <v>161</v>
      </c>
      <c r="AU1644" s="255" t="s">
        <v>81</v>
      </c>
      <c r="AV1644" s="14" t="s">
        <v>81</v>
      </c>
      <c r="AW1644" s="14" t="s">
        <v>34</v>
      </c>
      <c r="AX1644" s="14" t="s">
        <v>73</v>
      </c>
      <c r="AY1644" s="255" t="s">
        <v>149</v>
      </c>
    </row>
    <row r="1645" s="15" customFormat="1">
      <c r="A1645" s="15"/>
      <c r="B1645" s="256"/>
      <c r="C1645" s="257"/>
      <c r="D1645" s="236" t="s">
        <v>161</v>
      </c>
      <c r="E1645" s="258" t="s">
        <v>21</v>
      </c>
      <c r="F1645" s="259" t="s">
        <v>164</v>
      </c>
      <c r="G1645" s="257"/>
      <c r="H1645" s="260">
        <v>185.59200000000001</v>
      </c>
      <c r="I1645" s="261"/>
      <c r="J1645" s="257"/>
      <c r="K1645" s="257"/>
      <c r="L1645" s="262"/>
      <c r="M1645" s="263"/>
      <c r="N1645" s="264"/>
      <c r="O1645" s="264"/>
      <c r="P1645" s="264"/>
      <c r="Q1645" s="264"/>
      <c r="R1645" s="264"/>
      <c r="S1645" s="264"/>
      <c r="T1645" s="265"/>
      <c r="U1645" s="15"/>
      <c r="V1645" s="15"/>
      <c r="W1645" s="15"/>
      <c r="X1645" s="15"/>
      <c r="Y1645" s="15"/>
      <c r="Z1645" s="15"/>
      <c r="AA1645" s="15"/>
      <c r="AB1645" s="15"/>
      <c r="AC1645" s="15"/>
      <c r="AD1645" s="15"/>
      <c r="AE1645" s="15"/>
      <c r="AT1645" s="266" t="s">
        <v>161</v>
      </c>
      <c r="AU1645" s="266" t="s">
        <v>81</v>
      </c>
      <c r="AV1645" s="15" t="s">
        <v>157</v>
      </c>
      <c r="AW1645" s="15" t="s">
        <v>34</v>
      </c>
      <c r="AX1645" s="15" t="s">
        <v>77</v>
      </c>
      <c r="AY1645" s="266" t="s">
        <v>149</v>
      </c>
    </row>
    <row r="1646" s="2" customFormat="1" ht="55.5" customHeight="1">
      <c r="A1646" s="41"/>
      <c r="B1646" s="42"/>
      <c r="C1646" s="216" t="s">
        <v>1828</v>
      </c>
      <c r="D1646" s="216" t="s">
        <v>152</v>
      </c>
      <c r="E1646" s="217" t="s">
        <v>1829</v>
      </c>
      <c r="F1646" s="218" t="s">
        <v>1830</v>
      </c>
      <c r="G1646" s="219" t="s">
        <v>699</v>
      </c>
      <c r="H1646" s="220">
        <v>8</v>
      </c>
      <c r="I1646" s="221"/>
      <c r="J1646" s="222">
        <f>ROUND(I1646*H1646,2)</f>
        <v>0</v>
      </c>
      <c r="K1646" s="218" t="s">
        <v>156</v>
      </c>
      <c r="L1646" s="47"/>
      <c r="M1646" s="223" t="s">
        <v>21</v>
      </c>
      <c r="N1646" s="224" t="s">
        <v>44</v>
      </c>
      <c r="O1646" s="87"/>
      <c r="P1646" s="225">
        <f>O1646*H1646</f>
        <v>0</v>
      </c>
      <c r="Q1646" s="225">
        <v>0.0074999999999999997</v>
      </c>
      <c r="R1646" s="225">
        <f>Q1646*H1646</f>
        <v>0.059999999999999998</v>
      </c>
      <c r="S1646" s="225">
        <v>0</v>
      </c>
      <c r="T1646" s="226">
        <f>S1646*H1646</f>
        <v>0</v>
      </c>
      <c r="U1646" s="41"/>
      <c r="V1646" s="41"/>
      <c r="W1646" s="41"/>
      <c r="X1646" s="41"/>
      <c r="Y1646" s="41"/>
      <c r="Z1646" s="41"/>
      <c r="AA1646" s="41"/>
      <c r="AB1646" s="41"/>
      <c r="AC1646" s="41"/>
      <c r="AD1646" s="41"/>
      <c r="AE1646" s="41"/>
      <c r="AR1646" s="227" t="s">
        <v>256</v>
      </c>
      <c r="AT1646" s="227" t="s">
        <v>152</v>
      </c>
      <c r="AU1646" s="227" t="s">
        <v>81</v>
      </c>
      <c r="AY1646" s="20" t="s">
        <v>149</v>
      </c>
      <c r="BE1646" s="228">
        <f>IF(N1646="základní",J1646,0)</f>
        <v>0</v>
      </c>
      <c r="BF1646" s="228">
        <f>IF(N1646="snížená",J1646,0)</f>
        <v>0</v>
      </c>
      <c r="BG1646" s="228">
        <f>IF(N1646="zákl. přenesená",J1646,0)</f>
        <v>0</v>
      </c>
      <c r="BH1646" s="228">
        <f>IF(N1646="sníž. přenesená",J1646,0)</f>
        <v>0</v>
      </c>
      <c r="BI1646" s="228">
        <f>IF(N1646="nulová",J1646,0)</f>
        <v>0</v>
      </c>
      <c r="BJ1646" s="20" t="s">
        <v>77</v>
      </c>
      <c r="BK1646" s="228">
        <f>ROUND(I1646*H1646,2)</f>
        <v>0</v>
      </c>
      <c r="BL1646" s="20" t="s">
        <v>256</v>
      </c>
      <c r="BM1646" s="227" t="s">
        <v>1831</v>
      </c>
    </row>
    <row r="1647" s="2" customFormat="1">
      <c r="A1647" s="41"/>
      <c r="B1647" s="42"/>
      <c r="C1647" s="43"/>
      <c r="D1647" s="229" t="s">
        <v>159</v>
      </c>
      <c r="E1647" s="43"/>
      <c r="F1647" s="230" t="s">
        <v>1832</v>
      </c>
      <c r="G1647" s="43"/>
      <c r="H1647" s="43"/>
      <c r="I1647" s="231"/>
      <c r="J1647" s="43"/>
      <c r="K1647" s="43"/>
      <c r="L1647" s="47"/>
      <c r="M1647" s="232"/>
      <c r="N1647" s="233"/>
      <c r="O1647" s="87"/>
      <c r="P1647" s="87"/>
      <c r="Q1647" s="87"/>
      <c r="R1647" s="87"/>
      <c r="S1647" s="87"/>
      <c r="T1647" s="88"/>
      <c r="U1647" s="41"/>
      <c r="V1647" s="41"/>
      <c r="W1647" s="41"/>
      <c r="X1647" s="41"/>
      <c r="Y1647" s="41"/>
      <c r="Z1647" s="41"/>
      <c r="AA1647" s="41"/>
      <c r="AB1647" s="41"/>
      <c r="AC1647" s="41"/>
      <c r="AD1647" s="41"/>
      <c r="AE1647" s="41"/>
      <c r="AT1647" s="20" t="s">
        <v>159</v>
      </c>
      <c r="AU1647" s="20" t="s">
        <v>81</v>
      </c>
    </row>
    <row r="1648" s="13" customFormat="1">
      <c r="A1648" s="13"/>
      <c r="B1648" s="234"/>
      <c r="C1648" s="235"/>
      <c r="D1648" s="236" t="s">
        <v>161</v>
      </c>
      <c r="E1648" s="237" t="s">
        <v>21</v>
      </c>
      <c r="F1648" s="238" t="s">
        <v>1833</v>
      </c>
      <c r="G1648" s="235"/>
      <c r="H1648" s="237" t="s">
        <v>21</v>
      </c>
      <c r="I1648" s="239"/>
      <c r="J1648" s="235"/>
      <c r="K1648" s="235"/>
      <c r="L1648" s="240"/>
      <c r="M1648" s="241"/>
      <c r="N1648" s="242"/>
      <c r="O1648" s="242"/>
      <c r="P1648" s="242"/>
      <c r="Q1648" s="242"/>
      <c r="R1648" s="242"/>
      <c r="S1648" s="242"/>
      <c r="T1648" s="243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44" t="s">
        <v>161</v>
      </c>
      <c r="AU1648" s="244" t="s">
        <v>81</v>
      </c>
      <c r="AV1648" s="13" t="s">
        <v>77</v>
      </c>
      <c r="AW1648" s="13" t="s">
        <v>34</v>
      </c>
      <c r="AX1648" s="13" t="s">
        <v>73</v>
      </c>
      <c r="AY1648" s="244" t="s">
        <v>149</v>
      </c>
    </row>
    <row r="1649" s="14" customFormat="1">
      <c r="A1649" s="14"/>
      <c r="B1649" s="245"/>
      <c r="C1649" s="246"/>
      <c r="D1649" s="236" t="s">
        <v>161</v>
      </c>
      <c r="E1649" s="247" t="s">
        <v>21</v>
      </c>
      <c r="F1649" s="248" t="s">
        <v>208</v>
      </c>
      <c r="G1649" s="246"/>
      <c r="H1649" s="249">
        <v>8</v>
      </c>
      <c r="I1649" s="250"/>
      <c r="J1649" s="246"/>
      <c r="K1649" s="246"/>
      <c r="L1649" s="251"/>
      <c r="M1649" s="252"/>
      <c r="N1649" s="253"/>
      <c r="O1649" s="253"/>
      <c r="P1649" s="253"/>
      <c r="Q1649" s="253"/>
      <c r="R1649" s="253"/>
      <c r="S1649" s="253"/>
      <c r="T1649" s="254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5" t="s">
        <v>161</v>
      </c>
      <c r="AU1649" s="255" t="s">
        <v>81</v>
      </c>
      <c r="AV1649" s="14" t="s">
        <v>81</v>
      </c>
      <c r="AW1649" s="14" t="s">
        <v>34</v>
      </c>
      <c r="AX1649" s="14" t="s">
        <v>73</v>
      </c>
      <c r="AY1649" s="255" t="s">
        <v>149</v>
      </c>
    </row>
    <row r="1650" s="15" customFormat="1">
      <c r="A1650" s="15"/>
      <c r="B1650" s="256"/>
      <c r="C1650" s="257"/>
      <c r="D1650" s="236" t="s">
        <v>161</v>
      </c>
      <c r="E1650" s="258" t="s">
        <v>21</v>
      </c>
      <c r="F1650" s="259" t="s">
        <v>164</v>
      </c>
      <c r="G1650" s="257"/>
      <c r="H1650" s="260">
        <v>8</v>
      </c>
      <c r="I1650" s="261"/>
      <c r="J1650" s="257"/>
      <c r="K1650" s="257"/>
      <c r="L1650" s="262"/>
      <c r="M1650" s="263"/>
      <c r="N1650" s="264"/>
      <c r="O1650" s="264"/>
      <c r="P1650" s="264"/>
      <c r="Q1650" s="264"/>
      <c r="R1650" s="264"/>
      <c r="S1650" s="264"/>
      <c r="T1650" s="265"/>
      <c r="U1650" s="15"/>
      <c r="V1650" s="15"/>
      <c r="W1650" s="15"/>
      <c r="X1650" s="15"/>
      <c r="Y1650" s="15"/>
      <c r="Z1650" s="15"/>
      <c r="AA1650" s="15"/>
      <c r="AB1650" s="15"/>
      <c r="AC1650" s="15"/>
      <c r="AD1650" s="15"/>
      <c r="AE1650" s="15"/>
      <c r="AT1650" s="266" t="s">
        <v>161</v>
      </c>
      <c r="AU1650" s="266" t="s">
        <v>81</v>
      </c>
      <c r="AV1650" s="15" t="s">
        <v>157</v>
      </c>
      <c r="AW1650" s="15" t="s">
        <v>34</v>
      </c>
      <c r="AX1650" s="15" t="s">
        <v>77</v>
      </c>
      <c r="AY1650" s="266" t="s">
        <v>149</v>
      </c>
    </row>
    <row r="1651" s="2" customFormat="1" ht="24.15" customHeight="1">
      <c r="A1651" s="41"/>
      <c r="B1651" s="42"/>
      <c r="C1651" s="278" t="s">
        <v>1834</v>
      </c>
      <c r="D1651" s="278" t="s">
        <v>229</v>
      </c>
      <c r="E1651" s="279" t="s">
        <v>1835</v>
      </c>
      <c r="F1651" s="280" t="s">
        <v>1836</v>
      </c>
      <c r="G1651" s="281" t="s">
        <v>699</v>
      </c>
      <c r="H1651" s="282">
        <v>8</v>
      </c>
      <c r="I1651" s="283"/>
      <c r="J1651" s="284">
        <f>ROUND(I1651*H1651,2)</f>
        <v>0</v>
      </c>
      <c r="K1651" s="280" t="s">
        <v>156</v>
      </c>
      <c r="L1651" s="285"/>
      <c r="M1651" s="286" t="s">
        <v>21</v>
      </c>
      <c r="N1651" s="287" t="s">
        <v>44</v>
      </c>
      <c r="O1651" s="87"/>
      <c r="P1651" s="225">
        <f>O1651*H1651</f>
        <v>0</v>
      </c>
      <c r="Q1651" s="225">
        <v>0.00023000000000000001</v>
      </c>
      <c r="R1651" s="225">
        <f>Q1651*H1651</f>
        <v>0.0018400000000000001</v>
      </c>
      <c r="S1651" s="225">
        <v>0</v>
      </c>
      <c r="T1651" s="226">
        <f>S1651*H1651</f>
        <v>0</v>
      </c>
      <c r="U1651" s="41"/>
      <c r="V1651" s="41"/>
      <c r="W1651" s="41"/>
      <c r="X1651" s="41"/>
      <c r="Y1651" s="41"/>
      <c r="Z1651" s="41"/>
      <c r="AA1651" s="41"/>
      <c r="AB1651" s="41"/>
      <c r="AC1651" s="41"/>
      <c r="AD1651" s="41"/>
      <c r="AE1651" s="41"/>
      <c r="AR1651" s="227" t="s">
        <v>328</v>
      </c>
      <c r="AT1651" s="227" t="s">
        <v>229</v>
      </c>
      <c r="AU1651" s="227" t="s">
        <v>81</v>
      </c>
      <c r="AY1651" s="20" t="s">
        <v>149</v>
      </c>
      <c r="BE1651" s="228">
        <f>IF(N1651="základní",J1651,0)</f>
        <v>0</v>
      </c>
      <c r="BF1651" s="228">
        <f>IF(N1651="snížená",J1651,0)</f>
        <v>0</v>
      </c>
      <c r="BG1651" s="228">
        <f>IF(N1651="zákl. přenesená",J1651,0)</f>
        <v>0</v>
      </c>
      <c r="BH1651" s="228">
        <f>IF(N1651="sníž. přenesená",J1651,0)</f>
        <v>0</v>
      </c>
      <c r="BI1651" s="228">
        <f>IF(N1651="nulová",J1651,0)</f>
        <v>0</v>
      </c>
      <c r="BJ1651" s="20" t="s">
        <v>77</v>
      </c>
      <c r="BK1651" s="228">
        <f>ROUND(I1651*H1651,2)</f>
        <v>0</v>
      </c>
      <c r="BL1651" s="20" t="s">
        <v>256</v>
      </c>
      <c r="BM1651" s="227" t="s">
        <v>1837</v>
      </c>
    </row>
    <row r="1652" s="2" customFormat="1" ht="33" customHeight="1">
      <c r="A1652" s="41"/>
      <c r="B1652" s="42"/>
      <c r="C1652" s="216" t="s">
        <v>1838</v>
      </c>
      <c r="D1652" s="216" t="s">
        <v>152</v>
      </c>
      <c r="E1652" s="217" t="s">
        <v>1839</v>
      </c>
      <c r="F1652" s="218" t="s">
        <v>1840</v>
      </c>
      <c r="G1652" s="219" t="s">
        <v>155</v>
      </c>
      <c r="H1652" s="220">
        <v>40.799999999999997</v>
      </c>
      <c r="I1652" s="221"/>
      <c r="J1652" s="222">
        <f>ROUND(I1652*H1652,2)</f>
        <v>0</v>
      </c>
      <c r="K1652" s="218" t="s">
        <v>156</v>
      </c>
      <c r="L1652" s="47"/>
      <c r="M1652" s="223" t="s">
        <v>21</v>
      </c>
      <c r="N1652" s="224" t="s">
        <v>44</v>
      </c>
      <c r="O1652" s="87"/>
      <c r="P1652" s="225">
        <f>O1652*H1652</f>
        <v>0</v>
      </c>
      <c r="Q1652" s="225">
        <v>0</v>
      </c>
      <c r="R1652" s="225">
        <f>Q1652*H1652</f>
        <v>0</v>
      </c>
      <c r="S1652" s="225">
        <v>0</v>
      </c>
      <c r="T1652" s="226">
        <f>S1652*H1652</f>
        <v>0</v>
      </c>
      <c r="U1652" s="41"/>
      <c r="V1652" s="41"/>
      <c r="W1652" s="41"/>
      <c r="X1652" s="41"/>
      <c r="Y1652" s="41"/>
      <c r="Z1652" s="41"/>
      <c r="AA1652" s="41"/>
      <c r="AB1652" s="41"/>
      <c r="AC1652" s="41"/>
      <c r="AD1652" s="41"/>
      <c r="AE1652" s="41"/>
      <c r="AR1652" s="227" t="s">
        <v>256</v>
      </c>
      <c r="AT1652" s="227" t="s">
        <v>152</v>
      </c>
      <c r="AU1652" s="227" t="s">
        <v>81</v>
      </c>
      <c r="AY1652" s="20" t="s">
        <v>149</v>
      </c>
      <c r="BE1652" s="228">
        <f>IF(N1652="základní",J1652,0)</f>
        <v>0</v>
      </c>
      <c r="BF1652" s="228">
        <f>IF(N1652="snížená",J1652,0)</f>
        <v>0</v>
      </c>
      <c r="BG1652" s="228">
        <f>IF(N1652="zákl. přenesená",J1652,0)</f>
        <v>0</v>
      </c>
      <c r="BH1652" s="228">
        <f>IF(N1652="sníž. přenesená",J1652,0)</f>
        <v>0</v>
      </c>
      <c r="BI1652" s="228">
        <f>IF(N1652="nulová",J1652,0)</f>
        <v>0</v>
      </c>
      <c r="BJ1652" s="20" t="s">
        <v>77</v>
      </c>
      <c r="BK1652" s="228">
        <f>ROUND(I1652*H1652,2)</f>
        <v>0</v>
      </c>
      <c r="BL1652" s="20" t="s">
        <v>256</v>
      </c>
      <c r="BM1652" s="227" t="s">
        <v>1841</v>
      </c>
    </row>
    <row r="1653" s="2" customFormat="1">
      <c r="A1653" s="41"/>
      <c r="B1653" s="42"/>
      <c r="C1653" s="43"/>
      <c r="D1653" s="229" t="s">
        <v>159</v>
      </c>
      <c r="E1653" s="43"/>
      <c r="F1653" s="230" t="s">
        <v>1842</v>
      </c>
      <c r="G1653" s="43"/>
      <c r="H1653" s="43"/>
      <c r="I1653" s="231"/>
      <c r="J1653" s="43"/>
      <c r="K1653" s="43"/>
      <c r="L1653" s="47"/>
      <c r="M1653" s="232"/>
      <c r="N1653" s="233"/>
      <c r="O1653" s="87"/>
      <c r="P1653" s="87"/>
      <c r="Q1653" s="87"/>
      <c r="R1653" s="87"/>
      <c r="S1653" s="87"/>
      <c r="T1653" s="88"/>
      <c r="U1653" s="41"/>
      <c r="V1653" s="41"/>
      <c r="W1653" s="41"/>
      <c r="X1653" s="41"/>
      <c r="Y1653" s="41"/>
      <c r="Z1653" s="41"/>
      <c r="AA1653" s="41"/>
      <c r="AB1653" s="41"/>
      <c r="AC1653" s="41"/>
      <c r="AD1653" s="41"/>
      <c r="AE1653" s="41"/>
      <c r="AT1653" s="20" t="s">
        <v>159</v>
      </c>
      <c r="AU1653" s="20" t="s">
        <v>81</v>
      </c>
    </row>
    <row r="1654" s="14" customFormat="1">
      <c r="A1654" s="14"/>
      <c r="B1654" s="245"/>
      <c r="C1654" s="246"/>
      <c r="D1654" s="236" t="s">
        <v>161</v>
      </c>
      <c r="E1654" s="247" t="s">
        <v>21</v>
      </c>
      <c r="F1654" s="248" t="s">
        <v>485</v>
      </c>
      <c r="G1654" s="246"/>
      <c r="H1654" s="249">
        <v>40.799999999999997</v>
      </c>
      <c r="I1654" s="250"/>
      <c r="J1654" s="246"/>
      <c r="K1654" s="246"/>
      <c r="L1654" s="251"/>
      <c r="M1654" s="252"/>
      <c r="N1654" s="253"/>
      <c r="O1654" s="253"/>
      <c r="P1654" s="253"/>
      <c r="Q1654" s="253"/>
      <c r="R1654" s="253"/>
      <c r="S1654" s="253"/>
      <c r="T1654" s="254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55" t="s">
        <v>161</v>
      </c>
      <c r="AU1654" s="255" t="s">
        <v>81</v>
      </c>
      <c r="AV1654" s="14" t="s">
        <v>81</v>
      </c>
      <c r="AW1654" s="14" t="s">
        <v>34</v>
      </c>
      <c r="AX1654" s="14" t="s">
        <v>73</v>
      </c>
      <c r="AY1654" s="255" t="s">
        <v>149</v>
      </c>
    </row>
    <row r="1655" s="15" customFormat="1">
      <c r="A1655" s="15"/>
      <c r="B1655" s="256"/>
      <c r="C1655" s="257"/>
      <c r="D1655" s="236" t="s">
        <v>161</v>
      </c>
      <c r="E1655" s="258" t="s">
        <v>21</v>
      </c>
      <c r="F1655" s="259" t="s">
        <v>164</v>
      </c>
      <c r="G1655" s="257"/>
      <c r="H1655" s="260">
        <v>40.799999999999997</v>
      </c>
      <c r="I1655" s="261"/>
      <c r="J1655" s="257"/>
      <c r="K1655" s="257"/>
      <c r="L1655" s="262"/>
      <c r="M1655" s="263"/>
      <c r="N1655" s="264"/>
      <c r="O1655" s="264"/>
      <c r="P1655" s="264"/>
      <c r="Q1655" s="264"/>
      <c r="R1655" s="264"/>
      <c r="S1655" s="264"/>
      <c r="T1655" s="265"/>
      <c r="U1655" s="15"/>
      <c r="V1655" s="15"/>
      <c r="W1655" s="15"/>
      <c r="X1655" s="15"/>
      <c r="Y1655" s="15"/>
      <c r="Z1655" s="15"/>
      <c r="AA1655" s="15"/>
      <c r="AB1655" s="15"/>
      <c r="AC1655" s="15"/>
      <c r="AD1655" s="15"/>
      <c r="AE1655" s="15"/>
      <c r="AT1655" s="266" t="s">
        <v>161</v>
      </c>
      <c r="AU1655" s="266" t="s">
        <v>81</v>
      </c>
      <c r="AV1655" s="15" t="s">
        <v>157</v>
      </c>
      <c r="AW1655" s="15" t="s">
        <v>34</v>
      </c>
      <c r="AX1655" s="15" t="s">
        <v>77</v>
      </c>
      <c r="AY1655" s="266" t="s">
        <v>149</v>
      </c>
    </row>
    <row r="1656" s="2" customFormat="1" ht="16.5" customHeight="1">
      <c r="A1656" s="41"/>
      <c r="B1656" s="42"/>
      <c r="C1656" s="278" t="s">
        <v>1843</v>
      </c>
      <c r="D1656" s="278" t="s">
        <v>229</v>
      </c>
      <c r="E1656" s="279" t="s">
        <v>1844</v>
      </c>
      <c r="F1656" s="280" t="s">
        <v>1845</v>
      </c>
      <c r="G1656" s="281" t="s">
        <v>155</v>
      </c>
      <c r="H1656" s="282">
        <v>47.124000000000002</v>
      </c>
      <c r="I1656" s="283"/>
      <c r="J1656" s="284">
        <f>ROUND(I1656*H1656,2)</f>
        <v>0</v>
      </c>
      <c r="K1656" s="280" t="s">
        <v>156</v>
      </c>
      <c r="L1656" s="285"/>
      <c r="M1656" s="286" t="s">
        <v>21</v>
      </c>
      <c r="N1656" s="287" t="s">
        <v>44</v>
      </c>
      <c r="O1656" s="87"/>
      <c r="P1656" s="225">
        <f>O1656*H1656</f>
        <v>0</v>
      </c>
      <c r="Q1656" s="225">
        <v>0.00050000000000000001</v>
      </c>
      <c r="R1656" s="225">
        <f>Q1656*H1656</f>
        <v>0.023562000000000003</v>
      </c>
      <c r="S1656" s="225">
        <v>0</v>
      </c>
      <c r="T1656" s="226">
        <f>S1656*H1656</f>
        <v>0</v>
      </c>
      <c r="U1656" s="41"/>
      <c r="V1656" s="41"/>
      <c r="W1656" s="41"/>
      <c r="X1656" s="41"/>
      <c r="Y1656" s="41"/>
      <c r="Z1656" s="41"/>
      <c r="AA1656" s="41"/>
      <c r="AB1656" s="41"/>
      <c r="AC1656" s="41"/>
      <c r="AD1656" s="41"/>
      <c r="AE1656" s="41"/>
      <c r="AR1656" s="227" t="s">
        <v>328</v>
      </c>
      <c r="AT1656" s="227" t="s">
        <v>229</v>
      </c>
      <c r="AU1656" s="227" t="s">
        <v>81</v>
      </c>
      <c r="AY1656" s="20" t="s">
        <v>149</v>
      </c>
      <c r="BE1656" s="228">
        <f>IF(N1656="základní",J1656,0)</f>
        <v>0</v>
      </c>
      <c r="BF1656" s="228">
        <f>IF(N1656="snížená",J1656,0)</f>
        <v>0</v>
      </c>
      <c r="BG1656" s="228">
        <f>IF(N1656="zákl. přenesená",J1656,0)</f>
        <v>0</v>
      </c>
      <c r="BH1656" s="228">
        <f>IF(N1656="sníž. přenesená",J1656,0)</f>
        <v>0</v>
      </c>
      <c r="BI1656" s="228">
        <f>IF(N1656="nulová",J1656,0)</f>
        <v>0</v>
      </c>
      <c r="BJ1656" s="20" t="s">
        <v>77</v>
      </c>
      <c r="BK1656" s="228">
        <f>ROUND(I1656*H1656,2)</f>
        <v>0</v>
      </c>
      <c r="BL1656" s="20" t="s">
        <v>256</v>
      </c>
      <c r="BM1656" s="227" t="s">
        <v>1846</v>
      </c>
    </row>
    <row r="1657" s="14" customFormat="1">
      <c r="A1657" s="14"/>
      <c r="B1657" s="245"/>
      <c r="C1657" s="246"/>
      <c r="D1657" s="236" t="s">
        <v>161</v>
      </c>
      <c r="E1657" s="246"/>
      <c r="F1657" s="248" t="s">
        <v>1847</v>
      </c>
      <c r="G1657" s="246"/>
      <c r="H1657" s="249">
        <v>47.124000000000002</v>
      </c>
      <c r="I1657" s="250"/>
      <c r="J1657" s="246"/>
      <c r="K1657" s="246"/>
      <c r="L1657" s="251"/>
      <c r="M1657" s="252"/>
      <c r="N1657" s="253"/>
      <c r="O1657" s="253"/>
      <c r="P1657" s="253"/>
      <c r="Q1657" s="253"/>
      <c r="R1657" s="253"/>
      <c r="S1657" s="253"/>
      <c r="T1657" s="254"/>
      <c r="U1657" s="14"/>
      <c r="V1657" s="14"/>
      <c r="W1657" s="14"/>
      <c r="X1657" s="14"/>
      <c r="Y1657" s="14"/>
      <c r="Z1657" s="14"/>
      <c r="AA1657" s="14"/>
      <c r="AB1657" s="14"/>
      <c r="AC1657" s="14"/>
      <c r="AD1657" s="14"/>
      <c r="AE1657" s="14"/>
      <c r="AT1657" s="255" t="s">
        <v>161</v>
      </c>
      <c r="AU1657" s="255" t="s">
        <v>81</v>
      </c>
      <c r="AV1657" s="14" t="s">
        <v>81</v>
      </c>
      <c r="AW1657" s="14" t="s">
        <v>4</v>
      </c>
      <c r="AX1657" s="14" t="s">
        <v>77</v>
      </c>
      <c r="AY1657" s="255" t="s">
        <v>149</v>
      </c>
    </row>
    <row r="1658" s="2" customFormat="1" ht="33" customHeight="1">
      <c r="A1658" s="41"/>
      <c r="B1658" s="42"/>
      <c r="C1658" s="216" t="s">
        <v>1848</v>
      </c>
      <c r="D1658" s="216" t="s">
        <v>152</v>
      </c>
      <c r="E1658" s="217" t="s">
        <v>1849</v>
      </c>
      <c r="F1658" s="218" t="s">
        <v>1850</v>
      </c>
      <c r="G1658" s="219" t="s">
        <v>155</v>
      </c>
      <c r="H1658" s="220">
        <v>40.799999999999997</v>
      </c>
      <c r="I1658" s="221"/>
      <c r="J1658" s="222">
        <f>ROUND(I1658*H1658,2)</f>
        <v>0</v>
      </c>
      <c r="K1658" s="218" t="s">
        <v>156</v>
      </c>
      <c r="L1658" s="47"/>
      <c r="M1658" s="223" t="s">
        <v>21</v>
      </c>
      <c r="N1658" s="224" t="s">
        <v>44</v>
      </c>
      <c r="O1658" s="87"/>
      <c r="P1658" s="225">
        <f>O1658*H1658</f>
        <v>0</v>
      </c>
      <c r="Q1658" s="225">
        <v>0</v>
      </c>
      <c r="R1658" s="225">
        <f>Q1658*H1658</f>
        <v>0</v>
      </c>
      <c r="S1658" s="225">
        <v>0</v>
      </c>
      <c r="T1658" s="226">
        <f>S1658*H1658</f>
        <v>0</v>
      </c>
      <c r="U1658" s="41"/>
      <c r="V1658" s="41"/>
      <c r="W1658" s="41"/>
      <c r="X1658" s="41"/>
      <c r="Y1658" s="41"/>
      <c r="Z1658" s="41"/>
      <c r="AA1658" s="41"/>
      <c r="AB1658" s="41"/>
      <c r="AC1658" s="41"/>
      <c r="AD1658" s="41"/>
      <c r="AE1658" s="41"/>
      <c r="AR1658" s="227" t="s">
        <v>256</v>
      </c>
      <c r="AT1658" s="227" t="s">
        <v>152</v>
      </c>
      <c r="AU1658" s="227" t="s">
        <v>81</v>
      </c>
      <c r="AY1658" s="20" t="s">
        <v>149</v>
      </c>
      <c r="BE1658" s="228">
        <f>IF(N1658="základní",J1658,0)</f>
        <v>0</v>
      </c>
      <c r="BF1658" s="228">
        <f>IF(N1658="snížená",J1658,0)</f>
        <v>0</v>
      </c>
      <c r="BG1658" s="228">
        <f>IF(N1658="zákl. přenesená",J1658,0)</f>
        <v>0</v>
      </c>
      <c r="BH1658" s="228">
        <f>IF(N1658="sníž. přenesená",J1658,0)</f>
        <v>0</v>
      </c>
      <c r="BI1658" s="228">
        <f>IF(N1658="nulová",J1658,0)</f>
        <v>0</v>
      </c>
      <c r="BJ1658" s="20" t="s">
        <v>77</v>
      </c>
      <c r="BK1658" s="228">
        <f>ROUND(I1658*H1658,2)</f>
        <v>0</v>
      </c>
      <c r="BL1658" s="20" t="s">
        <v>256</v>
      </c>
      <c r="BM1658" s="227" t="s">
        <v>1851</v>
      </c>
    </row>
    <row r="1659" s="2" customFormat="1">
      <c r="A1659" s="41"/>
      <c r="B1659" s="42"/>
      <c r="C1659" s="43"/>
      <c r="D1659" s="229" t="s">
        <v>159</v>
      </c>
      <c r="E1659" s="43"/>
      <c r="F1659" s="230" t="s">
        <v>1852</v>
      </c>
      <c r="G1659" s="43"/>
      <c r="H1659" s="43"/>
      <c r="I1659" s="231"/>
      <c r="J1659" s="43"/>
      <c r="K1659" s="43"/>
      <c r="L1659" s="47"/>
      <c r="M1659" s="232"/>
      <c r="N1659" s="233"/>
      <c r="O1659" s="87"/>
      <c r="P1659" s="87"/>
      <c r="Q1659" s="87"/>
      <c r="R1659" s="87"/>
      <c r="S1659" s="87"/>
      <c r="T1659" s="88"/>
      <c r="U1659" s="41"/>
      <c r="V1659" s="41"/>
      <c r="W1659" s="41"/>
      <c r="X1659" s="41"/>
      <c r="Y1659" s="41"/>
      <c r="Z1659" s="41"/>
      <c r="AA1659" s="41"/>
      <c r="AB1659" s="41"/>
      <c r="AC1659" s="41"/>
      <c r="AD1659" s="41"/>
      <c r="AE1659" s="41"/>
      <c r="AT1659" s="20" t="s">
        <v>159</v>
      </c>
      <c r="AU1659" s="20" t="s">
        <v>81</v>
      </c>
    </row>
    <row r="1660" s="14" customFormat="1">
      <c r="A1660" s="14"/>
      <c r="B1660" s="245"/>
      <c r="C1660" s="246"/>
      <c r="D1660" s="236" t="s">
        <v>161</v>
      </c>
      <c r="E1660" s="247" t="s">
        <v>21</v>
      </c>
      <c r="F1660" s="248" t="s">
        <v>485</v>
      </c>
      <c r="G1660" s="246"/>
      <c r="H1660" s="249">
        <v>40.799999999999997</v>
      </c>
      <c r="I1660" s="250"/>
      <c r="J1660" s="246"/>
      <c r="K1660" s="246"/>
      <c r="L1660" s="251"/>
      <c r="M1660" s="252"/>
      <c r="N1660" s="253"/>
      <c r="O1660" s="253"/>
      <c r="P1660" s="253"/>
      <c r="Q1660" s="253"/>
      <c r="R1660" s="253"/>
      <c r="S1660" s="253"/>
      <c r="T1660" s="254"/>
      <c r="U1660" s="14"/>
      <c r="V1660" s="14"/>
      <c r="W1660" s="14"/>
      <c r="X1660" s="14"/>
      <c r="Y1660" s="14"/>
      <c r="Z1660" s="14"/>
      <c r="AA1660" s="14"/>
      <c r="AB1660" s="14"/>
      <c r="AC1660" s="14"/>
      <c r="AD1660" s="14"/>
      <c r="AE1660" s="14"/>
      <c r="AT1660" s="255" t="s">
        <v>161</v>
      </c>
      <c r="AU1660" s="255" t="s">
        <v>81</v>
      </c>
      <c r="AV1660" s="14" t="s">
        <v>81</v>
      </c>
      <c r="AW1660" s="14" t="s">
        <v>34</v>
      </c>
      <c r="AX1660" s="14" t="s">
        <v>73</v>
      </c>
      <c r="AY1660" s="255" t="s">
        <v>149</v>
      </c>
    </row>
    <row r="1661" s="15" customFormat="1">
      <c r="A1661" s="15"/>
      <c r="B1661" s="256"/>
      <c r="C1661" s="257"/>
      <c r="D1661" s="236" t="s">
        <v>161</v>
      </c>
      <c r="E1661" s="258" t="s">
        <v>21</v>
      </c>
      <c r="F1661" s="259" t="s">
        <v>164</v>
      </c>
      <c r="G1661" s="257"/>
      <c r="H1661" s="260">
        <v>40.799999999999997</v>
      </c>
      <c r="I1661" s="261"/>
      <c r="J1661" s="257"/>
      <c r="K1661" s="257"/>
      <c r="L1661" s="262"/>
      <c r="M1661" s="263"/>
      <c r="N1661" s="264"/>
      <c r="O1661" s="264"/>
      <c r="P1661" s="264"/>
      <c r="Q1661" s="264"/>
      <c r="R1661" s="264"/>
      <c r="S1661" s="264"/>
      <c r="T1661" s="265"/>
      <c r="U1661" s="15"/>
      <c r="V1661" s="15"/>
      <c r="W1661" s="15"/>
      <c r="X1661" s="15"/>
      <c r="Y1661" s="15"/>
      <c r="Z1661" s="15"/>
      <c r="AA1661" s="15"/>
      <c r="AB1661" s="15"/>
      <c r="AC1661" s="15"/>
      <c r="AD1661" s="15"/>
      <c r="AE1661" s="15"/>
      <c r="AT1661" s="266" t="s">
        <v>161</v>
      </c>
      <c r="AU1661" s="266" t="s">
        <v>81</v>
      </c>
      <c r="AV1661" s="15" t="s">
        <v>157</v>
      </c>
      <c r="AW1661" s="15" t="s">
        <v>34</v>
      </c>
      <c r="AX1661" s="15" t="s">
        <v>77</v>
      </c>
      <c r="AY1661" s="266" t="s">
        <v>149</v>
      </c>
    </row>
    <row r="1662" s="2" customFormat="1" ht="16.5" customHeight="1">
      <c r="A1662" s="41"/>
      <c r="B1662" s="42"/>
      <c r="C1662" s="278" t="s">
        <v>1853</v>
      </c>
      <c r="D1662" s="278" t="s">
        <v>229</v>
      </c>
      <c r="E1662" s="279" t="s">
        <v>1854</v>
      </c>
      <c r="F1662" s="280" t="s">
        <v>1855</v>
      </c>
      <c r="G1662" s="281" t="s">
        <v>155</v>
      </c>
      <c r="H1662" s="282">
        <v>42.840000000000003</v>
      </c>
      <c r="I1662" s="283"/>
      <c r="J1662" s="284">
        <f>ROUND(I1662*H1662,2)</f>
        <v>0</v>
      </c>
      <c r="K1662" s="280" t="s">
        <v>156</v>
      </c>
      <c r="L1662" s="285"/>
      <c r="M1662" s="286" t="s">
        <v>21</v>
      </c>
      <c r="N1662" s="287" t="s">
        <v>44</v>
      </c>
      <c r="O1662" s="87"/>
      <c r="P1662" s="225">
        <f>O1662*H1662</f>
        <v>0</v>
      </c>
      <c r="Q1662" s="225">
        <v>0.00089999999999999998</v>
      </c>
      <c r="R1662" s="225">
        <f>Q1662*H1662</f>
        <v>0.038556</v>
      </c>
      <c r="S1662" s="225">
        <v>0</v>
      </c>
      <c r="T1662" s="226">
        <f>S1662*H1662</f>
        <v>0</v>
      </c>
      <c r="U1662" s="41"/>
      <c r="V1662" s="41"/>
      <c r="W1662" s="41"/>
      <c r="X1662" s="41"/>
      <c r="Y1662" s="41"/>
      <c r="Z1662" s="41"/>
      <c r="AA1662" s="41"/>
      <c r="AB1662" s="41"/>
      <c r="AC1662" s="41"/>
      <c r="AD1662" s="41"/>
      <c r="AE1662" s="41"/>
      <c r="AR1662" s="227" t="s">
        <v>328</v>
      </c>
      <c r="AT1662" s="227" t="s">
        <v>229</v>
      </c>
      <c r="AU1662" s="227" t="s">
        <v>81</v>
      </c>
      <c r="AY1662" s="20" t="s">
        <v>149</v>
      </c>
      <c r="BE1662" s="228">
        <f>IF(N1662="základní",J1662,0)</f>
        <v>0</v>
      </c>
      <c r="BF1662" s="228">
        <f>IF(N1662="snížená",J1662,0)</f>
        <v>0</v>
      </c>
      <c r="BG1662" s="228">
        <f>IF(N1662="zákl. přenesená",J1662,0)</f>
        <v>0</v>
      </c>
      <c r="BH1662" s="228">
        <f>IF(N1662="sníž. přenesená",J1662,0)</f>
        <v>0</v>
      </c>
      <c r="BI1662" s="228">
        <f>IF(N1662="nulová",J1662,0)</f>
        <v>0</v>
      </c>
      <c r="BJ1662" s="20" t="s">
        <v>77</v>
      </c>
      <c r="BK1662" s="228">
        <f>ROUND(I1662*H1662,2)</f>
        <v>0</v>
      </c>
      <c r="BL1662" s="20" t="s">
        <v>256</v>
      </c>
      <c r="BM1662" s="227" t="s">
        <v>1856</v>
      </c>
    </row>
    <row r="1663" s="14" customFormat="1">
      <c r="A1663" s="14"/>
      <c r="B1663" s="245"/>
      <c r="C1663" s="246"/>
      <c r="D1663" s="236" t="s">
        <v>161</v>
      </c>
      <c r="E1663" s="247" t="s">
        <v>21</v>
      </c>
      <c r="F1663" s="248" t="s">
        <v>1857</v>
      </c>
      <c r="G1663" s="246"/>
      <c r="H1663" s="249">
        <v>42.840000000000003</v>
      </c>
      <c r="I1663" s="250"/>
      <c r="J1663" s="246"/>
      <c r="K1663" s="246"/>
      <c r="L1663" s="251"/>
      <c r="M1663" s="252"/>
      <c r="N1663" s="253"/>
      <c r="O1663" s="253"/>
      <c r="P1663" s="253"/>
      <c r="Q1663" s="253"/>
      <c r="R1663" s="253"/>
      <c r="S1663" s="253"/>
      <c r="T1663" s="254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55" t="s">
        <v>161</v>
      </c>
      <c r="AU1663" s="255" t="s">
        <v>81</v>
      </c>
      <c r="AV1663" s="14" t="s">
        <v>81</v>
      </c>
      <c r="AW1663" s="14" t="s">
        <v>34</v>
      </c>
      <c r="AX1663" s="14" t="s">
        <v>73</v>
      </c>
      <c r="AY1663" s="255" t="s">
        <v>149</v>
      </c>
    </row>
    <row r="1664" s="15" customFormat="1">
      <c r="A1664" s="15"/>
      <c r="B1664" s="256"/>
      <c r="C1664" s="257"/>
      <c r="D1664" s="236" t="s">
        <v>161</v>
      </c>
      <c r="E1664" s="258" t="s">
        <v>21</v>
      </c>
      <c r="F1664" s="259" t="s">
        <v>164</v>
      </c>
      <c r="G1664" s="257"/>
      <c r="H1664" s="260">
        <v>42.840000000000003</v>
      </c>
      <c r="I1664" s="261"/>
      <c r="J1664" s="257"/>
      <c r="K1664" s="257"/>
      <c r="L1664" s="262"/>
      <c r="M1664" s="263"/>
      <c r="N1664" s="264"/>
      <c r="O1664" s="264"/>
      <c r="P1664" s="264"/>
      <c r="Q1664" s="264"/>
      <c r="R1664" s="264"/>
      <c r="S1664" s="264"/>
      <c r="T1664" s="265"/>
      <c r="U1664" s="15"/>
      <c r="V1664" s="15"/>
      <c r="W1664" s="15"/>
      <c r="X1664" s="15"/>
      <c r="Y1664" s="15"/>
      <c r="Z1664" s="15"/>
      <c r="AA1664" s="15"/>
      <c r="AB1664" s="15"/>
      <c r="AC1664" s="15"/>
      <c r="AD1664" s="15"/>
      <c r="AE1664" s="15"/>
      <c r="AT1664" s="266" t="s">
        <v>161</v>
      </c>
      <c r="AU1664" s="266" t="s">
        <v>81</v>
      </c>
      <c r="AV1664" s="15" t="s">
        <v>157</v>
      </c>
      <c r="AW1664" s="15" t="s">
        <v>34</v>
      </c>
      <c r="AX1664" s="15" t="s">
        <v>77</v>
      </c>
      <c r="AY1664" s="266" t="s">
        <v>149</v>
      </c>
    </row>
    <row r="1665" s="2" customFormat="1" ht="33" customHeight="1">
      <c r="A1665" s="41"/>
      <c r="B1665" s="42"/>
      <c r="C1665" s="216" t="s">
        <v>1858</v>
      </c>
      <c r="D1665" s="216" t="s">
        <v>152</v>
      </c>
      <c r="E1665" s="217" t="s">
        <v>1859</v>
      </c>
      <c r="F1665" s="218" t="s">
        <v>1860</v>
      </c>
      <c r="G1665" s="219" t="s">
        <v>155</v>
      </c>
      <c r="H1665" s="220">
        <v>166.035</v>
      </c>
      <c r="I1665" s="221"/>
      <c r="J1665" s="222">
        <f>ROUND(I1665*H1665,2)</f>
        <v>0</v>
      </c>
      <c r="K1665" s="218" t="s">
        <v>156</v>
      </c>
      <c r="L1665" s="47"/>
      <c r="M1665" s="223" t="s">
        <v>21</v>
      </c>
      <c r="N1665" s="224" t="s">
        <v>44</v>
      </c>
      <c r="O1665" s="87"/>
      <c r="P1665" s="225">
        <f>O1665*H1665</f>
        <v>0</v>
      </c>
      <c r="Q1665" s="225">
        <v>0</v>
      </c>
      <c r="R1665" s="225">
        <f>Q1665*H1665</f>
        <v>0</v>
      </c>
      <c r="S1665" s="225">
        <v>0</v>
      </c>
      <c r="T1665" s="226">
        <f>S1665*H1665</f>
        <v>0</v>
      </c>
      <c r="U1665" s="41"/>
      <c r="V1665" s="41"/>
      <c r="W1665" s="41"/>
      <c r="X1665" s="41"/>
      <c r="Y1665" s="41"/>
      <c r="Z1665" s="41"/>
      <c r="AA1665" s="41"/>
      <c r="AB1665" s="41"/>
      <c r="AC1665" s="41"/>
      <c r="AD1665" s="41"/>
      <c r="AE1665" s="41"/>
      <c r="AR1665" s="227" t="s">
        <v>256</v>
      </c>
      <c r="AT1665" s="227" t="s">
        <v>152</v>
      </c>
      <c r="AU1665" s="227" t="s">
        <v>81</v>
      </c>
      <c r="AY1665" s="20" t="s">
        <v>149</v>
      </c>
      <c r="BE1665" s="228">
        <f>IF(N1665="základní",J1665,0)</f>
        <v>0</v>
      </c>
      <c r="BF1665" s="228">
        <f>IF(N1665="snížená",J1665,0)</f>
        <v>0</v>
      </c>
      <c r="BG1665" s="228">
        <f>IF(N1665="zákl. přenesená",J1665,0)</f>
        <v>0</v>
      </c>
      <c r="BH1665" s="228">
        <f>IF(N1665="sníž. přenesená",J1665,0)</f>
        <v>0</v>
      </c>
      <c r="BI1665" s="228">
        <f>IF(N1665="nulová",J1665,0)</f>
        <v>0</v>
      </c>
      <c r="BJ1665" s="20" t="s">
        <v>77</v>
      </c>
      <c r="BK1665" s="228">
        <f>ROUND(I1665*H1665,2)</f>
        <v>0</v>
      </c>
      <c r="BL1665" s="20" t="s">
        <v>256</v>
      </c>
      <c r="BM1665" s="227" t="s">
        <v>1861</v>
      </c>
    </row>
    <row r="1666" s="2" customFormat="1">
      <c r="A1666" s="41"/>
      <c r="B1666" s="42"/>
      <c r="C1666" s="43"/>
      <c r="D1666" s="229" t="s">
        <v>159</v>
      </c>
      <c r="E1666" s="43"/>
      <c r="F1666" s="230" t="s">
        <v>1862</v>
      </c>
      <c r="G1666" s="43"/>
      <c r="H1666" s="43"/>
      <c r="I1666" s="231"/>
      <c r="J1666" s="43"/>
      <c r="K1666" s="43"/>
      <c r="L1666" s="47"/>
      <c r="M1666" s="232"/>
      <c r="N1666" s="233"/>
      <c r="O1666" s="87"/>
      <c r="P1666" s="87"/>
      <c r="Q1666" s="87"/>
      <c r="R1666" s="87"/>
      <c r="S1666" s="87"/>
      <c r="T1666" s="88"/>
      <c r="U1666" s="41"/>
      <c r="V1666" s="41"/>
      <c r="W1666" s="41"/>
      <c r="X1666" s="41"/>
      <c r="Y1666" s="41"/>
      <c r="Z1666" s="41"/>
      <c r="AA1666" s="41"/>
      <c r="AB1666" s="41"/>
      <c r="AC1666" s="41"/>
      <c r="AD1666" s="41"/>
      <c r="AE1666" s="41"/>
      <c r="AT1666" s="20" t="s">
        <v>159</v>
      </c>
      <c r="AU1666" s="20" t="s">
        <v>81</v>
      </c>
    </row>
    <row r="1667" s="13" customFormat="1">
      <c r="A1667" s="13"/>
      <c r="B1667" s="234"/>
      <c r="C1667" s="235"/>
      <c r="D1667" s="236" t="s">
        <v>161</v>
      </c>
      <c r="E1667" s="237" t="s">
        <v>21</v>
      </c>
      <c r="F1667" s="238" t="s">
        <v>899</v>
      </c>
      <c r="G1667" s="235"/>
      <c r="H1667" s="237" t="s">
        <v>21</v>
      </c>
      <c r="I1667" s="239"/>
      <c r="J1667" s="235"/>
      <c r="K1667" s="235"/>
      <c r="L1667" s="240"/>
      <c r="M1667" s="241"/>
      <c r="N1667" s="242"/>
      <c r="O1667" s="242"/>
      <c r="P1667" s="242"/>
      <c r="Q1667" s="242"/>
      <c r="R1667" s="242"/>
      <c r="S1667" s="242"/>
      <c r="T1667" s="243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44" t="s">
        <v>161</v>
      </c>
      <c r="AU1667" s="244" t="s">
        <v>81</v>
      </c>
      <c r="AV1667" s="13" t="s">
        <v>77</v>
      </c>
      <c r="AW1667" s="13" t="s">
        <v>34</v>
      </c>
      <c r="AX1667" s="13" t="s">
        <v>73</v>
      </c>
      <c r="AY1667" s="244" t="s">
        <v>149</v>
      </c>
    </row>
    <row r="1668" s="14" customFormat="1">
      <c r="A1668" s="14"/>
      <c r="B1668" s="245"/>
      <c r="C1668" s="246"/>
      <c r="D1668" s="236" t="s">
        <v>161</v>
      </c>
      <c r="E1668" s="247" t="s">
        <v>21</v>
      </c>
      <c r="F1668" s="248" t="s">
        <v>476</v>
      </c>
      <c r="G1668" s="246"/>
      <c r="H1668" s="249">
        <v>14.16</v>
      </c>
      <c r="I1668" s="250"/>
      <c r="J1668" s="246"/>
      <c r="K1668" s="246"/>
      <c r="L1668" s="251"/>
      <c r="M1668" s="252"/>
      <c r="N1668" s="253"/>
      <c r="O1668" s="253"/>
      <c r="P1668" s="253"/>
      <c r="Q1668" s="253"/>
      <c r="R1668" s="253"/>
      <c r="S1668" s="253"/>
      <c r="T1668" s="254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5" t="s">
        <v>161</v>
      </c>
      <c r="AU1668" s="255" t="s">
        <v>81</v>
      </c>
      <c r="AV1668" s="14" t="s">
        <v>81</v>
      </c>
      <c r="AW1668" s="14" t="s">
        <v>34</v>
      </c>
      <c r="AX1668" s="14" t="s">
        <v>73</v>
      </c>
      <c r="AY1668" s="255" t="s">
        <v>149</v>
      </c>
    </row>
    <row r="1669" s="13" customFormat="1">
      <c r="A1669" s="13"/>
      <c r="B1669" s="234"/>
      <c r="C1669" s="235"/>
      <c r="D1669" s="236" t="s">
        <v>161</v>
      </c>
      <c r="E1669" s="237" t="s">
        <v>21</v>
      </c>
      <c r="F1669" s="238" t="s">
        <v>1794</v>
      </c>
      <c r="G1669" s="235"/>
      <c r="H1669" s="237" t="s">
        <v>21</v>
      </c>
      <c r="I1669" s="239"/>
      <c r="J1669" s="235"/>
      <c r="K1669" s="235"/>
      <c r="L1669" s="240"/>
      <c r="M1669" s="241"/>
      <c r="N1669" s="242"/>
      <c r="O1669" s="242"/>
      <c r="P1669" s="242"/>
      <c r="Q1669" s="242"/>
      <c r="R1669" s="242"/>
      <c r="S1669" s="242"/>
      <c r="T1669" s="243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44" t="s">
        <v>161</v>
      </c>
      <c r="AU1669" s="244" t="s">
        <v>81</v>
      </c>
      <c r="AV1669" s="13" t="s">
        <v>77</v>
      </c>
      <c r="AW1669" s="13" t="s">
        <v>34</v>
      </c>
      <c r="AX1669" s="13" t="s">
        <v>73</v>
      </c>
      <c r="AY1669" s="244" t="s">
        <v>149</v>
      </c>
    </row>
    <row r="1670" s="14" customFormat="1">
      <c r="A1670" s="14"/>
      <c r="B1670" s="245"/>
      <c r="C1670" s="246"/>
      <c r="D1670" s="236" t="s">
        <v>161</v>
      </c>
      <c r="E1670" s="247" t="s">
        <v>21</v>
      </c>
      <c r="F1670" s="248" t="s">
        <v>483</v>
      </c>
      <c r="G1670" s="246"/>
      <c r="H1670" s="249">
        <v>104.52</v>
      </c>
      <c r="I1670" s="250"/>
      <c r="J1670" s="246"/>
      <c r="K1670" s="246"/>
      <c r="L1670" s="251"/>
      <c r="M1670" s="252"/>
      <c r="N1670" s="253"/>
      <c r="O1670" s="253"/>
      <c r="P1670" s="253"/>
      <c r="Q1670" s="253"/>
      <c r="R1670" s="253"/>
      <c r="S1670" s="253"/>
      <c r="T1670" s="254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55" t="s">
        <v>161</v>
      </c>
      <c r="AU1670" s="255" t="s">
        <v>81</v>
      </c>
      <c r="AV1670" s="14" t="s">
        <v>81</v>
      </c>
      <c r="AW1670" s="14" t="s">
        <v>34</v>
      </c>
      <c r="AX1670" s="14" t="s">
        <v>73</v>
      </c>
      <c r="AY1670" s="255" t="s">
        <v>149</v>
      </c>
    </row>
    <row r="1671" s="16" customFormat="1">
      <c r="A1671" s="16"/>
      <c r="B1671" s="267"/>
      <c r="C1671" s="268"/>
      <c r="D1671" s="236" t="s">
        <v>161</v>
      </c>
      <c r="E1671" s="269" t="s">
        <v>21</v>
      </c>
      <c r="F1671" s="270" t="s">
        <v>192</v>
      </c>
      <c r="G1671" s="268"/>
      <c r="H1671" s="271">
        <v>118.68000000000001</v>
      </c>
      <c r="I1671" s="272"/>
      <c r="J1671" s="268"/>
      <c r="K1671" s="268"/>
      <c r="L1671" s="273"/>
      <c r="M1671" s="274"/>
      <c r="N1671" s="275"/>
      <c r="O1671" s="275"/>
      <c r="P1671" s="275"/>
      <c r="Q1671" s="275"/>
      <c r="R1671" s="275"/>
      <c r="S1671" s="275"/>
      <c r="T1671" s="276"/>
      <c r="U1671" s="16"/>
      <c r="V1671" s="16"/>
      <c r="W1671" s="16"/>
      <c r="X1671" s="16"/>
      <c r="Y1671" s="16"/>
      <c r="Z1671" s="16"/>
      <c r="AA1671" s="16"/>
      <c r="AB1671" s="16"/>
      <c r="AC1671" s="16"/>
      <c r="AD1671" s="16"/>
      <c r="AE1671" s="16"/>
      <c r="AT1671" s="277" t="s">
        <v>161</v>
      </c>
      <c r="AU1671" s="277" t="s">
        <v>81</v>
      </c>
      <c r="AV1671" s="16" t="s">
        <v>150</v>
      </c>
      <c r="AW1671" s="16" t="s">
        <v>34</v>
      </c>
      <c r="AX1671" s="16" t="s">
        <v>73</v>
      </c>
      <c r="AY1671" s="277" t="s">
        <v>149</v>
      </c>
    </row>
    <row r="1672" s="13" customFormat="1">
      <c r="A1672" s="13"/>
      <c r="B1672" s="234"/>
      <c r="C1672" s="235"/>
      <c r="D1672" s="236" t="s">
        <v>161</v>
      </c>
      <c r="E1672" s="237" t="s">
        <v>21</v>
      </c>
      <c r="F1672" s="238" t="s">
        <v>1280</v>
      </c>
      <c r="G1672" s="235"/>
      <c r="H1672" s="237" t="s">
        <v>21</v>
      </c>
      <c r="I1672" s="239"/>
      <c r="J1672" s="235"/>
      <c r="K1672" s="235"/>
      <c r="L1672" s="240"/>
      <c r="M1672" s="241"/>
      <c r="N1672" s="242"/>
      <c r="O1672" s="242"/>
      <c r="P1672" s="242"/>
      <c r="Q1672" s="242"/>
      <c r="R1672" s="242"/>
      <c r="S1672" s="242"/>
      <c r="T1672" s="243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244" t="s">
        <v>161</v>
      </c>
      <c r="AU1672" s="244" t="s">
        <v>81</v>
      </c>
      <c r="AV1672" s="13" t="s">
        <v>77</v>
      </c>
      <c r="AW1672" s="13" t="s">
        <v>34</v>
      </c>
      <c r="AX1672" s="13" t="s">
        <v>73</v>
      </c>
      <c r="AY1672" s="244" t="s">
        <v>149</v>
      </c>
    </row>
    <row r="1673" s="13" customFormat="1">
      <c r="A1673" s="13"/>
      <c r="B1673" s="234"/>
      <c r="C1673" s="235"/>
      <c r="D1673" s="236" t="s">
        <v>161</v>
      </c>
      <c r="E1673" s="237" t="s">
        <v>21</v>
      </c>
      <c r="F1673" s="238" t="s">
        <v>1810</v>
      </c>
      <c r="G1673" s="235"/>
      <c r="H1673" s="237" t="s">
        <v>21</v>
      </c>
      <c r="I1673" s="239"/>
      <c r="J1673" s="235"/>
      <c r="K1673" s="235"/>
      <c r="L1673" s="240"/>
      <c r="M1673" s="241"/>
      <c r="N1673" s="242"/>
      <c r="O1673" s="242"/>
      <c r="P1673" s="242"/>
      <c r="Q1673" s="242"/>
      <c r="R1673" s="242"/>
      <c r="S1673" s="242"/>
      <c r="T1673" s="243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T1673" s="244" t="s">
        <v>161</v>
      </c>
      <c r="AU1673" s="244" t="s">
        <v>81</v>
      </c>
      <c r="AV1673" s="13" t="s">
        <v>77</v>
      </c>
      <c r="AW1673" s="13" t="s">
        <v>34</v>
      </c>
      <c r="AX1673" s="13" t="s">
        <v>73</v>
      </c>
      <c r="AY1673" s="244" t="s">
        <v>149</v>
      </c>
    </row>
    <row r="1674" s="14" customFormat="1">
      <c r="A1674" s="14"/>
      <c r="B1674" s="245"/>
      <c r="C1674" s="246"/>
      <c r="D1674" s="236" t="s">
        <v>161</v>
      </c>
      <c r="E1674" s="247" t="s">
        <v>21</v>
      </c>
      <c r="F1674" s="248" t="s">
        <v>485</v>
      </c>
      <c r="G1674" s="246"/>
      <c r="H1674" s="249">
        <v>40.799999999999997</v>
      </c>
      <c r="I1674" s="250"/>
      <c r="J1674" s="246"/>
      <c r="K1674" s="246"/>
      <c r="L1674" s="251"/>
      <c r="M1674" s="252"/>
      <c r="N1674" s="253"/>
      <c r="O1674" s="253"/>
      <c r="P1674" s="253"/>
      <c r="Q1674" s="253"/>
      <c r="R1674" s="253"/>
      <c r="S1674" s="253"/>
      <c r="T1674" s="254"/>
      <c r="U1674" s="14"/>
      <c r="V1674" s="14"/>
      <c r="W1674" s="14"/>
      <c r="X1674" s="14"/>
      <c r="Y1674" s="14"/>
      <c r="Z1674" s="14"/>
      <c r="AA1674" s="14"/>
      <c r="AB1674" s="14"/>
      <c r="AC1674" s="14"/>
      <c r="AD1674" s="14"/>
      <c r="AE1674" s="14"/>
      <c r="AT1674" s="255" t="s">
        <v>161</v>
      </c>
      <c r="AU1674" s="255" t="s">
        <v>81</v>
      </c>
      <c r="AV1674" s="14" t="s">
        <v>81</v>
      </c>
      <c r="AW1674" s="14" t="s">
        <v>34</v>
      </c>
      <c r="AX1674" s="14" t="s">
        <v>73</v>
      </c>
      <c r="AY1674" s="255" t="s">
        <v>149</v>
      </c>
    </row>
    <row r="1675" s="13" customFormat="1">
      <c r="A1675" s="13"/>
      <c r="B1675" s="234"/>
      <c r="C1675" s="235"/>
      <c r="D1675" s="236" t="s">
        <v>161</v>
      </c>
      <c r="E1675" s="237" t="s">
        <v>21</v>
      </c>
      <c r="F1675" s="238" t="s">
        <v>1811</v>
      </c>
      <c r="G1675" s="235"/>
      <c r="H1675" s="237" t="s">
        <v>21</v>
      </c>
      <c r="I1675" s="239"/>
      <c r="J1675" s="235"/>
      <c r="K1675" s="235"/>
      <c r="L1675" s="240"/>
      <c r="M1675" s="241"/>
      <c r="N1675" s="242"/>
      <c r="O1675" s="242"/>
      <c r="P1675" s="242"/>
      <c r="Q1675" s="242"/>
      <c r="R1675" s="242"/>
      <c r="S1675" s="242"/>
      <c r="T1675" s="243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44" t="s">
        <v>161</v>
      </c>
      <c r="AU1675" s="244" t="s">
        <v>81</v>
      </c>
      <c r="AV1675" s="13" t="s">
        <v>77</v>
      </c>
      <c r="AW1675" s="13" t="s">
        <v>34</v>
      </c>
      <c r="AX1675" s="13" t="s">
        <v>73</v>
      </c>
      <c r="AY1675" s="244" t="s">
        <v>149</v>
      </c>
    </row>
    <row r="1676" s="14" customFormat="1">
      <c r="A1676" s="14"/>
      <c r="B1676" s="245"/>
      <c r="C1676" s="246"/>
      <c r="D1676" s="236" t="s">
        <v>161</v>
      </c>
      <c r="E1676" s="247" t="s">
        <v>21</v>
      </c>
      <c r="F1676" s="248" t="s">
        <v>1863</v>
      </c>
      <c r="G1676" s="246"/>
      <c r="H1676" s="249">
        <v>2.7909999999999999</v>
      </c>
      <c r="I1676" s="250"/>
      <c r="J1676" s="246"/>
      <c r="K1676" s="246"/>
      <c r="L1676" s="251"/>
      <c r="M1676" s="252"/>
      <c r="N1676" s="253"/>
      <c r="O1676" s="253"/>
      <c r="P1676" s="253"/>
      <c r="Q1676" s="253"/>
      <c r="R1676" s="253"/>
      <c r="S1676" s="253"/>
      <c r="T1676" s="254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T1676" s="255" t="s">
        <v>161</v>
      </c>
      <c r="AU1676" s="255" t="s">
        <v>81</v>
      </c>
      <c r="AV1676" s="14" t="s">
        <v>81</v>
      </c>
      <c r="AW1676" s="14" t="s">
        <v>34</v>
      </c>
      <c r="AX1676" s="14" t="s">
        <v>73</v>
      </c>
      <c r="AY1676" s="255" t="s">
        <v>149</v>
      </c>
    </row>
    <row r="1677" s="14" customFormat="1">
      <c r="A1677" s="14"/>
      <c r="B1677" s="245"/>
      <c r="C1677" s="246"/>
      <c r="D1677" s="236" t="s">
        <v>161</v>
      </c>
      <c r="E1677" s="247" t="s">
        <v>21</v>
      </c>
      <c r="F1677" s="248" t="s">
        <v>1864</v>
      </c>
      <c r="G1677" s="246"/>
      <c r="H1677" s="249">
        <v>3.2599999999999998</v>
      </c>
      <c r="I1677" s="250"/>
      <c r="J1677" s="246"/>
      <c r="K1677" s="246"/>
      <c r="L1677" s="251"/>
      <c r="M1677" s="252"/>
      <c r="N1677" s="253"/>
      <c r="O1677" s="253"/>
      <c r="P1677" s="253"/>
      <c r="Q1677" s="253"/>
      <c r="R1677" s="253"/>
      <c r="S1677" s="253"/>
      <c r="T1677" s="254"/>
      <c r="U1677" s="14"/>
      <c r="V1677" s="14"/>
      <c r="W1677" s="14"/>
      <c r="X1677" s="14"/>
      <c r="Y1677" s="14"/>
      <c r="Z1677" s="14"/>
      <c r="AA1677" s="14"/>
      <c r="AB1677" s="14"/>
      <c r="AC1677" s="14"/>
      <c r="AD1677" s="14"/>
      <c r="AE1677" s="14"/>
      <c r="AT1677" s="255" t="s">
        <v>161</v>
      </c>
      <c r="AU1677" s="255" t="s">
        <v>81</v>
      </c>
      <c r="AV1677" s="14" t="s">
        <v>81</v>
      </c>
      <c r="AW1677" s="14" t="s">
        <v>34</v>
      </c>
      <c r="AX1677" s="14" t="s">
        <v>73</v>
      </c>
      <c r="AY1677" s="255" t="s">
        <v>149</v>
      </c>
    </row>
    <row r="1678" s="14" customFormat="1">
      <c r="A1678" s="14"/>
      <c r="B1678" s="245"/>
      <c r="C1678" s="246"/>
      <c r="D1678" s="236" t="s">
        <v>161</v>
      </c>
      <c r="E1678" s="247" t="s">
        <v>21</v>
      </c>
      <c r="F1678" s="248" t="s">
        <v>1865</v>
      </c>
      <c r="G1678" s="246"/>
      <c r="H1678" s="249">
        <v>0.504</v>
      </c>
      <c r="I1678" s="250"/>
      <c r="J1678" s="246"/>
      <c r="K1678" s="246"/>
      <c r="L1678" s="251"/>
      <c r="M1678" s="252"/>
      <c r="N1678" s="253"/>
      <c r="O1678" s="253"/>
      <c r="P1678" s="253"/>
      <c r="Q1678" s="253"/>
      <c r="R1678" s="253"/>
      <c r="S1678" s="253"/>
      <c r="T1678" s="254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55" t="s">
        <v>161</v>
      </c>
      <c r="AU1678" s="255" t="s">
        <v>81</v>
      </c>
      <c r="AV1678" s="14" t="s">
        <v>81</v>
      </c>
      <c r="AW1678" s="14" t="s">
        <v>34</v>
      </c>
      <c r="AX1678" s="14" t="s">
        <v>73</v>
      </c>
      <c r="AY1678" s="255" t="s">
        <v>149</v>
      </c>
    </row>
    <row r="1679" s="16" customFormat="1">
      <c r="A1679" s="16"/>
      <c r="B1679" s="267"/>
      <c r="C1679" s="268"/>
      <c r="D1679" s="236" t="s">
        <v>161</v>
      </c>
      <c r="E1679" s="269" t="s">
        <v>441</v>
      </c>
      <c r="F1679" s="270" t="s">
        <v>192</v>
      </c>
      <c r="G1679" s="268"/>
      <c r="H1679" s="271">
        <v>47.354999999999997</v>
      </c>
      <c r="I1679" s="272"/>
      <c r="J1679" s="268"/>
      <c r="K1679" s="268"/>
      <c r="L1679" s="273"/>
      <c r="M1679" s="274"/>
      <c r="N1679" s="275"/>
      <c r="O1679" s="275"/>
      <c r="P1679" s="275"/>
      <c r="Q1679" s="275"/>
      <c r="R1679" s="275"/>
      <c r="S1679" s="275"/>
      <c r="T1679" s="276"/>
      <c r="U1679" s="16"/>
      <c r="V1679" s="16"/>
      <c r="W1679" s="16"/>
      <c r="X1679" s="16"/>
      <c r="Y1679" s="16"/>
      <c r="Z1679" s="16"/>
      <c r="AA1679" s="16"/>
      <c r="AB1679" s="16"/>
      <c r="AC1679" s="16"/>
      <c r="AD1679" s="16"/>
      <c r="AE1679" s="16"/>
      <c r="AT1679" s="277" t="s">
        <v>161</v>
      </c>
      <c r="AU1679" s="277" t="s">
        <v>81</v>
      </c>
      <c r="AV1679" s="16" t="s">
        <v>150</v>
      </c>
      <c r="AW1679" s="16" t="s">
        <v>34</v>
      </c>
      <c r="AX1679" s="16" t="s">
        <v>73</v>
      </c>
      <c r="AY1679" s="277" t="s">
        <v>149</v>
      </c>
    </row>
    <row r="1680" s="15" customFormat="1">
      <c r="A1680" s="15"/>
      <c r="B1680" s="256"/>
      <c r="C1680" s="257"/>
      <c r="D1680" s="236" t="s">
        <v>161</v>
      </c>
      <c r="E1680" s="258" t="s">
        <v>21</v>
      </c>
      <c r="F1680" s="259" t="s">
        <v>164</v>
      </c>
      <c r="G1680" s="257"/>
      <c r="H1680" s="260">
        <v>166.035</v>
      </c>
      <c r="I1680" s="261"/>
      <c r="J1680" s="257"/>
      <c r="K1680" s="257"/>
      <c r="L1680" s="262"/>
      <c r="M1680" s="263"/>
      <c r="N1680" s="264"/>
      <c r="O1680" s="264"/>
      <c r="P1680" s="264"/>
      <c r="Q1680" s="264"/>
      <c r="R1680" s="264"/>
      <c r="S1680" s="264"/>
      <c r="T1680" s="265"/>
      <c r="U1680" s="15"/>
      <c r="V1680" s="15"/>
      <c r="W1680" s="15"/>
      <c r="X1680" s="15"/>
      <c r="Y1680" s="15"/>
      <c r="Z1680" s="15"/>
      <c r="AA1680" s="15"/>
      <c r="AB1680" s="15"/>
      <c r="AC1680" s="15"/>
      <c r="AD1680" s="15"/>
      <c r="AE1680" s="15"/>
      <c r="AT1680" s="266" t="s">
        <v>161</v>
      </c>
      <c r="AU1680" s="266" t="s">
        <v>81</v>
      </c>
      <c r="AV1680" s="15" t="s">
        <v>157</v>
      </c>
      <c r="AW1680" s="15" t="s">
        <v>34</v>
      </c>
      <c r="AX1680" s="15" t="s">
        <v>77</v>
      </c>
      <c r="AY1680" s="266" t="s">
        <v>149</v>
      </c>
    </row>
    <row r="1681" s="2" customFormat="1" ht="49.05" customHeight="1">
      <c r="A1681" s="41"/>
      <c r="B1681" s="42"/>
      <c r="C1681" s="278" t="s">
        <v>1866</v>
      </c>
      <c r="D1681" s="278" t="s">
        <v>229</v>
      </c>
      <c r="E1681" s="279" t="s">
        <v>1867</v>
      </c>
      <c r="F1681" s="280" t="s">
        <v>1868</v>
      </c>
      <c r="G1681" s="281" t="s">
        <v>155</v>
      </c>
      <c r="H1681" s="282">
        <v>138.262</v>
      </c>
      <c r="I1681" s="283"/>
      <c r="J1681" s="284">
        <f>ROUND(I1681*H1681,2)</f>
        <v>0</v>
      </c>
      <c r="K1681" s="280" t="s">
        <v>156</v>
      </c>
      <c r="L1681" s="285"/>
      <c r="M1681" s="286" t="s">
        <v>21</v>
      </c>
      <c r="N1681" s="287" t="s">
        <v>44</v>
      </c>
      <c r="O1681" s="87"/>
      <c r="P1681" s="225">
        <f>O1681*H1681</f>
        <v>0</v>
      </c>
      <c r="Q1681" s="225">
        <v>0.0040000000000000001</v>
      </c>
      <c r="R1681" s="225">
        <f>Q1681*H1681</f>
        <v>0.55304799999999998</v>
      </c>
      <c r="S1681" s="225">
        <v>0</v>
      </c>
      <c r="T1681" s="226">
        <f>S1681*H1681</f>
        <v>0</v>
      </c>
      <c r="U1681" s="41"/>
      <c r="V1681" s="41"/>
      <c r="W1681" s="41"/>
      <c r="X1681" s="41"/>
      <c r="Y1681" s="41"/>
      <c r="Z1681" s="41"/>
      <c r="AA1681" s="41"/>
      <c r="AB1681" s="41"/>
      <c r="AC1681" s="41"/>
      <c r="AD1681" s="41"/>
      <c r="AE1681" s="41"/>
      <c r="AR1681" s="227" t="s">
        <v>328</v>
      </c>
      <c r="AT1681" s="227" t="s">
        <v>229</v>
      </c>
      <c r="AU1681" s="227" t="s">
        <v>81</v>
      </c>
      <c r="AY1681" s="20" t="s">
        <v>149</v>
      </c>
      <c r="BE1681" s="228">
        <f>IF(N1681="základní",J1681,0)</f>
        <v>0</v>
      </c>
      <c r="BF1681" s="228">
        <f>IF(N1681="snížená",J1681,0)</f>
        <v>0</v>
      </c>
      <c r="BG1681" s="228">
        <f>IF(N1681="zákl. přenesená",J1681,0)</f>
        <v>0</v>
      </c>
      <c r="BH1681" s="228">
        <f>IF(N1681="sníž. přenesená",J1681,0)</f>
        <v>0</v>
      </c>
      <c r="BI1681" s="228">
        <f>IF(N1681="nulová",J1681,0)</f>
        <v>0</v>
      </c>
      <c r="BJ1681" s="20" t="s">
        <v>77</v>
      </c>
      <c r="BK1681" s="228">
        <f>ROUND(I1681*H1681,2)</f>
        <v>0</v>
      </c>
      <c r="BL1681" s="20" t="s">
        <v>256</v>
      </c>
      <c r="BM1681" s="227" t="s">
        <v>1869</v>
      </c>
    </row>
    <row r="1682" s="14" customFormat="1">
      <c r="A1682" s="14"/>
      <c r="B1682" s="245"/>
      <c r="C1682" s="246"/>
      <c r="D1682" s="236" t="s">
        <v>161</v>
      </c>
      <c r="E1682" s="247" t="s">
        <v>21</v>
      </c>
      <c r="F1682" s="248" t="s">
        <v>1870</v>
      </c>
      <c r="G1682" s="246"/>
      <c r="H1682" s="249">
        <v>16.495999999999999</v>
      </c>
      <c r="I1682" s="250"/>
      <c r="J1682" s="246"/>
      <c r="K1682" s="246"/>
      <c r="L1682" s="251"/>
      <c r="M1682" s="252"/>
      <c r="N1682" s="253"/>
      <c r="O1682" s="253"/>
      <c r="P1682" s="253"/>
      <c r="Q1682" s="253"/>
      <c r="R1682" s="253"/>
      <c r="S1682" s="253"/>
      <c r="T1682" s="254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255" t="s">
        <v>161</v>
      </c>
      <c r="AU1682" s="255" t="s">
        <v>81</v>
      </c>
      <c r="AV1682" s="14" t="s">
        <v>81</v>
      </c>
      <c r="AW1682" s="14" t="s">
        <v>34</v>
      </c>
      <c r="AX1682" s="14" t="s">
        <v>73</v>
      </c>
      <c r="AY1682" s="255" t="s">
        <v>149</v>
      </c>
    </row>
    <row r="1683" s="13" customFormat="1">
      <c r="A1683" s="13"/>
      <c r="B1683" s="234"/>
      <c r="C1683" s="235"/>
      <c r="D1683" s="236" t="s">
        <v>161</v>
      </c>
      <c r="E1683" s="237" t="s">
        <v>21</v>
      </c>
      <c r="F1683" s="238" t="s">
        <v>1794</v>
      </c>
      <c r="G1683" s="235"/>
      <c r="H1683" s="237" t="s">
        <v>21</v>
      </c>
      <c r="I1683" s="239"/>
      <c r="J1683" s="235"/>
      <c r="K1683" s="235"/>
      <c r="L1683" s="240"/>
      <c r="M1683" s="241"/>
      <c r="N1683" s="242"/>
      <c r="O1683" s="242"/>
      <c r="P1683" s="242"/>
      <c r="Q1683" s="242"/>
      <c r="R1683" s="242"/>
      <c r="S1683" s="242"/>
      <c r="T1683" s="243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244" t="s">
        <v>161</v>
      </c>
      <c r="AU1683" s="244" t="s">
        <v>81</v>
      </c>
      <c r="AV1683" s="13" t="s">
        <v>77</v>
      </c>
      <c r="AW1683" s="13" t="s">
        <v>34</v>
      </c>
      <c r="AX1683" s="13" t="s">
        <v>73</v>
      </c>
      <c r="AY1683" s="244" t="s">
        <v>149</v>
      </c>
    </row>
    <row r="1684" s="14" customFormat="1">
      <c r="A1684" s="14"/>
      <c r="B1684" s="245"/>
      <c r="C1684" s="246"/>
      <c r="D1684" s="236" t="s">
        <v>161</v>
      </c>
      <c r="E1684" s="247" t="s">
        <v>21</v>
      </c>
      <c r="F1684" s="248" t="s">
        <v>1871</v>
      </c>
      <c r="G1684" s="246"/>
      <c r="H1684" s="249">
        <v>121.76600000000001</v>
      </c>
      <c r="I1684" s="250"/>
      <c r="J1684" s="246"/>
      <c r="K1684" s="246"/>
      <c r="L1684" s="251"/>
      <c r="M1684" s="252"/>
      <c r="N1684" s="253"/>
      <c r="O1684" s="253"/>
      <c r="P1684" s="253"/>
      <c r="Q1684" s="253"/>
      <c r="R1684" s="253"/>
      <c r="S1684" s="253"/>
      <c r="T1684" s="254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255" t="s">
        <v>161</v>
      </c>
      <c r="AU1684" s="255" t="s">
        <v>81</v>
      </c>
      <c r="AV1684" s="14" t="s">
        <v>81</v>
      </c>
      <c r="AW1684" s="14" t="s">
        <v>34</v>
      </c>
      <c r="AX1684" s="14" t="s">
        <v>73</v>
      </c>
      <c r="AY1684" s="255" t="s">
        <v>149</v>
      </c>
    </row>
    <row r="1685" s="15" customFormat="1">
      <c r="A1685" s="15"/>
      <c r="B1685" s="256"/>
      <c r="C1685" s="257"/>
      <c r="D1685" s="236" t="s">
        <v>161</v>
      </c>
      <c r="E1685" s="258" t="s">
        <v>21</v>
      </c>
      <c r="F1685" s="259" t="s">
        <v>164</v>
      </c>
      <c r="G1685" s="257"/>
      <c r="H1685" s="260">
        <v>138.262</v>
      </c>
      <c r="I1685" s="261"/>
      <c r="J1685" s="257"/>
      <c r="K1685" s="257"/>
      <c r="L1685" s="262"/>
      <c r="M1685" s="263"/>
      <c r="N1685" s="264"/>
      <c r="O1685" s="264"/>
      <c r="P1685" s="264"/>
      <c r="Q1685" s="264"/>
      <c r="R1685" s="264"/>
      <c r="S1685" s="264"/>
      <c r="T1685" s="265"/>
      <c r="U1685" s="15"/>
      <c r="V1685" s="15"/>
      <c r="W1685" s="15"/>
      <c r="X1685" s="15"/>
      <c r="Y1685" s="15"/>
      <c r="Z1685" s="15"/>
      <c r="AA1685" s="15"/>
      <c r="AB1685" s="15"/>
      <c r="AC1685" s="15"/>
      <c r="AD1685" s="15"/>
      <c r="AE1685" s="15"/>
      <c r="AT1685" s="266" t="s">
        <v>161</v>
      </c>
      <c r="AU1685" s="266" t="s">
        <v>81</v>
      </c>
      <c r="AV1685" s="15" t="s">
        <v>157</v>
      </c>
      <c r="AW1685" s="15" t="s">
        <v>34</v>
      </c>
      <c r="AX1685" s="15" t="s">
        <v>77</v>
      </c>
      <c r="AY1685" s="266" t="s">
        <v>149</v>
      </c>
    </row>
    <row r="1686" s="2" customFormat="1" ht="37.8" customHeight="1">
      <c r="A1686" s="41"/>
      <c r="B1686" s="42"/>
      <c r="C1686" s="278" t="s">
        <v>1872</v>
      </c>
      <c r="D1686" s="278" t="s">
        <v>229</v>
      </c>
      <c r="E1686" s="279" t="s">
        <v>1873</v>
      </c>
      <c r="F1686" s="280" t="s">
        <v>1874</v>
      </c>
      <c r="G1686" s="281" t="s">
        <v>155</v>
      </c>
      <c r="H1686" s="282">
        <v>55.168999999999997</v>
      </c>
      <c r="I1686" s="283"/>
      <c r="J1686" s="284">
        <f>ROUND(I1686*H1686,2)</f>
        <v>0</v>
      </c>
      <c r="K1686" s="280" t="s">
        <v>21</v>
      </c>
      <c r="L1686" s="285"/>
      <c r="M1686" s="286" t="s">
        <v>21</v>
      </c>
      <c r="N1686" s="287" t="s">
        <v>44</v>
      </c>
      <c r="O1686" s="87"/>
      <c r="P1686" s="225">
        <f>O1686*H1686</f>
        <v>0</v>
      </c>
      <c r="Q1686" s="225">
        <v>0.0040000000000000001</v>
      </c>
      <c r="R1686" s="225">
        <f>Q1686*H1686</f>
        <v>0.22067599999999998</v>
      </c>
      <c r="S1686" s="225">
        <v>0</v>
      </c>
      <c r="T1686" s="226">
        <f>S1686*H1686</f>
        <v>0</v>
      </c>
      <c r="U1686" s="41"/>
      <c r="V1686" s="41"/>
      <c r="W1686" s="41"/>
      <c r="X1686" s="41"/>
      <c r="Y1686" s="41"/>
      <c r="Z1686" s="41"/>
      <c r="AA1686" s="41"/>
      <c r="AB1686" s="41"/>
      <c r="AC1686" s="41"/>
      <c r="AD1686" s="41"/>
      <c r="AE1686" s="41"/>
      <c r="AR1686" s="227" t="s">
        <v>328</v>
      </c>
      <c r="AT1686" s="227" t="s">
        <v>229</v>
      </c>
      <c r="AU1686" s="227" t="s">
        <v>81</v>
      </c>
      <c r="AY1686" s="20" t="s">
        <v>149</v>
      </c>
      <c r="BE1686" s="228">
        <f>IF(N1686="základní",J1686,0)</f>
        <v>0</v>
      </c>
      <c r="BF1686" s="228">
        <f>IF(N1686="snížená",J1686,0)</f>
        <v>0</v>
      </c>
      <c r="BG1686" s="228">
        <f>IF(N1686="zákl. přenesená",J1686,0)</f>
        <v>0</v>
      </c>
      <c r="BH1686" s="228">
        <f>IF(N1686="sníž. přenesená",J1686,0)</f>
        <v>0</v>
      </c>
      <c r="BI1686" s="228">
        <f>IF(N1686="nulová",J1686,0)</f>
        <v>0</v>
      </c>
      <c r="BJ1686" s="20" t="s">
        <v>77</v>
      </c>
      <c r="BK1686" s="228">
        <f>ROUND(I1686*H1686,2)</f>
        <v>0</v>
      </c>
      <c r="BL1686" s="20" t="s">
        <v>256</v>
      </c>
      <c r="BM1686" s="227" t="s">
        <v>1875</v>
      </c>
    </row>
    <row r="1687" s="13" customFormat="1">
      <c r="A1687" s="13"/>
      <c r="B1687" s="234"/>
      <c r="C1687" s="235"/>
      <c r="D1687" s="236" t="s">
        <v>161</v>
      </c>
      <c r="E1687" s="237" t="s">
        <v>21</v>
      </c>
      <c r="F1687" s="238" t="s">
        <v>1280</v>
      </c>
      <c r="G1687" s="235"/>
      <c r="H1687" s="237" t="s">
        <v>21</v>
      </c>
      <c r="I1687" s="239"/>
      <c r="J1687" s="235"/>
      <c r="K1687" s="235"/>
      <c r="L1687" s="240"/>
      <c r="M1687" s="241"/>
      <c r="N1687" s="242"/>
      <c r="O1687" s="242"/>
      <c r="P1687" s="242"/>
      <c r="Q1687" s="242"/>
      <c r="R1687" s="242"/>
      <c r="S1687" s="242"/>
      <c r="T1687" s="243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44" t="s">
        <v>161</v>
      </c>
      <c r="AU1687" s="244" t="s">
        <v>81</v>
      </c>
      <c r="AV1687" s="13" t="s">
        <v>77</v>
      </c>
      <c r="AW1687" s="13" t="s">
        <v>34</v>
      </c>
      <c r="AX1687" s="13" t="s">
        <v>73</v>
      </c>
      <c r="AY1687" s="244" t="s">
        <v>149</v>
      </c>
    </row>
    <row r="1688" s="14" customFormat="1">
      <c r="A1688" s="14"/>
      <c r="B1688" s="245"/>
      <c r="C1688" s="246"/>
      <c r="D1688" s="236" t="s">
        <v>161</v>
      </c>
      <c r="E1688" s="247" t="s">
        <v>21</v>
      </c>
      <c r="F1688" s="248" t="s">
        <v>1876</v>
      </c>
      <c r="G1688" s="246"/>
      <c r="H1688" s="249">
        <v>55.168999999999997</v>
      </c>
      <c r="I1688" s="250"/>
      <c r="J1688" s="246"/>
      <c r="K1688" s="246"/>
      <c r="L1688" s="251"/>
      <c r="M1688" s="252"/>
      <c r="N1688" s="253"/>
      <c r="O1688" s="253"/>
      <c r="P1688" s="253"/>
      <c r="Q1688" s="253"/>
      <c r="R1688" s="253"/>
      <c r="S1688" s="253"/>
      <c r="T1688" s="254"/>
      <c r="U1688" s="14"/>
      <c r="V1688" s="14"/>
      <c r="W1688" s="14"/>
      <c r="X1688" s="14"/>
      <c r="Y1688" s="14"/>
      <c r="Z1688" s="14"/>
      <c r="AA1688" s="14"/>
      <c r="AB1688" s="14"/>
      <c r="AC1688" s="14"/>
      <c r="AD1688" s="14"/>
      <c r="AE1688" s="14"/>
      <c r="AT1688" s="255" t="s">
        <v>161</v>
      </c>
      <c r="AU1688" s="255" t="s">
        <v>81</v>
      </c>
      <c r="AV1688" s="14" t="s">
        <v>81</v>
      </c>
      <c r="AW1688" s="14" t="s">
        <v>34</v>
      </c>
      <c r="AX1688" s="14" t="s">
        <v>73</v>
      </c>
      <c r="AY1688" s="255" t="s">
        <v>149</v>
      </c>
    </row>
    <row r="1689" s="15" customFormat="1">
      <c r="A1689" s="15"/>
      <c r="B1689" s="256"/>
      <c r="C1689" s="257"/>
      <c r="D1689" s="236" t="s">
        <v>161</v>
      </c>
      <c r="E1689" s="258" t="s">
        <v>21</v>
      </c>
      <c r="F1689" s="259" t="s">
        <v>164</v>
      </c>
      <c r="G1689" s="257"/>
      <c r="H1689" s="260">
        <v>55.168999999999997</v>
      </c>
      <c r="I1689" s="261"/>
      <c r="J1689" s="257"/>
      <c r="K1689" s="257"/>
      <c r="L1689" s="262"/>
      <c r="M1689" s="263"/>
      <c r="N1689" s="264"/>
      <c r="O1689" s="264"/>
      <c r="P1689" s="264"/>
      <c r="Q1689" s="264"/>
      <c r="R1689" s="264"/>
      <c r="S1689" s="264"/>
      <c r="T1689" s="265"/>
      <c r="U1689" s="15"/>
      <c r="V1689" s="15"/>
      <c r="W1689" s="15"/>
      <c r="X1689" s="15"/>
      <c r="Y1689" s="15"/>
      <c r="Z1689" s="15"/>
      <c r="AA1689" s="15"/>
      <c r="AB1689" s="15"/>
      <c r="AC1689" s="15"/>
      <c r="AD1689" s="15"/>
      <c r="AE1689" s="15"/>
      <c r="AT1689" s="266" t="s">
        <v>161</v>
      </c>
      <c r="AU1689" s="266" t="s">
        <v>81</v>
      </c>
      <c r="AV1689" s="15" t="s">
        <v>157</v>
      </c>
      <c r="AW1689" s="15" t="s">
        <v>34</v>
      </c>
      <c r="AX1689" s="15" t="s">
        <v>77</v>
      </c>
      <c r="AY1689" s="266" t="s">
        <v>149</v>
      </c>
    </row>
    <row r="1690" s="2" customFormat="1" ht="24.15" customHeight="1">
      <c r="A1690" s="41"/>
      <c r="B1690" s="42"/>
      <c r="C1690" s="216" t="s">
        <v>1877</v>
      </c>
      <c r="D1690" s="216" t="s">
        <v>152</v>
      </c>
      <c r="E1690" s="217" t="s">
        <v>1878</v>
      </c>
      <c r="F1690" s="218" t="s">
        <v>1879</v>
      </c>
      <c r="G1690" s="219" t="s">
        <v>155</v>
      </c>
      <c r="H1690" s="220">
        <v>118.68000000000001</v>
      </c>
      <c r="I1690" s="221"/>
      <c r="J1690" s="222">
        <f>ROUND(I1690*H1690,2)</f>
        <v>0</v>
      </c>
      <c r="K1690" s="218" t="s">
        <v>21</v>
      </c>
      <c r="L1690" s="47"/>
      <c r="M1690" s="223" t="s">
        <v>21</v>
      </c>
      <c r="N1690" s="224" t="s">
        <v>44</v>
      </c>
      <c r="O1690" s="87"/>
      <c r="P1690" s="225">
        <f>O1690*H1690</f>
        <v>0</v>
      </c>
      <c r="Q1690" s="225">
        <v>0.00083000000000000001</v>
      </c>
      <c r="R1690" s="225">
        <f>Q1690*H1690</f>
        <v>0.098504400000000006</v>
      </c>
      <c r="S1690" s="225">
        <v>0</v>
      </c>
      <c r="T1690" s="226">
        <f>S1690*H1690</f>
        <v>0</v>
      </c>
      <c r="U1690" s="41"/>
      <c r="V1690" s="41"/>
      <c r="W1690" s="41"/>
      <c r="X1690" s="41"/>
      <c r="Y1690" s="41"/>
      <c r="Z1690" s="41"/>
      <c r="AA1690" s="41"/>
      <c r="AB1690" s="41"/>
      <c r="AC1690" s="41"/>
      <c r="AD1690" s="41"/>
      <c r="AE1690" s="41"/>
      <c r="AR1690" s="227" t="s">
        <v>256</v>
      </c>
      <c r="AT1690" s="227" t="s">
        <v>152</v>
      </c>
      <c r="AU1690" s="227" t="s">
        <v>81</v>
      </c>
      <c r="AY1690" s="20" t="s">
        <v>149</v>
      </c>
      <c r="BE1690" s="228">
        <f>IF(N1690="základní",J1690,0)</f>
        <v>0</v>
      </c>
      <c r="BF1690" s="228">
        <f>IF(N1690="snížená",J1690,0)</f>
        <v>0</v>
      </c>
      <c r="BG1690" s="228">
        <f>IF(N1690="zákl. přenesená",J1690,0)</f>
        <v>0</v>
      </c>
      <c r="BH1690" s="228">
        <f>IF(N1690="sníž. přenesená",J1690,0)</f>
        <v>0</v>
      </c>
      <c r="BI1690" s="228">
        <f>IF(N1690="nulová",J1690,0)</f>
        <v>0</v>
      </c>
      <c r="BJ1690" s="20" t="s">
        <v>77</v>
      </c>
      <c r="BK1690" s="228">
        <f>ROUND(I1690*H1690,2)</f>
        <v>0</v>
      </c>
      <c r="BL1690" s="20" t="s">
        <v>256</v>
      </c>
      <c r="BM1690" s="227" t="s">
        <v>1880</v>
      </c>
    </row>
    <row r="1691" s="2" customFormat="1">
      <c r="A1691" s="41"/>
      <c r="B1691" s="42"/>
      <c r="C1691" s="43"/>
      <c r="D1691" s="236" t="s">
        <v>279</v>
      </c>
      <c r="E1691" s="43"/>
      <c r="F1691" s="288" t="s">
        <v>1881</v>
      </c>
      <c r="G1691" s="43"/>
      <c r="H1691" s="43"/>
      <c r="I1691" s="231"/>
      <c r="J1691" s="43"/>
      <c r="K1691" s="43"/>
      <c r="L1691" s="47"/>
      <c r="M1691" s="232"/>
      <c r="N1691" s="233"/>
      <c r="O1691" s="87"/>
      <c r="P1691" s="87"/>
      <c r="Q1691" s="87"/>
      <c r="R1691" s="87"/>
      <c r="S1691" s="87"/>
      <c r="T1691" s="88"/>
      <c r="U1691" s="41"/>
      <c r="V1691" s="41"/>
      <c r="W1691" s="41"/>
      <c r="X1691" s="41"/>
      <c r="Y1691" s="41"/>
      <c r="Z1691" s="41"/>
      <c r="AA1691" s="41"/>
      <c r="AB1691" s="41"/>
      <c r="AC1691" s="41"/>
      <c r="AD1691" s="41"/>
      <c r="AE1691" s="41"/>
      <c r="AT1691" s="20" t="s">
        <v>279</v>
      </c>
      <c r="AU1691" s="20" t="s">
        <v>81</v>
      </c>
    </row>
    <row r="1692" s="13" customFormat="1">
      <c r="A1692" s="13"/>
      <c r="B1692" s="234"/>
      <c r="C1692" s="235"/>
      <c r="D1692" s="236" t="s">
        <v>161</v>
      </c>
      <c r="E1692" s="237" t="s">
        <v>21</v>
      </c>
      <c r="F1692" s="238" t="s">
        <v>1882</v>
      </c>
      <c r="G1692" s="235"/>
      <c r="H1692" s="237" t="s">
        <v>21</v>
      </c>
      <c r="I1692" s="239"/>
      <c r="J1692" s="235"/>
      <c r="K1692" s="235"/>
      <c r="L1692" s="240"/>
      <c r="M1692" s="241"/>
      <c r="N1692" s="242"/>
      <c r="O1692" s="242"/>
      <c r="P1692" s="242"/>
      <c r="Q1692" s="242"/>
      <c r="R1692" s="242"/>
      <c r="S1692" s="242"/>
      <c r="T1692" s="243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244" t="s">
        <v>161</v>
      </c>
      <c r="AU1692" s="244" t="s">
        <v>81</v>
      </c>
      <c r="AV1692" s="13" t="s">
        <v>77</v>
      </c>
      <c r="AW1692" s="13" t="s">
        <v>34</v>
      </c>
      <c r="AX1692" s="13" t="s">
        <v>73</v>
      </c>
      <c r="AY1692" s="244" t="s">
        <v>149</v>
      </c>
    </row>
    <row r="1693" s="13" customFormat="1">
      <c r="A1693" s="13"/>
      <c r="B1693" s="234"/>
      <c r="C1693" s="235"/>
      <c r="D1693" s="236" t="s">
        <v>161</v>
      </c>
      <c r="E1693" s="237" t="s">
        <v>21</v>
      </c>
      <c r="F1693" s="238" t="s">
        <v>331</v>
      </c>
      <c r="G1693" s="235"/>
      <c r="H1693" s="237" t="s">
        <v>21</v>
      </c>
      <c r="I1693" s="239"/>
      <c r="J1693" s="235"/>
      <c r="K1693" s="235"/>
      <c r="L1693" s="240"/>
      <c r="M1693" s="241"/>
      <c r="N1693" s="242"/>
      <c r="O1693" s="242"/>
      <c r="P1693" s="242"/>
      <c r="Q1693" s="242"/>
      <c r="R1693" s="242"/>
      <c r="S1693" s="242"/>
      <c r="T1693" s="243"/>
      <c r="U1693" s="13"/>
      <c r="V1693" s="13"/>
      <c r="W1693" s="13"/>
      <c r="X1693" s="13"/>
      <c r="Y1693" s="13"/>
      <c r="Z1693" s="13"/>
      <c r="AA1693" s="13"/>
      <c r="AB1693" s="13"/>
      <c r="AC1693" s="13"/>
      <c r="AD1693" s="13"/>
      <c r="AE1693" s="13"/>
      <c r="AT1693" s="244" t="s">
        <v>161</v>
      </c>
      <c r="AU1693" s="244" t="s">
        <v>81</v>
      </c>
      <c r="AV1693" s="13" t="s">
        <v>77</v>
      </c>
      <c r="AW1693" s="13" t="s">
        <v>34</v>
      </c>
      <c r="AX1693" s="13" t="s">
        <v>73</v>
      </c>
      <c r="AY1693" s="244" t="s">
        <v>149</v>
      </c>
    </row>
    <row r="1694" s="14" customFormat="1">
      <c r="A1694" s="14"/>
      <c r="B1694" s="245"/>
      <c r="C1694" s="246"/>
      <c r="D1694" s="236" t="s">
        <v>161</v>
      </c>
      <c r="E1694" s="247" t="s">
        <v>21</v>
      </c>
      <c r="F1694" s="248" t="s">
        <v>1883</v>
      </c>
      <c r="G1694" s="246"/>
      <c r="H1694" s="249">
        <v>0.26000000000000001</v>
      </c>
      <c r="I1694" s="250"/>
      <c r="J1694" s="246"/>
      <c r="K1694" s="246"/>
      <c r="L1694" s="251"/>
      <c r="M1694" s="252"/>
      <c r="N1694" s="253"/>
      <c r="O1694" s="253"/>
      <c r="P1694" s="253"/>
      <c r="Q1694" s="253"/>
      <c r="R1694" s="253"/>
      <c r="S1694" s="253"/>
      <c r="T1694" s="254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55" t="s">
        <v>161</v>
      </c>
      <c r="AU1694" s="255" t="s">
        <v>81</v>
      </c>
      <c r="AV1694" s="14" t="s">
        <v>81</v>
      </c>
      <c r="AW1694" s="14" t="s">
        <v>34</v>
      </c>
      <c r="AX1694" s="14" t="s">
        <v>73</v>
      </c>
      <c r="AY1694" s="255" t="s">
        <v>149</v>
      </c>
    </row>
    <row r="1695" s="13" customFormat="1">
      <c r="A1695" s="13"/>
      <c r="B1695" s="234"/>
      <c r="C1695" s="235"/>
      <c r="D1695" s="236" t="s">
        <v>161</v>
      </c>
      <c r="E1695" s="237" t="s">
        <v>21</v>
      </c>
      <c r="F1695" s="238" t="s">
        <v>1884</v>
      </c>
      <c r="G1695" s="235"/>
      <c r="H1695" s="237" t="s">
        <v>21</v>
      </c>
      <c r="I1695" s="239"/>
      <c r="J1695" s="235"/>
      <c r="K1695" s="235"/>
      <c r="L1695" s="240"/>
      <c r="M1695" s="241"/>
      <c r="N1695" s="242"/>
      <c r="O1695" s="242"/>
      <c r="P1695" s="242"/>
      <c r="Q1695" s="242"/>
      <c r="R1695" s="242"/>
      <c r="S1695" s="242"/>
      <c r="T1695" s="243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244" t="s">
        <v>161</v>
      </c>
      <c r="AU1695" s="244" t="s">
        <v>81</v>
      </c>
      <c r="AV1695" s="13" t="s">
        <v>77</v>
      </c>
      <c r="AW1695" s="13" t="s">
        <v>34</v>
      </c>
      <c r="AX1695" s="13" t="s">
        <v>73</v>
      </c>
      <c r="AY1695" s="244" t="s">
        <v>149</v>
      </c>
    </row>
    <row r="1696" s="14" customFormat="1">
      <c r="A1696" s="14"/>
      <c r="B1696" s="245"/>
      <c r="C1696" s="246"/>
      <c r="D1696" s="236" t="s">
        <v>161</v>
      </c>
      <c r="E1696" s="247" t="s">
        <v>21</v>
      </c>
      <c r="F1696" s="248" t="s">
        <v>1885</v>
      </c>
      <c r="G1696" s="246"/>
      <c r="H1696" s="249">
        <v>13.9</v>
      </c>
      <c r="I1696" s="250"/>
      <c r="J1696" s="246"/>
      <c r="K1696" s="246"/>
      <c r="L1696" s="251"/>
      <c r="M1696" s="252"/>
      <c r="N1696" s="253"/>
      <c r="O1696" s="253"/>
      <c r="P1696" s="253"/>
      <c r="Q1696" s="253"/>
      <c r="R1696" s="253"/>
      <c r="S1696" s="253"/>
      <c r="T1696" s="254"/>
      <c r="U1696" s="14"/>
      <c r="V1696" s="14"/>
      <c r="W1696" s="14"/>
      <c r="X1696" s="14"/>
      <c r="Y1696" s="14"/>
      <c r="Z1696" s="14"/>
      <c r="AA1696" s="14"/>
      <c r="AB1696" s="14"/>
      <c r="AC1696" s="14"/>
      <c r="AD1696" s="14"/>
      <c r="AE1696" s="14"/>
      <c r="AT1696" s="255" t="s">
        <v>161</v>
      </c>
      <c r="AU1696" s="255" t="s">
        <v>81</v>
      </c>
      <c r="AV1696" s="14" t="s">
        <v>81</v>
      </c>
      <c r="AW1696" s="14" t="s">
        <v>34</v>
      </c>
      <c r="AX1696" s="14" t="s">
        <v>73</v>
      </c>
      <c r="AY1696" s="255" t="s">
        <v>149</v>
      </c>
    </row>
    <row r="1697" s="16" customFormat="1">
      <c r="A1697" s="16"/>
      <c r="B1697" s="267"/>
      <c r="C1697" s="268"/>
      <c r="D1697" s="236" t="s">
        <v>161</v>
      </c>
      <c r="E1697" s="269" t="s">
        <v>476</v>
      </c>
      <c r="F1697" s="270" t="s">
        <v>192</v>
      </c>
      <c r="G1697" s="268"/>
      <c r="H1697" s="271">
        <v>14.16</v>
      </c>
      <c r="I1697" s="272"/>
      <c r="J1697" s="268"/>
      <c r="K1697" s="268"/>
      <c r="L1697" s="273"/>
      <c r="M1697" s="274"/>
      <c r="N1697" s="275"/>
      <c r="O1697" s="275"/>
      <c r="P1697" s="275"/>
      <c r="Q1697" s="275"/>
      <c r="R1697" s="275"/>
      <c r="S1697" s="275"/>
      <c r="T1697" s="276"/>
      <c r="U1697" s="16"/>
      <c r="V1697" s="16"/>
      <c r="W1697" s="16"/>
      <c r="X1697" s="16"/>
      <c r="Y1697" s="16"/>
      <c r="Z1697" s="16"/>
      <c r="AA1697" s="16"/>
      <c r="AB1697" s="16"/>
      <c r="AC1697" s="16"/>
      <c r="AD1697" s="16"/>
      <c r="AE1697" s="16"/>
      <c r="AT1697" s="277" t="s">
        <v>161</v>
      </c>
      <c r="AU1697" s="277" t="s">
        <v>81</v>
      </c>
      <c r="AV1697" s="16" t="s">
        <v>150</v>
      </c>
      <c r="AW1697" s="16" t="s">
        <v>34</v>
      </c>
      <c r="AX1697" s="16" t="s">
        <v>73</v>
      </c>
      <c r="AY1697" s="277" t="s">
        <v>149</v>
      </c>
    </row>
    <row r="1698" s="13" customFormat="1">
      <c r="A1698" s="13"/>
      <c r="B1698" s="234"/>
      <c r="C1698" s="235"/>
      <c r="D1698" s="236" t="s">
        <v>161</v>
      </c>
      <c r="E1698" s="237" t="s">
        <v>21</v>
      </c>
      <c r="F1698" s="238" t="s">
        <v>1794</v>
      </c>
      <c r="G1698" s="235"/>
      <c r="H1698" s="237" t="s">
        <v>21</v>
      </c>
      <c r="I1698" s="239"/>
      <c r="J1698" s="235"/>
      <c r="K1698" s="235"/>
      <c r="L1698" s="240"/>
      <c r="M1698" s="241"/>
      <c r="N1698" s="242"/>
      <c r="O1698" s="242"/>
      <c r="P1698" s="242"/>
      <c r="Q1698" s="242"/>
      <c r="R1698" s="242"/>
      <c r="S1698" s="242"/>
      <c r="T1698" s="243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T1698" s="244" t="s">
        <v>161</v>
      </c>
      <c r="AU1698" s="244" t="s">
        <v>81</v>
      </c>
      <c r="AV1698" s="13" t="s">
        <v>77</v>
      </c>
      <c r="AW1698" s="13" t="s">
        <v>34</v>
      </c>
      <c r="AX1698" s="13" t="s">
        <v>73</v>
      </c>
      <c r="AY1698" s="244" t="s">
        <v>149</v>
      </c>
    </row>
    <row r="1699" s="14" customFormat="1">
      <c r="A1699" s="14"/>
      <c r="B1699" s="245"/>
      <c r="C1699" s="246"/>
      <c r="D1699" s="236" t="s">
        <v>161</v>
      </c>
      <c r="E1699" s="247" t="s">
        <v>21</v>
      </c>
      <c r="F1699" s="248" t="s">
        <v>1795</v>
      </c>
      <c r="G1699" s="246"/>
      <c r="H1699" s="249">
        <v>92.796000000000006</v>
      </c>
      <c r="I1699" s="250"/>
      <c r="J1699" s="246"/>
      <c r="K1699" s="246"/>
      <c r="L1699" s="251"/>
      <c r="M1699" s="252"/>
      <c r="N1699" s="253"/>
      <c r="O1699" s="253"/>
      <c r="P1699" s="253"/>
      <c r="Q1699" s="253"/>
      <c r="R1699" s="253"/>
      <c r="S1699" s="253"/>
      <c r="T1699" s="254"/>
      <c r="U1699" s="14"/>
      <c r="V1699" s="14"/>
      <c r="W1699" s="14"/>
      <c r="X1699" s="14"/>
      <c r="Y1699" s="14"/>
      <c r="Z1699" s="14"/>
      <c r="AA1699" s="14"/>
      <c r="AB1699" s="14"/>
      <c r="AC1699" s="14"/>
      <c r="AD1699" s="14"/>
      <c r="AE1699" s="14"/>
      <c r="AT1699" s="255" t="s">
        <v>161</v>
      </c>
      <c r="AU1699" s="255" t="s">
        <v>81</v>
      </c>
      <c r="AV1699" s="14" t="s">
        <v>81</v>
      </c>
      <c r="AW1699" s="14" t="s">
        <v>34</v>
      </c>
      <c r="AX1699" s="14" t="s">
        <v>73</v>
      </c>
      <c r="AY1699" s="255" t="s">
        <v>149</v>
      </c>
    </row>
    <row r="1700" s="13" customFormat="1">
      <c r="A1700" s="13"/>
      <c r="B1700" s="234"/>
      <c r="C1700" s="235"/>
      <c r="D1700" s="236" t="s">
        <v>161</v>
      </c>
      <c r="E1700" s="237" t="s">
        <v>21</v>
      </c>
      <c r="F1700" s="238" t="s">
        <v>1886</v>
      </c>
      <c r="G1700" s="235"/>
      <c r="H1700" s="237" t="s">
        <v>21</v>
      </c>
      <c r="I1700" s="239"/>
      <c r="J1700" s="235"/>
      <c r="K1700" s="235"/>
      <c r="L1700" s="240"/>
      <c r="M1700" s="241"/>
      <c r="N1700" s="242"/>
      <c r="O1700" s="242"/>
      <c r="P1700" s="242"/>
      <c r="Q1700" s="242"/>
      <c r="R1700" s="242"/>
      <c r="S1700" s="242"/>
      <c r="T1700" s="243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T1700" s="244" t="s">
        <v>161</v>
      </c>
      <c r="AU1700" s="244" t="s">
        <v>81</v>
      </c>
      <c r="AV1700" s="13" t="s">
        <v>77</v>
      </c>
      <c r="AW1700" s="13" t="s">
        <v>34</v>
      </c>
      <c r="AX1700" s="13" t="s">
        <v>73</v>
      </c>
      <c r="AY1700" s="244" t="s">
        <v>149</v>
      </c>
    </row>
    <row r="1701" s="14" customFormat="1">
      <c r="A1701" s="14"/>
      <c r="B1701" s="245"/>
      <c r="C1701" s="246"/>
      <c r="D1701" s="236" t="s">
        <v>161</v>
      </c>
      <c r="E1701" s="247" t="s">
        <v>21</v>
      </c>
      <c r="F1701" s="248" t="s">
        <v>1887</v>
      </c>
      <c r="G1701" s="246"/>
      <c r="H1701" s="249">
        <v>11.724</v>
      </c>
      <c r="I1701" s="250"/>
      <c r="J1701" s="246"/>
      <c r="K1701" s="246"/>
      <c r="L1701" s="251"/>
      <c r="M1701" s="252"/>
      <c r="N1701" s="253"/>
      <c r="O1701" s="253"/>
      <c r="P1701" s="253"/>
      <c r="Q1701" s="253"/>
      <c r="R1701" s="253"/>
      <c r="S1701" s="253"/>
      <c r="T1701" s="254"/>
      <c r="U1701" s="14"/>
      <c r="V1701" s="14"/>
      <c r="W1701" s="14"/>
      <c r="X1701" s="14"/>
      <c r="Y1701" s="14"/>
      <c r="Z1701" s="14"/>
      <c r="AA1701" s="14"/>
      <c r="AB1701" s="14"/>
      <c r="AC1701" s="14"/>
      <c r="AD1701" s="14"/>
      <c r="AE1701" s="14"/>
      <c r="AT1701" s="255" t="s">
        <v>161</v>
      </c>
      <c r="AU1701" s="255" t="s">
        <v>81</v>
      </c>
      <c r="AV1701" s="14" t="s">
        <v>81</v>
      </c>
      <c r="AW1701" s="14" t="s">
        <v>34</v>
      </c>
      <c r="AX1701" s="14" t="s">
        <v>73</v>
      </c>
      <c r="AY1701" s="255" t="s">
        <v>149</v>
      </c>
    </row>
    <row r="1702" s="16" customFormat="1">
      <c r="A1702" s="16"/>
      <c r="B1702" s="267"/>
      <c r="C1702" s="268"/>
      <c r="D1702" s="236" t="s">
        <v>161</v>
      </c>
      <c r="E1702" s="269" t="s">
        <v>483</v>
      </c>
      <c r="F1702" s="270" t="s">
        <v>192</v>
      </c>
      <c r="G1702" s="268"/>
      <c r="H1702" s="271">
        <v>104.52</v>
      </c>
      <c r="I1702" s="272"/>
      <c r="J1702" s="268"/>
      <c r="K1702" s="268"/>
      <c r="L1702" s="273"/>
      <c r="M1702" s="274"/>
      <c r="N1702" s="275"/>
      <c r="O1702" s="275"/>
      <c r="P1702" s="275"/>
      <c r="Q1702" s="275"/>
      <c r="R1702" s="275"/>
      <c r="S1702" s="275"/>
      <c r="T1702" s="276"/>
      <c r="U1702" s="16"/>
      <c r="V1702" s="16"/>
      <c r="W1702" s="16"/>
      <c r="X1702" s="16"/>
      <c r="Y1702" s="16"/>
      <c r="Z1702" s="16"/>
      <c r="AA1702" s="16"/>
      <c r="AB1702" s="16"/>
      <c r="AC1702" s="16"/>
      <c r="AD1702" s="16"/>
      <c r="AE1702" s="16"/>
      <c r="AT1702" s="277" t="s">
        <v>161</v>
      </c>
      <c r="AU1702" s="277" t="s">
        <v>81</v>
      </c>
      <c r="AV1702" s="16" t="s">
        <v>150</v>
      </c>
      <c r="AW1702" s="16" t="s">
        <v>34</v>
      </c>
      <c r="AX1702" s="16" t="s">
        <v>73</v>
      </c>
      <c r="AY1702" s="277" t="s">
        <v>149</v>
      </c>
    </row>
    <row r="1703" s="15" customFormat="1">
      <c r="A1703" s="15"/>
      <c r="B1703" s="256"/>
      <c r="C1703" s="257"/>
      <c r="D1703" s="236" t="s">
        <v>161</v>
      </c>
      <c r="E1703" s="258" t="s">
        <v>21</v>
      </c>
      <c r="F1703" s="259" t="s">
        <v>164</v>
      </c>
      <c r="G1703" s="257"/>
      <c r="H1703" s="260">
        <v>118.68000000000001</v>
      </c>
      <c r="I1703" s="261"/>
      <c r="J1703" s="257"/>
      <c r="K1703" s="257"/>
      <c r="L1703" s="262"/>
      <c r="M1703" s="263"/>
      <c r="N1703" s="264"/>
      <c r="O1703" s="264"/>
      <c r="P1703" s="264"/>
      <c r="Q1703" s="264"/>
      <c r="R1703" s="264"/>
      <c r="S1703" s="264"/>
      <c r="T1703" s="265"/>
      <c r="U1703" s="15"/>
      <c r="V1703" s="15"/>
      <c r="W1703" s="15"/>
      <c r="X1703" s="15"/>
      <c r="Y1703" s="15"/>
      <c r="Z1703" s="15"/>
      <c r="AA1703" s="15"/>
      <c r="AB1703" s="15"/>
      <c r="AC1703" s="15"/>
      <c r="AD1703" s="15"/>
      <c r="AE1703" s="15"/>
      <c r="AT1703" s="266" t="s">
        <v>161</v>
      </c>
      <c r="AU1703" s="266" t="s">
        <v>81</v>
      </c>
      <c r="AV1703" s="15" t="s">
        <v>157</v>
      </c>
      <c r="AW1703" s="15" t="s">
        <v>34</v>
      </c>
      <c r="AX1703" s="15" t="s">
        <v>77</v>
      </c>
      <c r="AY1703" s="266" t="s">
        <v>149</v>
      </c>
    </row>
    <row r="1704" s="2" customFormat="1" ht="24.15" customHeight="1">
      <c r="A1704" s="41"/>
      <c r="B1704" s="42"/>
      <c r="C1704" s="278" t="s">
        <v>1888</v>
      </c>
      <c r="D1704" s="278" t="s">
        <v>229</v>
      </c>
      <c r="E1704" s="279" t="s">
        <v>1889</v>
      </c>
      <c r="F1704" s="280" t="s">
        <v>1890</v>
      </c>
      <c r="G1704" s="281" t="s">
        <v>155</v>
      </c>
      <c r="H1704" s="282">
        <v>138.262</v>
      </c>
      <c r="I1704" s="283"/>
      <c r="J1704" s="284">
        <f>ROUND(I1704*H1704,2)</f>
        <v>0</v>
      </c>
      <c r="K1704" s="280" t="s">
        <v>156</v>
      </c>
      <c r="L1704" s="285"/>
      <c r="M1704" s="286" t="s">
        <v>21</v>
      </c>
      <c r="N1704" s="287" t="s">
        <v>44</v>
      </c>
      <c r="O1704" s="87"/>
      <c r="P1704" s="225">
        <f>O1704*H1704</f>
        <v>0</v>
      </c>
      <c r="Q1704" s="225">
        <v>0.0025400000000000002</v>
      </c>
      <c r="R1704" s="225">
        <f>Q1704*H1704</f>
        <v>0.35118548000000005</v>
      </c>
      <c r="S1704" s="225">
        <v>0</v>
      </c>
      <c r="T1704" s="226">
        <f>S1704*H1704</f>
        <v>0</v>
      </c>
      <c r="U1704" s="41"/>
      <c r="V1704" s="41"/>
      <c r="W1704" s="41"/>
      <c r="X1704" s="41"/>
      <c r="Y1704" s="41"/>
      <c r="Z1704" s="41"/>
      <c r="AA1704" s="41"/>
      <c r="AB1704" s="41"/>
      <c r="AC1704" s="41"/>
      <c r="AD1704" s="41"/>
      <c r="AE1704" s="41"/>
      <c r="AR1704" s="227" t="s">
        <v>328</v>
      </c>
      <c r="AT1704" s="227" t="s">
        <v>229</v>
      </c>
      <c r="AU1704" s="227" t="s">
        <v>81</v>
      </c>
      <c r="AY1704" s="20" t="s">
        <v>149</v>
      </c>
      <c r="BE1704" s="228">
        <f>IF(N1704="základní",J1704,0)</f>
        <v>0</v>
      </c>
      <c r="BF1704" s="228">
        <f>IF(N1704="snížená",J1704,0)</f>
        <v>0</v>
      </c>
      <c r="BG1704" s="228">
        <f>IF(N1704="zákl. přenesená",J1704,0)</f>
        <v>0</v>
      </c>
      <c r="BH1704" s="228">
        <f>IF(N1704="sníž. přenesená",J1704,0)</f>
        <v>0</v>
      </c>
      <c r="BI1704" s="228">
        <f>IF(N1704="nulová",J1704,0)</f>
        <v>0</v>
      </c>
      <c r="BJ1704" s="20" t="s">
        <v>77</v>
      </c>
      <c r="BK1704" s="228">
        <f>ROUND(I1704*H1704,2)</f>
        <v>0</v>
      </c>
      <c r="BL1704" s="20" t="s">
        <v>256</v>
      </c>
      <c r="BM1704" s="227" t="s">
        <v>1891</v>
      </c>
    </row>
    <row r="1705" s="13" customFormat="1">
      <c r="A1705" s="13"/>
      <c r="B1705" s="234"/>
      <c r="C1705" s="235"/>
      <c r="D1705" s="236" t="s">
        <v>161</v>
      </c>
      <c r="E1705" s="237" t="s">
        <v>21</v>
      </c>
      <c r="F1705" s="238" t="s">
        <v>1892</v>
      </c>
      <c r="G1705" s="235"/>
      <c r="H1705" s="237" t="s">
        <v>21</v>
      </c>
      <c r="I1705" s="239"/>
      <c r="J1705" s="235"/>
      <c r="K1705" s="235"/>
      <c r="L1705" s="240"/>
      <c r="M1705" s="241"/>
      <c r="N1705" s="242"/>
      <c r="O1705" s="242"/>
      <c r="P1705" s="242"/>
      <c r="Q1705" s="242"/>
      <c r="R1705" s="242"/>
      <c r="S1705" s="242"/>
      <c r="T1705" s="243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T1705" s="244" t="s">
        <v>161</v>
      </c>
      <c r="AU1705" s="244" t="s">
        <v>81</v>
      </c>
      <c r="AV1705" s="13" t="s">
        <v>77</v>
      </c>
      <c r="AW1705" s="13" t="s">
        <v>34</v>
      </c>
      <c r="AX1705" s="13" t="s">
        <v>73</v>
      </c>
      <c r="AY1705" s="244" t="s">
        <v>149</v>
      </c>
    </row>
    <row r="1706" s="13" customFormat="1">
      <c r="A1706" s="13"/>
      <c r="B1706" s="234"/>
      <c r="C1706" s="235"/>
      <c r="D1706" s="236" t="s">
        <v>161</v>
      </c>
      <c r="E1706" s="237" t="s">
        <v>21</v>
      </c>
      <c r="F1706" s="238" t="s">
        <v>1893</v>
      </c>
      <c r="G1706" s="235"/>
      <c r="H1706" s="237" t="s">
        <v>21</v>
      </c>
      <c r="I1706" s="239"/>
      <c r="J1706" s="235"/>
      <c r="K1706" s="235"/>
      <c r="L1706" s="240"/>
      <c r="M1706" s="241"/>
      <c r="N1706" s="242"/>
      <c r="O1706" s="242"/>
      <c r="P1706" s="242"/>
      <c r="Q1706" s="242"/>
      <c r="R1706" s="242"/>
      <c r="S1706" s="242"/>
      <c r="T1706" s="243"/>
      <c r="U1706" s="13"/>
      <c r="V1706" s="13"/>
      <c r="W1706" s="13"/>
      <c r="X1706" s="13"/>
      <c r="Y1706" s="13"/>
      <c r="Z1706" s="13"/>
      <c r="AA1706" s="13"/>
      <c r="AB1706" s="13"/>
      <c r="AC1706" s="13"/>
      <c r="AD1706" s="13"/>
      <c r="AE1706" s="13"/>
      <c r="AT1706" s="244" t="s">
        <v>161</v>
      </c>
      <c r="AU1706" s="244" t="s">
        <v>81</v>
      </c>
      <c r="AV1706" s="13" t="s">
        <v>77</v>
      </c>
      <c r="AW1706" s="13" t="s">
        <v>34</v>
      </c>
      <c r="AX1706" s="13" t="s">
        <v>73</v>
      </c>
      <c r="AY1706" s="244" t="s">
        <v>149</v>
      </c>
    </row>
    <row r="1707" s="14" customFormat="1">
      <c r="A1707" s="14"/>
      <c r="B1707" s="245"/>
      <c r="C1707" s="246"/>
      <c r="D1707" s="236" t="s">
        <v>161</v>
      </c>
      <c r="E1707" s="247" t="s">
        <v>21</v>
      </c>
      <c r="F1707" s="248" t="s">
        <v>1870</v>
      </c>
      <c r="G1707" s="246"/>
      <c r="H1707" s="249">
        <v>16.495999999999999</v>
      </c>
      <c r="I1707" s="250"/>
      <c r="J1707" s="246"/>
      <c r="K1707" s="246"/>
      <c r="L1707" s="251"/>
      <c r="M1707" s="252"/>
      <c r="N1707" s="253"/>
      <c r="O1707" s="253"/>
      <c r="P1707" s="253"/>
      <c r="Q1707" s="253"/>
      <c r="R1707" s="253"/>
      <c r="S1707" s="253"/>
      <c r="T1707" s="254"/>
      <c r="U1707" s="14"/>
      <c r="V1707" s="14"/>
      <c r="W1707" s="14"/>
      <c r="X1707" s="14"/>
      <c r="Y1707" s="14"/>
      <c r="Z1707" s="14"/>
      <c r="AA1707" s="14"/>
      <c r="AB1707" s="14"/>
      <c r="AC1707" s="14"/>
      <c r="AD1707" s="14"/>
      <c r="AE1707" s="14"/>
      <c r="AT1707" s="255" t="s">
        <v>161</v>
      </c>
      <c r="AU1707" s="255" t="s">
        <v>81</v>
      </c>
      <c r="AV1707" s="14" t="s">
        <v>81</v>
      </c>
      <c r="AW1707" s="14" t="s">
        <v>34</v>
      </c>
      <c r="AX1707" s="14" t="s">
        <v>73</v>
      </c>
      <c r="AY1707" s="255" t="s">
        <v>149</v>
      </c>
    </row>
    <row r="1708" s="14" customFormat="1">
      <c r="A1708" s="14"/>
      <c r="B1708" s="245"/>
      <c r="C1708" s="246"/>
      <c r="D1708" s="236" t="s">
        <v>161</v>
      </c>
      <c r="E1708" s="247" t="s">
        <v>21</v>
      </c>
      <c r="F1708" s="248" t="s">
        <v>1871</v>
      </c>
      <c r="G1708" s="246"/>
      <c r="H1708" s="249">
        <v>121.76600000000001</v>
      </c>
      <c r="I1708" s="250"/>
      <c r="J1708" s="246"/>
      <c r="K1708" s="246"/>
      <c r="L1708" s="251"/>
      <c r="M1708" s="252"/>
      <c r="N1708" s="253"/>
      <c r="O1708" s="253"/>
      <c r="P1708" s="253"/>
      <c r="Q1708" s="253"/>
      <c r="R1708" s="253"/>
      <c r="S1708" s="253"/>
      <c r="T1708" s="254"/>
      <c r="U1708" s="14"/>
      <c r="V1708" s="14"/>
      <c r="W1708" s="14"/>
      <c r="X1708" s="14"/>
      <c r="Y1708" s="14"/>
      <c r="Z1708" s="14"/>
      <c r="AA1708" s="14"/>
      <c r="AB1708" s="14"/>
      <c r="AC1708" s="14"/>
      <c r="AD1708" s="14"/>
      <c r="AE1708" s="14"/>
      <c r="AT1708" s="255" t="s">
        <v>161</v>
      </c>
      <c r="AU1708" s="255" t="s">
        <v>81</v>
      </c>
      <c r="AV1708" s="14" t="s">
        <v>81</v>
      </c>
      <c r="AW1708" s="14" t="s">
        <v>34</v>
      </c>
      <c r="AX1708" s="14" t="s">
        <v>73</v>
      </c>
      <c r="AY1708" s="255" t="s">
        <v>149</v>
      </c>
    </row>
    <row r="1709" s="15" customFormat="1">
      <c r="A1709" s="15"/>
      <c r="B1709" s="256"/>
      <c r="C1709" s="257"/>
      <c r="D1709" s="236" t="s">
        <v>161</v>
      </c>
      <c r="E1709" s="258" t="s">
        <v>21</v>
      </c>
      <c r="F1709" s="259" t="s">
        <v>164</v>
      </c>
      <c r="G1709" s="257"/>
      <c r="H1709" s="260">
        <v>138.262</v>
      </c>
      <c r="I1709" s="261"/>
      <c r="J1709" s="257"/>
      <c r="K1709" s="257"/>
      <c r="L1709" s="262"/>
      <c r="M1709" s="263"/>
      <c r="N1709" s="264"/>
      <c r="O1709" s="264"/>
      <c r="P1709" s="264"/>
      <c r="Q1709" s="264"/>
      <c r="R1709" s="264"/>
      <c r="S1709" s="264"/>
      <c r="T1709" s="265"/>
      <c r="U1709" s="15"/>
      <c r="V1709" s="15"/>
      <c r="W1709" s="15"/>
      <c r="X1709" s="15"/>
      <c r="Y1709" s="15"/>
      <c r="Z1709" s="15"/>
      <c r="AA1709" s="15"/>
      <c r="AB1709" s="15"/>
      <c r="AC1709" s="15"/>
      <c r="AD1709" s="15"/>
      <c r="AE1709" s="15"/>
      <c r="AT1709" s="266" t="s">
        <v>161</v>
      </c>
      <c r="AU1709" s="266" t="s">
        <v>81</v>
      </c>
      <c r="AV1709" s="15" t="s">
        <v>157</v>
      </c>
      <c r="AW1709" s="15" t="s">
        <v>34</v>
      </c>
      <c r="AX1709" s="15" t="s">
        <v>77</v>
      </c>
      <c r="AY1709" s="266" t="s">
        <v>149</v>
      </c>
    </row>
    <row r="1710" s="2" customFormat="1" ht="33" customHeight="1">
      <c r="A1710" s="41"/>
      <c r="B1710" s="42"/>
      <c r="C1710" s="216" t="s">
        <v>1894</v>
      </c>
      <c r="D1710" s="216" t="s">
        <v>152</v>
      </c>
      <c r="E1710" s="217" t="s">
        <v>1895</v>
      </c>
      <c r="F1710" s="218" t="s">
        <v>1896</v>
      </c>
      <c r="G1710" s="219" t="s">
        <v>155</v>
      </c>
      <c r="H1710" s="220">
        <v>118.68000000000001</v>
      </c>
      <c r="I1710" s="221"/>
      <c r="J1710" s="222">
        <f>ROUND(I1710*H1710,2)</f>
        <v>0</v>
      </c>
      <c r="K1710" s="218" t="s">
        <v>156</v>
      </c>
      <c r="L1710" s="47"/>
      <c r="M1710" s="223" t="s">
        <v>21</v>
      </c>
      <c r="N1710" s="224" t="s">
        <v>44</v>
      </c>
      <c r="O1710" s="87"/>
      <c r="P1710" s="225">
        <f>O1710*H1710</f>
        <v>0</v>
      </c>
      <c r="Q1710" s="225">
        <v>0</v>
      </c>
      <c r="R1710" s="225">
        <f>Q1710*H1710</f>
        <v>0</v>
      </c>
      <c r="S1710" s="225">
        <v>0</v>
      </c>
      <c r="T1710" s="226">
        <f>S1710*H1710</f>
        <v>0</v>
      </c>
      <c r="U1710" s="41"/>
      <c r="V1710" s="41"/>
      <c r="W1710" s="41"/>
      <c r="X1710" s="41"/>
      <c r="Y1710" s="41"/>
      <c r="Z1710" s="41"/>
      <c r="AA1710" s="41"/>
      <c r="AB1710" s="41"/>
      <c r="AC1710" s="41"/>
      <c r="AD1710" s="41"/>
      <c r="AE1710" s="41"/>
      <c r="AR1710" s="227" t="s">
        <v>256</v>
      </c>
      <c r="AT1710" s="227" t="s">
        <v>152</v>
      </c>
      <c r="AU1710" s="227" t="s">
        <v>81</v>
      </c>
      <c r="AY1710" s="20" t="s">
        <v>149</v>
      </c>
      <c r="BE1710" s="228">
        <f>IF(N1710="základní",J1710,0)</f>
        <v>0</v>
      </c>
      <c r="BF1710" s="228">
        <f>IF(N1710="snížená",J1710,0)</f>
        <v>0</v>
      </c>
      <c r="BG1710" s="228">
        <f>IF(N1710="zákl. přenesená",J1710,0)</f>
        <v>0</v>
      </c>
      <c r="BH1710" s="228">
        <f>IF(N1710="sníž. přenesená",J1710,0)</f>
        <v>0</v>
      </c>
      <c r="BI1710" s="228">
        <f>IF(N1710="nulová",J1710,0)</f>
        <v>0</v>
      </c>
      <c r="BJ1710" s="20" t="s">
        <v>77</v>
      </c>
      <c r="BK1710" s="228">
        <f>ROUND(I1710*H1710,2)</f>
        <v>0</v>
      </c>
      <c r="BL1710" s="20" t="s">
        <v>256</v>
      </c>
      <c r="BM1710" s="227" t="s">
        <v>1897</v>
      </c>
    </row>
    <row r="1711" s="2" customFormat="1">
      <c r="A1711" s="41"/>
      <c r="B1711" s="42"/>
      <c r="C1711" s="43"/>
      <c r="D1711" s="229" t="s">
        <v>159</v>
      </c>
      <c r="E1711" s="43"/>
      <c r="F1711" s="230" t="s">
        <v>1898</v>
      </c>
      <c r="G1711" s="43"/>
      <c r="H1711" s="43"/>
      <c r="I1711" s="231"/>
      <c r="J1711" s="43"/>
      <c r="K1711" s="43"/>
      <c r="L1711" s="47"/>
      <c r="M1711" s="232"/>
      <c r="N1711" s="233"/>
      <c r="O1711" s="87"/>
      <c r="P1711" s="87"/>
      <c r="Q1711" s="87"/>
      <c r="R1711" s="87"/>
      <c r="S1711" s="87"/>
      <c r="T1711" s="88"/>
      <c r="U1711" s="41"/>
      <c r="V1711" s="41"/>
      <c r="W1711" s="41"/>
      <c r="X1711" s="41"/>
      <c r="Y1711" s="41"/>
      <c r="Z1711" s="41"/>
      <c r="AA1711" s="41"/>
      <c r="AB1711" s="41"/>
      <c r="AC1711" s="41"/>
      <c r="AD1711" s="41"/>
      <c r="AE1711" s="41"/>
      <c r="AT1711" s="20" t="s">
        <v>159</v>
      </c>
      <c r="AU1711" s="20" t="s">
        <v>81</v>
      </c>
    </row>
    <row r="1712" s="13" customFormat="1">
      <c r="A1712" s="13"/>
      <c r="B1712" s="234"/>
      <c r="C1712" s="235"/>
      <c r="D1712" s="236" t="s">
        <v>161</v>
      </c>
      <c r="E1712" s="237" t="s">
        <v>21</v>
      </c>
      <c r="F1712" s="238" t="s">
        <v>899</v>
      </c>
      <c r="G1712" s="235"/>
      <c r="H1712" s="237" t="s">
        <v>21</v>
      </c>
      <c r="I1712" s="239"/>
      <c r="J1712" s="235"/>
      <c r="K1712" s="235"/>
      <c r="L1712" s="240"/>
      <c r="M1712" s="241"/>
      <c r="N1712" s="242"/>
      <c r="O1712" s="242"/>
      <c r="P1712" s="242"/>
      <c r="Q1712" s="242"/>
      <c r="R1712" s="242"/>
      <c r="S1712" s="242"/>
      <c r="T1712" s="243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244" t="s">
        <v>161</v>
      </c>
      <c r="AU1712" s="244" t="s">
        <v>81</v>
      </c>
      <c r="AV1712" s="13" t="s">
        <v>77</v>
      </c>
      <c r="AW1712" s="13" t="s">
        <v>34</v>
      </c>
      <c r="AX1712" s="13" t="s">
        <v>73</v>
      </c>
      <c r="AY1712" s="244" t="s">
        <v>149</v>
      </c>
    </row>
    <row r="1713" s="14" customFormat="1">
      <c r="A1713" s="14"/>
      <c r="B1713" s="245"/>
      <c r="C1713" s="246"/>
      <c r="D1713" s="236" t="s">
        <v>161</v>
      </c>
      <c r="E1713" s="247" t="s">
        <v>21</v>
      </c>
      <c r="F1713" s="248" t="s">
        <v>476</v>
      </c>
      <c r="G1713" s="246"/>
      <c r="H1713" s="249">
        <v>14.16</v>
      </c>
      <c r="I1713" s="250"/>
      <c r="J1713" s="246"/>
      <c r="K1713" s="246"/>
      <c r="L1713" s="251"/>
      <c r="M1713" s="252"/>
      <c r="N1713" s="253"/>
      <c r="O1713" s="253"/>
      <c r="P1713" s="253"/>
      <c r="Q1713" s="253"/>
      <c r="R1713" s="253"/>
      <c r="S1713" s="253"/>
      <c r="T1713" s="254"/>
      <c r="U1713" s="14"/>
      <c r="V1713" s="14"/>
      <c r="W1713" s="14"/>
      <c r="X1713" s="14"/>
      <c r="Y1713" s="14"/>
      <c r="Z1713" s="14"/>
      <c r="AA1713" s="14"/>
      <c r="AB1713" s="14"/>
      <c r="AC1713" s="14"/>
      <c r="AD1713" s="14"/>
      <c r="AE1713" s="14"/>
      <c r="AT1713" s="255" t="s">
        <v>161</v>
      </c>
      <c r="AU1713" s="255" t="s">
        <v>81</v>
      </c>
      <c r="AV1713" s="14" t="s">
        <v>81</v>
      </c>
      <c r="AW1713" s="14" t="s">
        <v>34</v>
      </c>
      <c r="AX1713" s="14" t="s">
        <v>73</v>
      </c>
      <c r="AY1713" s="255" t="s">
        <v>149</v>
      </c>
    </row>
    <row r="1714" s="13" customFormat="1">
      <c r="A1714" s="13"/>
      <c r="B1714" s="234"/>
      <c r="C1714" s="235"/>
      <c r="D1714" s="236" t="s">
        <v>161</v>
      </c>
      <c r="E1714" s="237" t="s">
        <v>21</v>
      </c>
      <c r="F1714" s="238" t="s">
        <v>1794</v>
      </c>
      <c r="G1714" s="235"/>
      <c r="H1714" s="237" t="s">
        <v>21</v>
      </c>
      <c r="I1714" s="239"/>
      <c r="J1714" s="235"/>
      <c r="K1714" s="235"/>
      <c r="L1714" s="240"/>
      <c r="M1714" s="241"/>
      <c r="N1714" s="242"/>
      <c r="O1714" s="242"/>
      <c r="P1714" s="242"/>
      <c r="Q1714" s="242"/>
      <c r="R1714" s="242"/>
      <c r="S1714" s="242"/>
      <c r="T1714" s="243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244" t="s">
        <v>161</v>
      </c>
      <c r="AU1714" s="244" t="s">
        <v>81</v>
      </c>
      <c r="AV1714" s="13" t="s">
        <v>77</v>
      </c>
      <c r="AW1714" s="13" t="s">
        <v>34</v>
      </c>
      <c r="AX1714" s="13" t="s">
        <v>73</v>
      </c>
      <c r="AY1714" s="244" t="s">
        <v>149</v>
      </c>
    </row>
    <row r="1715" s="14" customFormat="1">
      <c r="A1715" s="14"/>
      <c r="B1715" s="245"/>
      <c r="C1715" s="246"/>
      <c r="D1715" s="236" t="s">
        <v>161</v>
      </c>
      <c r="E1715" s="247" t="s">
        <v>21</v>
      </c>
      <c r="F1715" s="248" t="s">
        <v>483</v>
      </c>
      <c r="G1715" s="246"/>
      <c r="H1715" s="249">
        <v>104.52</v>
      </c>
      <c r="I1715" s="250"/>
      <c r="J1715" s="246"/>
      <c r="K1715" s="246"/>
      <c r="L1715" s="251"/>
      <c r="M1715" s="252"/>
      <c r="N1715" s="253"/>
      <c r="O1715" s="253"/>
      <c r="P1715" s="253"/>
      <c r="Q1715" s="253"/>
      <c r="R1715" s="253"/>
      <c r="S1715" s="253"/>
      <c r="T1715" s="254"/>
      <c r="U1715" s="14"/>
      <c r="V1715" s="14"/>
      <c r="W1715" s="14"/>
      <c r="X1715" s="14"/>
      <c r="Y1715" s="14"/>
      <c r="Z1715" s="14"/>
      <c r="AA1715" s="14"/>
      <c r="AB1715" s="14"/>
      <c r="AC1715" s="14"/>
      <c r="AD1715" s="14"/>
      <c r="AE1715" s="14"/>
      <c r="AT1715" s="255" t="s">
        <v>161</v>
      </c>
      <c r="AU1715" s="255" t="s">
        <v>81</v>
      </c>
      <c r="AV1715" s="14" t="s">
        <v>81</v>
      </c>
      <c r="AW1715" s="14" t="s">
        <v>34</v>
      </c>
      <c r="AX1715" s="14" t="s">
        <v>73</v>
      </c>
      <c r="AY1715" s="255" t="s">
        <v>149</v>
      </c>
    </row>
    <row r="1716" s="16" customFormat="1">
      <c r="A1716" s="16"/>
      <c r="B1716" s="267"/>
      <c r="C1716" s="268"/>
      <c r="D1716" s="236" t="s">
        <v>161</v>
      </c>
      <c r="E1716" s="269" t="s">
        <v>21</v>
      </c>
      <c r="F1716" s="270" t="s">
        <v>192</v>
      </c>
      <c r="G1716" s="268"/>
      <c r="H1716" s="271">
        <v>118.68000000000001</v>
      </c>
      <c r="I1716" s="272"/>
      <c r="J1716" s="268"/>
      <c r="K1716" s="268"/>
      <c r="L1716" s="273"/>
      <c r="M1716" s="274"/>
      <c r="N1716" s="275"/>
      <c r="O1716" s="275"/>
      <c r="P1716" s="275"/>
      <c r="Q1716" s="275"/>
      <c r="R1716" s="275"/>
      <c r="S1716" s="275"/>
      <c r="T1716" s="276"/>
      <c r="U1716" s="16"/>
      <c r="V1716" s="16"/>
      <c r="W1716" s="16"/>
      <c r="X1716" s="16"/>
      <c r="Y1716" s="16"/>
      <c r="Z1716" s="16"/>
      <c r="AA1716" s="16"/>
      <c r="AB1716" s="16"/>
      <c r="AC1716" s="16"/>
      <c r="AD1716" s="16"/>
      <c r="AE1716" s="16"/>
      <c r="AT1716" s="277" t="s">
        <v>161</v>
      </c>
      <c r="AU1716" s="277" t="s">
        <v>81</v>
      </c>
      <c r="AV1716" s="16" t="s">
        <v>150</v>
      </c>
      <c r="AW1716" s="16" t="s">
        <v>34</v>
      </c>
      <c r="AX1716" s="16" t="s">
        <v>73</v>
      </c>
      <c r="AY1716" s="277" t="s">
        <v>149</v>
      </c>
    </row>
    <row r="1717" s="15" customFormat="1">
      <c r="A1717" s="15"/>
      <c r="B1717" s="256"/>
      <c r="C1717" s="257"/>
      <c r="D1717" s="236" t="s">
        <v>161</v>
      </c>
      <c r="E1717" s="258" t="s">
        <v>21</v>
      </c>
      <c r="F1717" s="259" t="s">
        <v>164</v>
      </c>
      <c r="G1717" s="257"/>
      <c r="H1717" s="260">
        <v>118.68000000000001</v>
      </c>
      <c r="I1717" s="261"/>
      <c r="J1717" s="257"/>
      <c r="K1717" s="257"/>
      <c r="L1717" s="262"/>
      <c r="M1717" s="263"/>
      <c r="N1717" s="264"/>
      <c r="O1717" s="264"/>
      <c r="P1717" s="264"/>
      <c r="Q1717" s="264"/>
      <c r="R1717" s="264"/>
      <c r="S1717" s="264"/>
      <c r="T1717" s="265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5"/>
      <c r="AT1717" s="266" t="s">
        <v>161</v>
      </c>
      <c r="AU1717" s="266" t="s">
        <v>81</v>
      </c>
      <c r="AV1717" s="15" t="s">
        <v>157</v>
      </c>
      <c r="AW1717" s="15" t="s">
        <v>34</v>
      </c>
      <c r="AX1717" s="15" t="s">
        <v>77</v>
      </c>
      <c r="AY1717" s="266" t="s">
        <v>149</v>
      </c>
    </row>
    <row r="1718" s="2" customFormat="1" ht="24.15" customHeight="1">
      <c r="A1718" s="41"/>
      <c r="B1718" s="42"/>
      <c r="C1718" s="278" t="s">
        <v>1899</v>
      </c>
      <c r="D1718" s="278" t="s">
        <v>229</v>
      </c>
      <c r="E1718" s="279" t="s">
        <v>1900</v>
      </c>
      <c r="F1718" s="280" t="s">
        <v>1901</v>
      </c>
      <c r="G1718" s="281" t="s">
        <v>155</v>
      </c>
      <c r="H1718" s="282">
        <v>136.482</v>
      </c>
      <c r="I1718" s="283"/>
      <c r="J1718" s="284">
        <f>ROUND(I1718*H1718,2)</f>
        <v>0</v>
      </c>
      <c r="K1718" s="280" t="s">
        <v>156</v>
      </c>
      <c r="L1718" s="285"/>
      <c r="M1718" s="286" t="s">
        <v>21</v>
      </c>
      <c r="N1718" s="287" t="s">
        <v>44</v>
      </c>
      <c r="O1718" s="87"/>
      <c r="P1718" s="225">
        <f>O1718*H1718</f>
        <v>0</v>
      </c>
      <c r="Q1718" s="225">
        <v>0.00029999999999999997</v>
      </c>
      <c r="R1718" s="225">
        <f>Q1718*H1718</f>
        <v>0.040944599999999998</v>
      </c>
      <c r="S1718" s="225">
        <v>0</v>
      </c>
      <c r="T1718" s="226">
        <f>S1718*H1718</f>
        <v>0</v>
      </c>
      <c r="U1718" s="41"/>
      <c r="V1718" s="41"/>
      <c r="W1718" s="41"/>
      <c r="X1718" s="41"/>
      <c r="Y1718" s="41"/>
      <c r="Z1718" s="41"/>
      <c r="AA1718" s="41"/>
      <c r="AB1718" s="41"/>
      <c r="AC1718" s="41"/>
      <c r="AD1718" s="41"/>
      <c r="AE1718" s="41"/>
      <c r="AR1718" s="227" t="s">
        <v>328</v>
      </c>
      <c r="AT1718" s="227" t="s">
        <v>229</v>
      </c>
      <c r="AU1718" s="227" t="s">
        <v>81</v>
      </c>
      <c r="AY1718" s="20" t="s">
        <v>149</v>
      </c>
      <c r="BE1718" s="228">
        <f>IF(N1718="základní",J1718,0)</f>
        <v>0</v>
      </c>
      <c r="BF1718" s="228">
        <f>IF(N1718="snížená",J1718,0)</f>
        <v>0</v>
      </c>
      <c r="BG1718" s="228">
        <f>IF(N1718="zákl. přenesená",J1718,0)</f>
        <v>0</v>
      </c>
      <c r="BH1718" s="228">
        <f>IF(N1718="sníž. přenesená",J1718,0)</f>
        <v>0</v>
      </c>
      <c r="BI1718" s="228">
        <f>IF(N1718="nulová",J1718,0)</f>
        <v>0</v>
      </c>
      <c r="BJ1718" s="20" t="s">
        <v>77</v>
      </c>
      <c r="BK1718" s="228">
        <f>ROUND(I1718*H1718,2)</f>
        <v>0</v>
      </c>
      <c r="BL1718" s="20" t="s">
        <v>256</v>
      </c>
      <c r="BM1718" s="227" t="s">
        <v>1902</v>
      </c>
    </row>
    <row r="1719" s="14" customFormat="1">
      <c r="A1719" s="14"/>
      <c r="B1719" s="245"/>
      <c r="C1719" s="246"/>
      <c r="D1719" s="236" t="s">
        <v>161</v>
      </c>
      <c r="E1719" s="247" t="s">
        <v>21</v>
      </c>
      <c r="F1719" s="248" t="s">
        <v>1903</v>
      </c>
      <c r="G1719" s="246"/>
      <c r="H1719" s="249">
        <v>16.283999999999999</v>
      </c>
      <c r="I1719" s="250"/>
      <c r="J1719" s="246"/>
      <c r="K1719" s="246"/>
      <c r="L1719" s="251"/>
      <c r="M1719" s="252"/>
      <c r="N1719" s="253"/>
      <c r="O1719" s="253"/>
      <c r="P1719" s="253"/>
      <c r="Q1719" s="253"/>
      <c r="R1719" s="253"/>
      <c r="S1719" s="253"/>
      <c r="T1719" s="254"/>
      <c r="U1719" s="14"/>
      <c r="V1719" s="14"/>
      <c r="W1719" s="14"/>
      <c r="X1719" s="14"/>
      <c r="Y1719" s="14"/>
      <c r="Z1719" s="14"/>
      <c r="AA1719" s="14"/>
      <c r="AB1719" s="14"/>
      <c r="AC1719" s="14"/>
      <c r="AD1719" s="14"/>
      <c r="AE1719" s="14"/>
      <c r="AT1719" s="255" t="s">
        <v>161</v>
      </c>
      <c r="AU1719" s="255" t="s">
        <v>81</v>
      </c>
      <c r="AV1719" s="14" t="s">
        <v>81</v>
      </c>
      <c r="AW1719" s="14" t="s">
        <v>34</v>
      </c>
      <c r="AX1719" s="14" t="s">
        <v>73</v>
      </c>
      <c r="AY1719" s="255" t="s">
        <v>149</v>
      </c>
    </row>
    <row r="1720" s="13" customFormat="1">
      <c r="A1720" s="13"/>
      <c r="B1720" s="234"/>
      <c r="C1720" s="235"/>
      <c r="D1720" s="236" t="s">
        <v>161</v>
      </c>
      <c r="E1720" s="237" t="s">
        <v>21</v>
      </c>
      <c r="F1720" s="238" t="s">
        <v>1794</v>
      </c>
      <c r="G1720" s="235"/>
      <c r="H1720" s="237" t="s">
        <v>21</v>
      </c>
      <c r="I1720" s="239"/>
      <c r="J1720" s="235"/>
      <c r="K1720" s="235"/>
      <c r="L1720" s="240"/>
      <c r="M1720" s="241"/>
      <c r="N1720" s="242"/>
      <c r="O1720" s="242"/>
      <c r="P1720" s="242"/>
      <c r="Q1720" s="242"/>
      <c r="R1720" s="242"/>
      <c r="S1720" s="242"/>
      <c r="T1720" s="243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244" t="s">
        <v>161</v>
      </c>
      <c r="AU1720" s="244" t="s">
        <v>81</v>
      </c>
      <c r="AV1720" s="13" t="s">
        <v>77</v>
      </c>
      <c r="AW1720" s="13" t="s">
        <v>34</v>
      </c>
      <c r="AX1720" s="13" t="s">
        <v>73</v>
      </c>
      <c r="AY1720" s="244" t="s">
        <v>149</v>
      </c>
    </row>
    <row r="1721" s="14" customFormat="1">
      <c r="A1721" s="14"/>
      <c r="B1721" s="245"/>
      <c r="C1721" s="246"/>
      <c r="D1721" s="236" t="s">
        <v>161</v>
      </c>
      <c r="E1721" s="247" t="s">
        <v>21</v>
      </c>
      <c r="F1721" s="248" t="s">
        <v>1904</v>
      </c>
      <c r="G1721" s="246"/>
      <c r="H1721" s="249">
        <v>120.19799999999999</v>
      </c>
      <c r="I1721" s="250"/>
      <c r="J1721" s="246"/>
      <c r="K1721" s="246"/>
      <c r="L1721" s="251"/>
      <c r="M1721" s="252"/>
      <c r="N1721" s="253"/>
      <c r="O1721" s="253"/>
      <c r="P1721" s="253"/>
      <c r="Q1721" s="253"/>
      <c r="R1721" s="253"/>
      <c r="S1721" s="253"/>
      <c r="T1721" s="254"/>
      <c r="U1721" s="14"/>
      <c r="V1721" s="14"/>
      <c r="W1721" s="14"/>
      <c r="X1721" s="14"/>
      <c r="Y1721" s="14"/>
      <c r="Z1721" s="14"/>
      <c r="AA1721" s="14"/>
      <c r="AB1721" s="14"/>
      <c r="AC1721" s="14"/>
      <c r="AD1721" s="14"/>
      <c r="AE1721" s="14"/>
      <c r="AT1721" s="255" t="s">
        <v>161</v>
      </c>
      <c r="AU1721" s="255" t="s">
        <v>81</v>
      </c>
      <c r="AV1721" s="14" t="s">
        <v>81</v>
      </c>
      <c r="AW1721" s="14" t="s">
        <v>34</v>
      </c>
      <c r="AX1721" s="14" t="s">
        <v>73</v>
      </c>
      <c r="AY1721" s="255" t="s">
        <v>149</v>
      </c>
    </row>
    <row r="1722" s="15" customFormat="1">
      <c r="A1722" s="15"/>
      <c r="B1722" s="256"/>
      <c r="C1722" s="257"/>
      <c r="D1722" s="236" t="s">
        <v>161</v>
      </c>
      <c r="E1722" s="258" t="s">
        <v>21</v>
      </c>
      <c r="F1722" s="259" t="s">
        <v>164</v>
      </c>
      <c r="G1722" s="257"/>
      <c r="H1722" s="260">
        <v>136.482</v>
      </c>
      <c r="I1722" s="261"/>
      <c r="J1722" s="257"/>
      <c r="K1722" s="257"/>
      <c r="L1722" s="262"/>
      <c r="M1722" s="263"/>
      <c r="N1722" s="264"/>
      <c r="O1722" s="264"/>
      <c r="P1722" s="264"/>
      <c r="Q1722" s="264"/>
      <c r="R1722" s="264"/>
      <c r="S1722" s="264"/>
      <c r="T1722" s="265"/>
      <c r="U1722" s="15"/>
      <c r="V1722" s="15"/>
      <c r="W1722" s="15"/>
      <c r="X1722" s="15"/>
      <c r="Y1722" s="15"/>
      <c r="Z1722" s="15"/>
      <c r="AA1722" s="15"/>
      <c r="AB1722" s="15"/>
      <c r="AC1722" s="15"/>
      <c r="AD1722" s="15"/>
      <c r="AE1722" s="15"/>
      <c r="AT1722" s="266" t="s">
        <v>161</v>
      </c>
      <c r="AU1722" s="266" t="s">
        <v>81</v>
      </c>
      <c r="AV1722" s="15" t="s">
        <v>157</v>
      </c>
      <c r="AW1722" s="15" t="s">
        <v>34</v>
      </c>
      <c r="AX1722" s="15" t="s">
        <v>77</v>
      </c>
      <c r="AY1722" s="266" t="s">
        <v>149</v>
      </c>
    </row>
    <row r="1723" s="2" customFormat="1" ht="33" customHeight="1">
      <c r="A1723" s="41"/>
      <c r="B1723" s="42"/>
      <c r="C1723" s="216" t="s">
        <v>1905</v>
      </c>
      <c r="D1723" s="216" t="s">
        <v>152</v>
      </c>
      <c r="E1723" s="217" t="s">
        <v>1906</v>
      </c>
      <c r="F1723" s="218" t="s">
        <v>1907</v>
      </c>
      <c r="G1723" s="219" t="s">
        <v>174</v>
      </c>
      <c r="H1723" s="220">
        <v>7.7000000000000002</v>
      </c>
      <c r="I1723" s="221"/>
      <c r="J1723" s="222">
        <f>ROUND(I1723*H1723,2)</f>
        <v>0</v>
      </c>
      <c r="K1723" s="218" t="s">
        <v>156</v>
      </c>
      <c r="L1723" s="47"/>
      <c r="M1723" s="223" t="s">
        <v>21</v>
      </c>
      <c r="N1723" s="224" t="s">
        <v>44</v>
      </c>
      <c r="O1723" s="87"/>
      <c r="P1723" s="225">
        <f>O1723*H1723</f>
        <v>0</v>
      </c>
      <c r="Q1723" s="225">
        <v>0</v>
      </c>
      <c r="R1723" s="225">
        <f>Q1723*H1723</f>
        <v>0</v>
      </c>
      <c r="S1723" s="225">
        <v>0</v>
      </c>
      <c r="T1723" s="226">
        <f>S1723*H1723</f>
        <v>0</v>
      </c>
      <c r="U1723" s="41"/>
      <c r="V1723" s="41"/>
      <c r="W1723" s="41"/>
      <c r="X1723" s="41"/>
      <c r="Y1723" s="41"/>
      <c r="Z1723" s="41"/>
      <c r="AA1723" s="41"/>
      <c r="AB1723" s="41"/>
      <c r="AC1723" s="41"/>
      <c r="AD1723" s="41"/>
      <c r="AE1723" s="41"/>
      <c r="AR1723" s="227" t="s">
        <v>256</v>
      </c>
      <c r="AT1723" s="227" t="s">
        <v>152</v>
      </c>
      <c r="AU1723" s="227" t="s">
        <v>81</v>
      </c>
      <c r="AY1723" s="20" t="s">
        <v>149</v>
      </c>
      <c r="BE1723" s="228">
        <f>IF(N1723="základní",J1723,0)</f>
        <v>0</v>
      </c>
      <c r="BF1723" s="228">
        <f>IF(N1723="snížená",J1723,0)</f>
        <v>0</v>
      </c>
      <c r="BG1723" s="228">
        <f>IF(N1723="zákl. přenesená",J1723,0)</f>
        <v>0</v>
      </c>
      <c r="BH1723" s="228">
        <f>IF(N1723="sníž. přenesená",J1723,0)</f>
        <v>0</v>
      </c>
      <c r="BI1723" s="228">
        <f>IF(N1723="nulová",J1723,0)</f>
        <v>0</v>
      </c>
      <c r="BJ1723" s="20" t="s">
        <v>77</v>
      </c>
      <c r="BK1723" s="228">
        <f>ROUND(I1723*H1723,2)</f>
        <v>0</v>
      </c>
      <c r="BL1723" s="20" t="s">
        <v>256</v>
      </c>
      <c r="BM1723" s="227" t="s">
        <v>1908</v>
      </c>
    </row>
    <row r="1724" s="2" customFormat="1">
      <c r="A1724" s="41"/>
      <c r="B1724" s="42"/>
      <c r="C1724" s="43"/>
      <c r="D1724" s="229" t="s">
        <v>159</v>
      </c>
      <c r="E1724" s="43"/>
      <c r="F1724" s="230" t="s">
        <v>1909</v>
      </c>
      <c r="G1724" s="43"/>
      <c r="H1724" s="43"/>
      <c r="I1724" s="231"/>
      <c r="J1724" s="43"/>
      <c r="K1724" s="43"/>
      <c r="L1724" s="47"/>
      <c r="M1724" s="232"/>
      <c r="N1724" s="233"/>
      <c r="O1724" s="87"/>
      <c r="P1724" s="87"/>
      <c r="Q1724" s="87"/>
      <c r="R1724" s="87"/>
      <c r="S1724" s="87"/>
      <c r="T1724" s="88"/>
      <c r="U1724" s="41"/>
      <c r="V1724" s="41"/>
      <c r="W1724" s="41"/>
      <c r="X1724" s="41"/>
      <c r="Y1724" s="41"/>
      <c r="Z1724" s="41"/>
      <c r="AA1724" s="41"/>
      <c r="AB1724" s="41"/>
      <c r="AC1724" s="41"/>
      <c r="AD1724" s="41"/>
      <c r="AE1724" s="41"/>
      <c r="AT1724" s="20" t="s">
        <v>159</v>
      </c>
      <c r="AU1724" s="20" t="s">
        <v>81</v>
      </c>
    </row>
    <row r="1725" s="13" customFormat="1">
      <c r="A1725" s="13"/>
      <c r="B1725" s="234"/>
      <c r="C1725" s="235"/>
      <c r="D1725" s="236" t="s">
        <v>161</v>
      </c>
      <c r="E1725" s="237" t="s">
        <v>21</v>
      </c>
      <c r="F1725" s="238" t="s">
        <v>1910</v>
      </c>
      <c r="G1725" s="235"/>
      <c r="H1725" s="237" t="s">
        <v>21</v>
      </c>
      <c r="I1725" s="239"/>
      <c r="J1725" s="235"/>
      <c r="K1725" s="235"/>
      <c r="L1725" s="240"/>
      <c r="M1725" s="241"/>
      <c r="N1725" s="242"/>
      <c r="O1725" s="242"/>
      <c r="P1725" s="242"/>
      <c r="Q1725" s="242"/>
      <c r="R1725" s="242"/>
      <c r="S1725" s="242"/>
      <c r="T1725" s="243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T1725" s="244" t="s">
        <v>161</v>
      </c>
      <c r="AU1725" s="244" t="s">
        <v>81</v>
      </c>
      <c r="AV1725" s="13" t="s">
        <v>77</v>
      </c>
      <c r="AW1725" s="13" t="s">
        <v>34</v>
      </c>
      <c r="AX1725" s="13" t="s">
        <v>73</v>
      </c>
      <c r="AY1725" s="244" t="s">
        <v>149</v>
      </c>
    </row>
    <row r="1726" s="14" customFormat="1">
      <c r="A1726" s="14"/>
      <c r="B1726" s="245"/>
      <c r="C1726" s="246"/>
      <c r="D1726" s="236" t="s">
        <v>161</v>
      </c>
      <c r="E1726" s="247" t="s">
        <v>21</v>
      </c>
      <c r="F1726" s="248" t="s">
        <v>1911</v>
      </c>
      <c r="G1726" s="246"/>
      <c r="H1726" s="249">
        <v>7.7000000000000002</v>
      </c>
      <c r="I1726" s="250"/>
      <c r="J1726" s="246"/>
      <c r="K1726" s="246"/>
      <c r="L1726" s="251"/>
      <c r="M1726" s="252"/>
      <c r="N1726" s="253"/>
      <c r="O1726" s="253"/>
      <c r="P1726" s="253"/>
      <c r="Q1726" s="253"/>
      <c r="R1726" s="253"/>
      <c r="S1726" s="253"/>
      <c r="T1726" s="254"/>
      <c r="U1726" s="14"/>
      <c r="V1726" s="14"/>
      <c r="W1726" s="14"/>
      <c r="X1726" s="14"/>
      <c r="Y1726" s="14"/>
      <c r="Z1726" s="14"/>
      <c r="AA1726" s="14"/>
      <c r="AB1726" s="14"/>
      <c r="AC1726" s="14"/>
      <c r="AD1726" s="14"/>
      <c r="AE1726" s="14"/>
      <c r="AT1726" s="255" t="s">
        <v>161</v>
      </c>
      <c r="AU1726" s="255" t="s">
        <v>81</v>
      </c>
      <c r="AV1726" s="14" t="s">
        <v>81</v>
      </c>
      <c r="AW1726" s="14" t="s">
        <v>34</v>
      </c>
      <c r="AX1726" s="14" t="s">
        <v>73</v>
      </c>
      <c r="AY1726" s="255" t="s">
        <v>149</v>
      </c>
    </row>
    <row r="1727" s="15" customFormat="1">
      <c r="A1727" s="15"/>
      <c r="B1727" s="256"/>
      <c r="C1727" s="257"/>
      <c r="D1727" s="236" t="s">
        <v>161</v>
      </c>
      <c r="E1727" s="258" t="s">
        <v>21</v>
      </c>
      <c r="F1727" s="259" t="s">
        <v>164</v>
      </c>
      <c r="G1727" s="257"/>
      <c r="H1727" s="260">
        <v>7.7000000000000002</v>
      </c>
      <c r="I1727" s="261"/>
      <c r="J1727" s="257"/>
      <c r="K1727" s="257"/>
      <c r="L1727" s="262"/>
      <c r="M1727" s="263"/>
      <c r="N1727" s="264"/>
      <c r="O1727" s="264"/>
      <c r="P1727" s="264"/>
      <c r="Q1727" s="264"/>
      <c r="R1727" s="264"/>
      <c r="S1727" s="264"/>
      <c r="T1727" s="265"/>
      <c r="U1727" s="15"/>
      <c r="V1727" s="15"/>
      <c r="W1727" s="15"/>
      <c r="X1727" s="15"/>
      <c r="Y1727" s="15"/>
      <c r="Z1727" s="15"/>
      <c r="AA1727" s="15"/>
      <c r="AB1727" s="15"/>
      <c r="AC1727" s="15"/>
      <c r="AD1727" s="15"/>
      <c r="AE1727" s="15"/>
      <c r="AT1727" s="266" t="s">
        <v>161</v>
      </c>
      <c r="AU1727" s="266" t="s">
        <v>81</v>
      </c>
      <c r="AV1727" s="15" t="s">
        <v>157</v>
      </c>
      <c r="AW1727" s="15" t="s">
        <v>34</v>
      </c>
      <c r="AX1727" s="15" t="s">
        <v>77</v>
      </c>
      <c r="AY1727" s="266" t="s">
        <v>149</v>
      </c>
    </row>
    <row r="1728" s="2" customFormat="1" ht="16.5" customHeight="1">
      <c r="A1728" s="41"/>
      <c r="B1728" s="42"/>
      <c r="C1728" s="278" t="s">
        <v>1912</v>
      </c>
      <c r="D1728" s="278" t="s">
        <v>229</v>
      </c>
      <c r="E1728" s="279" t="s">
        <v>1913</v>
      </c>
      <c r="F1728" s="280" t="s">
        <v>1914</v>
      </c>
      <c r="G1728" s="281" t="s">
        <v>174</v>
      </c>
      <c r="H1728" s="282">
        <v>7.8540000000000001</v>
      </c>
      <c r="I1728" s="283"/>
      <c r="J1728" s="284">
        <f>ROUND(I1728*H1728,2)</f>
        <v>0</v>
      </c>
      <c r="K1728" s="280" t="s">
        <v>156</v>
      </c>
      <c r="L1728" s="285"/>
      <c r="M1728" s="286" t="s">
        <v>21</v>
      </c>
      <c r="N1728" s="287" t="s">
        <v>44</v>
      </c>
      <c r="O1728" s="87"/>
      <c r="P1728" s="225">
        <f>O1728*H1728</f>
        <v>0</v>
      </c>
      <c r="Q1728" s="225">
        <v>0.00050000000000000001</v>
      </c>
      <c r="R1728" s="225">
        <f>Q1728*H1728</f>
        <v>0.0039269999999999999</v>
      </c>
      <c r="S1728" s="225">
        <v>0</v>
      </c>
      <c r="T1728" s="226">
        <f>S1728*H1728</f>
        <v>0</v>
      </c>
      <c r="U1728" s="41"/>
      <c r="V1728" s="41"/>
      <c r="W1728" s="41"/>
      <c r="X1728" s="41"/>
      <c r="Y1728" s="41"/>
      <c r="Z1728" s="41"/>
      <c r="AA1728" s="41"/>
      <c r="AB1728" s="41"/>
      <c r="AC1728" s="41"/>
      <c r="AD1728" s="41"/>
      <c r="AE1728" s="41"/>
      <c r="AR1728" s="227" t="s">
        <v>328</v>
      </c>
      <c r="AT1728" s="227" t="s">
        <v>229</v>
      </c>
      <c r="AU1728" s="227" t="s">
        <v>81</v>
      </c>
      <c r="AY1728" s="20" t="s">
        <v>149</v>
      </c>
      <c r="BE1728" s="228">
        <f>IF(N1728="základní",J1728,0)</f>
        <v>0</v>
      </c>
      <c r="BF1728" s="228">
        <f>IF(N1728="snížená",J1728,0)</f>
        <v>0</v>
      </c>
      <c r="BG1728" s="228">
        <f>IF(N1728="zákl. přenesená",J1728,0)</f>
        <v>0</v>
      </c>
      <c r="BH1728" s="228">
        <f>IF(N1728="sníž. přenesená",J1728,0)</f>
        <v>0</v>
      </c>
      <c r="BI1728" s="228">
        <f>IF(N1728="nulová",J1728,0)</f>
        <v>0</v>
      </c>
      <c r="BJ1728" s="20" t="s">
        <v>77</v>
      </c>
      <c r="BK1728" s="228">
        <f>ROUND(I1728*H1728,2)</f>
        <v>0</v>
      </c>
      <c r="BL1728" s="20" t="s">
        <v>256</v>
      </c>
      <c r="BM1728" s="227" t="s">
        <v>1915</v>
      </c>
    </row>
    <row r="1729" s="14" customFormat="1">
      <c r="A1729" s="14"/>
      <c r="B1729" s="245"/>
      <c r="C1729" s="246"/>
      <c r="D1729" s="236" t="s">
        <v>161</v>
      </c>
      <c r="E1729" s="246"/>
      <c r="F1729" s="248" t="s">
        <v>1916</v>
      </c>
      <c r="G1729" s="246"/>
      <c r="H1729" s="249">
        <v>7.8540000000000001</v>
      </c>
      <c r="I1729" s="250"/>
      <c r="J1729" s="246"/>
      <c r="K1729" s="246"/>
      <c r="L1729" s="251"/>
      <c r="M1729" s="252"/>
      <c r="N1729" s="253"/>
      <c r="O1729" s="253"/>
      <c r="P1729" s="253"/>
      <c r="Q1729" s="253"/>
      <c r="R1729" s="253"/>
      <c r="S1729" s="253"/>
      <c r="T1729" s="254"/>
      <c r="U1729" s="14"/>
      <c r="V1729" s="14"/>
      <c r="W1729" s="14"/>
      <c r="X1729" s="14"/>
      <c r="Y1729" s="14"/>
      <c r="Z1729" s="14"/>
      <c r="AA1729" s="14"/>
      <c r="AB1729" s="14"/>
      <c r="AC1729" s="14"/>
      <c r="AD1729" s="14"/>
      <c r="AE1729" s="14"/>
      <c r="AT1729" s="255" t="s">
        <v>161</v>
      </c>
      <c r="AU1729" s="255" t="s">
        <v>81</v>
      </c>
      <c r="AV1729" s="14" t="s">
        <v>81</v>
      </c>
      <c r="AW1729" s="14" t="s">
        <v>4</v>
      </c>
      <c r="AX1729" s="14" t="s">
        <v>77</v>
      </c>
      <c r="AY1729" s="255" t="s">
        <v>149</v>
      </c>
    </row>
    <row r="1730" s="2" customFormat="1" ht="49.05" customHeight="1">
      <c r="A1730" s="41"/>
      <c r="B1730" s="42"/>
      <c r="C1730" s="216" t="s">
        <v>1917</v>
      </c>
      <c r="D1730" s="216" t="s">
        <v>152</v>
      </c>
      <c r="E1730" s="217" t="s">
        <v>1918</v>
      </c>
      <c r="F1730" s="218" t="s">
        <v>1919</v>
      </c>
      <c r="G1730" s="219" t="s">
        <v>310</v>
      </c>
      <c r="H1730" s="220">
        <v>1.8040000000000001</v>
      </c>
      <c r="I1730" s="221"/>
      <c r="J1730" s="222">
        <f>ROUND(I1730*H1730,2)</f>
        <v>0</v>
      </c>
      <c r="K1730" s="218" t="s">
        <v>156</v>
      </c>
      <c r="L1730" s="47"/>
      <c r="M1730" s="223" t="s">
        <v>21</v>
      </c>
      <c r="N1730" s="224" t="s">
        <v>44</v>
      </c>
      <c r="O1730" s="87"/>
      <c r="P1730" s="225">
        <f>O1730*H1730</f>
        <v>0</v>
      </c>
      <c r="Q1730" s="225">
        <v>0</v>
      </c>
      <c r="R1730" s="225">
        <f>Q1730*H1730</f>
        <v>0</v>
      </c>
      <c r="S1730" s="225">
        <v>0</v>
      </c>
      <c r="T1730" s="226">
        <f>S1730*H1730</f>
        <v>0</v>
      </c>
      <c r="U1730" s="41"/>
      <c r="V1730" s="41"/>
      <c r="W1730" s="41"/>
      <c r="X1730" s="41"/>
      <c r="Y1730" s="41"/>
      <c r="Z1730" s="41"/>
      <c r="AA1730" s="41"/>
      <c r="AB1730" s="41"/>
      <c r="AC1730" s="41"/>
      <c r="AD1730" s="41"/>
      <c r="AE1730" s="41"/>
      <c r="AR1730" s="227" t="s">
        <v>256</v>
      </c>
      <c r="AT1730" s="227" t="s">
        <v>152</v>
      </c>
      <c r="AU1730" s="227" t="s">
        <v>81</v>
      </c>
      <c r="AY1730" s="20" t="s">
        <v>149</v>
      </c>
      <c r="BE1730" s="228">
        <f>IF(N1730="základní",J1730,0)</f>
        <v>0</v>
      </c>
      <c r="BF1730" s="228">
        <f>IF(N1730="snížená",J1730,0)</f>
        <v>0</v>
      </c>
      <c r="BG1730" s="228">
        <f>IF(N1730="zákl. přenesená",J1730,0)</f>
        <v>0</v>
      </c>
      <c r="BH1730" s="228">
        <f>IF(N1730="sníž. přenesená",J1730,0)</f>
        <v>0</v>
      </c>
      <c r="BI1730" s="228">
        <f>IF(N1730="nulová",J1730,0)</f>
        <v>0</v>
      </c>
      <c r="BJ1730" s="20" t="s">
        <v>77</v>
      </c>
      <c r="BK1730" s="228">
        <f>ROUND(I1730*H1730,2)</f>
        <v>0</v>
      </c>
      <c r="BL1730" s="20" t="s">
        <v>256</v>
      </c>
      <c r="BM1730" s="227" t="s">
        <v>1920</v>
      </c>
    </row>
    <row r="1731" s="2" customFormat="1">
      <c r="A1731" s="41"/>
      <c r="B1731" s="42"/>
      <c r="C1731" s="43"/>
      <c r="D1731" s="229" t="s">
        <v>159</v>
      </c>
      <c r="E1731" s="43"/>
      <c r="F1731" s="230" t="s">
        <v>1921</v>
      </c>
      <c r="G1731" s="43"/>
      <c r="H1731" s="43"/>
      <c r="I1731" s="231"/>
      <c r="J1731" s="43"/>
      <c r="K1731" s="43"/>
      <c r="L1731" s="47"/>
      <c r="M1731" s="232"/>
      <c r="N1731" s="233"/>
      <c r="O1731" s="87"/>
      <c r="P1731" s="87"/>
      <c r="Q1731" s="87"/>
      <c r="R1731" s="87"/>
      <c r="S1731" s="87"/>
      <c r="T1731" s="88"/>
      <c r="U1731" s="41"/>
      <c r="V1731" s="41"/>
      <c r="W1731" s="41"/>
      <c r="X1731" s="41"/>
      <c r="Y1731" s="41"/>
      <c r="Z1731" s="41"/>
      <c r="AA1731" s="41"/>
      <c r="AB1731" s="41"/>
      <c r="AC1731" s="41"/>
      <c r="AD1731" s="41"/>
      <c r="AE1731" s="41"/>
      <c r="AT1731" s="20" t="s">
        <v>159</v>
      </c>
      <c r="AU1731" s="20" t="s">
        <v>81</v>
      </c>
    </row>
    <row r="1732" s="12" customFormat="1" ht="22.8" customHeight="1">
      <c r="A1732" s="12"/>
      <c r="B1732" s="200"/>
      <c r="C1732" s="201"/>
      <c r="D1732" s="202" t="s">
        <v>72</v>
      </c>
      <c r="E1732" s="214" t="s">
        <v>315</v>
      </c>
      <c r="F1732" s="214" t="s">
        <v>316</v>
      </c>
      <c r="G1732" s="201"/>
      <c r="H1732" s="201"/>
      <c r="I1732" s="204"/>
      <c r="J1732" s="215">
        <f>BK1732</f>
        <v>0</v>
      </c>
      <c r="K1732" s="201"/>
      <c r="L1732" s="206"/>
      <c r="M1732" s="207"/>
      <c r="N1732" s="208"/>
      <c r="O1732" s="208"/>
      <c r="P1732" s="209">
        <f>SUM(P1733:P2029)</f>
        <v>0</v>
      </c>
      <c r="Q1732" s="208"/>
      <c r="R1732" s="209">
        <f>SUM(R1733:R2029)</f>
        <v>35.107639169999992</v>
      </c>
      <c r="S1732" s="208"/>
      <c r="T1732" s="210">
        <f>SUM(T1733:T2029)</f>
        <v>0</v>
      </c>
      <c r="U1732" s="12"/>
      <c r="V1732" s="12"/>
      <c r="W1732" s="12"/>
      <c r="X1732" s="12"/>
      <c r="Y1732" s="12"/>
      <c r="Z1732" s="12"/>
      <c r="AA1732" s="12"/>
      <c r="AB1732" s="12"/>
      <c r="AC1732" s="12"/>
      <c r="AD1732" s="12"/>
      <c r="AE1732" s="12"/>
      <c r="AR1732" s="211" t="s">
        <v>81</v>
      </c>
      <c r="AT1732" s="212" t="s">
        <v>72</v>
      </c>
      <c r="AU1732" s="212" t="s">
        <v>77</v>
      </c>
      <c r="AY1732" s="211" t="s">
        <v>149</v>
      </c>
      <c r="BK1732" s="213">
        <f>SUM(BK1733:BK2029)</f>
        <v>0</v>
      </c>
    </row>
    <row r="1733" s="2" customFormat="1" ht="37.8" customHeight="1">
      <c r="A1733" s="41"/>
      <c r="B1733" s="42"/>
      <c r="C1733" s="216" t="s">
        <v>1922</v>
      </c>
      <c r="D1733" s="216" t="s">
        <v>152</v>
      </c>
      <c r="E1733" s="217" t="s">
        <v>1923</v>
      </c>
      <c r="F1733" s="218" t="s">
        <v>1924</v>
      </c>
      <c r="G1733" s="219" t="s">
        <v>155</v>
      </c>
      <c r="H1733" s="220">
        <v>0.080000000000000002</v>
      </c>
      <c r="I1733" s="221"/>
      <c r="J1733" s="222">
        <f>ROUND(I1733*H1733,2)</f>
        <v>0</v>
      </c>
      <c r="K1733" s="218" t="s">
        <v>156</v>
      </c>
      <c r="L1733" s="47"/>
      <c r="M1733" s="223" t="s">
        <v>21</v>
      </c>
      <c r="N1733" s="224" t="s">
        <v>44</v>
      </c>
      <c r="O1733" s="87"/>
      <c r="P1733" s="225">
        <f>O1733*H1733</f>
        <v>0</v>
      </c>
      <c r="Q1733" s="225">
        <v>0.0060000000000000001</v>
      </c>
      <c r="R1733" s="225">
        <f>Q1733*H1733</f>
        <v>0.00048000000000000001</v>
      </c>
      <c r="S1733" s="225">
        <v>0</v>
      </c>
      <c r="T1733" s="226">
        <f>S1733*H1733</f>
        <v>0</v>
      </c>
      <c r="U1733" s="41"/>
      <c r="V1733" s="41"/>
      <c r="W1733" s="41"/>
      <c r="X1733" s="41"/>
      <c r="Y1733" s="41"/>
      <c r="Z1733" s="41"/>
      <c r="AA1733" s="41"/>
      <c r="AB1733" s="41"/>
      <c r="AC1733" s="41"/>
      <c r="AD1733" s="41"/>
      <c r="AE1733" s="41"/>
      <c r="AR1733" s="227" t="s">
        <v>256</v>
      </c>
      <c r="AT1733" s="227" t="s">
        <v>152</v>
      </c>
      <c r="AU1733" s="227" t="s">
        <v>81</v>
      </c>
      <c r="AY1733" s="20" t="s">
        <v>149</v>
      </c>
      <c r="BE1733" s="228">
        <f>IF(N1733="základní",J1733,0)</f>
        <v>0</v>
      </c>
      <c r="BF1733" s="228">
        <f>IF(N1733="snížená",J1733,0)</f>
        <v>0</v>
      </c>
      <c r="BG1733" s="228">
        <f>IF(N1733="zákl. přenesená",J1733,0)</f>
        <v>0</v>
      </c>
      <c r="BH1733" s="228">
        <f>IF(N1733="sníž. přenesená",J1733,0)</f>
        <v>0</v>
      </c>
      <c r="BI1733" s="228">
        <f>IF(N1733="nulová",J1733,0)</f>
        <v>0</v>
      </c>
      <c r="BJ1733" s="20" t="s">
        <v>77</v>
      </c>
      <c r="BK1733" s="228">
        <f>ROUND(I1733*H1733,2)</f>
        <v>0</v>
      </c>
      <c r="BL1733" s="20" t="s">
        <v>256</v>
      </c>
      <c r="BM1733" s="227" t="s">
        <v>1925</v>
      </c>
    </row>
    <row r="1734" s="2" customFormat="1">
      <c r="A1734" s="41"/>
      <c r="B1734" s="42"/>
      <c r="C1734" s="43"/>
      <c r="D1734" s="229" t="s">
        <v>159</v>
      </c>
      <c r="E1734" s="43"/>
      <c r="F1734" s="230" t="s">
        <v>1926</v>
      </c>
      <c r="G1734" s="43"/>
      <c r="H1734" s="43"/>
      <c r="I1734" s="231"/>
      <c r="J1734" s="43"/>
      <c r="K1734" s="43"/>
      <c r="L1734" s="47"/>
      <c r="M1734" s="232"/>
      <c r="N1734" s="233"/>
      <c r="O1734" s="87"/>
      <c r="P1734" s="87"/>
      <c r="Q1734" s="87"/>
      <c r="R1734" s="87"/>
      <c r="S1734" s="87"/>
      <c r="T1734" s="88"/>
      <c r="U1734" s="41"/>
      <c r="V1734" s="41"/>
      <c r="W1734" s="41"/>
      <c r="X1734" s="41"/>
      <c r="Y1734" s="41"/>
      <c r="Z1734" s="41"/>
      <c r="AA1734" s="41"/>
      <c r="AB1734" s="41"/>
      <c r="AC1734" s="41"/>
      <c r="AD1734" s="41"/>
      <c r="AE1734" s="41"/>
      <c r="AT1734" s="20" t="s">
        <v>159</v>
      </c>
      <c r="AU1734" s="20" t="s">
        <v>81</v>
      </c>
    </row>
    <row r="1735" s="13" customFormat="1">
      <c r="A1735" s="13"/>
      <c r="B1735" s="234"/>
      <c r="C1735" s="235"/>
      <c r="D1735" s="236" t="s">
        <v>161</v>
      </c>
      <c r="E1735" s="237" t="s">
        <v>21</v>
      </c>
      <c r="F1735" s="238" t="s">
        <v>1927</v>
      </c>
      <c r="G1735" s="235"/>
      <c r="H1735" s="237" t="s">
        <v>21</v>
      </c>
      <c r="I1735" s="239"/>
      <c r="J1735" s="235"/>
      <c r="K1735" s="235"/>
      <c r="L1735" s="240"/>
      <c r="M1735" s="241"/>
      <c r="N1735" s="242"/>
      <c r="O1735" s="242"/>
      <c r="P1735" s="242"/>
      <c r="Q1735" s="242"/>
      <c r="R1735" s="242"/>
      <c r="S1735" s="242"/>
      <c r="T1735" s="243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T1735" s="244" t="s">
        <v>161</v>
      </c>
      <c r="AU1735" s="244" t="s">
        <v>81</v>
      </c>
      <c r="AV1735" s="13" t="s">
        <v>77</v>
      </c>
      <c r="AW1735" s="13" t="s">
        <v>34</v>
      </c>
      <c r="AX1735" s="13" t="s">
        <v>73</v>
      </c>
      <c r="AY1735" s="244" t="s">
        <v>149</v>
      </c>
    </row>
    <row r="1736" s="14" customFormat="1">
      <c r="A1736" s="14"/>
      <c r="B1736" s="245"/>
      <c r="C1736" s="246"/>
      <c r="D1736" s="236" t="s">
        <v>161</v>
      </c>
      <c r="E1736" s="247" t="s">
        <v>21</v>
      </c>
      <c r="F1736" s="248" t="s">
        <v>1928</v>
      </c>
      <c r="G1736" s="246"/>
      <c r="H1736" s="249">
        <v>0.080000000000000002</v>
      </c>
      <c r="I1736" s="250"/>
      <c r="J1736" s="246"/>
      <c r="K1736" s="246"/>
      <c r="L1736" s="251"/>
      <c r="M1736" s="252"/>
      <c r="N1736" s="253"/>
      <c r="O1736" s="253"/>
      <c r="P1736" s="253"/>
      <c r="Q1736" s="253"/>
      <c r="R1736" s="253"/>
      <c r="S1736" s="253"/>
      <c r="T1736" s="254"/>
      <c r="U1736" s="14"/>
      <c r="V1736" s="14"/>
      <c r="W1736" s="14"/>
      <c r="X1736" s="14"/>
      <c r="Y1736" s="14"/>
      <c r="Z1736" s="14"/>
      <c r="AA1736" s="14"/>
      <c r="AB1736" s="14"/>
      <c r="AC1736" s="14"/>
      <c r="AD1736" s="14"/>
      <c r="AE1736" s="14"/>
      <c r="AT1736" s="255" t="s">
        <v>161</v>
      </c>
      <c r="AU1736" s="255" t="s">
        <v>81</v>
      </c>
      <c r="AV1736" s="14" t="s">
        <v>81</v>
      </c>
      <c r="AW1736" s="14" t="s">
        <v>34</v>
      </c>
      <c r="AX1736" s="14" t="s">
        <v>73</v>
      </c>
      <c r="AY1736" s="255" t="s">
        <v>149</v>
      </c>
    </row>
    <row r="1737" s="15" customFormat="1">
      <c r="A1737" s="15"/>
      <c r="B1737" s="256"/>
      <c r="C1737" s="257"/>
      <c r="D1737" s="236" t="s">
        <v>161</v>
      </c>
      <c r="E1737" s="258" t="s">
        <v>21</v>
      </c>
      <c r="F1737" s="259" t="s">
        <v>164</v>
      </c>
      <c r="G1737" s="257"/>
      <c r="H1737" s="260">
        <v>0.080000000000000002</v>
      </c>
      <c r="I1737" s="261"/>
      <c r="J1737" s="257"/>
      <c r="K1737" s="257"/>
      <c r="L1737" s="262"/>
      <c r="M1737" s="263"/>
      <c r="N1737" s="264"/>
      <c r="O1737" s="264"/>
      <c r="P1737" s="264"/>
      <c r="Q1737" s="264"/>
      <c r="R1737" s="264"/>
      <c r="S1737" s="264"/>
      <c r="T1737" s="265"/>
      <c r="U1737" s="15"/>
      <c r="V1737" s="15"/>
      <c r="W1737" s="15"/>
      <c r="X1737" s="15"/>
      <c r="Y1737" s="15"/>
      <c r="Z1737" s="15"/>
      <c r="AA1737" s="15"/>
      <c r="AB1737" s="15"/>
      <c r="AC1737" s="15"/>
      <c r="AD1737" s="15"/>
      <c r="AE1737" s="15"/>
      <c r="AT1737" s="266" t="s">
        <v>161</v>
      </c>
      <c r="AU1737" s="266" t="s">
        <v>81</v>
      </c>
      <c r="AV1737" s="15" t="s">
        <v>157</v>
      </c>
      <c r="AW1737" s="15" t="s">
        <v>34</v>
      </c>
      <c r="AX1737" s="15" t="s">
        <v>77</v>
      </c>
      <c r="AY1737" s="266" t="s">
        <v>149</v>
      </c>
    </row>
    <row r="1738" s="2" customFormat="1" ht="24.15" customHeight="1">
      <c r="A1738" s="41"/>
      <c r="B1738" s="42"/>
      <c r="C1738" s="278" t="s">
        <v>1929</v>
      </c>
      <c r="D1738" s="278" t="s">
        <v>229</v>
      </c>
      <c r="E1738" s="279" t="s">
        <v>325</v>
      </c>
      <c r="F1738" s="280" t="s">
        <v>326</v>
      </c>
      <c r="G1738" s="281" t="s">
        <v>327</v>
      </c>
      <c r="H1738" s="282">
        <v>0.084000000000000005</v>
      </c>
      <c r="I1738" s="283"/>
      <c r="J1738" s="284">
        <f>ROUND(I1738*H1738,2)</f>
        <v>0</v>
      </c>
      <c r="K1738" s="280" t="s">
        <v>156</v>
      </c>
      <c r="L1738" s="285"/>
      <c r="M1738" s="286" t="s">
        <v>21</v>
      </c>
      <c r="N1738" s="287" t="s">
        <v>44</v>
      </c>
      <c r="O1738" s="87"/>
      <c r="P1738" s="225">
        <f>O1738*H1738</f>
        <v>0</v>
      </c>
      <c r="Q1738" s="225">
        <v>0.029999999999999999</v>
      </c>
      <c r="R1738" s="225">
        <f>Q1738*H1738</f>
        <v>0.0025200000000000001</v>
      </c>
      <c r="S1738" s="225">
        <v>0</v>
      </c>
      <c r="T1738" s="226">
        <f>S1738*H1738</f>
        <v>0</v>
      </c>
      <c r="U1738" s="41"/>
      <c r="V1738" s="41"/>
      <c r="W1738" s="41"/>
      <c r="X1738" s="41"/>
      <c r="Y1738" s="41"/>
      <c r="Z1738" s="41"/>
      <c r="AA1738" s="41"/>
      <c r="AB1738" s="41"/>
      <c r="AC1738" s="41"/>
      <c r="AD1738" s="41"/>
      <c r="AE1738" s="41"/>
      <c r="AR1738" s="227" t="s">
        <v>328</v>
      </c>
      <c r="AT1738" s="227" t="s">
        <v>229</v>
      </c>
      <c r="AU1738" s="227" t="s">
        <v>81</v>
      </c>
      <c r="AY1738" s="20" t="s">
        <v>149</v>
      </c>
      <c r="BE1738" s="228">
        <f>IF(N1738="základní",J1738,0)</f>
        <v>0</v>
      </c>
      <c r="BF1738" s="228">
        <f>IF(N1738="snížená",J1738,0)</f>
        <v>0</v>
      </c>
      <c r="BG1738" s="228">
        <f>IF(N1738="zákl. přenesená",J1738,0)</f>
        <v>0</v>
      </c>
      <c r="BH1738" s="228">
        <f>IF(N1738="sníž. přenesená",J1738,0)</f>
        <v>0</v>
      </c>
      <c r="BI1738" s="228">
        <f>IF(N1738="nulová",J1738,0)</f>
        <v>0</v>
      </c>
      <c r="BJ1738" s="20" t="s">
        <v>77</v>
      </c>
      <c r="BK1738" s="228">
        <f>ROUND(I1738*H1738,2)</f>
        <v>0</v>
      </c>
      <c r="BL1738" s="20" t="s">
        <v>256</v>
      </c>
      <c r="BM1738" s="227" t="s">
        <v>1930</v>
      </c>
    </row>
    <row r="1739" s="13" customFormat="1">
      <c r="A1739" s="13"/>
      <c r="B1739" s="234"/>
      <c r="C1739" s="235"/>
      <c r="D1739" s="236" t="s">
        <v>161</v>
      </c>
      <c r="E1739" s="237" t="s">
        <v>21</v>
      </c>
      <c r="F1739" s="238" t="s">
        <v>1931</v>
      </c>
      <c r="G1739" s="235"/>
      <c r="H1739" s="237" t="s">
        <v>21</v>
      </c>
      <c r="I1739" s="239"/>
      <c r="J1739" s="235"/>
      <c r="K1739" s="235"/>
      <c r="L1739" s="240"/>
      <c r="M1739" s="241"/>
      <c r="N1739" s="242"/>
      <c r="O1739" s="242"/>
      <c r="P1739" s="242"/>
      <c r="Q1739" s="242"/>
      <c r="R1739" s="242"/>
      <c r="S1739" s="242"/>
      <c r="T1739" s="243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T1739" s="244" t="s">
        <v>161</v>
      </c>
      <c r="AU1739" s="244" t="s">
        <v>81</v>
      </c>
      <c r="AV1739" s="13" t="s">
        <v>77</v>
      </c>
      <c r="AW1739" s="13" t="s">
        <v>34</v>
      </c>
      <c r="AX1739" s="13" t="s">
        <v>73</v>
      </c>
      <c r="AY1739" s="244" t="s">
        <v>149</v>
      </c>
    </row>
    <row r="1740" s="14" customFormat="1">
      <c r="A1740" s="14"/>
      <c r="B1740" s="245"/>
      <c r="C1740" s="246"/>
      <c r="D1740" s="236" t="s">
        <v>161</v>
      </c>
      <c r="E1740" s="247" t="s">
        <v>21</v>
      </c>
      <c r="F1740" s="248" t="s">
        <v>1932</v>
      </c>
      <c r="G1740" s="246"/>
      <c r="H1740" s="249">
        <v>0.084000000000000005</v>
      </c>
      <c r="I1740" s="250"/>
      <c r="J1740" s="246"/>
      <c r="K1740" s="246"/>
      <c r="L1740" s="251"/>
      <c r="M1740" s="252"/>
      <c r="N1740" s="253"/>
      <c r="O1740" s="253"/>
      <c r="P1740" s="253"/>
      <c r="Q1740" s="253"/>
      <c r="R1740" s="253"/>
      <c r="S1740" s="253"/>
      <c r="T1740" s="254"/>
      <c r="U1740" s="14"/>
      <c r="V1740" s="14"/>
      <c r="W1740" s="14"/>
      <c r="X1740" s="14"/>
      <c r="Y1740" s="14"/>
      <c r="Z1740" s="14"/>
      <c r="AA1740" s="14"/>
      <c r="AB1740" s="14"/>
      <c r="AC1740" s="14"/>
      <c r="AD1740" s="14"/>
      <c r="AE1740" s="14"/>
      <c r="AT1740" s="255" t="s">
        <v>161</v>
      </c>
      <c r="AU1740" s="255" t="s">
        <v>81</v>
      </c>
      <c r="AV1740" s="14" t="s">
        <v>81</v>
      </c>
      <c r="AW1740" s="14" t="s">
        <v>34</v>
      </c>
      <c r="AX1740" s="14" t="s">
        <v>73</v>
      </c>
      <c r="AY1740" s="255" t="s">
        <v>149</v>
      </c>
    </row>
    <row r="1741" s="15" customFormat="1">
      <c r="A1741" s="15"/>
      <c r="B1741" s="256"/>
      <c r="C1741" s="257"/>
      <c r="D1741" s="236" t="s">
        <v>161</v>
      </c>
      <c r="E1741" s="258" t="s">
        <v>21</v>
      </c>
      <c r="F1741" s="259" t="s">
        <v>164</v>
      </c>
      <c r="G1741" s="257"/>
      <c r="H1741" s="260">
        <v>0.084000000000000005</v>
      </c>
      <c r="I1741" s="261"/>
      <c r="J1741" s="257"/>
      <c r="K1741" s="257"/>
      <c r="L1741" s="262"/>
      <c r="M1741" s="263"/>
      <c r="N1741" s="264"/>
      <c r="O1741" s="264"/>
      <c r="P1741" s="264"/>
      <c r="Q1741" s="264"/>
      <c r="R1741" s="264"/>
      <c r="S1741" s="264"/>
      <c r="T1741" s="265"/>
      <c r="U1741" s="15"/>
      <c r="V1741" s="15"/>
      <c r="W1741" s="15"/>
      <c r="X1741" s="15"/>
      <c r="Y1741" s="15"/>
      <c r="Z1741" s="15"/>
      <c r="AA1741" s="15"/>
      <c r="AB1741" s="15"/>
      <c r="AC1741" s="15"/>
      <c r="AD1741" s="15"/>
      <c r="AE1741" s="15"/>
      <c r="AT1741" s="266" t="s">
        <v>161</v>
      </c>
      <c r="AU1741" s="266" t="s">
        <v>81</v>
      </c>
      <c r="AV1741" s="15" t="s">
        <v>157</v>
      </c>
      <c r="AW1741" s="15" t="s">
        <v>34</v>
      </c>
      <c r="AX1741" s="15" t="s">
        <v>77</v>
      </c>
      <c r="AY1741" s="266" t="s">
        <v>149</v>
      </c>
    </row>
    <row r="1742" s="2" customFormat="1" ht="49.05" customHeight="1">
      <c r="A1742" s="41"/>
      <c r="B1742" s="42"/>
      <c r="C1742" s="216" t="s">
        <v>1933</v>
      </c>
      <c r="D1742" s="216" t="s">
        <v>152</v>
      </c>
      <c r="E1742" s="217" t="s">
        <v>1934</v>
      </c>
      <c r="F1742" s="218" t="s">
        <v>1935</v>
      </c>
      <c r="G1742" s="219" t="s">
        <v>155</v>
      </c>
      <c r="H1742" s="220">
        <v>1444.1949999999999</v>
      </c>
      <c r="I1742" s="221"/>
      <c r="J1742" s="222">
        <f>ROUND(I1742*H1742,2)</f>
        <v>0</v>
      </c>
      <c r="K1742" s="218" t="s">
        <v>156</v>
      </c>
      <c r="L1742" s="47"/>
      <c r="M1742" s="223" t="s">
        <v>21</v>
      </c>
      <c r="N1742" s="224" t="s">
        <v>44</v>
      </c>
      <c r="O1742" s="87"/>
      <c r="P1742" s="225">
        <f>O1742*H1742</f>
        <v>0</v>
      </c>
      <c r="Q1742" s="225">
        <v>0.0060299999999999998</v>
      </c>
      <c r="R1742" s="225">
        <f>Q1742*H1742</f>
        <v>8.7084958499999985</v>
      </c>
      <c r="S1742" s="225">
        <v>0</v>
      </c>
      <c r="T1742" s="226">
        <f>S1742*H1742</f>
        <v>0</v>
      </c>
      <c r="U1742" s="41"/>
      <c r="V1742" s="41"/>
      <c r="W1742" s="41"/>
      <c r="X1742" s="41"/>
      <c r="Y1742" s="41"/>
      <c r="Z1742" s="41"/>
      <c r="AA1742" s="41"/>
      <c r="AB1742" s="41"/>
      <c r="AC1742" s="41"/>
      <c r="AD1742" s="41"/>
      <c r="AE1742" s="41"/>
      <c r="AR1742" s="227" t="s">
        <v>256</v>
      </c>
      <c r="AT1742" s="227" t="s">
        <v>152</v>
      </c>
      <c r="AU1742" s="227" t="s">
        <v>81</v>
      </c>
      <c r="AY1742" s="20" t="s">
        <v>149</v>
      </c>
      <c r="BE1742" s="228">
        <f>IF(N1742="základní",J1742,0)</f>
        <v>0</v>
      </c>
      <c r="BF1742" s="228">
        <f>IF(N1742="snížená",J1742,0)</f>
        <v>0</v>
      </c>
      <c r="BG1742" s="228">
        <f>IF(N1742="zákl. přenesená",J1742,0)</f>
        <v>0</v>
      </c>
      <c r="BH1742" s="228">
        <f>IF(N1742="sníž. přenesená",J1742,0)</f>
        <v>0</v>
      </c>
      <c r="BI1742" s="228">
        <f>IF(N1742="nulová",J1742,0)</f>
        <v>0</v>
      </c>
      <c r="BJ1742" s="20" t="s">
        <v>77</v>
      </c>
      <c r="BK1742" s="228">
        <f>ROUND(I1742*H1742,2)</f>
        <v>0</v>
      </c>
      <c r="BL1742" s="20" t="s">
        <v>256</v>
      </c>
      <c r="BM1742" s="227" t="s">
        <v>1936</v>
      </c>
    </row>
    <row r="1743" s="2" customFormat="1">
      <c r="A1743" s="41"/>
      <c r="B1743" s="42"/>
      <c r="C1743" s="43"/>
      <c r="D1743" s="229" t="s">
        <v>159</v>
      </c>
      <c r="E1743" s="43"/>
      <c r="F1743" s="230" t="s">
        <v>1937</v>
      </c>
      <c r="G1743" s="43"/>
      <c r="H1743" s="43"/>
      <c r="I1743" s="231"/>
      <c r="J1743" s="43"/>
      <c r="K1743" s="43"/>
      <c r="L1743" s="47"/>
      <c r="M1743" s="232"/>
      <c r="N1743" s="233"/>
      <c r="O1743" s="87"/>
      <c r="P1743" s="87"/>
      <c r="Q1743" s="87"/>
      <c r="R1743" s="87"/>
      <c r="S1743" s="87"/>
      <c r="T1743" s="88"/>
      <c r="U1743" s="41"/>
      <c r="V1743" s="41"/>
      <c r="W1743" s="41"/>
      <c r="X1743" s="41"/>
      <c r="Y1743" s="41"/>
      <c r="Z1743" s="41"/>
      <c r="AA1743" s="41"/>
      <c r="AB1743" s="41"/>
      <c r="AC1743" s="41"/>
      <c r="AD1743" s="41"/>
      <c r="AE1743" s="41"/>
      <c r="AT1743" s="20" t="s">
        <v>159</v>
      </c>
      <c r="AU1743" s="20" t="s">
        <v>81</v>
      </c>
    </row>
    <row r="1744" s="13" customFormat="1">
      <c r="A1744" s="13"/>
      <c r="B1744" s="234"/>
      <c r="C1744" s="235"/>
      <c r="D1744" s="236" t="s">
        <v>161</v>
      </c>
      <c r="E1744" s="237" t="s">
        <v>21</v>
      </c>
      <c r="F1744" s="238" t="s">
        <v>1411</v>
      </c>
      <c r="G1744" s="235"/>
      <c r="H1744" s="237" t="s">
        <v>21</v>
      </c>
      <c r="I1744" s="239"/>
      <c r="J1744" s="235"/>
      <c r="K1744" s="235"/>
      <c r="L1744" s="240"/>
      <c r="M1744" s="241"/>
      <c r="N1744" s="242"/>
      <c r="O1744" s="242"/>
      <c r="P1744" s="242"/>
      <c r="Q1744" s="242"/>
      <c r="R1744" s="242"/>
      <c r="S1744" s="242"/>
      <c r="T1744" s="243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T1744" s="244" t="s">
        <v>161</v>
      </c>
      <c r="AU1744" s="244" t="s">
        <v>81</v>
      </c>
      <c r="AV1744" s="13" t="s">
        <v>77</v>
      </c>
      <c r="AW1744" s="13" t="s">
        <v>34</v>
      </c>
      <c r="AX1744" s="13" t="s">
        <v>73</v>
      </c>
      <c r="AY1744" s="244" t="s">
        <v>149</v>
      </c>
    </row>
    <row r="1745" s="13" customFormat="1">
      <c r="A1745" s="13"/>
      <c r="B1745" s="234"/>
      <c r="C1745" s="235"/>
      <c r="D1745" s="236" t="s">
        <v>161</v>
      </c>
      <c r="E1745" s="237" t="s">
        <v>21</v>
      </c>
      <c r="F1745" s="238" t="s">
        <v>1412</v>
      </c>
      <c r="G1745" s="235"/>
      <c r="H1745" s="237" t="s">
        <v>21</v>
      </c>
      <c r="I1745" s="239"/>
      <c r="J1745" s="235"/>
      <c r="K1745" s="235"/>
      <c r="L1745" s="240"/>
      <c r="M1745" s="241"/>
      <c r="N1745" s="242"/>
      <c r="O1745" s="242"/>
      <c r="P1745" s="242"/>
      <c r="Q1745" s="242"/>
      <c r="R1745" s="242"/>
      <c r="S1745" s="242"/>
      <c r="T1745" s="243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T1745" s="244" t="s">
        <v>161</v>
      </c>
      <c r="AU1745" s="244" t="s">
        <v>81</v>
      </c>
      <c r="AV1745" s="13" t="s">
        <v>77</v>
      </c>
      <c r="AW1745" s="13" t="s">
        <v>34</v>
      </c>
      <c r="AX1745" s="13" t="s">
        <v>73</v>
      </c>
      <c r="AY1745" s="244" t="s">
        <v>149</v>
      </c>
    </row>
    <row r="1746" s="14" customFormat="1">
      <c r="A1746" s="14"/>
      <c r="B1746" s="245"/>
      <c r="C1746" s="246"/>
      <c r="D1746" s="236" t="s">
        <v>161</v>
      </c>
      <c r="E1746" s="247" t="s">
        <v>21</v>
      </c>
      <c r="F1746" s="248" t="s">
        <v>1413</v>
      </c>
      <c r="G1746" s="246"/>
      <c r="H1746" s="249">
        <v>1050.7000000000001</v>
      </c>
      <c r="I1746" s="250"/>
      <c r="J1746" s="246"/>
      <c r="K1746" s="246"/>
      <c r="L1746" s="251"/>
      <c r="M1746" s="252"/>
      <c r="N1746" s="253"/>
      <c r="O1746" s="253"/>
      <c r="P1746" s="253"/>
      <c r="Q1746" s="253"/>
      <c r="R1746" s="253"/>
      <c r="S1746" s="253"/>
      <c r="T1746" s="254"/>
      <c r="U1746" s="14"/>
      <c r="V1746" s="14"/>
      <c r="W1746" s="14"/>
      <c r="X1746" s="14"/>
      <c r="Y1746" s="14"/>
      <c r="Z1746" s="14"/>
      <c r="AA1746" s="14"/>
      <c r="AB1746" s="14"/>
      <c r="AC1746" s="14"/>
      <c r="AD1746" s="14"/>
      <c r="AE1746" s="14"/>
      <c r="AT1746" s="255" t="s">
        <v>161</v>
      </c>
      <c r="AU1746" s="255" t="s">
        <v>81</v>
      </c>
      <c r="AV1746" s="14" t="s">
        <v>81</v>
      </c>
      <c r="AW1746" s="14" t="s">
        <v>34</v>
      </c>
      <c r="AX1746" s="14" t="s">
        <v>73</v>
      </c>
      <c r="AY1746" s="255" t="s">
        <v>149</v>
      </c>
    </row>
    <row r="1747" s="13" customFormat="1">
      <c r="A1747" s="13"/>
      <c r="B1747" s="234"/>
      <c r="C1747" s="235"/>
      <c r="D1747" s="236" t="s">
        <v>161</v>
      </c>
      <c r="E1747" s="237" t="s">
        <v>21</v>
      </c>
      <c r="F1747" s="238" t="s">
        <v>1414</v>
      </c>
      <c r="G1747" s="235"/>
      <c r="H1747" s="237" t="s">
        <v>21</v>
      </c>
      <c r="I1747" s="239"/>
      <c r="J1747" s="235"/>
      <c r="K1747" s="235"/>
      <c r="L1747" s="240"/>
      <c r="M1747" s="241"/>
      <c r="N1747" s="242"/>
      <c r="O1747" s="242"/>
      <c r="P1747" s="242"/>
      <c r="Q1747" s="242"/>
      <c r="R1747" s="242"/>
      <c r="S1747" s="242"/>
      <c r="T1747" s="243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T1747" s="244" t="s">
        <v>161</v>
      </c>
      <c r="AU1747" s="244" t="s">
        <v>81</v>
      </c>
      <c r="AV1747" s="13" t="s">
        <v>77</v>
      </c>
      <c r="AW1747" s="13" t="s">
        <v>34</v>
      </c>
      <c r="AX1747" s="13" t="s">
        <v>73</v>
      </c>
      <c r="AY1747" s="244" t="s">
        <v>149</v>
      </c>
    </row>
    <row r="1748" s="13" customFormat="1">
      <c r="A1748" s="13"/>
      <c r="B1748" s="234"/>
      <c r="C1748" s="235"/>
      <c r="D1748" s="236" t="s">
        <v>161</v>
      </c>
      <c r="E1748" s="237" t="s">
        <v>21</v>
      </c>
      <c r="F1748" s="238" t="s">
        <v>1938</v>
      </c>
      <c r="G1748" s="235"/>
      <c r="H1748" s="237" t="s">
        <v>21</v>
      </c>
      <c r="I1748" s="239"/>
      <c r="J1748" s="235"/>
      <c r="K1748" s="235"/>
      <c r="L1748" s="240"/>
      <c r="M1748" s="241"/>
      <c r="N1748" s="242"/>
      <c r="O1748" s="242"/>
      <c r="P1748" s="242"/>
      <c r="Q1748" s="242"/>
      <c r="R1748" s="242"/>
      <c r="S1748" s="242"/>
      <c r="T1748" s="243"/>
      <c r="U1748" s="13"/>
      <c r="V1748" s="13"/>
      <c r="W1748" s="13"/>
      <c r="X1748" s="13"/>
      <c r="Y1748" s="13"/>
      <c r="Z1748" s="13"/>
      <c r="AA1748" s="13"/>
      <c r="AB1748" s="13"/>
      <c r="AC1748" s="13"/>
      <c r="AD1748" s="13"/>
      <c r="AE1748" s="13"/>
      <c r="AT1748" s="244" t="s">
        <v>161</v>
      </c>
      <c r="AU1748" s="244" t="s">
        <v>81</v>
      </c>
      <c r="AV1748" s="13" t="s">
        <v>77</v>
      </c>
      <c r="AW1748" s="13" t="s">
        <v>34</v>
      </c>
      <c r="AX1748" s="13" t="s">
        <v>73</v>
      </c>
      <c r="AY1748" s="244" t="s">
        <v>149</v>
      </c>
    </row>
    <row r="1749" s="14" customFormat="1">
      <c r="A1749" s="14"/>
      <c r="B1749" s="245"/>
      <c r="C1749" s="246"/>
      <c r="D1749" s="236" t="s">
        <v>161</v>
      </c>
      <c r="E1749" s="247" t="s">
        <v>21</v>
      </c>
      <c r="F1749" s="248" t="s">
        <v>1416</v>
      </c>
      <c r="G1749" s="246"/>
      <c r="H1749" s="249">
        <v>-70.200000000000003</v>
      </c>
      <c r="I1749" s="250"/>
      <c r="J1749" s="246"/>
      <c r="K1749" s="246"/>
      <c r="L1749" s="251"/>
      <c r="M1749" s="252"/>
      <c r="N1749" s="253"/>
      <c r="O1749" s="253"/>
      <c r="P1749" s="253"/>
      <c r="Q1749" s="253"/>
      <c r="R1749" s="253"/>
      <c r="S1749" s="253"/>
      <c r="T1749" s="254"/>
      <c r="U1749" s="14"/>
      <c r="V1749" s="14"/>
      <c r="W1749" s="14"/>
      <c r="X1749" s="14"/>
      <c r="Y1749" s="14"/>
      <c r="Z1749" s="14"/>
      <c r="AA1749" s="14"/>
      <c r="AB1749" s="14"/>
      <c r="AC1749" s="14"/>
      <c r="AD1749" s="14"/>
      <c r="AE1749" s="14"/>
      <c r="AT1749" s="255" t="s">
        <v>161</v>
      </c>
      <c r="AU1749" s="255" t="s">
        <v>81</v>
      </c>
      <c r="AV1749" s="14" t="s">
        <v>81</v>
      </c>
      <c r="AW1749" s="14" t="s">
        <v>34</v>
      </c>
      <c r="AX1749" s="14" t="s">
        <v>73</v>
      </c>
      <c r="AY1749" s="255" t="s">
        <v>149</v>
      </c>
    </row>
    <row r="1750" s="13" customFormat="1">
      <c r="A1750" s="13"/>
      <c r="B1750" s="234"/>
      <c r="C1750" s="235"/>
      <c r="D1750" s="236" t="s">
        <v>161</v>
      </c>
      <c r="E1750" s="237" t="s">
        <v>21</v>
      </c>
      <c r="F1750" s="238" t="s">
        <v>1939</v>
      </c>
      <c r="G1750" s="235"/>
      <c r="H1750" s="237" t="s">
        <v>21</v>
      </c>
      <c r="I1750" s="239"/>
      <c r="J1750" s="235"/>
      <c r="K1750" s="235"/>
      <c r="L1750" s="240"/>
      <c r="M1750" s="241"/>
      <c r="N1750" s="242"/>
      <c r="O1750" s="242"/>
      <c r="P1750" s="242"/>
      <c r="Q1750" s="242"/>
      <c r="R1750" s="242"/>
      <c r="S1750" s="242"/>
      <c r="T1750" s="243"/>
      <c r="U1750" s="13"/>
      <c r="V1750" s="13"/>
      <c r="W1750" s="13"/>
      <c r="X1750" s="13"/>
      <c r="Y1750" s="13"/>
      <c r="Z1750" s="13"/>
      <c r="AA1750" s="13"/>
      <c r="AB1750" s="13"/>
      <c r="AC1750" s="13"/>
      <c r="AD1750" s="13"/>
      <c r="AE1750" s="13"/>
      <c r="AT1750" s="244" t="s">
        <v>161</v>
      </c>
      <c r="AU1750" s="244" t="s">
        <v>81</v>
      </c>
      <c r="AV1750" s="13" t="s">
        <v>77</v>
      </c>
      <c r="AW1750" s="13" t="s">
        <v>34</v>
      </c>
      <c r="AX1750" s="13" t="s">
        <v>73</v>
      </c>
      <c r="AY1750" s="244" t="s">
        <v>149</v>
      </c>
    </row>
    <row r="1751" s="14" customFormat="1">
      <c r="A1751" s="14"/>
      <c r="B1751" s="245"/>
      <c r="C1751" s="246"/>
      <c r="D1751" s="236" t="s">
        <v>161</v>
      </c>
      <c r="E1751" s="247" t="s">
        <v>21</v>
      </c>
      <c r="F1751" s="248" t="s">
        <v>475</v>
      </c>
      <c r="G1751" s="246"/>
      <c r="H1751" s="249">
        <v>36.289999999999999</v>
      </c>
      <c r="I1751" s="250"/>
      <c r="J1751" s="246"/>
      <c r="K1751" s="246"/>
      <c r="L1751" s="251"/>
      <c r="M1751" s="252"/>
      <c r="N1751" s="253"/>
      <c r="O1751" s="253"/>
      <c r="P1751" s="253"/>
      <c r="Q1751" s="253"/>
      <c r="R1751" s="253"/>
      <c r="S1751" s="253"/>
      <c r="T1751" s="254"/>
      <c r="U1751" s="14"/>
      <c r="V1751" s="14"/>
      <c r="W1751" s="14"/>
      <c r="X1751" s="14"/>
      <c r="Y1751" s="14"/>
      <c r="Z1751" s="14"/>
      <c r="AA1751" s="14"/>
      <c r="AB1751" s="14"/>
      <c r="AC1751" s="14"/>
      <c r="AD1751" s="14"/>
      <c r="AE1751" s="14"/>
      <c r="AT1751" s="255" t="s">
        <v>161</v>
      </c>
      <c r="AU1751" s="255" t="s">
        <v>81</v>
      </c>
      <c r="AV1751" s="14" t="s">
        <v>81</v>
      </c>
      <c r="AW1751" s="14" t="s">
        <v>34</v>
      </c>
      <c r="AX1751" s="14" t="s">
        <v>73</v>
      </c>
      <c r="AY1751" s="255" t="s">
        <v>149</v>
      </c>
    </row>
    <row r="1752" s="13" customFormat="1">
      <c r="A1752" s="13"/>
      <c r="B1752" s="234"/>
      <c r="C1752" s="235"/>
      <c r="D1752" s="236" t="s">
        <v>161</v>
      </c>
      <c r="E1752" s="237" t="s">
        <v>21</v>
      </c>
      <c r="F1752" s="238" t="s">
        <v>1940</v>
      </c>
      <c r="G1752" s="235"/>
      <c r="H1752" s="237" t="s">
        <v>21</v>
      </c>
      <c r="I1752" s="239"/>
      <c r="J1752" s="235"/>
      <c r="K1752" s="235"/>
      <c r="L1752" s="240"/>
      <c r="M1752" s="241"/>
      <c r="N1752" s="242"/>
      <c r="O1752" s="242"/>
      <c r="P1752" s="242"/>
      <c r="Q1752" s="242"/>
      <c r="R1752" s="242"/>
      <c r="S1752" s="242"/>
      <c r="T1752" s="243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T1752" s="244" t="s">
        <v>161</v>
      </c>
      <c r="AU1752" s="244" t="s">
        <v>81</v>
      </c>
      <c r="AV1752" s="13" t="s">
        <v>77</v>
      </c>
      <c r="AW1752" s="13" t="s">
        <v>34</v>
      </c>
      <c r="AX1752" s="13" t="s">
        <v>73</v>
      </c>
      <c r="AY1752" s="244" t="s">
        <v>149</v>
      </c>
    </row>
    <row r="1753" s="13" customFormat="1">
      <c r="A1753" s="13"/>
      <c r="B1753" s="234"/>
      <c r="C1753" s="235"/>
      <c r="D1753" s="236" t="s">
        <v>161</v>
      </c>
      <c r="E1753" s="237" t="s">
        <v>21</v>
      </c>
      <c r="F1753" s="238" t="s">
        <v>1941</v>
      </c>
      <c r="G1753" s="235"/>
      <c r="H1753" s="237" t="s">
        <v>21</v>
      </c>
      <c r="I1753" s="239"/>
      <c r="J1753" s="235"/>
      <c r="K1753" s="235"/>
      <c r="L1753" s="240"/>
      <c r="M1753" s="241"/>
      <c r="N1753" s="242"/>
      <c r="O1753" s="242"/>
      <c r="P1753" s="242"/>
      <c r="Q1753" s="242"/>
      <c r="R1753" s="242"/>
      <c r="S1753" s="242"/>
      <c r="T1753" s="243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T1753" s="244" t="s">
        <v>161</v>
      </c>
      <c r="AU1753" s="244" t="s">
        <v>81</v>
      </c>
      <c r="AV1753" s="13" t="s">
        <v>77</v>
      </c>
      <c r="AW1753" s="13" t="s">
        <v>34</v>
      </c>
      <c r="AX1753" s="13" t="s">
        <v>73</v>
      </c>
      <c r="AY1753" s="244" t="s">
        <v>149</v>
      </c>
    </row>
    <row r="1754" s="14" customFormat="1">
      <c r="A1754" s="14"/>
      <c r="B1754" s="245"/>
      <c r="C1754" s="246"/>
      <c r="D1754" s="236" t="s">
        <v>161</v>
      </c>
      <c r="E1754" s="247" t="s">
        <v>21</v>
      </c>
      <c r="F1754" s="248" t="s">
        <v>1942</v>
      </c>
      <c r="G1754" s="246"/>
      <c r="H1754" s="249">
        <v>304.90499999999997</v>
      </c>
      <c r="I1754" s="250"/>
      <c r="J1754" s="246"/>
      <c r="K1754" s="246"/>
      <c r="L1754" s="251"/>
      <c r="M1754" s="252"/>
      <c r="N1754" s="253"/>
      <c r="O1754" s="253"/>
      <c r="P1754" s="253"/>
      <c r="Q1754" s="253"/>
      <c r="R1754" s="253"/>
      <c r="S1754" s="253"/>
      <c r="T1754" s="254"/>
      <c r="U1754" s="14"/>
      <c r="V1754" s="14"/>
      <c r="W1754" s="14"/>
      <c r="X1754" s="14"/>
      <c r="Y1754" s="14"/>
      <c r="Z1754" s="14"/>
      <c r="AA1754" s="14"/>
      <c r="AB1754" s="14"/>
      <c r="AC1754" s="14"/>
      <c r="AD1754" s="14"/>
      <c r="AE1754" s="14"/>
      <c r="AT1754" s="255" t="s">
        <v>161</v>
      </c>
      <c r="AU1754" s="255" t="s">
        <v>81</v>
      </c>
      <c r="AV1754" s="14" t="s">
        <v>81</v>
      </c>
      <c r="AW1754" s="14" t="s">
        <v>34</v>
      </c>
      <c r="AX1754" s="14" t="s">
        <v>73</v>
      </c>
      <c r="AY1754" s="255" t="s">
        <v>149</v>
      </c>
    </row>
    <row r="1755" s="13" customFormat="1">
      <c r="A1755" s="13"/>
      <c r="B1755" s="234"/>
      <c r="C1755" s="235"/>
      <c r="D1755" s="236" t="s">
        <v>161</v>
      </c>
      <c r="E1755" s="237" t="s">
        <v>21</v>
      </c>
      <c r="F1755" s="238" t="s">
        <v>1943</v>
      </c>
      <c r="G1755" s="235"/>
      <c r="H1755" s="237" t="s">
        <v>21</v>
      </c>
      <c r="I1755" s="239"/>
      <c r="J1755" s="235"/>
      <c r="K1755" s="235"/>
      <c r="L1755" s="240"/>
      <c r="M1755" s="241"/>
      <c r="N1755" s="242"/>
      <c r="O1755" s="242"/>
      <c r="P1755" s="242"/>
      <c r="Q1755" s="242"/>
      <c r="R1755" s="242"/>
      <c r="S1755" s="242"/>
      <c r="T1755" s="243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44" t="s">
        <v>161</v>
      </c>
      <c r="AU1755" s="244" t="s">
        <v>81</v>
      </c>
      <c r="AV1755" s="13" t="s">
        <v>77</v>
      </c>
      <c r="AW1755" s="13" t="s">
        <v>34</v>
      </c>
      <c r="AX1755" s="13" t="s">
        <v>73</v>
      </c>
      <c r="AY1755" s="244" t="s">
        <v>149</v>
      </c>
    </row>
    <row r="1756" s="14" customFormat="1">
      <c r="A1756" s="14"/>
      <c r="B1756" s="245"/>
      <c r="C1756" s="246"/>
      <c r="D1756" s="236" t="s">
        <v>161</v>
      </c>
      <c r="E1756" s="247" t="s">
        <v>21</v>
      </c>
      <c r="F1756" s="248" t="s">
        <v>1944</v>
      </c>
      <c r="G1756" s="246"/>
      <c r="H1756" s="249">
        <v>110.29600000000001</v>
      </c>
      <c r="I1756" s="250"/>
      <c r="J1756" s="246"/>
      <c r="K1756" s="246"/>
      <c r="L1756" s="251"/>
      <c r="M1756" s="252"/>
      <c r="N1756" s="253"/>
      <c r="O1756" s="253"/>
      <c r="P1756" s="253"/>
      <c r="Q1756" s="253"/>
      <c r="R1756" s="253"/>
      <c r="S1756" s="253"/>
      <c r="T1756" s="254"/>
      <c r="U1756" s="14"/>
      <c r="V1756" s="14"/>
      <c r="W1756" s="14"/>
      <c r="X1756" s="14"/>
      <c r="Y1756" s="14"/>
      <c r="Z1756" s="14"/>
      <c r="AA1756" s="14"/>
      <c r="AB1756" s="14"/>
      <c r="AC1756" s="14"/>
      <c r="AD1756" s="14"/>
      <c r="AE1756" s="14"/>
      <c r="AT1756" s="255" t="s">
        <v>161</v>
      </c>
      <c r="AU1756" s="255" t="s">
        <v>81</v>
      </c>
      <c r="AV1756" s="14" t="s">
        <v>81</v>
      </c>
      <c r="AW1756" s="14" t="s">
        <v>34</v>
      </c>
      <c r="AX1756" s="14" t="s">
        <v>73</v>
      </c>
      <c r="AY1756" s="255" t="s">
        <v>149</v>
      </c>
    </row>
    <row r="1757" s="13" customFormat="1">
      <c r="A1757" s="13"/>
      <c r="B1757" s="234"/>
      <c r="C1757" s="235"/>
      <c r="D1757" s="236" t="s">
        <v>161</v>
      </c>
      <c r="E1757" s="237" t="s">
        <v>21</v>
      </c>
      <c r="F1757" s="238" t="s">
        <v>1945</v>
      </c>
      <c r="G1757" s="235"/>
      <c r="H1757" s="237" t="s">
        <v>21</v>
      </c>
      <c r="I1757" s="239"/>
      <c r="J1757" s="235"/>
      <c r="K1757" s="235"/>
      <c r="L1757" s="240"/>
      <c r="M1757" s="241"/>
      <c r="N1757" s="242"/>
      <c r="O1757" s="242"/>
      <c r="P1757" s="242"/>
      <c r="Q1757" s="242"/>
      <c r="R1757" s="242"/>
      <c r="S1757" s="242"/>
      <c r="T1757" s="243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T1757" s="244" t="s">
        <v>161</v>
      </c>
      <c r="AU1757" s="244" t="s">
        <v>81</v>
      </c>
      <c r="AV1757" s="13" t="s">
        <v>77</v>
      </c>
      <c r="AW1757" s="13" t="s">
        <v>34</v>
      </c>
      <c r="AX1757" s="13" t="s">
        <v>73</v>
      </c>
      <c r="AY1757" s="244" t="s">
        <v>149</v>
      </c>
    </row>
    <row r="1758" s="14" customFormat="1">
      <c r="A1758" s="14"/>
      <c r="B1758" s="245"/>
      <c r="C1758" s="246"/>
      <c r="D1758" s="236" t="s">
        <v>161</v>
      </c>
      <c r="E1758" s="247" t="s">
        <v>21</v>
      </c>
      <c r="F1758" s="248" t="s">
        <v>1946</v>
      </c>
      <c r="G1758" s="246"/>
      <c r="H1758" s="249">
        <v>12.204000000000001</v>
      </c>
      <c r="I1758" s="250"/>
      <c r="J1758" s="246"/>
      <c r="K1758" s="246"/>
      <c r="L1758" s="251"/>
      <c r="M1758" s="252"/>
      <c r="N1758" s="253"/>
      <c r="O1758" s="253"/>
      <c r="P1758" s="253"/>
      <c r="Q1758" s="253"/>
      <c r="R1758" s="253"/>
      <c r="S1758" s="253"/>
      <c r="T1758" s="254"/>
      <c r="U1758" s="14"/>
      <c r="V1758" s="14"/>
      <c r="W1758" s="14"/>
      <c r="X1758" s="14"/>
      <c r="Y1758" s="14"/>
      <c r="Z1758" s="14"/>
      <c r="AA1758" s="14"/>
      <c r="AB1758" s="14"/>
      <c r="AC1758" s="14"/>
      <c r="AD1758" s="14"/>
      <c r="AE1758" s="14"/>
      <c r="AT1758" s="255" t="s">
        <v>161</v>
      </c>
      <c r="AU1758" s="255" t="s">
        <v>81</v>
      </c>
      <c r="AV1758" s="14" t="s">
        <v>81</v>
      </c>
      <c r="AW1758" s="14" t="s">
        <v>34</v>
      </c>
      <c r="AX1758" s="14" t="s">
        <v>73</v>
      </c>
      <c r="AY1758" s="255" t="s">
        <v>149</v>
      </c>
    </row>
    <row r="1759" s="16" customFormat="1">
      <c r="A1759" s="16"/>
      <c r="B1759" s="267"/>
      <c r="C1759" s="268"/>
      <c r="D1759" s="236" t="s">
        <v>161</v>
      </c>
      <c r="E1759" s="269" t="s">
        <v>497</v>
      </c>
      <c r="F1759" s="270" t="s">
        <v>192</v>
      </c>
      <c r="G1759" s="268"/>
      <c r="H1759" s="271">
        <v>1444.1949999999999</v>
      </c>
      <c r="I1759" s="272"/>
      <c r="J1759" s="268"/>
      <c r="K1759" s="268"/>
      <c r="L1759" s="273"/>
      <c r="M1759" s="274"/>
      <c r="N1759" s="275"/>
      <c r="O1759" s="275"/>
      <c r="P1759" s="275"/>
      <c r="Q1759" s="275"/>
      <c r="R1759" s="275"/>
      <c r="S1759" s="275"/>
      <c r="T1759" s="276"/>
      <c r="U1759" s="16"/>
      <c r="V1759" s="16"/>
      <c r="W1759" s="16"/>
      <c r="X1759" s="16"/>
      <c r="Y1759" s="16"/>
      <c r="Z1759" s="16"/>
      <c r="AA1759" s="16"/>
      <c r="AB1759" s="16"/>
      <c r="AC1759" s="16"/>
      <c r="AD1759" s="16"/>
      <c r="AE1759" s="16"/>
      <c r="AT1759" s="277" t="s">
        <v>161</v>
      </c>
      <c r="AU1759" s="277" t="s">
        <v>81</v>
      </c>
      <c r="AV1759" s="16" t="s">
        <v>150</v>
      </c>
      <c r="AW1759" s="16" t="s">
        <v>34</v>
      </c>
      <c r="AX1759" s="16" t="s">
        <v>73</v>
      </c>
      <c r="AY1759" s="277" t="s">
        <v>149</v>
      </c>
    </row>
    <row r="1760" s="15" customFormat="1">
      <c r="A1760" s="15"/>
      <c r="B1760" s="256"/>
      <c r="C1760" s="257"/>
      <c r="D1760" s="236" t="s">
        <v>161</v>
      </c>
      <c r="E1760" s="258" t="s">
        <v>21</v>
      </c>
      <c r="F1760" s="259" t="s">
        <v>164</v>
      </c>
      <c r="G1760" s="257"/>
      <c r="H1760" s="260">
        <v>1444.1949999999999</v>
      </c>
      <c r="I1760" s="261"/>
      <c r="J1760" s="257"/>
      <c r="K1760" s="257"/>
      <c r="L1760" s="262"/>
      <c r="M1760" s="263"/>
      <c r="N1760" s="264"/>
      <c r="O1760" s="264"/>
      <c r="P1760" s="264"/>
      <c r="Q1760" s="264"/>
      <c r="R1760" s="264"/>
      <c r="S1760" s="264"/>
      <c r="T1760" s="265"/>
      <c r="U1760" s="15"/>
      <c r="V1760" s="15"/>
      <c r="W1760" s="15"/>
      <c r="X1760" s="15"/>
      <c r="Y1760" s="15"/>
      <c r="Z1760" s="15"/>
      <c r="AA1760" s="15"/>
      <c r="AB1760" s="15"/>
      <c r="AC1760" s="15"/>
      <c r="AD1760" s="15"/>
      <c r="AE1760" s="15"/>
      <c r="AT1760" s="266" t="s">
        <v>161</v>
      </c>
      <c r="AU1760" s="266" t="s">
        <v>81</v>
      </c>
      <c r="AV1760" s="15" t="s">
        <v>157</v>
      </c>
      <c r="AW1760" s="15" t="s">
        <v>34</v>
      </c>
      <c r="AX1760" s="15" t="s">
        <v>77</v>
      </c>
      <c r="AY1760" s="266" t="s">
        <v>149</v>
      </c>
    </row>
    <row r="1761" s="2" customFormat="1" ht="24.15" customHeight="1">
      <c r="A1761" s="41"/>
      <c r="B1761" s="42"/>
      <c r="C1761" s="278" t="s">
        <v>1947</v>
      </c>
      <c r="D1761" s="278" t="s">
        <v>229</v>
      </c>
      <c r="E1761" s="279" t="s">
        <v>1948</v>
      </c>
      <c r="F1761" s="280" t="s">
        <v>1949</v>
      </c>
      <c r="G1761" s="281" t="s">
        <v>155</v>
      </c>
      <c r="H1761" s="282">
        <v>1516.405</v>
      </c>
      <c r="I1761" s="283"/>
      <c r="J1761" s="284">
        <f>ROUND(I1761*H1761,2)</f>
        <v>0</v>
      </c>
      <c r="K1761" s="280" t="s">
        <v>156</v>
      </c>
      <c r="L1761" s="285"/>
      <c r="M1761" s="286" t="s">
        <v>21</v>
      </c>
      <c r="N1761" s="287" t="s">
        <v>44</v>
      </c>
      <c r="O1761" s="87"/>
      <c r="P1761" s="225">
        <f>O1761*H1761</f>
        <v>0</v>
      </c>
      <c r="Q1761" s="225">
        <v>0.0048999999999999998</v>
      </c>
      <c r="R1761" s="225">
        <f>Q1761*H1761</f>
        <v>7.4303844999999997</v>
      </c>
      <c r="S1761" s="225">
        <v>0</v>
      </c>
      <c r="T1761" s="226">
        <f>S1761*H1761</f>
        <v>0</v>
      </c>
      <c r="U1761" s="41"/>
      <c r="V1761" s="41"/>
      <c r="W1761" s="41"/>
      <c r="X1761" s="41"/>
      <c r="Y1761" s="41"/>
      <c r="Z1761" s="41"/>
      <c r="AA1761" s="41"/>
      <c r="AB1761" s="41"/>
      <c r="AC1761" s="41"/>
      <c r="AD1761" s="41"/>
      <c r="AE1761" s="41"/>
      <c r="AR1761" s="227" t="s">
        <v>328</v>
      </c>
      <c r="AT1761" s="227" t="s">
        <v>229</v>
      </c>
      <c r="AU1761" s="227" t="s">
        <v>81</v>
      </c>
      <c r="AY1761" s="20" t="s">
        <v>149</v>
      </c>
      <c r="BE1761" s="228">
        <f>IF(N1761="základní",J1761,0)</f>
        <v>0</v>
      </c>
      <c r="BF1761" s="228">
        <f>IF(N1761="snížená",J1761,0)</f>
        <v>0</v>
      </c>
      <c r="BG1761" s="228">
        <f>IF(N1761="zákl. přenesená",J1761,0)</f>
        <v>0</v>
      </c>
      <c r="BH1761" s="228">
        <f>IF(N1761="sníž. přenesená",J1761,0)</f>
        <v>0</v>
      </c>
      <c r="BI1761" s="228">
        <f>IF(N1761="nulová",J1761,0)</f>
        <v>0</v>
      </c>
      <c r="BJ1761" s="20" t="s">
        <v>77</v>
      </c>
      <c r="BK1761" s="228">
        <f>ROUND(I1761*H1761,2)</f>
        <v>0</v>
      </c>
      <c r="BL1761" s="20" t="s">
        <v>256</v>
      </c>
      <c r="BM1761" s="227" t="s">
        <v>1950</v>
      </c>
    </row>
    <row r="1762" s="14" customFormat="1">
      <c r="A1762" s="14"/>
      <c r="B1762" s="245"/>
      <c r="C1762" s="246"/>
      <c r="D1762" s="236" t="s">
        <v>161</v>
      </c>
      <c r="E1762" s="247" t="s">
        <v>21</v>
      </c>
      <c r="F1762" s="248" t="s">
        <v>1951</v>
      </c>
      <c r="G1762" s="246"/>
      <c r="H1762" s="249">
        <v>1516.405</v>
      </c>
      <c r="I1762" s="250"/>
      <c r="J1762" s="246"/>
      <c r="K1762" s="246"/>
      <c r="L1762" s="251"/>
      <c r="M1762" s="252"/>
      <c r="N1762" s="253"/>
      <c r="O1762" s="253"/>
      <c r="P1762" s="253"/>
      <c r="Q1762" s="253"/>
      <c r="R1762" s="253"/>
      <c r="S1762" s="253"/>
      <c r="T1762" s="254"/>
      <c r="U1762" s="14"/>
      <c r="V1762" s="14"/>
      <c r="W1762" s="14"/>
      <c r="X1762" s="14"/>
      <c r="Y1762" s="14"/>
      <c r="Z1762" s="14"/>
      <c r="AA1762" s="14"/>
      <c r="AB1762" s="14"/>
      <c r="AC1762" s="14"/>
      <c r="AD1762" s="14"/>
      <c r="AE1762" s="14"/>
      <c r="AT1762" s="255" t="s">
        <v>161</v>
      </c>
      <c r="AU1762" s="255" t="s">
        <v>81</v>
      </c>
      <c r="AV1762" s="14" t="s">
        <v>81</v>
      </c>
      <c r="AW1762" s="14" t="s">
        <v>34</v>
      </c>
      <c r="AX1762" s="14" t="s">
        <v>73</v>
      </c>
      <c r="AY1762" s="255" t="s">
        <v>149</v>
      </c>
    </row>
    <row r="1763" s="15" customFormat="1">
      <c r="A1763" s="15"/>
      <c r="B1763" s="256"/>
      <c r="C1763" s="257"/>
      <c r="D1763" s="236" t="s">
        <v>161</v>
      </c>
      <c r="E1763" s="258" t="s">
        <v>21</v>
      </c>
      <c r="F1763" s="259" t="s">
        <v>164</v>
      </c>
      <c r="G1763" s="257"/>
      <c r="H1763" s="260">
        <v>1516.405</v>
      </c>
      <c r="I1763" s="261"/>
      <c r="J1763" s="257"/>
      <c r="K1763" s="257"/>
      <c r="L1763" s="262"/>
      <c r="M1763" s="263"/>
      <c r="N1763" s="264"/>
      <c r="O1763" s="264"/>
      <c r="P1763" s="264"/>
      <c r="Q1763" s="264"/>
      <c r="R1763" s="264"/>
      <c r="S1763" s="264"/>
      <c r="T1763" s="265"/>
      <c r="U1763" s="15"/>
      <c r="V1763" s="15"/>
      <c r="W1763" s="15"/>
      <c r="X1763" s="15"/>
      <c r="Y1763" s="15"/>
      <c r="Z1763" s="15"/>
      <c r="AA1763" s="15"/>
      <c r="AB1763" s="15"/>
      <c r="AC1763" s="15"/>
      <c r="AD1763" s="15"/>
      <c r="AE1763" s="15"/>
      <c r="AT1763" s="266" t="s">
        <v>161</v>
      </c>
      <c r="AU1763" s="266" t="s">
        <v>81</v>
      </c>
      <c r="AV1763" s="15" t="s">
        <v>157</v>
      </c>
      <c r="AW1763" s="15" t="s">
        <v>34</v>
      </c>
      <c r="AX1763" s="15" t="s">
        <v>77</v>
      </c>
      <c r="AY1763" s="266" t="s">
        <v>149</v>
      </c>
    </row>
    <row r="1764" s="2" customFormat="1" ht="37.8" customHeight="1">
      <c r="A1764" s="41"/>
      <c r="B1764" s="42"/>
      <c r="C1764" s="216" t="s">
        <v>1952</v>
      </c>
      <c r="D1764" s="216" t="s">
        <v>152</v>
      </c>
      <c r="E1764" s="217" t="s">
        <v>1953</v>
      </c>
      <c r="F1764" s="218" t="s">
        <v>1954</v>
      </c>
      <c r="G1764" s="219" t="s">
        <v>155</v>
      </c>
      <c r="H1764" s="220">
        <v>0.56999999999999995</v>
      </c>
      <c r="I1764" s="221"/>
      <c r="J1764" s="222">
        <f>ROUND(I1764*H1764,2)</f>
        <v>0</v>
      </c>
      <c r="K1764" s="218" t="s">
        <v>156</v>
      </c>
      <c r="L1764" s="47"/>
      <c r="M1764" s="223" t="s">
        <v>21</v>
      </c>
      <c r="N1764" s="224" t="s">
        <v>44</v>
      </c>
      <c r="O1764" s="87"/>
      <c r="P1764" s="225">
        <f>O1764*H1764</f>
        <v>0</v>
      </c>
      <c r="Q1764" s="225">
        <v>0</v>
      </c>
      <c r="R1764" s="225">
        <f>Q1764*H1764</f>
        <v>0</v>
      </c>
      <c r="S1764" s="225">
        <v>0</v>
      </c>
      <c r="T1764" s="226">
        <f>S1764*H1764</f>
        <v>0</v>
      </c>
      <c r="U1764" s="41"/>
      <c r="V1764" s="41"/>
      <c r="W1764" s="41"/>
      <c r="X1764" s="41"/>
      <c r="Y1764" s="41"/>
      <c r="Z1764" s="41"/>
      <c r="AA1764" s="41"/>
      <c r="AB1764" s="41"/>
      <c r="AC1764" s="41"/>
      <c r="AD1764" s="41"/>
      <c r="AE1764" s="41"/>
      <c r="AR1764" s="227" t="s">
        <v>256</v>
      </c>
      <c r="AT1764" s="227" t="s">
        <v>152</v>
      </c>
      <c r="AU1764" s="227" t="s">
        <v>81</v>
      </c>
      <c r="AY1764" s="20" t="s">
        <v>149</v>
      </c>
      <c r="BE1764" s="228">
        <f>IF(N1764="základní",J1764,0)</f>
        <v>0</v>
      </c>
      <c r="BF1764" s="228">
        <f>IF(N1764="snížená",J1764,0)</f>
        <v>0</v>
      </c>
      <c r="BG1764" s="228">
        <f>IF(N1764="zákl. přenesená",J1764,0)</f>
        <v>0</v>
      </c>
      <c r="BH1764" s="228">
        <f>IF(N1764="sníž. přenesená",J1764,0)</f>
        <v>0</v>
      </c>
      <c r="BI1764" s="228">
        <f>IF(N1764="nulová",J1764,0)</f>
        <v>0</v>
      </c>
      <c r="BJ1764" s="20" t="s">
        <v>77</v>
      </c>
      <c r="BK1764" s="228">
        <f>ROUND(I1764*H1764,2)</f>
        <v>0</v>
      </c>
      <c r="BL1764" s="20" t="s">
        <v>256</v>
      </c>
      <c r="BM1764" s="227" t="s">
        <v>1955</v>
      </c>
    </row>
    <row r="1765" s="2" customFormat="1">
      <c r="A1765" s="41"/>
      <c r="B1765" s="42"/>
      <c r="C1765" s="43"/>
      <c r="D1765" s="229" t="s">
        <v>159</v>
      </c>
      <c r="E1765" s="43"/>
      <c r="F1765" s="230" t="s">
        <v>1956</v>
      </c>
      <c r="G1765" s="43"/>
      <c r="H1765" s="43"/>
      <c r="I1765" s="231"/>
      <c r="J1765" s="43"/>
      <c r="K1765" s="43"/>
      <c r="L1765" s="47"/>
      <c r="M1765" s="232"/>
      <c r="N1765" s="233"/>
      <c r="O1765" s="87"/>
      <c r="P1765" s="87"/>
      <c r="Q1765" s="87"/>
      <c r="R1765" s="87"/>
      <c r="S1765" s="87"/>
      <c r="T1765" s="88"/>
      <c r="U1765" s="41"/>
      <c r="V1765" s="41"/>
      <c r="W1765" s="41"/>
      <c r="X1765" s="41"/>
      <c r="Y1765" s="41"/>
      <c r="Z1765" s="41"/>
      <c r="AA1765" s="41"/>
      <c r="AB1765" s="41"/>
      <c r="AC1765" s="41"/>
      <c r="AD1765" s="41"/>
      <c r="AE1765" s="41"/>
      <c r="AT1765" s="20" t="s">
        <v>159</v>
      </c>
      <c r="AU1765" s="20" t="s">
        <v>81</v>
      </c>
    </row>
    <row r="1766" s="13" customFormat="1">
      <c r="A1766" s="13"/>
      <c r="B1766" s="234"/>
      <c r="C1766" s="235"/>
      <c r="D1766" s="236" t="s">
        <v>161</v>
      </c>
      <c r="E1766" s="237" t="s">
        <v>21</v>
      </c>
      <c r="F1766" s="238" t="s">
        <v>1957</v>
      </c>
      <c r="G1766" s="235"/>
      <c r="H1766" s="237" t="s">
        <v>21</v>
      </c>
      <c r="I1766" s="239"/>
      <c r="J1766" s="235"/>
      <c r="K1766" s="235"/>
      <c r="L1766" s="240"/>
      <c r="M1766" s="241"/>
      <c r="N1766" s="242"/>
      <c r="O1766" s="242"/>
      <c r="P1766" s="242"/>
      <c r="Q1766" s="242"/>
      <c r="R1766" s="242"/>
      <c r="S1766" s="242"/>
      <c r="T1766" s="243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44" t="s">
        <v>161</v>
      </c>
      <c r="AU1766" s="244" t="s">
        <v>81</v>
      </c>
      <c r="AV1766" s="13" t="s">
        <v>77</v>
      </c>
      <c r="AW1766" s="13" t="s">
        <v>34</v>
      </c>
      <c r="AX1766" s="13" t="s">
        <v>73</v>
      </c>
      <c r="AY1766" s="244" t="s">
        <v>149</v>
      </c>
    </row>
    <row r="1767" s="13" customFormat="1">
      <c r="A1767" s="13"/>
      <c r="B1767" s="234"/>
      <c r="C1767" s="235"/>
      <c r="D1767" s="236" t="s">
        <v>161</v>
      </c>
      <c r="E1767" s="237" t="s">
        <v>21</v>
      </c>
      <c r="F1767" s="238" t="s">
        <v>1263</v>
      </c>
      <c r="G1767" s="235"/>
      <c r="H1767" s="237" t="s">
        <v>21</v>
      </c>
      <c r="I1767" s="239"/>
      <c r="J1767" s="235"/>
      <c r="K1767" s="235"/>
      <c r="L1767" s="240"/>
      <c r="M1767" s="241"/>
      <c r="N1767" s="242"/>
      <c r="O1767" s="242"/>
      <c r="P1767" s="242"/>
      <c r="Q1767" s="242"/>
      <c r="R1767" s="242"/>
      <c r="S1767" s="242"/>
      <c r="T1767" s="243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244" t="s">
        <v>161</v>
      </c>
      <c r="AU1767" s="244" t="s">
        <v>81</v>
      </c>
      <c r="AV1767" s="13" t="s">
        <v>77</v>
      </c>
      <c r="AW1767" s="13" t="s">
        <v>34</v>
      </c>
      <c r="AX1767" s="13" t="s">
        <v>73</v>
      </c>
      <c r="AY1767" s="244" t="s">
        <v>149</v>
      </c>
    </row>
    <row r="1768" s="14" customFormat="1">
      <c r="A1768" s="14"/>
      <c r="B1768" s="245"/>
      <c r="C1768" s="246"/>
      <c r="D1768" s="236" t="s">
        <v>161</v>
      </c>
      <c r="E1768" s="247" t="s">
        <v>21</v>
      </c>
      <c r="F1768" s="248" t="s">
        <v>1958</v>
      </c>
      <c r="G1768" s="246"/>
      <c r="H1768" s="249">
        <v>0.17000000000000001</v>
      </c>
      <c r="I1768" s="250"/>
      <c r="J1768" s="246"/>
      <c r="K1768" s="246"/>
      <c r="L1768" s="251"/>
      <c r="M1768" s="252"/>
      <c r="N1768" s="253"/>
      <c r="O1768" s="253"/>
      <c r="P1768" s="253"/>
      <c r="Q1768" s="253"/>
      <c r="R1768" s="253"/>
      <c r="S1768" s="253"/>
      <c r="T1768" s="254"/>
      <c r="U1768" s="14"/>
      <c r="V1768" s="14"/>
      <c r="W1768" s="14"/>
      <c r="X1768" s="14"/>
      <c r="Y1768" s="14"/>
      <c r="Z1768" s="14"/>
      <c r="AA1768" s="14"/>
      <c r="AB1768" s="14"/>
      <c r="AC1768" s="14"/>
      <c r="AD1768" s="14"/>
      <c r="AE1768" s="14"/>
      <c r="AT1768" s="255" t="s">
        <v>161</v>
      </c>
      <c r="AU1768" s="255" t="s">
        <v>81</v>
      </c>
      <c r="AV1768" s="14" t="s">
        <v>81</v>
      </c>
      <c r="AW1768" s="14" t="s">
        <v>34</v>
      </c>
      <c r="AX1768" s="14" t="s">
        <v>73</v>
      </c>
      <c r="AY1768" s="255" t="s">
        <v>149</v>
      </c>
    </row>
    <row r="1769" s="13" customFormat="1">
      <c r="A1769" s="13"/>
      <c r="B1769" s="234"/>
      <c r="C1769" s="235"/>
      <c r="D1769" s="236" t="s">
        <v>161</v>
      </c>
      <c r="E1769" s="237" t="s">
        <v>21</v>
      </c>
      <c r="F1769" s="238" t="s">
        <v>1265</v>
      </c>
      <c r="G1769" s="235"/>
      <c r="H1769" s="237" t="s">
        <v>21</v>
      </c>
      <c r="I1769" s="239"/>
      <c r="J1769" s="235"/>
      <c r="K1769" s="235"/>
      <c r="L1769" s="240"/>
      <c r="M1769" s="241"/>
      <c r="N1769" s="242"/>
      <c r="O1769" s="242"/>
      <c r="P1769" s="242"/>
      <c r="Q1769" s="242"/>
      <c r="R1769" s="242"/>
      <c r="S1769" s="242"/>
      <c r="T1769" s="243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244" t="s">
        <v>161</v>
      </c>
      <c r="AU1769" s="244" t="s">
        <v>81</v>
      </c>
      <c r="AV1769" s="13" t="s">
        <v>77</v>
      </c>
      <c r="AW1769" s="13" t="s">
        <v>34</v>
      </c>
      <c r="AX1769" s="13" t="s">
        <v>73</v>
      </c>
      <c r="AY1769" s="244" t="s">
        <v>149</v>
      </c>
    </row>
    <row r="1770" s="14" customFormat="1">
      <c r="A1770" s="14"/>
      <c r="B1770" s="245"/>
      <c r="C1770" s="246"/>
      <c r="D1770" s="236" t="s">
        <v>161</v>
      </c>
      <c r="E1770" s="247" t="s">
        <v>21</v>
      </c>
      <c r="F1770" s="248" t="s">
        <v>1959</v>
      </c>
      <c r="G1770" s="246"/>
      <c r="H1770" s="249">
        <v>0.40000000000000002</v>
      </c>
      <c r="I1770" s="250"/>
      <c r="J1770" s="246"/>
      <c r="K1770" s="246"/>
      <c r="L1770" s="251"/>
      <c r="M1770" s="252"/>
      <c r="N1770" s="253"/>
      <c r="O1770" s="253"/>
      <c r="P1770" s="253"/>
      <c r="Q1770" s="253"/>
      <c r="R1770" s="253"/>
      <c r="S1770" s="253"/>
      <c r="T1770" s="254"/>
      <c r="U1770" s="14"/>
      <c r="V1770" s="14"/>
      <c r="W1770" s="14"/>
      <c r="X1770" s="14"/>
      <c r="Y1770" s="14"/>
      <c r="Z1770" s="14"/>
      <c r="AA1770" s="14"/>
      <c r="AB1770" s="14"/>
      <c r="AC1770" s="14"/>
      <c r="AD1770" s="14"/>
      <c r="AE1770" s="14"/>
      <c r="AT1770" s="255" t="s">
        <v>161</v>
      </c>
      <c r="AU1770" s="255" t="s">
        <v>81</v>
      </c>
      <c r="AV1770" s="14" t="s">
        <v>81</v>
      </c>
      <c r="AW1770" s="14" t="s">
        <v>34</v>
      </c>
      <c r="AX1770" s="14" t="s">
        <v>73</v>
      </c>
      <c r="AY1770" s="255" t="s">
        <v>149</v>
      </c>
    </row>
    <row r="1771" s="15" customFormat="1">
      <c r="A1771" s="15"/>
      <c r="B1771" s="256"/>
      <c r="C1771" s="257"/>
      <c r="D1771" s="236" t="s">
        <v>161</v>
      </c>
      <c r="E1771" s="258" t="s">
        <v>21</v>
      </c>
      <c r="F1771" s="259" t="s">
        <v>164</v>
      </c>
      <c r="G1771" s="257"/>
      <c r="H1771" s="260">
        <v>0.56999999999999995</v>
      </c>
      <c r="I1771" s="261"/>
      <c r="J1771" s="257"/>
      <c r="K1771" s="257"/>
      <c r="L1771" s="262"/>
      <c r="M1771" s="263"/>
      <c r="N1771" s="264"/>
      <c r="O1771" s="264"/>
      <c r="P1771" s="264"/>
      <c r="Q1771" s="264"/>
      <c r="R1771" s="264"/>
      <c r="S1771" s="264"/>
      <c r="T1771" s="265"/>
      <c r="U1771" s="15"/>
      <c r="V1771" s="15"/>
      <c r="W1771" s="15"/>
      <c r="X1771" s="15"/>
      <c r="Y1771" s="15"/>
      <c r="Z1771" s="15"/>
      <c r="AA1771" s="15"/>
      <c r="AB1771" s="15"/>
      <c r="AC1771" s="15"/>
      <c r="AD1771" s="15"/>
      <c r="AE1771" s="15"/>
      <c r="AT1771" s="266" t="s">
        <v>161</v>
      </c>
      <c r="AU1771" s="266" t="s">
        <v>81</v>
      </c>
      <c r="AV1771" s="15" t="s">
        <v>157</v>
      </c>
      <c r="AW1771" s="15" t="s">
        <v>34</v>
      </c>
      <c r="AX1771" s="15" t="s">
        <v>77</v>
      </c>
      <c r="AY1771" s="266" t="s">
        <v>149</v>
      </c>
    </row>
    <row r="1772" s="2" customFormat="1" ht="21.75" customHeight="1">
      <c r="A1772" s="41"/>
      <c r="B1772" s="42"/>
      <c r="C1772" s="278" t="s">
        <v>1960</v>
      </c>
      <c r="D1772" s="278" t="s">
        <v>229</v>
      </c>
      <c r="E1772" s="279" t="s">
        <v>1961</v>
      </c>
      <c r="F1772" s="280" t="s">
        <v>1962</v>
      </c>
      <c r="G1772" s="281" t="s">
        <v>155</v>
      </c>
      <c r="H1772" s="282">
        <v>0.59899999999999998</v>
      </c>
      <c r="I1772" s="283"/>
      <c r="J1772" s="284">
        <f>ROUND(I1772*H1772,2)</f>
        <v>0</v>
      </c>
      <c r="K1772" s="280" t="s">
        <v>21</v>
      </c>
      <c r="L1772" s="285"/>
      <c r="M1772" s="286" t="s">
        <v>21</v>
      </c>
      <c r="N1772" s="287" t="s">
        <v>44</v>
      </c>
      <c r="O1772" s="87"/>
      <c r="P1772" s="225">
        <f>O1772*H1772</f>
        <v>0</v>
      </c>
      <c r="Q1772" s="225">
        <v>0.0101</v>
      </c>
      <c r="R1772" s="225">
        <f>Q1772*H1772</f>
        <v>0.0060498999999999995</v>
      </c>
      <c r="S1772" s="225">
        <v>0</v>
      </c>
      <c r="T1772" s="226">
        <f>S1772*H1772</f>
        <v>0</v>
      </c>
      <c r="U1772" s="41"/>
      <c r="V1772" s="41"/>
      <c r="W1772" s="41"/>
      <c r="X1772" s="41"/>
      <c r="Y1772" s="41"/>
      <c r="Z1772" s="41"/>
      <c r="AA1772" s="41"/>
      <c r="AB1772" s="41"/>
      <c r="AC1772" s="41"/>
      <c r="AD1772" s="41"/>
      <c r="AE1772" s="41"/>
      <c r="AR1772" s="227" t="s">
        <v>328</v>
      </c>
      <c r="AT1772" s="227" t="s">
        <v>229</v>
      </c>
      <c r="AU1772" s="227" t="s">
        <v>81</v>
      </c>
      <c r="AY1772" s="20" t="s">
        <v>149</v>
      </c>
      <c r="BE1772" s="228">
        <f>IF(N1772="základní",J1772,0)</f>
        <v>0</v>
      </c>
      <c r="BF1772" s="228">
        <f>IF(N1772="snížená",J1772,0)</f>
        <v>0</v>
      </c>
      <c r="BG1772" s="228">
        <f>IF(N1772="zákl. přenesená",J1772,0)</f>
        <v>0</v>
      </c>
      <c r="BH1772" s="228">
        <f>IF(N1772="sníž. přenesená",J1772,0)</f>
        <v>0</v>
      </c>
      <c r="BI1772" s="228">
        <f>IF(N1772="nulová",J1772,0)</f>
        <v>0</v>
      </c>
      <c r="BJ1772" s="20" t="s">
        <v>77</v>
      </c>
      <c r="BK1772" s="228">
        <f>ROUND(I1772*H1772,2)</f>
        <v>0</v>
      </c>
      <c r="BL1772" s="20" t="s">
        <v>256</v>
      </c>
      <c r="BM1772" s="227" t="s">
        <v>1963</v>
      </c>
    </row>
    <row r="1773" s="13" customFormat="1">
      <c r="A1773" s="13"/>
      <c r="B1773" s="234"/>
      <c r="C1773" s="235"/>
      <c r="D1773" s="236" t="s">
        <v>161</v>
      </c>
      <c r="E1773" s="237" t="s">
        <v>21</v>
      </c>
      <c r="F1773" s="238" t="s">
        <v>1957</v>
      </c>
      <c r="G1773" s="235"/>
      <c r="H1773" s="237" t="s">
        <v>21</v>
      </c>
      <c r="I1773" s="239"/>
      <c r="J1773" s="235"/>
      <c r="K1773" s="235"/>
      <c r="L1773" s="240"/>
      <c r="M1773" s="241"/>
      <c r="N1773" s="242"/>
      <c r="O1773" s="242"/>
      <c r="P1773" s="242"/>
      <c r="Q1773" s="242"/>
      <c r="R1773" s="242"/>
      <c r="S1773" s="242"/>
      <c r="T1773" s="243"/>
      <c r="U1773" s="13"/>
      <c r="V1773" s="13"/>
      <c r="W1773" s="13"/>
      <c r="X1773" s="13"/>
      <c r="Y1773" s="13"/>
      <c r="Z1773" s="13"/>
      <c r="AA1773" s="13"/>
      <c r="AB1773" s="13"/>
      <c r="AC1773" s="13"/>
      <c r="AD1773" s="13"/>
      <c r="AE1773" s="13"/>
      <c r="AT1773" s="244" t="s">
        <v>161</v>
      </c>
      <c r="AU1773" s="244" t="s">
        <v>81</v>
      </c>
      <c r="AV1773" s="13" t="s">
        <v>77</v>
      </c>
      <c r="AW1773" s="13" t="s">
        <v>34</v>
      </c>
      <c r="AX1773" s="13" t="s">
        <v>73</v>
      </c>
      <c r="AY1773" s="244" t="s">
        <v>149</v>
      </c>
    </row>
    <row r="1774" s="13" customFormat="1">
      <c r="A1774" s="13"/>
      <c r="B1774" s="234"/>
      <c r="C1774" s="235"/>
      <c r="D1774" s="236" t="s">
        <v>161</v>
      </c>
      <c r="E1774" s="237" t="s">
        <v>21</v>
      </c>
      <c r="F1774" s="238" t="s">
        <v>1263</v>
      </c>
      <c r="G1774" s="235"/>
      <c r="H1774" s="237" t="s">
        <v>21</v>
      </c>
      <c r="I1774" s="239"/>
      <c r="J1774" s="235"/>
      <c r="K1774" s="235"/>
      <c r="L1774" s="240"/>
      <c r="M1774" s="241"/>
      <c r="N1774" s="242"/>
      <c r="O1774" s="242"/>
      <c r="P1774" s="242"/>
      <c r="Q1774" s="242"/>
      <c r="R1774" s="242"/>
      <c r="S1774" s="242"/>
      <c r="T1774" s="243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244" t="s">
        <v>161</v>
      </c>
      <c r="AU1774" s="244" t="s">
        <v>81</v>
      </c>
      <c r="AV1774" s="13" t="s">
        <v>77</v>
      </c>
      <c r="AW1774" s="13" t="s">
        <v>34</v>
      </c>
      <c r="AX1774" s="13" t="s">
        <v>73</v>
      </c>
      <c r="AY1774" s="244" t="s">
        <v>149</v>
      </c>
    </row>
    <row r="1775" s="14" customFormat="1">
      <c r="A1775" s="14"/>
      <c r="B1775" s="245"/>
      <c r="C1775" s="246"/>
      <c r="D1775" s="236" t="s">
        <v>161</v>
      </c>
      <c r="E1775" s="247" t="s">
        <v>21</v>
      </c>
      <c r="F1775" s="248" t="s">
        <v>1964</v>
      </c>
      <c r="G1775" s="246"/>
      <c r="H1775" s="249">
        <v>0.17899999999999999</v>
      </c>
      <c r="I1775" s="250"/>
      <c r="J1775" s="246"/>
      <c r="K1775" s="246"/>
      <c r="L1775" s="251"/>
      <c r="M1775" s="252"/>
      <c r="N1775" s="253"/>
      <c r="O1775" s="253"/>
      <c r="P1775" s="253"/>
      <c r="Q1775" s="253"/>
      <c r="R1775" s="253"/>
      <c r="S1775" s="253"/>
      <c r="T1775" s="254"/>
      <c r="U1775" s="14"/>
      <c r="V1775" s="14"/>
      <c r="W1775" s="14"/>
      <c r="X1775" s="14"/>
      <c r="Y1775" s="14"/>
      <c r="Z1775" s="14"/>
      <c r="AA1775" s="14"/>
      <c r="AB1775" s="14"/>
      <c r="AC1775" s="14"/>
      <c r="AD1775" s="14"/>
      <c r="AE1775" s="14"/>
      <c r="AT1775" s="255" t="s">
        <v>161</v>
      </c>
      <c r="AU1775" s="255" t="s">
        <v>81</v>
      </c>
      <c r="AV1775" s="14" t="s">
        <v>81</v>
      </c>
      <c r="AW1775" s="14" t="s">
        <v>34</v>
      </c>
      <c r="AX1775" s="14" t="s">
        <v>73</v>
      </c>
      <c r="AY1775" s="255" t="s">
        <v>149</v>
      </c>
    </row>
    <row r="1776" s="13" customFormat="1">
      <c r="A1776" s="13"/>
      <c r="B1776" s="234"/>
      <c r="C1776" s="235"/>
      <c r="D1776" s="236" t="s">
        <v>161</v>
      </c>
      <c r="E1776" s="237" t="s">
        <v>21</v>
      </c>
      <c r="F1776" s="238" t="s">
        <v>1265</v>
      </c>
      <c r="G1776" s="235"/>
      <c r="H1776" s="237" t="s">
        <v>21</v>
      </c>
      <c r="I1776" s="239"/>
      <c r="J1776" s="235"/>
      <c r="K1776" s="235"/>
      <c r="L1776" s="240"/>
      <c r="M1776" s="241"/>
      <c r="N1776" s="242"/>
      <c r="O1776" s="242"/>
      <c r="P1776" s="242"/>
      <c r="Q1776" s="242"/>
      <c r="R1776" s="242"/>
      <c r="S1776" s="242"/>
      <c r="T1776" s="243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T1776" s="244" t="s">
        <v>161</v>
      </c>
      <c r="AU1776" s="244" t="s">
        <v>81</v>
      </c>
      <c r="AV1776" s="13" t="s">
        <v>77</v>
      </c>
      <c r="AW1776" s="13" t="s">
        <v>34</v>
      </c>
      <c r="AX1776" s="13" t="s">
        <v>73</v>
      </c>
      <c r="AY1776" s="244" t="s">
        <v>149</v>
      </c>
    </row>
    <row r="1777" s="14" customFormat="1">
      <c r="A1777" s="14"/>
      <c r="B1777" s="245"/>
      <c r="C1777" s="246"/>
      <c r="D1777" s="236" t="s">
        <v>161</v>
      </c>
      <c r="E1777" s="247" t="s">
        <v>21</v>
      </c>
      <c r="F1777" s="248" t="s">
        <v>1965</v>
      </c>
      <c r="G1777" s="246"/>
      <c r="H1777" s="249">
        <v>0.41999999999999998</v>
      </c>
      <c r="I1777" s="250"/>
      <c r="J1777" s="246"/>
      <c r="K1777" s="246"/>
      <c r="L1777" s="251"/>
      <c r="M1777" s="252"/>
      <c r="N1777" s="253"/>
      <c r="O1777" s="253"/>
      <c r="P1777" s="253"/>
      <c r="Q1777" s="253"/>
      <c r="R1777" s="253"/>
      <c r="S1777" s="253"/>
      <c r="T1777" s="254"/>
      <c r="U1777" s="14"/>
      <c r="V1777" s="14"/>
      <c r="W1777" s="14"/>
      <c r="X1777" s="14"/>
      <c r="Y1777" s="14"/>
      <c r="Z1777" s="14"/>
      <c r="AA1777" s="14"/>
      <c r="AB1777" s="14"/>
      <c r="AC1777" s="14"/>
      <c r="AD1777" s="14"/>
      <c r="AE1777" s="14"/>
      <c r="AT1777" s="255" t="s">
        <v>161</v>
      </c>
      <c r="AU1777" s="255" t="s">
        <v>81</v>
      </c>
      <c r="AV1777" s="14" t="s">
        <v>81</v>
      </c>
      <c r="AW1777" s="14" t="s">
        <v>34</v>
      </c>
      <c r="AX1777" s="14" t="s">
        <v>73</v>
      </c>
      <c r="AY1777" s="255" t="s">
        <v>149</v>
      </c>
    </row>
    <row r="1778" s="15" customFormat="1">
      <c r="A1778" s="15"/>
      <c r="B1778" s="256"/>
      <c r="C1778" s="257"/>
      <c r="D1778" s="236" t="s">
        <v>161</v>
      </c>
      <c r="E1778" s="258" t="s">
        <v>21</v>
      </c>
      <c r="F1778" s="259" t="s">
        <v>164</v>
      </c>
      <c r="G1778" s="257"/>
      <c r="H1778" s="260">
        <v>0.59899999999999998</v>
      </c>
      <c r="I1778" s="261"/>
      <c r="J1778" s="257"/>
      <c r="K1778" s="257"/>
      <c r="L1778" s="262"/>
      <c r="M1778" s="263"/>
      <c r="N1778" s="264"/>
      <c r="O1778" s="264"/>
      <c r="P1778" s="264"/>
      <c r="Q1778" s="264"/>
      <c r="R1778" s="264"/>
      <c r="S1778" s="264"/>
      <c r="T1778" s="265"/>
      <c r="U1778" s="15"/>
      <c r="V1778" s="15"/>
      <c r="W1778" s="15"/>
      <c r="X1778" s="15"/>
      <c r="Y1778" s="15"/>
      <c r="Z1778" s="15"/>
      <c r="AA1778" s="15"/>
      <c r="AB1778" s="15"/>
      <c r="AC1778" s="15"/>
      <c r="AD1778" s="15"/>
      <c r="AE1778" s="15"/>
      <c r="AT1778" s="266" t="s">
        <v>161</v>
      </c>
      <c r="AU1778" s="266" t="s">
        <v>81</v>
      </c>
      <c r="AV1778" s="15" t="s">
        <v>157</v>
      </c>
      <c r="AW1778" s="15" t="s">
        <v>34</v>
      </c>
      <c r="AX1778" s="15" t="s">
        <v>77</v>
      </c>
      <c r="AY1778" s="266" t="s">
        <v>149</v>
      </c>
    </row>
    <row r="1779" s="2" customFormat="1" ht="37.8" customHeight="1">
      <c r="A1779" s="41"/>
      <c r="B1779" s="42"/>
      <c r="C1779" s="216" t="s">
        <v>1966</v>
      </c>
      <c r="D1779" s="216" t="s">
        <v>152</v>
      </c>
      <c r="E1779" s="217" t="s">
        <v>1967</v>
      </c>
      <c r="F1779" s="218" t="s">
        <v>1968</v>
      </c>
      <c r="G1779" s="219" t="s">
        <v>155</v>
      </c>
      <c r="H1779" s="220">
        <v>1097.0999999999999</v>
      </c>
      <c r="I1779" s="221"/>
      <c r="J1779" s="222">
        <f>ROUND(I1779*H1779,2)</f>
        <v>0</v>
      </c>
      <c r="K1779" s="218" t="s">
        <v>156</v>
      </c>
      <c r="L1779" s="47"/>
      <c r="M1779" s="223" t="s">
        <v>21</v>
      </c>
      <c r="N1779" s="224" t="s">
        <v>44</v>
      </c>
      <c r="O1779" s="87"/>
      <c r="P1779" s="225">
        <f>O1779*H1779</f>
        <v>0</v>
      </c>
      <c r="Q1779" s="225">
        <v>0</v>
      </c>
      <c r="R1779" s="225">
        <f>Q1779*H1779</f>
        <v>0</v>
      </c>
      <c r="S1779" s="225">
        <v>0</v>
      </c>
      <c r="T1779" s="226">
        <f>S1779*H1779</f>
        <v>0</v>
      </c>
      <c r="U1779" s="41"/>
      <c r="V1779" s="41"/>
      <c r="W1779" s="41"/>
      <c r="X1779" s="41"/>
      <c r="Y1779" s="41"/>
      <c r="Z1779" s="41"/>
      <c r="AA1779" s="41"/>
      <c r="AB1779" s="41"/>
      <c r="AC1779" s="41"/>
      <c r="AD1779" s="41"/>
      <c r="AE1779" s="41"/>
      <c r="AR1779" s="227" t="s">
        <v>256</v>
      </c>
      <c r="AT1779" s="227" t="s">
        <v>152</v>
      </c>
      <c r="AU1779" s="227" t="s">
        <v>81</v>
      </c>
      <c r="AY1779" s="20" t="s">
        <v>149</v>
      </c>
      <c r="BE1779" s="228">
        <f>IF(N1779="základní",J1779,0)</f>
        <v>0</v>
      </c>
      <c r="BF1779" s="228">
        <f>IF(N1779="snížená",J1779,0)</f>
        <v>0</v>
      </c>
      <c r="BG1779" s="228">
        <f>IF(N1779="zákl. přenesená",J1779,0)</f>
        <v>0</v>
      </c>
      <c r="BH1779" s="228">
        <f>IF(N1779="sníž. přenesená",J1779,0)</f>
        <v>0</v>
      </c>
      <c r="BI1779" s="228">
        <f>IF(N1779="nulová",J1779,0)</f>
        <v>0</v>
      </c>
      <c r="BJ1779" s="20" t="s">
        <v>77</v>
      </c>
      <c r="BK1779" s="228">
        <f>ROUND(I1779*H1779,2)</f>
        <v>0</v>
      </c>
      <c r="BL1779" s="20" t="s">
        <v>256</v>
      </c>
      <c r="BM1779" s="227" t="s">
        <v>1969</v>
      </c>
    </row>
    <row r="1780" s="2" customFormat="1">
      <c r="A1780" s="41"/>
      <c r="B1780" s="42"/>
      <c r="C1780" s="43"/>
      <c r="D1780" s="229" t="s">
        <v>159</v>
      </c>
      <c r="E1780" s="43"/>
      <c r="F1780" s="230" t="s">
        <v>1970</v>
      </c>
      <c r="G1780" s="43"/>
      <c r="H1780" s="43"/>
      <c r="I1780" s="231"/>
      <c r="J1780" s="43"/>
      <c r="K1780" s="43"/>
      <c r="L1780" s="47"/>
      <c r="M1780" s="232"/>
      <c r="N1780" s="233"/>
      <c r="O1780" s="87"/>
      <c r="P1780" s="87"/>
      <c r="Q1780" s="87"/>
      <c r="R1780" s="87"/>
      <c r="S1780" s="87"/>
      <c r="T1780" s="88"/>
      <c r="U1780" s="41"/>
      <c r="V1780" s="41"/>
      <c r="W1780" s="41"/>
      <c r="X1780" s="41"/>
      <c r="Y1780" s="41"/>
      <c r="Z1780" s="41"/>
      <c r="AA1780" s="41"/>
      <c r="AB1780" s="41"/>
      <c r="AC1780" s="41"/>
      <c r="AD1780" s="41"/>
      <c r="AE1780" s="41"/>
      <c r="AT1780" s="20" t="s">
        <v>159</v>
      </c>
      <c r="AU1780" s="20" t="s">
        <v>81</v>
      </c>
    </row>
    <row r="1781" s="14" customFormat="1">
      <c r="A1781" s="14"/>
      <c r="B1781" s="245"/>
      <c r="C1781" s="246"/>
      <c r="D1781" s="236" t="s">
        <v>161</v>
      </c>
      <c r="E1781" s="247" t="s">
        <v>21</v>
      </c>
      <c r="F1781" s="248" t="s">
        <v>481</v>
      </c>
      <c r="G1781" s="246"/>
      <c r="H1781" s="249">
        <v>1097.0999999999999</v>
      </c>
      <c r="I1781" s="250"/>
      <c r="J1781" s="246"/>
      <c r="K1781" s="246"/>
      <c r="L1781" s="251"/>
      <c r="M1781" s="252"/>
      <c r="N1781" s="253"/>
      <c r="O1781" s="253"/>
      <c r="P1781" s="253"/>
      <c r="Q1781" s="253"/>
      <c r="R1781" s="253"/>
      <c r="S1781" s="253"/>
      <c r="T1781" s="254"/>
      <c r="U1781" s="14"/>
      <c r="V1781" s="14"/>
      <c r="W1781" s="14"/>
      <c r="X1781" s="14"/>
      <c r="Y1781" s="14"/>
      <c r="Z1781" s="14"/>
      <c r="AA1781" s="14"/>
      <c r="AB1781" s="14"/>
      <c r="AC1781" s="14"/>
      <c r="AD1781" s="14"/>
      <c r="AE1781" s="14"/>
      <c r="AT1781" s="255" t="s">
        <v>161</v>
      </c>
      <c r="AU1781" s="255" t="s">
        <v>81</v>
      </c>
      <c r="AV1781" s="14" t="s">
        <v>81</v>
      </c>
      <c r="AW1781" s="14" t="s">
        <v>34</v>
      </c>
      <c r="AX1781" s="14" t="s">
        <v>73</v>
      </c>
      <c r="AY1781" s="255" t="s">
        <v>149</v>
      </c>
    </row>
    <row r="1782" s="15" customFormat="1">
      <c r="A1782" s="15"/>
      <c r="B1782" s="256"/>
      <c r="C1782" s="257"/>
      <c r="D1782" s="236" t="s">
        <v>161</v>
      </c>
      <c r="E1782" s="258" t="s">
        <v>21</v>
      </c>
      <c r="F1782" s="259" t="s">
        <v>164</v>
      </c>
      <c r="G1782" s="257"/>
      <c r="H1782" s="260">
        <v>1097.0999999999999</v>
      </c>
      <c r="I1782" s="261"/>
      <c r="J1782" s="257"/>
      <c r="K1782" s="257"/>
      <c r="L1782" s="262"/>
      <c r="M1782" s="263"/>
      <c r="N1782" s="264"/>
      <c r="O1782" s="264"/>
      <c r="P1782" s="264"/>
      <c r="Q1782" s="264"/>
      <c r="R1782" s="264"/>
      <c r="S1782" s="264"/>
      <c r="T1782" s="265"/>
      <c r="U1782" s="15"/>
      <c r="V1782" s="15"/>
      <c r="W1782" s="15"/>
      <c r="X1782" s="15"/>
      <c r="Y1782" s="15"/>
      <c r="Z1782" s="15"/>
      <c r="AA1782" s="15"/>
      <c r="AB1782" s="15"/>
      <c r="AC1782" s="15"/>
      <c r="AD1782" s="15"/>
      <c r="AE1782" s="15"/>
      <c r="AT1782" s="266" t="s">
        <v>161</v>
      </c>
      <c r="AU1782" s="266" t="s">
        <v>81</v>
      </c>
      <c r="AV1782" s="15" t="s">
        <v>157</v>
      </c>
      <c r="AW1782" s="15" t="s">
        <v>34</v>
      </c>
      <c r="AX1782" s="15" t="s">
        <v>77</v>
      </c>
      <c r="AY1782" s="266" t="s">
        <v>149</v>
      </c>
    </row>
    <row r="1783" s="2" customFormat="1" ht="24.15" customHeight="1">
      <c r="A1783" s="41"/>
      <c r="B1783" s="42"/>
      <c r="C1783" s="278" t="s">
        <v>1971</v>
      </c>
      <c r="D1783" s="278" t="s">
        <v>229</v>
      </c>
      <c r="E1783" s="279" t="s">
        <v>1972</v>
      </c>
      <c r="F1783" s="280" t="s">
        <v>1973</v>
      </c>
      <c r="G1783" s="281" t="s">
        <v>155</v>
      </c>
      <c r="H1783" s="282">
        <v>2303.9099999999999</v>
      </c>
      <c r="I1783" s="283"/>
      <c r="J1783" s="284">
        <f>ROUND(I1783*H1783,2)</f>
        <v>0</v>
      </c>
      <c r="K1783" s="280" t="s">
        <v>156</v>
      </c>
      <c r="L1783" s="285"/>
      <c r="M1783" s="286" t="s">
        <v>21</v>
      </c>
      <c r="N1783" s="287" t="s">
        <v>44</v>
      </c>
      <c r="O1783" s="87"/>
      <c r="P1783" s="225">
        <f>O1783*H1783</f>
        <v>0</v>
      </c>
      <c r="Q1783" s="225">
        <v>0.0048599999999999997</v>
      </c>
      <c r="R1783" s="225">
        <f>Q1783*H1783</f>
        <v>11.197002599999999</v>
      </c>
      <c r="S1783" s="225">
        <v>0</v>
      </c>
      <c r="T1783" s="226">
        <f>S1783*H1783</f>
        <v>0</v>
      </c>
      <c r="U1783" s="41"/>
      <c r="V1783" s="41"/>
      <c r="W1783" s="41"/>
      <c r="X1783" s="41"/>
      <c r="Y1783" s="41"/>
      <c r="Z1783" s="41"/>
      <c r="AA1783" s="41"/>
      <c r="AB1783" s="41"/>
      <c r="AC1783" s="41"/>
      <c r="AD1783" s="41"/>
      <c r="AE1783" s="41"/>
      <c r="AR1783" s="227" t="s">
        <v>328</v>
      </c>
      <c r="AT1783" s="227" t="s">
        <v>229</v>
      </c>
      <c r="AU1783" s="227" t="s">
        <v>81</v>
      </c>
      <c r="AY1783" s="20" t="s">
        <v>149</v>
      </c>
      <c r="BE1783" s="228">
        <f>IF(N1783="základní",J1783,0)</f>
        <v>0</v>
      </c>
      <c r="BF1783" s="228">
        <f>IF(N1783="snížená",J1783,0)</f>
        <v>0</v>
      </c>
      <c r="BG1783" s="228">
        <f>IF(N1783="zákl. přenesená",J1783,0)</f>
        <v>0</v>
      </c>
      <c r="BH1783" s="228">
        <f>IF(N1783="sníž. přenesená",J1783,0)</f>
        <v>0</v>
      </c>
      <c r="BI1783" s="228">
        <f>IF(N1783="nulová",J1783,0)</f>
        <v>0</v>
      </c>
      <c r="BJ1783" s="20" t="s">
        <v>77</v>
      </c>
      <c r="BK1783" s="228">
        <f>ROUND(I1783*H1783,2)</f>
        <v>0</v>
      </c>
      <c r="BL1783" s="20" t="s">
        <v>256</v>
      </c>
      <c r="BM1783" s="227" t="s">
        <v>1974</v>
      </c>
    </row>
    <row r="1784" s="13" customFormat="1">
      <c r="A1784" s="13"/>
      <c r="B1784" s="234"/>
      <c r="C1784" s="235"/>
      <c r="D1784" s="236" t="s">
        <v>161</v>
      </c>
      <c r="E1784" s="237" t="s">
        <v>21</v>
      </c>
      <c r="F1784" s="238" t="s">
        <v>1975</v>
      </c>
      <c r="G1784" s="235"/>
      <c r="H1784" s="237" t="s">
        <v>21</v>
      </c>
      <c r="I1784" s="239"/>
      <c r="J1784" s="235"/>
      <c r="K1784" s="235"/>
      <c r="L1784" s="240"/>
      <c r="M1784" s="241"/>
      <c r="N1784" s="242"/>
      <c r="O1784" s="242"/>
      <c r="P1784" s="242"/>
      <c r="Q1784" s="242"/>
      <c r="R1784" s="242"/>
      <c r="S1784" s="242"/>
      <c r="T1784" s="243"/>
      <c r="U1784" s="13"/>
      <c r="V1784" s="13"/>
      <c r="W1784" s="13"/>
      <c r="X1784" s="13"/>
      <c r="Y1784" s="13"/>
      <c r="Z1784" s="13"/>
      <c r="AA1784" s="13"/>
      <c r="AB1784" s="13"/>
      <c r="AC1784" s="13"/>
      <c r="AD1784" s="13"/>
      <c r="AE1784" s="13"/>
      <c r="AT1784" s="244" t="s">
        <v>161</v>
      </c>
      <c r="AU1784" s="244" t="s">
        <v>81</v>
      </c>
      <c r="AV1784" s="13" t="s">
        <v>77</v>
      </c>
      <c r="AW1784" s="13" t="s">
        <v>34</v>
      </c>
      <c r="AX1784" s="13" t="s">
        <v>73</v>
      </c>
      <c r="AY1784" s="244" t="s">
        <v>149</v>
      </c>
    </row>
    <row r="1785" s="14" customFormat="1">
      <c r="A1785" s="14"/>
      <c r="B1785" s="245"/>
      <c r="C1785" s="246"/>
      <c r="D1785" s="236" t="s">
        <v>161</v>
      </c>
      <c r="E1785" s="247" t="s">
        <v>21</v>
      </c>
      <c r="F1785" s="248" t="s">
        <v>1976</v>
      </c>
      <c r="G1785" s="246"/>
      <c r="H1785" s="249">
        <v>2303.9099999999999</v>
      </c>
      <c r="I1785" s="250"/>
      <c r="J1785" s="246"/>
      <c r="K1785" s="246"/>
      <c r="L1785" s="251"/>
      <c r="M1785" s="252"/>
      <c r="N1785" s="253"/>
      <c r="O1785" s="253"/>
      <c r="P1785" s="253"/>
      <c r="Q1785" s="253"/>
      <c r="R1785" s="253"/>
      <c r="S1785" s="253"/>
      <c r="T1785" s="254"/>
      <c r="U1785" s="14"/>
      <c r="V1785" s="14"/>
      <c r="W1785" s="14"/>
      <c r="X1785" s="14"/>
      <c r="Y1785" s="14"/>
      <c r="Z1785" s="14"/>
      <c r="AA1785" s="14"/>
      <c r="AB1785" s="14"/>
      <c r="AC1785" s="14"/>
      <c r="AD1785" s="14"/>
      <c r="AE1785" s="14"/>
      <c r="AT1785" s="255" t="s">
        <v>161</v>
      </c>
      <c r="AU1785" s="255" t="s">
        <v>81</v>
      </c>
      <c r="AV1785" s="14" t="s">
        <v>81</v>
      </c>
      <c r="AW1785" s="14" t="s">
        <v>34</v>
      </c>
      <c r="AX1785" s="14" t="s">
        <v>73</v>
      </c>
      <c r="AY1785" s="255" t="s">
        <v>149</v>
      </c>
    </row>
    <row r="1786" s="15" customFormat="1">
      <c r="A1786" s="15"/>
      <c r="B1786" s="256"/>
      <c r="C1786" s="257"/>
      <c r="D1786" s="236" t="s">
        <v>161</v>
      </c>
      <c r="E1786" s="258" t="s">
        <v>21</v>
      </c>
      <c r="F1786" s="259" t="s">
        <v>164</v>
      </c>
      <c r="G1786" s="257"/>
      <c r="H1786" s="260">
        <v>2303.9099999999999</v>
      </c>
      <c r="I1786" s="261"/>
      <c r="J1786" s="257"/>
      <c r="K1786" s="257"/>
      <c r="L1786" s="262"/>
      <c r="M1786" s="263"/>
      <c r="N1786" s="264"/>
      <c r="O1786" s="264"/>
      <c r="P1786" s="264"/>
      <c r="Q1786" s="264"/>
      <c r="R1786" s="264"/>
      <c r="S1786" s="264"/>
      <c r="T1786" s="265"/>
      <c r="U1786" s="15"/>
      <c r="V1786" s="15"/>
      <c r="W1786" s="15"/>
      <c r="X1786" s="15"/>
      <c r="Y1786" s="15"/>
      <c r="Z1786" s="15"/>
      <c r="AA1786" s="15"/>
      <c r="AB1786" s="15"/>
      <c r="AC1786" s="15"/>
      <c r="AD1786" s="15"/>
      <c r="AE1786" s="15"/>
      <c r="AT1786" s="266" t="s">
        <v>161</v>
      </c>
      <c r="AU1786" s="266" t="s">
        <v>81</v>
      </c>
      <c r="AV1786" s="15" t="s">
        <v>157</v>
      </c>
      <c r="AW1786" s="15" t="s">
        <v>34</v>
      </c>
      <c r="AX1786" s="15" t="s">
        <v>77</v>
      </c>
      <c r="AY1786" s="266" t="s">
        <v>149</v>
      </c>
    </row>
    <row r="1787" s="2" customFormat="1" ht="49.05" customHeight="1">
      <c r="A1787" s="41"/>
      <c r="B1787" s="42"/>
      <c r="C1787" s="216" t="s">
        <v>1977</v>
      </c>
      <c r="D1787" s="216" t="s">
        <v>152</v>
      </c>
      <c r="E1787" s="217" t="s">
        <v>1978</v>
      </c>
      <c r="F1787" s="218" t="s">
        <v>1979</v>
      </c>
      <c r="G1787" s="219" t="s">
        <v>155</v>
      </c>
      <c r="H1787" s="220">
        <v>65.278000000000006</v>
      </c>
      <c r="I1787" s="221"/>
      <c r="J1787" s="222">
        <f>ROUND(I1787*H1787,2)</f>
        <v>0</v>
      </c>
      <c r="K1787" s="218" t="s">
        <v>21</v>
      </c>
      <c r="L1787" s="47"/>
      <c r="M1787" s="223" t="s">
        <v>21</v>
      </c>
      <c r="N1787" s="224" t="s">
        <v>44</v>
      </c>
      <c r="O1787" s="87"/>
      <c r="P1787" s="225">
        <f>O1787*H1787</f>
        <v>0</v>
      </c>
      <c r="Q1787" s="225">
        <v>0.00010000000000000001</v>
      </c>
      <c r="R1787" s="225">
        <f>Q1787*H1787</f>
        <v>0.0065278000000000011</v>
      </c>
      <c r="S1787" s="225">
        <v>0</v>
      </c>
      <c r="T1787" s="226">
        <f>S1787*H1787</f>
        <v>0</v>
      </c>
      <c r="U1787" s="41"/>
      <c r="V1787" s="41"/>
      <c r="W1787" s="41"/>
      <c r="X1787" s="41"/>
      <c r="Y1787" s="41"/>
      <c r="Z1787" s="41"/>
      <c r="AA1787" s="41"/>
      <c r="AB1787" s="41"/>
      <c r="AC1787" s="41"/>
      <c r="AD1787" s="41"/>
      <c r="AE1787" s="41"/>
      <c r="AR1787" s="227" t="s">
        <v>157</v>
      </c>
      <c r="AT1787" s="227" t="s">
        <v>152</v>
      </c>
      <c r="AU1787" s="227" t="s">
        <v>81</v>
      </c>
      <c r="AY1787" s="20" t="s">
        <v>149</v>
      </c>
      <c r="BE1787" s="228">
        <f>IF(N1787="základní",J1787,0)</f>
        <v>0</v>
      </c>
      <c r="BF1787" s="228">
        <f>IF(N1787="snížená",J1787,0)</f>
        <v>0</v>
      </c>
      <c r="BG1787" s="228">
        <f>IF(N1787="zákl. přenesená",J1787,0)</f>
        <v>0</v>
      </c>
      <c r="BH1787" s="228">
        <f>IF(N1787="sníž. přenesená",J1787,0)</f>
        <v>0</v>
      </c>
      <c r="BI1787" s="228">
        <f>IF(N1787="nulová",J1787,0)</f>
        <v>0</v>
      </c>
      <c r="BJ1787" s="20" t="s">
        <v>77</v>
      </c>
      <c r="BK1787" s="228">
        <f>ROUND(I1787*H1787,2)</f>
        <v>0</v>
      </c>
      <c r="BL1787" s="20" t="s">
        <v>157</v>
      </c>
      <c r="BM1787" s="227" t="s">
        <v>1980</v>
      </c>
    </row>
    <row r="1788" s="13" customFormat="1">
      <c r="A1788" s="13"/>
      <c r="B1788" s="234"/>
      <c r="C1788" s="235"/>
      <c r="D1788" s="236" t="s">
        <v>161</v>
      </c>
      <c r="E1788" s="237" t="s">
        <v>21</v>
      </c>
      <c r="F1788" s="238" t="s">
        <v>1981</v>
      </c>
      <c r="G1788" s="235"/>
      <c r="H1788" s="237" t="s">
        <v>21</v>
      </c>
      <c r="I1788" s="239"/>
      <c r="J1788" s="235"/>
      <c r="K1788" s="235"/>
      <c r="L1788" s="240"/>
      <c r="M1788" s="241"/>
      <c r="N1788" s="242"/>
      <c r="O1788" s="242"/>
      <c r="P1788" s="242"/>
      <c r="Q1788" s="242"/>
      <c r="R1788" s="242"/>
      <c r="S1788" s="242"/>
      <c r="T1788" s="243"/>
      <c r="U1788" s="13"/>
      <c r="V1788" s="13"/>
      <c r="W1788" s="13"/>
      <c r="X1788" s="13"/>
      <c r="Y1788" s="13"/>
      <c r="Z1788" s="13"/>
      <c r="AA1788" s="13"/>
      <c r="AB1788" s="13"/>
      <c r="AC1788" s="13"/>
      <c r="AD1788" s="13"/>
      <c r="AE1788" s="13"/>
      <c r="AT1788" s="244" t="s">
        <v>161</v>
      </c>
      <c r="AU1788" s="244" t="s">
        <v>81</v>
      </c>
      <c r="AV1788" s="13" t="s">
        <v>77</v>
      </c>
      <c r="AW1788" s="13" t="s">
        <v>34</v>
      </c>
      <c r="AX1788" s="13" t="s">
        <v>73</v>
      </c>
      <c r="AY1788" s="244" t="s">
        <v>149</v>
      </c>
    </row>
    <row r="1789" s="14" customFormat="1">
      <c r="A1789" s="14"/>
      <c r="B1789" s="245"/>
      <c r="C1789" s="246"/>
      <c r="D1789" s="236" t="s">
        <v>161</v>
      </c>
      <c r="E1789" s="247" t="s">
        <v>21</v>
      </c>
      <c r="F1789" s="248" t="s">
        <v>1982</v>
      </c>
      <c r="G1789" s="246"/>
      <c r="H1789" s="249">
        <v>17.885000000000002</v>
      </c>
      <c r="I1789" s="250"/>
      <c r="J1789" s="246"/>
      <c r="K1789" s="246"/>
      <c r="L1789" s="251"/>
      <c r="M1789" s="252"/>
      <c r="N1789" s="253"/>
      <c r="O1789" s="253"/>
      <c r="P1789" s="253"/>
      <c r="Q1789" s="253"/>
      <c r="R1789" s="253"/>
      <c r="S1789" s="253"/>
      <c r="T1789" s="254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T1789" s="255" t="s">
        <v>161</v>
      </c>
      <c r="AU1789" s="255" t="s">
        <v>81</v>
      </c>
      <c r="AV1789" s="14" t="s">
        <v>81</v>
      </c>
      <c r="AW1789" s="14" t="s">
        <v>34</v>
      </c>
      <c r="AX1789" s="14" t="s">
        <v>73</v>
      </c>
      <c r="AY1789" s="255" t="s">
        <v>149</v>
      </c>
    </row>
    <row r="1790" s="14" customFormat="1">
      <c r="A1790" s="14"/>
      <c r="B1790" s="245"/>
      <c r="C1790" s="246"/>
      <c r="D1790" s="236" t="s">
        <v>161</v>
      </c>
      <c r="E1790" s="247" t="s">
        <v>21</v>
      </c>
      <c r="F1790" s="248" t="s">
        <v>1983</v>
      </c>
      <c r="G1790" s="246"/>
      <c r="H1790" s="249">
        <v>-3.3599999999999999</v>
      </c>
      <c r="I1790" s="250"/>
      <c r="J1790" s="246"/>
      <c r="K1790" s="246"/>
      <c r="L1790" s="251"/>
      <c r="M1790" s="252"/>
      <c r="N1790" s="253"/>
      <c r="O1790" s="253"/>
      <c r="P1790" s="253"/>
      <c r="Q1790" s="253"/>
      <c r="R1790" s="253"/>
      <c r="S1790" s="253"/>
      <c r="T1790" s="254"/>
      <c r="U1790" s="14"/>
      <c r="V1790" s="14"/>
      <c r="W1790" s="14"/>
      <c r="X1790" s="14"/>
      <c r="Y1790" s="14"/>
      <c r="Z1790" s="14"/>
      <c r="AA1790" s="14"/>
      <c r="AB1790" s="14"/>
      <c r="AC1790" s="14"/>
      <c r="AD1790" s="14"/>
      <c r="AE1790" s="14"/>
      <c r="AT1790" s="255" t="s">
        <v>161</v>
      </c>
      <c r="AU1790" s="255" t="s">
        <v>81</v>
      </c>
      <c r="AV1790" s="14" t="s">
        <v>81</v>
      </c>
      <c r="AW1790" s="14" t="s">
        <v>34</v>
      </c>
      <c r="AX1790" s="14" t="s">
        <v>73</v>
      </c>
      <c r="AY1790" s="255" t="s">
        <v>149</v>
      </c>
    </row>
    <row r="1791" s="14" customFormat="1">
      <c r="A1791" s="14"/>
      <c r="B1791" s="245"/>
      <c r="C1791" s="246"/>
      <c r="D1791" s="236" t="s">
        <v>161</v>
      </c>
      <c r="E1791" s="247" t="s">
        <v>21</v>
      </c>
      <c r="F1791" s="248" t="s">
        <v>1984</v>
      </c>
      <c r="G1791" s="246"/>
      <c r="H1791" s="249">
        <v>22.725000000000001</v>
      </c>
      <c r="I1791" s="250"/>
      <c r="J1791" s="246"/>
      <c r="K1791" s="246"/>
      <c r="L1791" s="251"/>
      <c r="M1791" s="252"/>
      <c r="N1791" s="253"/>
      <c r="O1791" s="253"/>
      <c r="P1791" s="253"/>
      <c r="Q1791" s="253"/>
      <c r="R1791" s="253"/>
      <c r="S1791" s="253"/>
      <c r="T1791" s="254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T1791" s="255" t="s">
        <v>161</v>
      </c>
      <c r="AU1791" s="255" t="s">
        <v>81</v>
      </c>
      <c r="AV1791" s="14" t="s">
        <v>81</v>
      </c>
      <c r="AW1791" s="14" t="s">
        <v>34</v>
      </c>
      <c r="AX1791" s="14" t="s">
        <v>73</v>
      </c>
      <c r="AY1791" s="255" t="s">
        <v>149</v>
      </c>
    </row>
    <row r="1792" s="14" customFormat="1">
      <c r="A1792" s="14"/>
      <c r="B1792" s="245"/>
      <c r="C1792" s="246"/>
      <c r="D1792" s="236" t="s">
        <v>161</v>
      </c>
      <c r="E1792" s="247" t="s">
        <v>21</v>
      </c>
      <c r="F1792" s="248" t="s">
        <v>1985</v>
      </c>
      <c r="G1792" s="246"/>
      <c r="H1792" s="249">
        <v>29.539999999999999</v>
      </c>
      <c r="I1792" s="250"/>
      <c r="J1792" s="246"/>
      <c r="K1792" s="246"/>
      <c r="L1792" s="251"/>
      <c r="M1792" s="252"/>
      <c r="N1792" s="253"/>
      <c r="O1792" s="253"/>
      <c r="P1792" s="253"/>
      <c r="Q1792" s="253"/>
      <c r="R1792" s="253"/>
      <c r="S1792" s="253"/>
      <c r="T1792" s="254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T1792" s="255" t="s">
        <v>161</v>
      </c>
      <c r="AU1792" s="255" t="s">
        <v>81</v>
      </c>
      <c r="AV1792" s="14" t="s">
        <v>81</v>
      </c>
      <c r="AW1792" s="14" t="s">
        <v>34</v>
      </c>
      <c r="AX1792" s="14" t="s">
        <v>73</v>
      </c>
      <c r="AY1792" s="255" t="s">
        <v>149</v>
      </c>
    </row>
    <row r="1793" s="14" customFormat="1">
      <c r="A1793" s="14"/>
      <c r="B1793" s="245"/>
      <c r="C1793" s="246"/>
      <c r="D1793" s="236" t="s">
        <v>161</v>
      </c>
      <c r="E1793" s="247" t="s">
        <v>21</v>
      </c>
      <c r="F1793" s="248" t="s">
        <v>1986</v>
      </c>
      <c r="G1793" s="246"/>
      <c r="H1793" s="249">
        <v>-1.512</v>
      </c>
      <c r="I1793" s="250"/>
      <c r="J1793" s="246"/>
      <c r="K1793" s="246"/>
      <c r="L1793" s="251"/>
      <c r="M1793" s="252"/>
      <c r="N1793" s="253"/>
      <c r="O1793" s="253"/>
      <c r="P1793" s="253"/>
      <c r="Q1793" s="253"/>
      <c r="R1793" s="253"/>
      <c r="S1793" s="253"/>
      <c r="T1793" s="254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T1793" s="255" t="s">
        <v>161</v>
      </c>
      <c r="AU1793" s="255" t="s">
        <v>81</v>
      </c>
      <c r="AV1793" s="14" t="s">
        <v>81</v>
      </c>
      <c r="AW1793" s="14" t="s">
        <v>34</v>
      </c>
      <c r="AX1793" s="14" t="s">
        <v>73</v>
      </c>
      <c r="AY1793" s="255" t="s">
        <v>149</v>
      </c>
    </row>
    <row r="1794" s="16" customFormat="1">
      <c r="A1794" s="16"/>
      <c r="B1794" s="267"/>
      <c r="C1794" s="268"/>
      <c r="D1794" s="236" t="s">
        <v>161</v>
      </c>
      <c r="E1794" s="269" t="s">
        <v>447</v>
      </c>
      <c r="F1794" s="270" t="s">
        <v>192</v>
      </c>
      <c r="G1794" s="268"/>
      <c r="H1794" s="271">
        <v>65.278000000000006</v>
      </c>
      <c r="I1794" s="272"/>
      <c r="J1794" s="268"/>
      <c r="K1794" s="268"/>
      <c r="L1794" s="273"/>
      <c r="M1794" s="274"/>
      <c r="N1794" s="275"/>
      <c r="O1794" s="275"/>
      <c r="P1794" s="275"/>
      <c r="Q1794" s="275"/>
      <c r="R1794" s="275"/>
      <c r="S1794" s="275"/>
      <c r="T1794" s="276"/>
      <c r="U1794" s="16"/>
      <c r="V1794" s="16"/>
      <c r="W1794" s="16"/>
      <c r="X1794" s="16"/>
      <c r="Y1794" s="16"/>
      <c r="Z1794" s="16"/>
      <c r="AA1794" s="16"/>
      <c r="AB1794" s="16"/>
      <c r="AC1794" s="16"/>
      <c r="AD1794" s="16"/>
      <c r="AE1794" s="16"/>
      <c r="AT1794" s="277" t="s">
        <v>161</v>
      </c>
      <c r="AU1794" s="277" t="s">
        <v>81</v>
      </c>
      <c r="AV1794" s="16" t="s">
        <v>150</v>
      </c>
      <c r="AW1794" s="16" t="s">
        <v>34</v>
      </c>
      <c r="AX1794" s="16" t="s">
        <v>73</v>
      </c>
      <c r="AY1794" s="277" t="s">
        <v>149</v>
      </c>
    </row>
    <row r="1795" s="15" customFormat="1">
      <c r="A1795" s="15"/>
      <c r="B1795" s="256"/>
      <c r="C1795" s="257"/>
      <c r="D1795" s="236" t="s">
        <v>161</v>
      </c>
      <c r="E1795" s="258" t="s">
        <v>21</v>
      </c>
      <c r="F1795" s="259" t="s">
        <v>164</v>
      </c>
      <c r="G1795" s="257"/>
      <c r="H1795" s="260">
        <v>65.278000000000006</v>
      </c>
      <c r="I1795" s="261"/>
      <c r="J1795" s="257"/>
      <c r="K1795" s="257"/>
      <c r="L1795" s="262"/>
      <c r="M1795" s="263"/>
      <c r="N1795" s="264"/>
      <c r="O1795" s="264"/>
      <c r="P1795" s="264"/>
      <c r="Q1795" s="264"/>
      <c r="R1795" s="264"/>
      <c r="S1795" s="264"/>
      <c r="T1795" s="265"/>
      <c r="U1795" s="15"/>
      <c r="V1795" s="15"/>
      <c r="W1795" s="15"/>
      <c r="X1795" s="15"/>
      <c r="Y1795" s="15"/>
      <c r="Z1795" s="15"/>
      <c r="AA1795" s="15"/>
      <c r="AB1795" s="15"/>
      <c r="AC1795" s="15"/>
      <c r="AD1795" s="15"/>
      <c r="AE1795" s="15"/>
      <c r="AT1795" s="266" t="s">
        <v>161</v>
      </c>
      <c r="AU1795" s="266" t="s">
        <v>81</v>
      </c>
      <c r="AV1795" s="15" t="s">
        <v>157</v>
      </c>
      <c r="AW1795" s="15" t="s">
        <v>34</v>
      </c>
      <c r="AX1795" s="15" t="s">
        <v>77</v>
      </c>
      <c r="AY1795" s="266" t="s">
        <v>149</v>
      </c>
    </row>
    <row r="1796" s="2" customFormat="1" ht="33" customHeight="1">
      <c r="A1796" s="41"/>
      <c r="B1796" s="42"/>
      <c r="C1796" s="278" t="s">
        <v>1987</v>
      </c>
      <c r="D1796" s="278" t="s">
        <v>229</v>
      </c>
      <c r="E1796" s="279" t="s">
        <v>1988</v>
      </c>
      <c r="F1796" s="280" t="s">
        <v>1989</v>
      </c>
      <c r="G1796" s="281" t="s">
        <v>155</v>
      </c>
      <c r="H1796" s="282">
        <v>68.542000000000002</v>
      </c>
      <c r="I1796" s="283"/>
      <c r="J1796" s="284">
        <f>ROUND(I1796*H1796,2)</f>
        <v>0</v>
      </c>
      <c r="K1796" s="280" t="s">
        <v>156</v>
      </c>
      <c r="L1796" s="285"/>
      <c r="M1796" s="286" t="s">
        <v>21</v>
      </c>
      <c r="N1796" s="287" t="s">
        <v>44</v>
      </c>
      <c r="O1796" s="87"/>
      <c r="P1796" s="225">
        <f>O1796*H1796</f>
        <v>0</v>
      </c>
      <c r="Q1796" s="225">
        <v>0.0050000000000000001</v>
      </c>
      <c r="R1796" s="225">
        <f>Q1796*H1796</f>
        <v>0.34271000000000001</v>
      </c>
      <c r="S1796" s="225">
        <v>0</v>
      </c>
      <c r="T1796" s="226">
        <f>S1796*H1796</f>
        <v>0</v>
      </c>
      <c r="U1796" s="41"/>
      <c r="V1796" s="41"/>
      <c r="W1796" s="41"/>
      <c r="X1796" s="41"/>
      <c r="Y1796" s="41"/>
      <c r="Z1796" s="41"/>
      <c r="AA1796" s="41"/>
      <c r="AB1796" s="41"/>
      <c r="AC1796" s="41"/>
      <c r="AD1796" s="41"/>
      <c r="AE1796" s="41"/>
      <c r="AR1796" s="227" t="s">
        <v>208</v>
      </c>
      <c r="AT1796" s="227" t="s">
        <v>229</v>
      </c>
      <c r="AU1796" s="227" t="s">
        <v>81</v>
      </c>
      <c r="AY1796" s="20" t="s">
        <v>149</v>
      </c>
      <c r="BE1796" s="228">
        <f>IF(N1796="základní",J1796,0)</f>
        <v>0</v>
      </c>
      <c r="BF1796" s="228">
        <f>IF(N1796="snížená",J1796,0)</f>
        <v>0</v>
      </c>
      <c r="BG1796" s="228">
        <f>IF(N1796="zákl. přenesená",J1796,0)</f>
        <v>0</v>
      </c>
      <c r="BH1796" s="228">
        <f>IF(N1796="sníž. přenesená",J1796,0)</f>
        <v>0</v>
      </c>
      <c r="BI1796" s="228">
        <f>IF(N1796="nulová",J1796,0)</f>
        <v>0</v>
      </c>
      <c r="BJ1796" s="20" t="s">
        <v>77</v>
      </c>
      <c r="BK1796" s="228">
        <f>ROUND(I1796*H1796,2)</f>
        <v>0</v>
      </c>
      <c r="BL1796" s="20" t="s">
        <v>157</v>
      </c>
      <c r="BM1796" s="227" t="s">
        <v>1990</v>
      </c>
    </row>
    <row r="1797" s="2" customFormat="1">
      <c r="A1797" s="41"/>
      <c r="B1797" s="42"/>
      <c r="C1797" s="43"/>
      <c r="D1797" s="236" t="s">
        <v>279</v>
      </c>
      <c r="E1797" s="43"/>
      <c r="F1797" s="288" t="s">
        <v>1991</v>
      </c>
      <c r="G1797" s="43"/>
      <c r="H1797" s="43"/>
      <c r="I1797" s="231"/>
      <c r="J1797" s="43"/>
      <c r="K1797" s="43"/>
      <c r="L1797" s="47"/>
      <c r="M1797" s="232"/>
      <c r="N1797" s="233"/>
      <c r="O1797" s="87"/>
      <c r="P1797" s="87"/>
      <c r="Q1797" s="87"/>
      <c r="R1797" s="87"/>
      <c r="S1797" s="87"/>
      <c r="T1797" s="88"/>
      <c r="U1797" s="41"/>
      <c r="V1797" s="41"/>
      <c r="W1797" s="41"/>
      <c r="X1797" s="41"/>
      <c r="Y1797" s="41"/>
      <c r="Z1797" s="41"/>
      <c r="AA1797" s="41"/>
      <c r="AB1797" s="41"/>
      <c r="AC1797" s="41"/>
      <c r="AD1797" s="41"/>
      <c r="AE1797" s="41"/>
      <c r="AT1797" s="20" t="s">
        <v>279</v>
      </c>
      <c r="AU1797" s="20" t="s">
        <v>81</v>
      </c>
    </row>
    <row r="1798" s="14" customFormat="1">
      <c r="A1798" s="14"/>
      <c r="B1798" s="245"/>
      <c r="C1798" s="246"/>
      <c r="D1798" s="236" t="s">
        <v>161</v>
      </c>
      <c r="E1798" s="247" t="s">
        <v>21</v>
      </c>
      <c r="F1798" s="248" t="s">
        <v>1992</v>
      </c>
      <c r="G1798" s="246"/>
      <c r="H1798" s="249">
        <v>68.542000000000002</v>
      </c>
      <c r="I1798" s="250"/>
      <c r="J1798" s="246"/>
      <c r="K1798" s="246"/>
      <c r="L1798" s="251"/>
      <c r="M1798" s="252"/>
      <c r="N1798" s="253"/>
      <c r="O1798" s="253"/>
      <c r="P1798" s="253"/>
      <c r="Q1798" s="253"/>
      <c r="R1798" s="253"/>
      <c r="S1798" s="253"/>
      <c r="T1798" s="254"/>
      <c r="U1798" s="14"/>
      <c r="V1798" s="14"/>
      <c r="W1798" s="14"/>
      <c r="X1798" s="14"/>
      <c r="Y1798" s="14"/>
      <c r="Z1798" s="14"/>
      <c r="AA1798" s="14"/>
      <c r="AB1798" s="14"/>
      <c r="AC1798" s="14"/>
      <c r="AD1798" s="14"/>
      <c r="AE1798" s="14"/>
      <c r="AT1798" s="255" t="s">
        <v>161</v>
      </c>
      <c r="AU1798" s="255" t="s">
        <v>81</v>
      </c>
      <c r="AV1798" s="14" t="s">
        <v>81</v>
      </c>
      <c r="AW1798" s="14" t="s">
        <v>34</v>
      </c>
      <c r="AX1798" s="14" t="s">
        <v>73</v>
      </c>
      <c r="AY1798" s="255" t="s">
        <v>149</v>
      </c>
    </row>
    <row r="1799" s="15" customFormat="1">
      <c r="A1799" s="15"/>
      <c r="B1799" s="256"/>
      <c r="C1799" s="257"/>
      <c r="D1799" s="236" t="s">
        <v>161</v>
      </c>
      <c r="E1799" s="258" t="s">
        <v>21</v>
      </c>
      <c r="F1799" s="259" t="s">
        <v>164</v>
      </c>
      <c r="G1799" s="257"/>
      <c r="H1799" s="260">
        <v>68.542000000000002</v>
      </c>
      <c r="I1799" s="261"/>
      <c r="J1799" s="257"/>
      <c r="K1799" s="257"/>
      <c r="L1799" s="262"/>
      <c r="M1799" s="263"/>
      <c r="N1799" s="264"/>
      <c r="O1799" s="264"/>
      <c r="P1799" s="264"/>
      <c r="Q1799" s="264"/>
      <c r="R1799" s="264"/>
      <c r="S1799" s="264"/>
      <c r="T1799" s="265"/>
      <c r="U1799" s="15"/>
      <c r="V1799" s="15"/>
      <c r="W1799" s="15"/>
      <c r="X1799" s="15"/>
      <c r="Y1799" s="15"/>
      <c r="Z1799" s="15"/>
      <c r="AA1799" s="15"/>
      <c r="AB1799" s="15"/>
      <c r="AC1799" s="15"/>
      <c r="AD1799" s="15"/>
      <c r="AE1799" s="15"/>
      <c r="AT1799" s="266" t="s">
        <v>161</v>
      </c>
      <c r="AU1799" s="266" t="s">
        <v>81</v>
      </c>
      <c r="AV1799" s="15" t="s">
        <v>157</v>
      </c>
      <c r="AW1799" s="15" t="s">
        <v>34</v>
      </c>
      <c r="AX1799" s="15" t="s">
        <v>77</v>
      </c>
      <c r="AY1799" s="266" t="s">
        <v>149</v>
      </c>
    </row>
    <row r="1800" s="2" customFormat="1" ht="44.25" customHeight="1">
      <c r="A1800" s="41"/>
      <c r="B1800" s="42"/>
      <c r="C1800" s="216" t="s">
        <v>1993</v>
      </c>
      <c r="D1800" s="216" t="s">
        <v>152</v>
      </c>
      <c r="E1800" s="217" t="s">
        <v>318</v>
      </c>
      <c r="F1800" s="218" t="s">
        <v>319</v>
      </c>
      <c r="G1800" s="219" t="s">
        <v>155</v>
      </c>
      <c r="H1800" s="220">
        <v>819.75900000000001</v>
      </c>
      <c r="I1800" s="221"/>
      <c r="J1800" s="222">
        <f>ROUND(I1800*H1800,2)</f>
        <v>0</v>
      </c>
      <c r="K1800" s="218" t="s">
        <v>156</v>
      </c>
      <c r="L1800" s="47"/>
      <c r="M1800" s="223" t="s">
        <v>21</v>
      </c>
      <c r="N1800" s="224" t="s">
        <v>44</v>
      </c>
      <c r="O1800" s="87"/>
      <c r="P1800" s="225">
        <f>O1800*H1800</f>
        <v>0</v>
      </c>
      <c r="Q1800" s="225">
        <v>0.0060000000000000001</v>
      </c>
      <c r="R1800" s="225">
        <f>Q1800*H1800</f>
        <v>4.9185540000000003</v>
      </c>
      <c r="S1800" s="225">
        <v>0</v>
      </c>
      <c r="T1800" s="226">
        <f>S1800*H1800</f>
        <v>0</v>
      </c>
      <c r="U1800" s="41"/>
      <c r="V1800" s="41"/>
      <c r="W1800" s="41"/>
      <c r="X1800" s="41"/>
      <c r="Y1800" s="41"/>
      <c r="Z1800" s="41"/>
      <c r="AA1800" s="41"/>
      <c r="AB1800" s="41"/>
      <c r="AC1800" s="41"/>
      <c r="AD1800" s="41"/>
      <c r="AE1800" s="41"/>
      <c r="AR1800" s="227" t="s">
        <v>256</v>
      </c>
      <c r="AT1800" s="227" t="s">
        <v>152</v>
      </c>
      <c r="AU1800" s="227" t="s">
        <v>81</v>
      </c>
      <c r="AY1800" s="20" t="s">
        <v>149</v>
      </c>
      <c r="BE1800" s="228">
        <f>IF(N1800="základní",J1800,0)</f>
        <v>0</v>
      </c>
      <c r="BF1800" s="228">
        <f>IF(N1800="snížená",J1800,0)</f>
        <v>0</v>
      </c>
      <c r="BG1800" s="228">
        <f>IF(N1800="zákl. přenesená",J1800,0)</f>
        <v>0</v>
      </c>
      <c r="BH1800" s="228">
        <f>IF(N1800="sníž. přenesená",J1800,0)</f>
        <v>0</v>
      </c>
      <c r="BI1800" s="228">
        <f>IF(N1800="nulová",J1800,0)</f>
        <v>0</v>
      </c>
      <c r="BJ1800" s="20" t="s">
        <v>77</v>
      </c>
      <c r="BK1800" s="228">
        <f>ROUND(I1800*H1800,2)</f>
        <v>0</v>
      </c>
      <c r="BL1800" s="20" t="s">
        <v>256</v>
      </c>
      <c r="BM1800" s="227" t="s">
        <v>320</v>
      </c>
    </row>
    <row r="1801" s="2" customFormat="1">
      <c r="A1801" s="41"/>
      <c r="B1801" s="42"/>
      <c r="C1801" s="43"/>
      <c r="D1801" s="229" t="s">
        <v>159</v>
      </c>
      <c r="E1801" s="43"/>
      <c r="F1801" s="230" t="s">
        <v>321</v>
      </c>
      <c r="G1801" s="43"/>
      <c r="H1801" s="43"/>
      <c r="I1801" s="231"/>
      <c r="J1801" s="43"/>
      <c r="K1801" s="43"/>
      <c r="L1801" s="47"/>
      <c r="M1801" s="232"/>
      <c r="N1801" s="233"/>
      <c r="O1801" s="87"/>
      <c r="P1801" s="87"/>
      <c r="Q1801" s="87"/>
      <c r="R1801" s="87"/>
      <c r="S1801" s="87"/>
      <c r="T1801" s="88"/>
      <c r="U1801" s="41"/>
      <c r="V1801" s="41"/>
      <c r="W1801" s="41"/>
      <c r="X1801" s="41"/>
      <c r="Y1801" s="41"/>
      <c r="Z1801" s="41"/>
      <c r="AA1801" s="41"/>
      <c r="AB1801" s="41"/>
      <c r="AC1801" s="41"/>
      <c r="AD1801" s="41"/>
      <c r="AE1801" s="41"/>
      <c r="AT1801" s="20" t="s">
        <v>159</v>
      </c>
      <c r="AU1801" s="20" t="s">
        <v>81</v>
      </c>
    </row>
    <row r="1802" s="13" customFormat="1">
      <c r="A1802" s="13"/>
      <c r="B1802" s="234"/>
      <c r="C1802" s="235"/>
      <c r="D1802" s="236" t="s">
        <v>161</v>
      </c>
      <c r="E1802" s="237" t="s">
        <v>21</v>
      </c>
      <c r="F1802" s="238" t="s">
        <v>322</v>
      </c>
      <c r="G1802" s="235"/>
      <c r="H1802" s="237" t="s">
        <v>21</v>
      </c>
      <c r="I1802" s="239"/>
      <c r="J1802" s="235"/>
      <c r="K1802" s="235"/>
      <c r="L1802" s="240"/>
      <c r="M1802" s="241"/>
      <c r="N1802" s="242"/>
      <c r="O1802" s="242"/>
      <c r="P1802" s="242"/>
      <c r="Q1802" s="242"/>
      <c r="R1802" s="242"/>
      <c r="S1802" s="242"/>
      <c r="T1802" s="243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44" t="s">
        <v>161</v>
      </c>
      <c r="AU1802" s="244" t="s">
        <v>81</v>
      </c>
      <c r="AV1802" s="13" t="s">
        <v>77</v>
      </c>
      <c r="AW1802" s="13" t="s">
        <v>34</v>
      </c>
      <c r="AX1802" s="13" t="s">
        <v>73</v>
      </c>
      <c r="AY1802" s="244" t="s">
        <v>149</v>
      </c>
    </row>
    <row r="1803" s="13" customFormat="1">
      <c r="A1803" s="13"/>
      <c r="B1803" s="234"/>
      <c r="C1803" s="235"/>
      <c r="D1803" s="236" t="s">
        <v>161</v>
      </c>
      <c r="E1803" s="237" t="s">
        <v>21</v>
      </c>
      <c r="F1803" s="238" t="s">
        <v>225</v>
      </c>
      <c r="G1803" s="235"/>
      <c r="H1803" s="237" t="s">
        <v>21</v>
      </c>
      <c r="I1803" s="239"/>
      <c r="J1803" s="235"/>
      <c r="K1803" s="235"/>
      <c r="L1803" s="240"/>
      <c r="M1803" s="241"/>
      <c r="N1803" s="242"/>
      <c r="O1803" s="242"/>
      <c r="P1803" s="242"/>
      <c r="Q1803" s="242"/>
      <c r="R1803" s="242"/>
      <c r="S1803" s="242"/>
      <c r="T1803" s="243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T1803" s="244" t="s">
        <v>161</v>
      </c>
      <c r="AU1803" s="244" t="s">
        <v>81</v>
      </c>
      <c r="AV1803" s="13" t="s">
        <v>77</v>
      </c>
      <c r="AW1803" s="13" t="s">
        <v>34</v>
      </c>
      <c r="AX1803" s="13" t="s">
        <v>73</v>
      </c>
      <c r="AY1803" s="244" t="s">
        <v>149</v>
      </c>
    </row>
    <row r="1804" s="13" customFormat="1">
      <c r="A1804" s="13"/>
      <c r="B1804" s="234"/>
      <c r="C1804" s="235"/>
      <c r="D1804" s="236" t="s">
        <v>161</v>
      </c>
      <c r="E1804" s="237" t="s">
        <v>21</v>
      </c>
      <c r="F1804" s="238" t="s">
        <v>976</v>
      </c>
      <c r="G1804" s="235"/>
      <c r="H1804" s="237" t="s">
        <v>21</v>
      </c>
      <c r="I1804" s="239"/>
      <c r="J1804" s="235"/>
      <c r="K1804" s="235"/>
      <c r="L1804" s="240"/>
      <c r="M1804" s="241"/>
      <c r="N1804" s="242"/>
      <c r="O1804" s="242"/>
      <c r="P1804" s="242"/>
      <c r="Q1804" s="242"/>
      <c r="R1804" s="242"/>
      <c r="S1804" s="242"/>
      <c r="T1804" s="243"/>
      <c r="U1804" s="13"/>
      <c r="V1804" s="13"/>
      <c r="W1804" s="13"/>
      <c r="X1804" s="13"/>
      <c r="Y1804" s="13"/>
      <c r="Z1804" s="13"/>
      <c r="AA1804" s="13"/>
      <c r="AB1804" s="13"/>
      <c r="AC1804" s="13"/>
      <c r="AD1804" s="13"/>
      <c r="AE1804" s="13"/>
      <c r="AT1804" s="244" t="s">
        <v>161</v>
      </c>
      <c r="AU1804" s="244" t="s">
        <v>81</v>
      </c>
      <c r="AV1804" s="13" t="s">
        <v>77</v>
      </c>
      <c r="AW1804" s="13" t="s">
        <v>34</v>
      </c>
      <c r="AX1804" s="13" t="s">
        <v>73</v>
      </c>
      <c r="AY1804" s="244" t="s">
        <v>149</v>
      </c>
    </row>
    <row r="1805" s="13" customFormat="1">
      <c r="A1805" s="13"/>
      <c r="B1805" s="234"/>
      <c r="C1805" s="235"/>
      <c r="D1805" s="236" t="s">
        <v>161</v>
      </c>
      <c r="E1805" s="237" t="s">
        <v>21</v>
      </c>
      <c r="F1805" s="238" t="s">
        <v>227</v>
      </c>
      <c r="G1805" s="235"/>
      <c r="H1805" s="237" t="s">
        <v>21</v>
      </c>
      <c r="I1805" s="239"/>
      <c r="J1805" s="235"/>
      <c r="K1805" s="235"/>
      <c r="L1805" s="240"/>
      <c r="M1805" s="241"/>
      <c r="N1805" s="242"/>
      <c r="O1805" s="242"/>
      <c r="P1805" s="242"/>
      <c r="Q1805" s="242"/>
      <c r="R1805" s="242"/>
      <c r="S1805" s="242"/>
      <c r="T1805" s="243"/>
      <c r="U1805" s="13"/>
      <c r="V1805" s="13"/>
      <c r="W1805" s="13"/>
      <c r="X1805" s="13"/>
      <c r="Y1805" s="13"/>
      <c r="Z1805" s="13"/>
      <c r="AA1805" s="13"/>
      <c r="AB1805" s="13"/>
      <c r="AC1805" s="13"/>
      <c r="AD1805" s="13"/>
      <c r="AE1805" s="13"/>
      <c r="AT1805" s="244" t="s">
        <v>161</v>
      </c>
      <c r="AU1805" s="244" t="s">
        <v>81</v>
      </c>
      <c r="AV1805" s="13" t="s">
        <v>77</v>
      </c>
      <c r="AW1805" s="13" t="s">
        <v>34</v>
      </c>
      <c r="AX1805" s="13" t="s">
        <v>73</v>
      </c>
      <c r="AY1805" s="244" t="s">
        <v>149</v>
      </c>
    </row>
    <row r="1806" s="14" customFormat="1">
      <c r="A1806" s="14"/>
      <c r="B1806" s="245"/>
      <c r="C1806" s="246"/>
      <c r="D1806" s="236" t="s">
        <v>161</v>
      </c>
      <c r="E1806" s="247" t="s">
        <v>21</v>
      </c>
      <c r="F1806" s="248" t="s">
        <v>1994</v>
      </c>
      <c r="G1806" s="246"/>
      <c r="H1806" s="249">
        <v>3.3500000000000001</v>
      </c>
      <c r="I1806" s="250"/>
      <c r="J1806" s="246"/>
      <c r="K1806" s="246"/>
      <c r="L1806" s="251"/>
      <c r="M1806" s="252"/>
      <c r="N1806" s="253"/>
      <c r="O1806" s="253"/>
      <c r="P1806" s="253"/>
      <c r="Q1806" s="253"/>
      <c r="R1806" s="253"/>
      <c r="S1806" s="253"/>
      <c r="T1806" s="254"/>
      <c r="U1806" s="14"/>
      <c r="V1806" s="14"/>
      <c r="W1806" s="14"/>
      <c r="X1806" s="14"/>
      <c r="Y1806" s="14"/>
      <c r="Z1806" s="14"/>
      <c r="AA1806" s="14"/>
      <c r="AB1806" s="14"/>
      <c r="AC1806" s="14"/>
      <c r="AD1806" s="14"/>
      <c r="AE1806" s="14"/>
      <c r="AT1806" s="255" t="s">
        <v>161</v>
      </c>
      <c r="AU1806" s="255" t="s">
        <v>81</v>
      </c>
      <c r="AV1806" s="14" t="s">
        <v>81</v>
      </c>
      <c r="AW1806" s="14" t="s">
        <v>34</v>
      </c>
      <c r="AX1806" s="14" t="s">
        <v>73</v>
      </c>
      <c r="AY1806" s="255" t="s">
        <v>149</v>
      </c>
    </row>
    <row r="1807" s="13" customFormat="1">
      <c r="A1807" s="13"/>
      <c r="B1807" s="234"/>
      <c r="C1807" s="235"/>
      <c r="D1807" s="236" t="s">
        <v>161</v>
      </c>
      <c r="E1807" s="237" t="s">
        <v>21</v>
      </c>
      <c r="F1807" s="238" t="s">
        <v>226</v>
      </c>
      <c r="G1807" s="235"/>
      <c r="H1807" s="237" t="s">
        <v>21</v>
      </c>
      <c r="I1807" s="239"/>
      <c r="J1807" s="235"/>
      <c r="K1807" s="235"/>
      <c r="L1807" s="240"/>
      <c r="M1807" s="241"/>
      <c r="N1807" s="242"/>
      <c r="O1807" s="242"/>
      <c r="P1807" s="242"/>
      <c r="Q1807" s="242"/>
      <c r="R1807" s="242"/>
      <c r="S1807" s="242"/>
      <c r="T1807" s="243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T1807" s="244" t="s">
        <v>161</v>
      </c>
      <c r="AU1807" s="244" t="s">
        <v>81</v>
      </c>
      <c r="AV1807" s="13" t="s">
        <v>77</v>
      </c>
      <c r="AW1807" s="13" t="s">
        <v>34</v>
      </c>
      <c r="AX1807" s="13" t="s">
        <v>73</v>
      </c>
      <c r="AY1807" s="244" t="s">
        <v>149</v>
      </c>
    </row>
    <row r="1808" s="13" customFormat="1">
      <c r="A1808" s="13"/>
      <c r="B1808" s="234"/>
      <c r="C1808" s="235"/>
      <c r="D1808" s="236" t="s">
        <v>161</v>
      </c>
      <c r="E1808" s="237" t="s">
        <v>21</v>
      </c>
      <c r="F1808" s="238" t="s">
        <v>227</v>
      </c>
      <c r="G1808" s="235"/>
      <c r="H1808" s="237" t="s">
        <v>21</v>
      </c>
      <c r="I1808" s="239"/>
      <c r="J1808" s="235"/>
      <c r="K1808" s="235"/>
      <c r="L1808" s="240"/>
      <c r="M1808" s="241"/>
      <c r="N1808" s="242"/>
      <c r="O1808" s="242"/>
      <c r="P1808" s="242"/>
      <c r="Q1808" s="242"/>
      <c r="R1808" s="242"/>
      <c r="S1808" s="242"/>
      <c r="T1808" s="243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44" t="s">
        <v>161</v>
      </c>
      <c r="AU1808" s="244" t="s">
        <v>81</v>
      </c>
      <c r="AV1808" s="13" t="s">
        <v>77</v>
      </c>
      <c r="AW1808" s="13" t="s">
        <v>34</v>
      </c>
      <c r="AX1808" s="13" t="s">
        <v>73</v>
      </c>
      <c r="AY1808" s="244" t="s">
        <v>149</v>
      </c>
    </row>
    <row r="1809" s="14" customFormat="1">
      <c r="A1809" s="14"/>
      <c r="B1809" s="245"/>
      <c r="C1809" s="246"/>
      <c r="D1809" s="236" t="s">
        <v>161</v>
      </c>
      <c r="E1809" s="247" t="s">
        <v>21</v>
      </c>
      <c r="F1809" s="248" t="s">
        <v>1995</v>
      </c>
      <c r="G1809" s="246"/>
      <c r="H1809" s="249">
        <v>7.1779999999999999</v>
      </c>
      <c r="I1809" s="250"/>
      <c r="J1809" s="246"/>
      <c r="K1809" s="246"/>
      <c r="L1809" s="251"/>
      <c r="M1809" s="252"/>
      <c r="N1809" s="253"/>
      <c r="O1809" s="253"/>
      <c r="P1809" s="253"/>
      <c r="Q1809" s="253"/>
      <c r="R1809" s="253"/>
      <c r="S1809" s="253"/>
      <c r="T1809" s="254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255" t="s">
        <v>161</v>
      </c>
      <c r="AU1809" s="255" t="s">
        <v>81</v>
      </c>
      <c r="AV1809" s="14" t="s">
        <v>81</v>
      </c>
      <c r="AW1809" s="14" t="s">
        <v>34</v>
      </c>
      <c r="AX1809" s="14" t="s">
        <v>73</v>
      </c>
      <c r="AY1809" s="255" t="s">
        <v>149</v>
      </c>
    </row>
    <row r="1810" s="13" customFormat="1">
      <c r="A1810" s="13"/>
      <c r="B1810" s="234"/>
      <c r="C1810" s="235"/>
      <c r="D1810" s="236" t="s">
        <v>161</v>
      </c>
      <c r="E1810" s="237" t="s">
        <v>21</v>
      </c>
      <c r="F1810" s="238" t="s">
        <v>1158</v>
      </c>
      <c r="G1810" s="235"/>
      <c r="H1810" s="237" t="s">
        <v>21</v>
      </c>
      <c r="I1810" s="239"/>
      <c r="J1810" s="235"/>
      <c r="K1810" s="235"/>
      <c r="L1810" s="240"/>
      <c r="M1810" s="241"/>
      <c r="N1810" s="242"/>
      <c r="O1810" s="242"/>
      <c r="P1810" s="242"/>
      <c r="Q1810" s="242"/>
      <c r="R1810" s="242"/>
      <c r="S1810" s="242"/>
      <c r="T1810" s="243"/>
      <c r="U1810" s="13"/>
      <c r="V1810" s="13"/>
      <c r="W1810" s="13"/>
      <c r="X1810" s="13"/>
      <c r="Y1810" s="13"/>
      <c r="Z1810" s="13"/>
      <c r="AA1810" s="13"/>
      <c r="AB1810" s="13"/>
      <c r="AC1810" s="13"/>
      <c r="AD1810" s="13"/>
      <c r="AE1810" s="13"/>
      <c r="AT1810" s="244" t="s">
        <v>161</v>
      </c>
      <c r="AU1810" s="244" t="s">
        <v>81</v>
      </c>
      <c r="AV1810" s="13" t="s">
        <v>77</v>
      </c>
      <c r="AW1810" s="13" t="s">
        <v>34</v>
      </c>
      <c r="AX1810" s="13" t="s">
        <v>73</v>
      </c>
      <c r="AY1810" s="244" t="s">
        <v>149</v>
      </c>
    </row>
    <row r="1811" s="14" customFormat="1">
      <c r="A1811" s="14"/>
      <c r="B1811" s="245"/>
      <c r="C1811" s="246"/>
      <c r="D1811" s="236" t="s">
        <v>161</v>
      </c>
      <c r="E1811" s="247" t="s">
        <v>21</v>
      </c>
      <c r="F1811" s="248" t="s">
        <v>1996</v>
      </c>
      <c r="G1811" s="246"/>
      <c r="H1811" s="249">
        <v>-0.95699999999999996</v>
      </c>
      <c r="I1811" s="250"/>
      <c r="J1811" s="246"/>
      <c r="K1811" s="246"/>
      <c r="L1811" s="251"/>
      <c r="M1811" s="252"/>
      <c r="N1811" s="253"/>
      <c r="O1811" s="253"/>
      <c r="P1811" s="253"/>
      <c r="Q1811" s="253"/>
      <c r="R1811" s="253"/>
      <c r="S1811" s="253"/>
      <c r="T1811" s="254"/>
      <c r="U1811" s="14"/>
      <c r="V1811" s="14"/>
      <c r="W1811" s="14"/>
      <c r="X1811" s="14"/>
      <c r="Y1811" s="14"/>
      <c r="Z1811" s="14"/>
      <c r="AA1811" s="14"/>
      <c r="AB1811" s="14"/>
      <c r="AC1811" s="14"/>
      <c r="AD1811" s="14"/>
      <c r="AE1811" s="14"/>
      <c r="AT1811" s="255" t="s">
        <v>161</v>
      </c>
      <c r="AU1811" s="255" t="s">
        <v>81</v>
      </c>
      <c r="AV1811" s="14" t="s">
        <v>81</v>
      </c>
      <c r="AW1811" s="14" t="s">
        <v>34</v>
      </c>
      <c r="AX1811" s="14" t="s">
        <v>73</v>
      </c>
      <c r="AY1811" s="255" t="s">
        <v>149</v>
      </c>
    </row>
    <row r="1812" s="13" customFormat="1">
      <c r="A1812" s="13"/>
      <c r="B1812" s="234"/>
      <c r="C1812" s="235"/>
      <c r="D1812" s="236" t="s">
        <v>161</v>
      </c>
      <c r="E1812" s="237" t="s">
        <v>21</v>
      </c>
      <c r="F1812" s="238" t="s">
        <v>1049</v>
      </c>
      <c r="G1812" s="235"/>
      <c r="H1812" s="237" t="s">
        <v>21</v>
      </c>
      <c r="I1812" s="239"/>
      <c r="J1812" s="235"/>
      <c r="K1812" s="235"/>
      <c r="L1812" s="240"/>
      <c r="M1812" s="241"/>
      <c r="N1812" s="242"/>
      <c r="O1812" s="242"/>
      <c r="P1812" s="242"/>
      <c r="Q1812" s="242"/>
      <c r="R1812" s="242"/>
      <c r="S1812" s="242"/>
      <c r="T1812" s="243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T1812" s="244" t="s">
        <v>161</v>
      </c>
      <c r="AU1812" s="244" t="s">
        <v>81</v>
      </c>
      <c r="AV1812" s="13" t="s">
        <v>77</v>
      </c>
      <c r="AW1812" s="13" t="s">
        <v>34</v>
      </c>
      <c r="AX1812" s="13" t="s">
        <v>73</v>
      </c>
      <c r="AY1812" s="244" t="s">
        <v>149</v>
      </c>
    </row>
    <row r="1813" s="13" customFormat="1">
      <c r="A1813" s="13"/>
      <c r="B1813" s="234"/>
      <c r="C1813" s="235"/>
      <c r="D1813" s="236" t="s">
        <v>161</v>
      </c>
      <c r="E1813" s="237" t="s">
        <v>21</v>
      </c>
      <c r="F1813" s="238" t="s">
        <v>1022</v>
      </c>
      <c r="G1813" s="235"/>
      <c r="H1813" s="237" t="s">
        <v>21</v>
      </c>
      <c r="I1813" s="239"/>
      <c r="J1813" s="235"/>
      <c r="K1813" s="235"/>
      <c r="L1813" s="240"/>
      <c r="M1813" s="241"/>
      <c r="N1813" s="242"/>
      <c r="O1813" s="242"/>
      <c r="P1813" s="242"/>
      <c r="Q1813" s="242"/>
      <c r="R1813" s="242"/>
      <c r="S1813" s="242"/>
      <c r="T1813" s="243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T1813" s="244" t="s">
        <v>161</v>
      </c>
      <c r="AU1813" s="244" t="s">
        <v>81</v>
      </c>
      <c r="AV1813" s="13" t="s">
        <v>77</v>
      </c>
      <c r="AW1813" s="13" t="s">
        <v>34</v>
      </c>
      <c r="AX1813" s="13" t="s">
        <v>73</v>
      </c>
      <c r="AY1813" s="244" t="s">
        <v>149</v>
      </c>
    </row>
    <row r="1814" s="13" customFormat="1">
      <c r="A1814" s="13"/>
      <c r="B1814" s="234"/>
      <c r="C1814" s="235"/>
      <c r="D1814" s="236" t="s">
        <v>161</v>
      </c>
      <c r="E1814" s="237" t="s">
        <v>21</v>
      </c>
      <c r="F1814" s="238" t="s">
        <v>227</v>
      </c>
      <c r="G1814" s="235"/>
      <c r="H1814" s="237" t="s">
        <v>21</v>
      </c>
      <c r="I1814" s="239"/>
      <c r="J1814" s="235"/>
      <c r="K1814" s="235"/>
      <c r="L1814" s="240"/>
      <c r="M1814" s="241"/>
      <c r="N1814" s="242"/>
      <c r="O1814" s="242"/>
      <c r="P1814" s="242"/>
      <c r="Q1814" s="242"/>
      <c r="R1814" s="242"/>
      <c r="S1814" s="242"/>
      <c r="T1814" s="243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T1814" s="244" t="s">
        <v>161</v>
      </c>
      <c r="AU1814" s="244" t="s">
        <v>81</v>
      </c>
      <c r="AV1814" s="13" t="s">
        <v>77</v>
      </c>
      <c r="AW1814" s="13" t="s">
        <v>34</v>
      </c>
      <c r="AX1814" s="13" t="s">
        <v>73</v>
      </c>
      <c r="AY1814" s="244" t="s">
        <v>149</v>
      </c>
    </row>
    <row r="1815" s="14" customFormat="1">
      <c r="A1815" s="14"/>
      <c r="B1815" s="245"/>
      <c r="C1815" s="246"/>
      <c r="D1815" s="236" t="s">
        <v>161</v>
      </c>
      <c r="E1815" s="247" t="s">
        <v>21</v>
      </c>
      <c r="F1815" s="248" t="s">
        <v>1997</v>
      </c>
      <c r="G1815" s="246"/>
      <c r="H1815" s="249">
        <v>4.4800000000000004</v>
      </c>
      <c r="I1815" s="250"/>
      <c r="J1815" s="246"/>
      <c r="K1815" s="246"/>
      <c r="L1815" s="251"/>
      <c r="M1815" s="252"/>
      <c r="N1815" s="253"/>
      <c r="O1815" s="253"/>
      <c r="P1815" s="253"/>
      <c r="Q1815" s="253"/>
      <c r="R1815" s="253"/>
      <c r="S1815" s="253"/>
      <c r="T1815" s="254"/>
      <c r="U1815" s="14"/>
      <c r="V1815" s="14"/>
      <c r="W1815" s="14"/>
      <c r="X1815" s="14"/>
      <c r="Y1815" s="14"/>
      <c r="Z1815" s="14"/>
      <c r="AA1815" s="14"/>
      <c r="AB1815" s="14"/>
      <c r="AC1815" s="14"/>
      <c r="AD1815" s="14"/>
      <c r="AE1815" s="14"/>
      <c r="AT1815" s="255" t="s">
        <v>161</v>
      </c>
      <c r="AU1815" s="255" t="s">
        <v>81</v>
      </c>
      <c r="AV1815" s="14" t="s">
        <v>81</v>
      </c>
      <c r="AW1815" s="14" t="s">
        <v>34</v>
      </c>
      <c r="AX1815" s="14" t="s">
        <v>73</v>
      </c>
      <c r="AY1815" s="255" t="s">
        <v>149</v>
      </c>
    </row>
    <row r="1816" s="13" customFormat="1">
      <c r="A1816" s="13"/>
      <c r="B1816" s="234"/>
      <c r="C1816" s="235"/>
      <c r="D1816" s="236" t="s">
        <v>161</v>
      </c>
      <c r="E1816" s="237" t="s">
        <v>21</v>
      </c>
      <c r="F1816" s="238" t="s">
        <v>976</v>
      </c>
      <c r="G1816" s="235"/>
      <c r="H1816" s="237" t="s">
        <v>21</v>
      </c>
      <c r="I1816" s="239"/>
      <c r="J1816" s="235"/>
      <c r="K1816" s="235"/>
      <c r="L1816" s="240"/>
      <c r="M1816" s="241"/>
      <c r="N1816" s="242"/>
      <c r="O1816" s="242"/>
      <c r="P1816" s="242"/>
      <c r="Q1816" s="242"/>
      <c r="R1816" s="242"/>
      <c r="S1816" s="242"/>
      <c r="T1816" s="243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44" t="s">
        <v>161</v>
      </c>
      <c r="AU1816" s="244" t="s">
        <v>81</v>
      </c>
      <c r="AV1816" s="13" t="s">
        <v>77</v>
      </c>
      <c r="AW1816" s="13" t="s">
        <v>34</v>
      </c>
      <c r="AX1816" s="13" t="s">
        <v>73</v>
      </c>
      <c r="AY1816" s="244" t="s">
        <v>149</v>
      </c>
    </row>
    <row r="1817" s="13" customFormat="1">
      <c r="A1817" s="13"/>
      <c r="B1817" s="234"/>
      <c r="C1817" s="235"/>
      <c r="D1817" s="236" t="s">
        <v>161</v>
      </c>
      <c r="E1817" s="237" t="s">
        <v>21</v>
      </c>
      <c r="F1817" s="238" t="s">
        <v>227</v>
      </c>
      <c r="G1817" s="235"/>
      <c r="H1817" s="237" t="s">
        <v>21</v>
      </c>
      <c r="I1817" s="239"/>
      <c r="J1817" s="235"/>
      <c r="K1817" s="235"/>
      <c r="L1817" s="240"/>
      <c r="M1817" s="241"/>
      <c r="N1817" s="242"/>
      <c r="O1817" s="242"/>
      <c r="P1817" s="242"/>
      <c r="Q1817" s="242"/>
      <c r="R1817" s="242"/>
      <c r="S1817" s="242"/>
      <c r="T1817" s="243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44" t="s">
        <v>161</v>
      </c>
      <c r="AU1817" s="244" t="s">
        <v>81</v>
      </c>
      <c r="AV1817" s="13" t="s">
        <v>77</v>
      </c>
      <c r="AW1817" s="13" t="s">
        <v>34</v>
      </c>
      <c r="AX1817" s="13" t="s">
        <v>73</v>
      </c>
      <c r="AY1817" s="244" t="s">
        <v>149</v>
      </c>
    </row>
    <row r="1818" s="13" customFormat="1">
      <c r="A1818" s="13"/>
      <c r="B1818" s="234"/>
      <c r="C1818" s="235"/>
      <c r="D1818" s="236" t="s">
        <v>161</v>
      </c>
      <c r="E1818" s="237" t="s">
        <v>21</v>
      </c>
      <c r="F1818" s="238" t="s">
        <v>1073</v>
      </c>
      <c r="G1818" s="235"/>
      <c r="H1818" s="237" t="s">
        <v>21</v>
      </c>
      <c r="I1818" s="239"/>
      <c r="J1818" s="235"/>
      <c r="K1818" s="235"/>
      <c r="L1818" s="240"/>
      <c r="M1818" s="241"/>
      <c r="N1818" s="242"/>
      <c r="O1818" s="242"/>
      <c r="P1818" s="242"/>
      <c r="Q1818" s="242"/>
      <c r="R1818" s="242"/>
      <c r="S1818" s="242"/>
      <c r="T1818" s="243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T1818" s="244" t="s">
        <v>161</v>
      </c>
      <c r="AU1818" s="244" t="s">
        <v>81</v>
      </c>
      <c r="AV1818" s="13" t="s">
        <v>77</v>
      </c>
      <c r="AW1818" s="13" t="s">
        <v>34</v>
      </c>
      <c r="AX1818" s="13" t="s">
        <v>73</v>
      </c>
      <c r="AY1818" s="244" t="s">
        <v>149</v>
      </c>
    </row>
    <row r="1819" s="14" customFormat="1">
      <c r="A1819" s="14"/>
      <c r="B1819" s="245"/>
      <c r="C1819" s="246"/>
      <c r="D1819" s="236" t="s">
        <v>161</v>
      </c>
      <c r="E1819" s="247" t="s">
        <v>21</v>
      </c>
      <c r="F1819" s="248" t="s">
        <v>1998</v>
      </c>
      <c r="G1819" s="246"/>
      <c r="H1819" s="249">
        <v>1.9199999999999999</v>
      </c>
      <c r="I1819" s="250"/>
      <c r="J1819" s="246"/>
      <c r="K1819" s="246"/>
      <c r="L1819" s="251"/>
      <c r="M1819" s="252"/>
      <c r="N1819" s="253"/>
      <c r="O1819" s="253"/>
      <c r="P1819" s="253"/>
      <c r="Q1819" s="253"/>
      <c r="R1819" s="253"/>
      <c r="S1819" s="253"/>
      <c r="T1819" s="254"/>
      <c r="U1819" s="14"/>
      <c r="V1819" s="14"/>
      <c r="W1819" s="14"/>
      <c r="X1819" s="14"/>
      <c r="Y1819" s="14"/>
      <c r="Z1819" s="14"/>
      <c r="AA1819" s="14"/>
      <c r="AB1819" s="14"/>
      <c r="AC1819" s="14"/>
      <c r="AD1819" s="14"/>
      <c r="AE1819" s="14"/>
      <c r="AT1819" s="255" t="s">
        <v>161</v>
      </c>
      <c r="AU1819" s="255" t="s">
        <v>81</v>
      </c>
      <c r="AV1819" s="14" t="s">
        <v>81</v>
      </c>
      <c r="AW1819" s="14" t="s">
        <v>34</v>
      </c>
      <c r="AX1819" s="14" t="s">
        <v>73</v>
      </c>
      <c r="AY1819" s="255" t="s">
        <v>149</v>
      </c>
    </row>
    <row r="1820" s="13" customFormat="1">
      <c r="A1820" s="13"/>
      <c r="B1820" s="234"/>
      <c r="C1820" s="235"/>
      <c r="D1820" s="236" t="s">
        <v>161</v>
      </c>
      <c r="E1820" s="237" t="s">
        <v>21</v>
      </c>
      <c r="F1820" s="238" t="s">
        <v>1050</v>
      </c>
      <c r="G1820" s="235"/>
      <c r="H1820" s="237" t="s">
        <v>21</v>
      </c>
      <c r="I1820" s="239"/>
      <c r="J1820" s="235"/>
      <c r="K1820" s="235"/>
      <c r="L1820" s="240"/>
      <c r="M1820" s="241"/>
      <c r="N1820" s="242"/>
      <c r="O1820" s="242"/>
      <c r="P1820" s="242"/>
      <c r="Q1820" s="242"/>
      <c r="R1820" s="242"/>
      <c r="S1820" s="242"/>
      <c r="T1820" s="243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T1820" s="244" t="s">
        <v>161</v>
      </c>
      <c r="AU1820" s="244" t="s">
        <v>81</v>
      </c>
      <c r="AV1820" s="13" t="s">
        <v>77</v>
      </c>
      <c r="AW1820" s="13" t="s">
        <v>34</v>
      </c>
      <c r="AX1820" s="13" t="s">
        <v>73</v>
      </c>
      <c r="AY1820" s="244" t="s">
        <v>149</v>
      </c>
    </row>
    <row r="1821" s="14" customFormat="1">
      <c r="A1821" s="14"/>
      <c r="B1821" s="245"/>
      <c r="C1821" s="246"/>
      <c r="D1821" s="236" t="s">
        <v>161</v>
      </c>
      <c r="E1821" s="247" t="s">
        <v>21</v>
      </c>
      <c r="F1821" s="248" t="s">
        <v>1999</v>
      </c>
      <c r="G1821" s="246"/>
      <c r="H1821" s="249">
        <v>33.024000000000001</v>
      </c>
      <c r="I1821" s="250"/>
      <c r="J1821" s="246"/>
      <c r="K1821" s="246"/>
      <c r="L1821" s="251"/>
      <c r="M1821" s="252"/>
      <c r="N1821" s="253"/>
      <c r="O1821" s="253"/>
      <c r="P1821" s="253"/>
      <c r="Q1821" s="253"/>
      <c r="R1821" s="253"/>
      <c r="S1821" s="253"/>
      <c r="T1821" s="254"/>
      <c r="U1821" s="14"/>
      <c r="V1821" s="14"/>
      <c r="W1821" s="14"/>
      <c r="X1821" s="14"/>
      <c r="Y1821" s="14"/>
      <c r="Z1821" s="14"/>
      <c r="AA1821" s="14"/>
      <c r="AB1821" s="14"/>
      <c r="AC1821" s="14"/>
      <c r="AD1821" s="14"/>
      <c r="AE1821" s="14"/>
      <c r="AT1821" s="255" t="s">
        <v>161</v>
      </c>
      <c r="AU1821" s="255" t="s">
        <v>81</v>
      </c>
      <c r="AV1821" s="14" t="s">
        <v>81</v>
      </c>
      <c r="AW1821" s="14" t="s">
        <v>34</v>
      </c>
      <c r="AX1821" s="14" t="s">
        <v>73</v>
      </c>
      <c r="AY1821" s="255" t="s">
        <v>149</v>
      </c>
    </row>
    <row r="1822" s="14" customFormat="1">
      <c r="A1822" s="14"/>
      <c r="B1822" s="245"/>
      <c r="C1822" s="246"/>
      <c r="D1822" s="236" t="s">
        <v>161</v>
      </c>
      <c r="E1822" s="247" t="s">
        <v>21</v>
      </c>
      <c r="F1822" s="248" t="s">
        <v>2000</v>
      </c>
      <c r="G1822" s="246"/>
      <c r="H1822" s="249">
        <v>6.4000000000000004</v>
      </c>
      <c r="I1822" s="250"/>
      <c r="J1822" s="246"/>
      <c r="K1822" s="246"/>
      <c r="L1822" s="251"/>
      <c r="M1822" s="252"/>
      <c r="N1822" s="253"/>
      <c r="O1822" s="253"/>
      <c r="P1822" s="253"/>
      <c r="Q1822" s="253"/>
      <c r="R1822" s="253"/>
      <c r="S1822" s="253"/>
      <c r="T1822" s="254"/>
      <c r="U1822" s="14"/>
      <c r="V1822" s="14"/>
      <c r="W1822" s="14"/>
      <c r="X1822" s="14"/>
      <c r="Y1822" s="14"/>
      <c r="Z1822" s="14"/>
      <c r="AA1822" s="14"/>
      <c r="AB1822" s="14"/>
      <c r="AC1822" s="14"/>
      <c r="AD1822" s="14"/>
      <c r="AE1822" s="14"/>
      <c r="AT1822" s="255" t="s">
        <v>161</v>
      </c>
      <c r="AU1822" s="255" t="s">
        <v>81</v>
      </c>
      <c r="AV1822" s="14" t="s">
        <v>81</v>
      </c>
      <c r="AW1822" s="14" t="s">
        <v>34</v>
      </c>
      <c r="AX1822" s="14" t="s">
        <v>73</v>
      </c>
      <c r="AY1822" s="255" t="s">
        <v>149</v>
      </c>
    </row>
    <row r="1823" s="13" customFormat="1">
      <c r="A1823" s="13"/>
      <c r="B1823" s="234"/>
      <c r="C1823" s="235"/>
      <c r="D1823" s="236" t="s">
        <v>161</v>
      </c>
      <c r="E1823" s="237" t="s">
        <v>21</v>
      </c>
      <c r="F1823" s="238" t="s">
        <v>1053</v>
      </c>
      <c r="G1823" s="235"/>
      <c r="H1823" s="237" t="s">
        <v>21</v>
      </c>
      <c r="I1823" s="239"/>
      <c r="J1823" s="235"/>
      <c r="K1823" s="235"/>
      <c r="L1823" s="240"/>
      <c r="M1823" s="241"/>
      <c r="N1823" s="242"/>
      <c r="O1823" s="242"/>
      <c r="P1823" s="242"/>
      <c r="Q1823" s="242"/>
      <c r="R1823" s="242"/>
      <c r="S1823" s="242"/>
      <c r="T1823" s="243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244" t="s">
        <v>161</v>
      </c>
      <c r="AU1823" s="244" t="s">
        <v>81</v>
      </c>
      <c r="AV1823" s="13" t="s">
        <v>77</v>
      </c>
      <c r="AW1823" s="13" t="s">
        <v>34</v>
      </c>
      <c r="AX1823" s="13" t="s">
        <v>73</v>
      </c>
      <c r="AY1823" s="244" t="s">
        <v>149</v>
      </c>
    </row>
    <row r="1824" s="14" customFormat="1">
      <c r="A1824" s="14"/>
      <c r="B1824" s="245"/>
      <c r="C1824" s="246"/>
      <c r="D1824" s="236" t="s">
        <v>161</v>
      </c>
      <c r="E1824" s="247" t="s">
        <v>21</v>
      </c>
      <c r="F1824" s="248" t="s">
        <v>2001</v>
      </c>
      <c r="G1824" s="246"/>
      <c r="H1824" s="249">
        <v>7.6799999999999997</v>
      </c>
      <c r="I1824" s="250"/>
      <c r="J1824" s="246"/>
      <c r="K1824" s="246"/>
      <c r="L1824" s="251"/>
      <c r="M1824" s="252"/>
      <c r="N1824" s="253"/>
      <c r="O1824" s="253"/>
      <c r="P1824" s="253"/>
      <c r="Q1824" s="253"/>
      <c r="R1824" s="253"/>
      <c r="S1824" s="253"/>
      <c r="T1824" s="254"/>
      <c r="U1824" s="14"/>
      <c r="V1824" s="14"/>
      <c r="W1824" s="14"/>
      <c r="X1824" s="14"/>
      <c r="Y1824" s="14"/>
      <c r="Z1824" s="14"/>
      <c r="AA1824" s="14"/>
      <c r="AB1824" s="14"/>
      <c r="AC1824" s="14"/>
      <c r="AD1824" s="14"/>
      <c r="AE1824" s="14"/>
      <c r="AT1824" s="255" t="s">
        <v>161</v>
      </c>
      <c r="AU1824" s="255" t="s">
        <v>81</v>
      </c>
      <c r="AV1824" s="14" t="s">
        <v>81</v>
      </c>
      <c r="AW1824" s="14" t="s">
        <v>34</v>
      </c>
      <c r="AX1824" s="14" t="s">
        <v>73</v>
      </c>
      <c r="AY1824" s="255" t="s">
        <v>149</v>
      </c>
    </row>
    <row r="1825" s="13" customFormat="1">
      <c r="A1825" s="13"/>
      <c r="B1825" s="234"/>
      <c r="C1825" s="235"/>
      <c r="D1825" s="236" t="s">
        <v>161</v>
      </c>
      <c r="E1825" s="237" t="s">
        <v>21</v>
      </c>
      <c r="F1825" s="238" t="s">
        <v>669</v>
      </c>
      <c r="G1825" s="235"/>
      <c r="H1825" s="237" t="s">
        <v>21</v>
      </c>
      <c r="I1825" s="239"/>
      <c r="J1825" s="235"/>
      <c r="K1825" s="235"/>
      <c r="L1825" s="240"/>
      <c r="M1825" s="241"/>
      <c r="N1825" s="242"/>
      <c r="O1825" s="242"/>
      <c r="P1825" s="242"/>
      <c r="Q1825" s="242"/>
      <c r="R1825" s="242"/>
      <c r="S1825" s="242"/>
      <c r="T1825" s="243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T1825" s="244" t="s">
        <v>161</v>
      </c>
      <c r="AU1825" s="244" t="s">
        <v>81</v>
      </c>
      <c r="AV1825" s="13" t="s">
        <v>77</v>
      </c>
      <c r="AW1825" s="13" t="s">
        <v>34</v>
      </c>
      <c r="AX1825" s="13" t="s">
        <v>73</v>
      </c>
      <c r="AY1825" s="244" t="s">
        <v>149</v>
      </c>
    </row>
    <row r="1826" s="13" customFormat="1">
      <c r="A1826" s="13"/>
      <c r="B1826" s="234"/>
      <c r="C1826" s="235"/>
      <c r="D1826" s="236" t="s">
        <v>161</v>
      </c>
      <c r="E1826" s="237" t="s">
        <v>21</v>
      </c>
      <c r="F1826" s="238" t="s">
        <v>227</v>
      </c>
      <c r="G1826" s="235"/>
      <c r="H1826" s="237" t="s">
        <v>21</v>
      </c>
      <c r="I1826" s="239"/>
      <c r="J1826" s="235"/>
      <c r="K1826" s="235"/>
      <c r="L1826" s="240"/>
      <c r="M1826" s="241"/>
      <c r="N1826" s="242"/>
      <c r="O1826" s="242"/>
      <c r="P1826" s="242"/>
      <c r="Q1826" s="242"/>
      <c r="R1826" s="242"/>
      <c r="S1826" s="242"/>
      <c r="T1826" s="243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T1826" s="244" t="s">
        <v>161</v>
      </c>
      <c r="AU1826" s="244" t="s">
        <v>81</v>
      </c>
      <c r="AV1826" s="13" t="s">
        <v>77</v>
      </c>
      <c r="AW1826" s="13" t="s">
        <v>34</v>
      </c>
      <c r="AX1826" s="13" t="s">
        <v>73</v>
      </c>
      <c r="AY1826" s="244" t="s">
        <v>149</v>
      </c>
    </row>
    <row r="1827" s="14" customFormat="1">
      <c r="A1827" s="14"/>
      <c r="B1827" s="245"/>
      <c r="C1827" s="246"/>
      <c r="D1827" s="236" t="s">
        <v>161</v>
      </c>
      <c r="E1827" s="247" t="s">
        <v>21</v>
      </c>
      <c r="F1827" s="248" t="s">
        <v>2002</v>
      </c>
      <c r="G1827" s="246"/>
      <c r="H1827" s="249">
        <v>1.76</v>
      </c>
      <c r="I1827" s="250"/>
      <c r="J1827" s="246"/>
      <c r="K1827" s="246"/>
      <c r="L1827" s="251"/>
      <c r="M1827" s="252"/>
      <c r="N1827" s="253"/>
      <c r="O1827" s="253"/>
      <c r="P1827" s="253"/>
      <c r="Q1827" s="253"/>
      <c r="R1827" s="253"/>
      <c r="S1827" s="253"/>
      <c r="T1827" s="254"/>
      <c r="U1827" s="14"/>
      <c r="V1827" s="14"/>
      <c r="W1827" s="14"/>
      <c r="X1827" s="14"/>
      <c r="Y1827" s="14"/>
      <c r="Z1827" s="14"/>
      <c r="AA1827" s="14"/>
      <c r="AB1827" s="14"/>
      <c r="AC1827" s="14"/>
      <c r="AD1827" s="14"/>
      <c r="AE1827" s="14"/>
      <c r="AT1827" s="255" t="s">
        <v>161</v>
      </c>
      <c r="AU1827" s="255" t="s">
        <v>81</v>
      </c>
      <c r="AV1827" s="14" t="s">
        <v>81</v>
      </c>
      <c r="AW1827" s="14" t="s">
        <v>34</v>
      </c>
      <c r="AX1827" s="14" t="s">
        <v>73</v>
      </c>
      <c r="AY1827" s="255" t="s">
        <v>149</v>
      </c>
    </row>
    <row r="1828" s="13" customFormat="1">
      <c r="A1828" s="13"/>
      <c r="B1828" s="234"/>
      <c r="C1828" s="235"/>
      <c r="D1828" s="236" t="s">
        <v>161</v>
      </c>
      <c r="E1828" s="237" t="s">
        <v>21</v>
      </c>
      <c r="F1828" s="238" t="s">
        <v>1053</v>
      </c>
      <c r="G1828" s="235"/>
      <c r="H1828" s="237" t="s">
        <v>21</v>
      </c>
      <c r="I1828" s="239"/>
      <c r="J1828" s="235"/>
      <c r="K1828" s="235"/>
      <c r="L1828" s="240"/>
      <c r="M1828" s="241"/>
      <c r="N1828" s="242"/>
      <c r="O1828" s="242"/>
      <c r="P1828" s="242"/>
      <c r="Q1828" s="242"/>
      <c r="R1828" s="242"/>
      <c r="S1828" s="242"/>
      <c r="T1828" s="243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T1828" s="244" t="s">
        <v>161</v>
      </c>
      <c r="AU1828" s="244" t="s">
        <v>81</v>
      </c>
      <c r="AV1828" s="13" t="s">
        <v>77</v>
      </c>
      <c r="AW1828" s="13" t="s">
        <v>34</v>
      </c>
      <c r="AX1828" s="13" t="s">
        <v>73</v>
      </c>
      <c r="AY1828" s="244" t="s">
        <v>149</v>
      </c>
    </row>
    <row r="1829" s="14" customFormat="1">
      <c r="A1829" s="14"/>
      <c r="B1829" s="245"/>
      <c r="C1829" s="246"/>
      <c r="D1829" s="236" t="s">
        <v>161</v>
      </c>
      <c r="E1829" s="247" t="s">
        <v>21</v>
      </c>
      <c r="F1829" s="248" t="s">
        <v>2003</v>
      </c>
      <c r="G1829" s="246"/>
      <c r="H1829" s="249">
        <v>4.96</v>
      </c>
      <c r="I1829" s="250"/>
      <c r="J1829" s="246"/>
      <c r="K1829" s="246"/>
      <c r="L1829" s="251"/>
      <c r="M1829" s="252"/>
      <c r="N1829" s="253"/>
      <c r="O1829" s="253"/>
      <c r="P1829" s="253"/>
      <c r="Q1829" s="253"/>
      <c r="R1829" s="253"/>
      <c r="S1829" s="253"/>
      <c r="T1829" s="254"/>
      <c r="U1829" s="14"/>
      <c r="V1829" s="14"/>
      <c r="W1829" s="14"/>
      <c r="X1829" s="14"/>
      <c r="Y1829" s="14"/>
      <c r="Z1829" s="14"/>
      <c r="AA1829" s="14"/>
      <c r="AB1829" s="14"/>
      <c r="AC1829" s="14"/>
      <c r="AD1829" s="14"/>
      <c r="AE1829" s="14"/>
      <c r="AT1829" s="255" t="s">
        <v>161</v>
      </c>
      <c r="AU1829" s="255" t="s">
        <v>81</v>
      </c>
      <c r="AV1829" s="14" t="s">
        <v>81</v>
      </c>
      <c r="AW1829" s="14" t="s">
        <v>34</v>
      </c>
      <c r="AX1829" s="14" t="s">
        <v>73</v>
      </c>
      <c r="AY1829" s="255" t="s">
        <v>149</v>
      </c>
    </row>
    <row r="1830" s="13" customFormat="1">
      <c r="A1830" s="13"/>
      <c r="B1830" s="234"/>
      <c r="C1830" s="235"/>
      <c r="D1830" s="236" t="s">
        <v>161</v>
      </c>
      <c r="E1830" s="237" t="s">
        <v>21</v>
      </c>
      <c r="F1830" s="238" t="s">
        <v>226</v>
      </c>
      <c r="G1830" s="235"/>
      <c r="H1830" s="237" t="s">
        <v>21</v>
      </c>
      <c r="I1830" s="239"/>
      <c r="J1830" s="235"/>
      <c r="K1830" s="235"/>
      <c r="L1830" s="240"/>
      <c r="M1830" s="241"/>
      <c r="N1830" s="242"/>
      <c r="O1830" s="242"/>
      <c r="P1830" s="242"/>
      <c r="Q1830" s="242"/>
      <c r="R1830" s="242"/>
      <c r="S1830" s="242"/>
      <c r="T1830" s="243"/>
      <c r="U1830" s="13"/>
      <c r="V1830" s="13"/>
      <c r="W1830" s="13"/>
      <c r="X1830" s="13"/>
      <c r="Y1830" s="13"/>
      <c r="Z1830" s="13"/>
      <c r="AA1830" s="13"/>
      <c r="AB1830" s="13"/>
      <c r="AC1830" s="13"/>
      <c r="AD1830" s="13"/>
      <c r="AE1830" s="13"/>
      <c r="AT1830" s="244" t="s">
        <v>161</v>
      </c>
      <c r="AU1830" s="244" t="s">
        <v>81</v>
      </c>
      <c r="AV1830" s="13" t="s">
        <v>77</v>
      </c>
      <c r="AW1830" s="13" t="s">
        <v>34</v>
      </c>
      <c r="AX1830" s="13" t="s">
        <v>73</v>
      </c>
      <c r="AY1830" s="244" t="s">
        <v>149</v>
      </c>
    </row>
    <row r="1831" s="13" customFormat="1">
      <c r="A1831" s="13"/>
      <c r="B1831" s="234"/>
      <c r="C1831" s="235"/>
      <c r="D1831" s="236" t="s">
        <v>161</v>
      </c>
      <c r="E1831" s="237" t="s">
        <v>21</v>
      </c>
      <c r="F1831" s="238" t="s">
        <v>227</v>
      </c>
      <c r="G1831" s="235"/>
      <c r="H1831" s="237" t="s">
        <v>21</v>
      </c>
      <c r="I1831" s="239"/>
      <c r="J1831" s="235"/>
      <c r="K1831" s="235"/>
      <c r="L1831" s="240"/>
      <c r="M1831" s="241"/>
      <c r="N1831" s="242"/>
      <c r="O1831" s="242"/>
      <c r="P1831" s="242"/>
      <c r="Q1831" s="242"/>
      <c r="R1831" s="242"/>
      <c r="S1831" s="242"/>
      <c r="T1831" s="243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T1831" s="244" t="s">
        <v>161</v>
      </c>
      <c r="AU1831" s="244" t="s">
        <v>81</v>
      </c>
      <c r="AV1831" s="13" t="s">
        <v>77</v>
      </c>
      <c r="AW1831" s="13" t="s">
        <v>34</v>
      </c>
      <c r="AX1831" s="13" t="s">
        <v>73</v>
      </c>
      <c r="AY1831" s="244" t="s">
        <v>149</v>
      </c>
    </row>
    <row r="1832" s="13" customFormat="1">
      <c r="A1832" s="13"/>
      <c r="B1832" s="234"/>
      <c r="C1832" s="235"/>
      <c r="D1832" s="236" t="s">
        <v>161</v>
      </c>
      <c r="E1832" s="237" t="s">
        <v>21</v>
      </c>
      <c r="F1832" s="238" t="s">
        <v>1073</v>
      </c>
      <c r="G1832" s="235"/>
      <c r="H1832" s="237" t="s">
        <v>21</v>
      </c>
      <c r="I1832" s="239"/>
      <c r="J1832" s="235"/>
      <c r="K1832" s="235"/>
      <c r="L1832" s="240"/>
      <c r="M1832" s="241"/>
      <c r="N1832" s="242"/>
      <c r="O1832" s="242"/>
      <c r="P1832" s="242"/>
      <c r="Q1832" s="242"/>
      <c r="R1832" s="242"/>
      <c r="S1832" s="242"/>
      <c r="T1832" s="243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T1832" s="244" t="s">
        <v>161</v>
      </c>
      <c r="AU1832" s="244" t="s">
        <v>81</v>
      </c>
      <c r="AV1832" s="13" t="s">
        <v>77</v>
      </c>
      <c r="AW1832" s="13" t="s">
        <v>34</v>
      </c>
      <c r="AX1832" s="13" t="s">
        <v>73</v>
      </c>
      <c r="AY1832" s="244" t="s">
        <v>149</v>
      </c>
    </row>
    <row r="1833" s="14" customFormat="1">
      <c r="A1833" s="14"/>
      <c r="B1833" s="245"/>
      <c r="C1833" s="246"/>
      <c r="D1833" s="236" t="s">
        <v>161</v>
      </c>
      <c r="E1833" s="247" t="s">
        <v>21</v>
      </c>
      <c r="F1833" s="248" t="s">
        <v>2004</v>
      </c>
      <c r="G1833" s="246"/>
      <c r="H1833" s="249">
        <v>1.6000000000000001</v>
      </c>
      <c r="I1833" s="250"/>
      <c r="J1833" s="246"/>
      <c r="K1833" s="246"/>
      <c r="L1833" s="251"/>
      <c r="M1833" s="252"/>
      <c r="N1833" s="253"/>
      <c r="O1833" s="253"/>
      <c r="P1833" s="253"/>
      <c r="Q1833" s="253"/>
      <c r="R1833" s="253"/>
      <c r="S1833" s="253"/>
      <c r="T1833" s="254"/>
      <c r="U1833" s="14"/>
      <c r="V1833" s="14"/>
      <c r="W1833" s="14"/>
      <c r="X1833" s="14"/>
      <c r="Y1833" s="14"/>
      <c r="Z1833" s="14"/>
      <c r="AA1833" s="14"/>
      <c r="AB1833" s="14"/>
      <c r="AC1833" s="14"/>
      <c r="AD1833" s="14"/>
      <c r="AE1833" s="14"/>
      <c r="AT1833" s="255" t="s">
        <v>161</v>
      </c>
      <c r="AU1833" s="255" t="s">
        <v>81</v>
      </c>
      <c r="AV1833" s="14" t="s">
        <v>81</v>
      </c>
      <c r="AW1833" s="14" t="s">
        <v>34</v>
      </c>
      <c r="AX1833" s="14" t="s">
        <v>73</v>
      </c>
      <c r="AY1833" s="255" t="s">
        <v>149</v>
      </c>
    </row>
    <row r="1834" s="13" customFormat="1">
      <c r="A1834" s="13"/>
      <c r="B1834" s="234"/>
      <c r="C1834" s="235"/>
      <c r="D1834" s="236" t="s">
        <v>161</v>
      </c>
      <c r="E1834" s="237" t="s">
        <v>21</v>
      </c>
      <c r="F1834" s="238" t="s">
        <v>1050</v>
      </c>
      <c r="G1834" s="235"/>
      <c r="H1834" s="237" t="s">
        <v>21</v>
      </c>
      <c r="I1834" s="239"/>
      <c r="J1834" s="235"/>
      <c r="K1834" s="235"/>
      <c r="L1834" s="240"/>
      <c r="M1834" s="241"/>
      <c r="N1834" s="242"/>
      <c r="O1834" s="242"/>
      <c r="P1834" s="242"/>
      <c r="Q1834" s="242"/>
      <c r="R1834" s="242"/>
      <c r="S1834" s="242"/>
      <c r="T1834" s="243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T1834" s="244" t="s">
        <v>161</v>
      </c>
      <c r="AU1834" s="244" t="s">
        <v>81</v>
      </c>
      <c r="AV1834" s="13" t="s">
        <v>77</v>
      </c>
      <c r="AW1834" s="13" t="s">
        <v>34</v>
      </c>
      <c r="AX1834" s="13" t="s">
        <v>73</v>
      </c>
      <c r="AY1834" s="244" t="s">
        <v>149</v>
      </c>
    </row>
    <row r="1835" s="14" customFormat="1">
      <c r="A1835" s="14"/>
      <c r="B1835" s="245"/>
      <c r="C1835" s="246"/>
      <c r="D1835" s="236" t="s">
        <v>161</v>
      </c>
      <c r="E1835" s="247" t="s">
        <v>21</v>
      </c>
      <c r="F1835" s="248" t="s">
        <v>2005</v>
      </c>
      <c r="G1835" s="246"/>
      <c r="H1835" s="249">
        <v>51.200000000000003</v>
      </c>
      <c r="I1835" s="250"/>
      <c r="J1835" s="246"/>
      <c r="K1835" s="246"/>
      <c r="L1835" s="251"/>
      <c r="M1835" s="252"/>
      <c r="N1835" s="253"/>
      <c r="O1835" s="253"/>
      <c r="P1835" s="253"/>
      <c r="Q1835" s="253"/>
      <c r="R1835" s="253"/>
      <c r="S1835" s="253"/>
      <c r="T1835" s="254"/>
      <c r="U1835" s="14"/>
      <c r="V1835" s="14"/>
      <c r="W1835" s="14"/>
      <c r="X1835" s="14"/>
      <c r="Y1835" s="14"/>
      <c r="Z1835" s="14"/>
      <c r="AA1835" s="14"/>
      <c r="AB1835" s="14"/>
      <c r="AC1835" s="14"/>
      <c r="AD1835" s="14"/>
      <c r="AE1835" s="14"/>
      <c r="AT1835" s="255" t="s">
        <v>161</v>
      </c>
      <c r="AU1835" s="255" t="s">
        <v>81</v>
      </c>
      <c r="AV1835" s="14" t="s">
        <v>81</v>
      </c>
      <c r="AW1835" s="14" t="s">
        <v>34</v>
      </c>
      <c r="AX1835" s="14" t="s">
        <v>73</v>
      </c>
      <c r="AY1835" s="255" t="s">
        <v>149</v>
      </c>
    </row>
    <row r="1836" s="16" customFormat="1">
      <c r="A1836" s="16"/>
      <c r="B1836" s="267"/>
      <c r="C1836" s="268"/>
      <c r="D1836" s="236" t="s">
        <v>161</v>
      </c>
      <c r="E1836" s="269" t="s">
        <v>113</v>
      </c>
      <c r="F1836" s="270" t="s">
        <v>192</v>
      </c>
      <c r="G1836" s="268"/>
      <c r="H1836" s="271">
        <v>122.595</v>
      </c>
      <c r="I1836" s="272"/>
      <c r="J1836" s="268"/>
      <c r="K1836" s="268"/>
      <c r="L1836" s="273"/>
      <c r="M1836" s="274"/>
      <c r="N1836" s="275"/>
      <c r="O1836" s="275"/>
      <c r="P1836" s="275"/>
      <c r="Q1836" s="275"/>
      <c r="R1836" s="275"/>
      <c r="S1836" s="275"/>
      <c r="T1836" s="276"/>
      <c r="U1836" s="16"/>
      <c r="V1836" s="16"/>
      <c r="W1836" s="16"/>
      <c r="X1836" s="16"/>
      <c r="Y1836" s="16"/>
      <c r="Z1836" s="16"/>
      <c r="AA1836" s="16"/>
      <c r="AB1836" s="16"/>
      <c r="AC1836" s="16"/>
      <c r="AD1836" s="16"/>
      <c r="AE1836" s="16"/>
      <c r="AT1836" s="277" t="s">
        <v>161</v>
      </c>
      <c r="AU1836" s="277" t="s">
        <v>81</v>
      </c>
      <c r="AV1836" s="16" t="s">
        <v>150</v>
      </c>
      <c r="AW1836" s="16" t="s">
        <v>34</v>
      </c>
      <c r="AX1836" s="16" t="s">
        <v>73</v>
      </c>
      <c r="AY1836" s="277" t="s">
        <v>149</v>
      </c>
    </row>
    <row r="1837" s="13" customFormat="1">
      <c r="A1837" s="13"/>
      <c r="B1837" s="234"/>
      <c r="C1837" s="235"/>
      <c r="D1837" s="236" t="s">
        <v>161</v>
      </c>
      <c r="E1837" s="237" t="s">
        <v>21</v>
      </c>
      <c r="F1837" s="238" t="s">
        <v>331</v>
      </c>
      <c r="G1837" s="235"/>
      <c r="H1837" s="237" t="s">
        <v>21</v>
      </c>
      <c r="I1837" s="239"/>
      <c r="J1837" s="235"/>
      <c r="K1837" s="235"/>
      <c r="L1837" s="240"/>
      <c r="M1837" s="241"/>
      <c r="N1837" s="242"/>
      <c r="O1837" s="242"/>
      <c r="P1837" s="242"/>
      <c r="Q1837" s="242"/>
      <c r="R1837" s="242"/>
      <c r="S1837" s="242"/>
      <c r="T1837" s="243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T1837" s="244" t="s">
        <v>161</v>
      </c>
      <c r="AU1837" s="244" t="s">
        <v>81</v>
      </c>
      <c r="AV1837" s="13" t="s">
        <v>77</v>
      </c>
      <c r="AW1837" s="13" t="s">
        <v>34</v>
      </c>
      <c r="AX1837" s="13" t="s">
        <v>73</v>
      </c>
      <c r="AY1837" s="244" t="s">
        <v>149</v>
      </c>
    </row>
    <row r="1838" s="14" customFormat="1">
      <c r="A1838" s="14"/>
      <c r="B1838" s="245"/>
      <c r="C1838" s="246"/>
      <c r="D1838" s="236" t="s">
        <v>161</v>
      </c>
      <c r="E1838" s="247" t="s">
        <v>21</v>
      </c>
      <c r="F1838" s="248" t="s">
        <v>2006</v>
      </c>
      <c r="G1838" s="246"/>
      <c r="H1838" s="249">
        <v>10.007999999999999</v>
      </c>
      <c r="I1838" s="250"/>
      <c r="J1838" s="246"/>
      <c r="K1838" s="246"/>
      <c r="L1838" s="251"/>
      <c r="M1838" s="252"/>
      <c r="N1838" s="253"/>
      <c r="O1838" s="253"/>
      <c r="P1838" s="253"/>
      <c r="Q1838" s="253"/>
      <c r="R1838" s="253"/>
      <c r="S1838" s="253"/>
      <c r="T1838" s="254"/>
      <c r="U1838" s="14"/>
      <c r="V1838" s="14"/>
      <c r="W1838" s="14"/>
      <c r="X1838" s="14"/>
      <c r="Y1838" s="14"/>
      <c r="Z1838" s="14"/>
      <c r="AA1838" s="14"/>
      <c r="AB1838" s="14"/>
      <c r="AC1838" s="14"/>
      <c r="AD1838" s="14"/>
      <c r="AE1838" s="14"/>
      <c r="AT1838" s="255" t="s">
        <v>161</v>
      </c>
      <c r="AU1838" s="255" t="s">
        <v>81</v>
      </c>
      <c r="AV1838" s="14" t="s">
        <v>81</v>
      </c>
      <c r="AW1838" s="14" t="s">
        <v>34</v>
      </c>
      <c r="AX1838" s="14" t="s">
        <v>73</v>
      </c>
      <c r="AY1838" s="255" t="s">
        <v>149</v>
      </c>
    </row>
    <row r="1839" s="13" customFormat="1">
      <c r="A1839" s="13"/>
      <c r="B1839" s="234"/>
      <c r="C1839" s="235"/>
      <c r="D1839" s="236" t="s">
        <v>161</v>
      </c>
      <c r="E1839" s="237" t="s">
        <v>21</v>
      </c>
      <c r="F1839" s="238" t="s">
        <v>2007</v>
      </c>
      <c r="G1839" s="235"/>
      <c r="H1839" s="237" t="s">
        <v>21</v>
      </c>
      <c r="I1839" s="239"/>
      <c r="J1839" s="235"/>
      <c r="K1839" s="235"/>
      <c r="L1839" s="240"/>
      <c r="M1839" s="241"/>
      <c r="N1839" s="242"/>
      <c r="O1839" s="242"/>
      <c r="P1839" s="242"/>
      <c r="Q1839" s="242"/>
      <c r="R1839" s="242"/>
      <c r="S1839" s="242"/>
      <c r="T1839" s="243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T1839" s="244" t="s">
        <v>161</v>
      </c>
      <c r="AU1839" s="244" t="s">
        <v>81</v>
      </c>
      <c r="AV1839" s="13" t="s">
        <v>77</v>
      </c>
      <c r="AW1839" s="13" t="s">
        <v>34</v>
      </c>
      <c r="AX1839" s="13" t="s">
        <v>73</v>
      </c>
      <c r="AY1839" s="244" t="s">
        <v>149</v>
      </c>
    </row>
    <row r="1840" s="13" customFormat="1">
      <c r="A1840" s="13"/>
      <c r="B1840" s="234"/>
      <c r="C1840" s="235"/>
      <c r="D1840" s="236" t="s">
        <v>161</v>
      </c>
      <c r="E1840" s="237" t="s">
        <v>21</v>
      </c>
      <c r="F1840" s="238" t="s">
        <v>1022</v>
      </c>
      <c r="G1840" s="235"/>
      <c r="H1840" s="237" t="s">
        <v>21</v>
      </c>
      <c r="I1840" s="239"/>
      <c r="J1840" s="235"/>
      <c r="K1840" s="235"/>
      <c r="L1840" s="240"/>
      <c r="M1840" s="241"/>
      <c r="N1840" s="242"/>
      <c r="O1840" s="242"/>
      <c r="P1840" s="242"/>
      <c r="Q1840" s="242"/>
      <c r="R1840" s="242"/>
      <c r="S1840" s="242"/>
      <c r="T1840" s="243"/>
      <c r="U1840" s="13"/>
      <c r="V1840" s="13"/>
      <c r="W1840" s="13"/>
      <c r="X1840" s="13"/>
      <c r="Y1840" s="13"/>
      <c r="Z1840" s="13"/>
      <c r="AA1840" s="13"/>
      <c r="AB1840" s="13"/>
      <c r="AC1840" s="13"/>
      <c r="AD1840" s="13"/>
      <c r="AE1840" s="13"/>
      <c r="AT1840" s="244" t="s">
        <v>161</v>
      </c>
      <c r="AU1840" s="244" t="s">
        <v>81</v>
      </c>
      <c r="AV1840" s="13" t="s">
        <v>77</v>
      </c>
      <c r="AW1840" s="13" t="s">
        <v>34</v>
      </c>
      <c r="AX1840" s="13" t="s">
        <v>73</v>
      </c>
      <c r="AY1840" s="244" t="s">
        <v>149</v>
      </c>
    </row>
    <row r="1841" s="14" customFormat="1">
      <c r="A1841" s="14"/>
      <c r="B1841" s="245"/>
      <c r="C1841" s="246"/>
      <c r="D1841" s="236" t="s">
        <v>161</v>
      </c>
      <c r="E1841" s="247" t="s">
        <v>21</v>
      </c>
      <c r="F1841" s="248" t="s">
        <v>2008</v>
      </c>
      <c r="G1841" s="246"/>
      <c r="H1841" s="249">
        <v>154.106</v>
      </c>
      <c r="I1841" s="250"/>
      <c r="J1841" s="246"/>
      <c r="K1841" s="246"/>
      <c r="L1841" s="251"/>
      <c r="M1841" s="252"/>
      <c r="N1841" s="253"/>
      <c r="O1841" s="253"/>
      <c r="P1841" s="253"/>
      <c r="Q1841" s="253"/>
      <c r="R1841" s="253"/>
      <c r="S1841" s="253"/>
      <c r="T1841" s="254"/>
      <c r="U1841" s="14"/>
      <c r="V1841" s="14"/>
      <c r="W1841" s="14"/>
      <c r="X1841" s="14"/>
      <c r="Y1841" s="14"/>
      <c r="Z1841" s="14"/>
      <c r="AA1841" s="14"/>
      <c r="AB1841" s="14"/>
      <c r="AC1841" s="14"/>
      <c r="AD1841" s="14"/>
      <c r="AE1841" s="14"/>
      <c r="AT1841" s="255" t="s">
        <v>161</v>
      </c>
      <c r="AU1841" s="255" t="s">
        <v>81</v>
      </c>
      <c r="AV1841" s="14" t="s">
        <v>81</v>
      </c>
      <c r="AW1841" s="14" t="s">
        <v>34</v>
      </c>
      <c r="AX1841" s="14" t="s">
        <v>73</v>
      </c>
      <c r="AY1841" s="255" t="s">
        <v>149</v>
      </c>
    </row>
    <row r="1842" s="13" customFormat="1">
      <c r="A1842" s="13"/>
      <c r="B1842" s="234"/>
      <c r="C1842" s="235"/>
      <c r="D1842" s="236" t="s">
        <v>161</v>
      </c>
      <c r="E1842" s="237" t="s">
        <v>21</v>
      </c>
      <c r="F1842" s="238" t="s">
        <v>2009</v>
      </c>
      <c r="G1842" s="235"/>
      <c r="H1842" s="237" t="s">
        <v>21</v>
      </c>
      <c r="I1842" s="239"/>
      <c r="J1842" s="235"/>
      <c r="K1842" s="235"/>
      <c r="L1842" s="240"/>
      <c r="M1842" s="241"/>
      <c r="N1842" s="242"/>
      <c r="O1842" s="242"/>
      <c r="P1842" s="242"/>
      <c r="Q1842" s="242"/>
      <c r="R1842" s="242"/>
      <c r="S1842" s="242"/>
      <c r="T1842" s="243"/>
      <c r="U1842" s="13"/>
      <c r="V1842" s="13"/>
      <c r="W1842" s="13"/>
      <c r="X1842" s="13"/>
      <c r="Y1842" s="13"/>
      <c r="Z1842" s="13"/>
      <c r="AA1842" s="13"/>
      <c r="AB1842" s="13"/>
      <c r="AC1842" s="13"/>
      <c r="AD1842" s="13"/>
      <c r="AE1842" s="13"/>
      <c r="AT1842" s="244" t="s">
        <v>161</v>
      </c>
      <c r="AU1842" s="244" t="s">
        <v>81</v>
      </c>
      <c r="AV1842" s="13" t="s">
        <v>77</v>
      </c>
      <c r="AW1842" s="13" t="s">
        <v>34</v>
      </c>
      <c r="AX1842" s="13" t="s">
        <v>73</v>
      </c>
      <c r="AY1842" s="244" t="s">
        <v>149</v>
      </c>
    </row>
    <row r="1843" s="13" customFormat="1">
      <c r="A1843" s="13"/>
      <c r="B1843" s="234"/>
      <c r="C1843" s="235"/>
      <c r="D1843" s="236" t="s">
        <v>161</v>
      </c>
      <c r="E1843" s="237" t="s">
        <v>21</v>
      </c>
      <c r="F1843" s="238" t="s">
        <v>1072</v>
      </c>
      <c r="G1843" s="235"/>
      <c r="H1843" s="237" t="s">
        <v>21</v>
      </c>
      <c r="I1843" s="239"/>
      <c r="J1843" s="235"/>
      <c r="K1843" s="235"/>
      <c r="L1843" s="240"/>
      <c r="M1843" s="241"/>
      <c r="N1843" s="242"/>
      <c r="O1843" s="242"/>
      <c r="P1843" s="242"/>
      <c r="Q1843" s="242"/>
      <c r="R1843" s="242"/>
      <c r="S1843" s="242"/>
      <c r="T1843" s="243"/>
      <c r="U1843" s="13"/>
      <c r="V1843" s="13"/>
      <c r="W1843" s="13"/>
      <c r="X1843" s="13"/>
      <c r="Y1843" s="13"/>
      <c r="Z1843" s="13"/>
      <c r="AA1843" s="13"/>
      <c r="AB1843" s="13"/>
      <c r="AC1843" s="13"/>
      <c r="AD1843" s="13"/>
      <c r="AE1843" s="13"/>
      <c r="AT1843" s="244" t="s">
        <v>161</v>
      </c>
      <c r="AU1843" s="244" t="s">
        <v>81</v>
      </c>
      <c r="AV1843" s="13" t="s">
        <v>77</v>
      </c>
      <c r="AW1843" s="13" t="s">
        <v>34</v>
      </c>
      <c r="AX1843" s="13" t="s">
        <v>73</v>
      </c>
      <c r="AY1843" s="244" t="s">
        <v>149</v>
      </c>
    </row>
    <row r="1844" s="13" customFormat="1">
      <c r="A1844" s="13"/>
      <c r="B1844" s="234"/>
      <c r="C1844" s="235"/>
      <c r="D1844" s="236" t="s">
        <v>161</v>
      </c>
      <c r="E1844" s="237" t="s">
        <v>21</v>
      </c>
      <c r="F1844" s="238" t="s">
        <v>2010</v>
      </c>
      <c r="G1844" s="235"/>
      <c r="H1844" s="237" t="s">
        <v>21</v>
      </c>
      <c r="I1844" s="239"/>
      <c r="J1844" s="235"/>
      <c r="K1844" s="235"/>
      <c r="L1844" s="240"/>
      <c r="M1844" s="241"/>
      <c r="N1844" s="242"/>
      <c r="O1844" s="242"/>
      <c r="P1844" s="242"/>
      <c r="Q1844" s="242"/>
      <c r="R1844" s="242"/>
      <c r="S1844" s="242"/>
      <c r="T1844" s="243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T1844" s="244" t="s">
        <v>161</v>
      </c>
      <c r="AU1844" s="244" t="s">
        <v>81</v>
      </c>
      <c r="AV1844" s="13" t="s">
        <v>77</v>
      </c>
      <c r="AW1844" s="13" t="s">
        <v>34</v>
      </c>
      <c r="AX1844" s="13" t="s">
        <v>73</v>
      </c>
      <c r="AY1844" s="244" t="s">
        <v>149</v>
      </c>
    </row>
    <row r="1845" s="13" customFormat="1">
      <c r="A1845" s="13"/>
      <c r="B1845" s="234"/>
      <c r="C1845" s="235"/>
      <c r="D1845" s="236" t="s">
        <v>161</v>
      </c>
      <c r="E1845" s="237" t="s">
        <v>21</v>
      </c>
      <c r="F1845" s="238" t="s">
        <v>2011</v>
      </c>
      <c r="G1845" s="235"/>
      <c r="H1845" s="237" t="s">
        <v>21</v>
      </c>
      <c r="I1845" s="239"/>
      <c r="J1845" s="235"/>
      <c r="K1845" s="235"/>
      <c r="L1845" s="240"/>
      <c r="M1845" s="241"/>
      <c r="N1845" s="242"/>
      <c r="O1845" s="242"/>
      <c r="P1845" s="242"/>
      <c r="Q1845" s="242"/>
      <c r="R1845" s="242"/>
      <c r="S1845" s="242"/>
      <c r="T1845" s="243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244" t="s">
        <v>161</v>
      </c>
      <c r="AU1845" s="244" t="s">
        <v>81</v>
      </c>
      <c r="AV1845" s="13" t="s">
        <v>77</v>
      </c>
      <c r="AW1845" s="13" t="s">
        <v>34</v>
      </c>
      <c r="AX1845" s="13" t="s">
        <v>73</v>
      </c>
      <c r="AY1845" s="244" t="s">
        <v>149</v>
      </c>
    </row>
    <row r="1846" s="14" customFormat="1">
      <c r="A1846" s="14"/>
      <c r="B1846" s="245"/>
      <c r="C1846" s="246"/>
      <c r="D1846" s="236" t="s">
        <v>161</v>
      </c>
      <c r="E1846" s="247" t="s">
        <v>21</v>
      </c>
      <c r="F1846" s="248" t="s">
        <v>2012</v>
      </c>
      <c r="G1846" s="246"/>
      <c r="H1846" s="249">
        <v>105.703</v>
      </c>
      <c r="I1846" s="250"/>
      <c r="J1846" s="246"/>
      <c r="K1846" s="246"/>
      <c r="L1846" s="251"/>
      <c r="M1846" s="252"/>
      <c r="N1846" s="253"/>
      <c r="O1846" s="253"/>
      <c r="P1846" s="253"/>
      <c r="Q1846" s="253"/>
      <c r="R1846" s="253"/>
      <c r="S1846" s="253"/>
      <c r="T1846" s="254"/>
      <c r="U1846" s="14"/>
      <c r="V1846" s="14"/>
      <c r="W1846" s="14"/>
      <c r="X1846" s="14"/>
      <c r="Y1846" s="14"/>
      <c r="Z1846" s="14"/>
      <c r="AA1846" s="14"/>
      <c r="AB1846" s="14"/>
      <c r="AC1846" s="14"/>
      <c r="AD1846" s="14"/>
      <c r="AE1846" s="14"/>
      <c r="AT1846" s="255" t="s">
        <v>161</v>
      </c>
      <c r="AU1846" s="255" t="s">
        <v>81</v>
      </c>
      <c r="AV1846" s="14" t="s">
        <v>81</v>
      </c>
      <c r="AW1846" s="14" t="s">
        <v>34</v>
      </c>
      <c r="AX1846" s="14" t="s">
        <v>73</v>
      </c>
      <c r="AY1846" s="255" t="s">
        <v>149</v>
      </c>
    </row>
    <row r="1847" s="14" customFormat="1">
      <c r="A1847" s="14"/>
      <c r="B1847" s="245"/>
      <c r="C1847" s="246"/>
      <c r="D1847" s="236" t="s">
        <v>161</v>
      </c>
      <c r="E1847" s="247" t="s">
        <v>21</v>
      </c>
      <c r="F1847" s="248" t="s">
        <v>2013</v>
      </c>
      <c r="G1847" s="246"/>
      <c r="H1847" s="249">
        <v>4.1040000000000001</v>
      </c>
      <c r="I1847" s="250"/>
      <c r="J1847" s="246"/>
      <c r="K1847" s="246"/>
      <c r="L1847" s="251"/>
      <c r="M1847" s="252"/>
      <c r="N1847" s="253"/>
      <c r="O1847" s="253"/>
      <c r="P1847" s="253"/>
      <c r="Q1847" s="253"/>
      <c r="R1847" s="253"/>
      <c r="S1847" s="253"/>
      <c r="T1847" s="254"/>
      <c r="U1847" s="14"/>
      <c r="V1847" s="14"/>
      <c r="W1847" s="14"/>
      <c r="X1847" s="14"/>
      <c r="Y1847" s="14"/>
      <c r="Z1847" s="14"/>
      <c r="AA1847" s="14"/>
      <c r="AB1847" s="14"/>
      <c r="AC1847" s="14"/>
      <c r="AD1847" s="14"/>
      <c r="AE1847" s="14"/>
      <c r="AT1847" s="255" t="s">
        <v>161</v>
      </c>
      <c r="AU1847" s="255" t="s">
        <v>81</v>
      </c>
      <c r="AV1847" s="14" t="s">
        <v>81</v>
      </c>
      <c r="AW1847" s="14" t="s">
        <v>34</v>
      </c>
      <c r="AX1847" s="14" t="s">
        <v>73</v>
      </c>
      <c r="AY1847" s="255" t="s">
        <v>149</v>
      </c>
    </row>
    <row r="1848" s="14" customFormat="1">
      <c r="A1848" s="14"/>
      <c r="B1848" s="245"/>
      <c r="C1848" s="246"/>
      <c r="D1848" s="236" t="s">
        <v>161</v>
      </c>
      <c r="E1848" s="247" t="s">
        <v>21</v>
      </c>
      <c r="F1848" s="248" t="s">
        <v>2014</v>
      </c>
      <c r="G1848" s="246"/>
      <c r="H1848" s="249">
        <v>6.4800000000000004</v>
      </c>
      <c r="I1848" s="250"/>
      <c r="J1848" s="246"/>
      <c r="K1848" s="246"/>
      <c r="L1848" s="251"/>
      <c r="M1848" s="252"/>
      <c r="N1848" s="253"/>
      <c r="O1848" s="253"/>
      <c r="P1848" s="253"/>
      <c r="Q1848" s="253"/>
      <c r="R1848" s="253"/>
      <c r="S1848" s="253"/>
      <c r="T1848" s="254"/>
      <c r="U1848" s="14"/>
      <c r="V1848" s="14"/>
      <c r="W1848" s="14"/>
      <c r="X1848" s="14"/>
      <c r="Y1848" s="14"/>
      <c r="Z1848" s="14"/>
      <c r="AA1848" s="14"/>
      <c r="AB1848" s="14"/>
      <c r="AC1848" s="14"/>
      <c r="AD1848" s="14"/>
      <c r="AE1848" s="14"/>
      <c r="AT1848" s="255" t="s">
        <v>161</v>
      </c>
      <c r="AU1848" s="255" t="s">
        <v>81</v>
      </c>
      <c r="AV1848" s="14" t="s">
        <v>81</v>
      </c>
      <c r="AW1848" s="14" t="s">
        <v>34</v>
      </c>
      <c r="AX1848" s="14" t="s">
        <v>73</v>
      </c>
      <c r="AY1848" s="255" t="s">
        <v>149</v>
      </c>
    </row>
    <row r="1849" s="14" customFormat="1">
      <c r="A1849" s="14"/>
      <c r="B1849" s="245"/>
      <c r="C1849" s="246"/>
      <c r="D1849" s="236" t="s">
        <v>161</v>
      </c>
      <c r="E1849" s="247" t="s">
        <v>21</v>
      </c>
      <c r="F1849" s="248" t="s">
        <v>2015</v>
      </c>
      <c r="G1849" s="246"/>
      <c r="H1849" s="249">
        <v>-2.7000000000000002</v>
      </c>
      <c r="I1849" s="250"/>
      <c r="J1849" s="246"/>
      <c r="K1849" s="246"/>
      <c r="L1849" s="251"/>
      <c r="M1849" s="252"/>
      <c r="N1849" s="253"/>
      <c r="O1849" s="253"/>
      <c r="P1849" s="253"/>
      <c r="Q1849" s="253"/>
      <c r="R1849" s="253"/>
      <c r="S1849" s="253"/>
      <c r="T1849" s="254"/>
      <c r="U1849" s="14"/>
      <c r="V1849" s="14"/>
      <c r="W1849" s="14"/>
      <c r="X1849" s="14"/>
      <c r="Y1849" s="14"/>
      <c r="Z1849" s="14"/>
      <c r="AA1849" s="14"/>
      <c r="AB1849" s="14"/>
      <c r="AC1849" s="14"/>
      <c r="AD1849" s="14"/>
      <c r="AE1849" s="14"/>
      <c r="AT1849" s="255" t="s">
        <v>161</v>
      </c>
      <c r="AU1849" s="255" t="s">
        <v>81</v>
      </c>
      <c r="AV1849" s="14" t="s">
        <v>81</v>
      </c>
      <c r="AW1849" s="14" t="s">
        <v>34</v>
      </c>
      <c r="AX1849" s="14" t="s">
        <v>73</v>
      </c>
      <c r="AY1849" s="255" t="s">
        <v>149</v>
      </c>
    </row>
    <row r="1850" s="13" customFormat="1">
      <c r="A1850" s="13"/>
      <c r="B1850" s="234"/>
      <c r="C1850" s="235"/>
      <c r="D1850" s="236" t="s">
        <v>161</v>
      </c>
      <c r="E1850" s="237" t="s">
        <v>21</v>
      </c>
      <c r="F1850" s="238" t="s">
        <v>2016</v>
      </c>
      <c r="G1850" s="235"/>
      <c r="H1850" s="237" t="s">
        <v>21</v>
      </c>
      <c r="I1850" s="239"/>
      <c r="J1850" s="235"/>
      <c r="K1850" s="235"/>
      <c r="L1850" s="240"/>
      <c r="M1850" s="241"/>
      <c r="N1850" s="242"/>
      <c r="O1850" s="242"/>
      <c r="P1850" s="242"/>
      <c r="Q1850" s="242"/>
      <c r="R1850" s="242"/>
      <c r="S1850" s="242"/>
      <c r="T1850" s="243"/>
      <c r="U1850" s="13"/>
      <c r="V1850" s="13"/>
      <c r="W1850" s="13"/>
      <c r="X1850" s="13"/>
      <c r="Y1850" s="13"/>
      <c r="Z1850" s="13"/>
      <c r="AA1850" s="13"/>
      <c r="AB1850" s="13"/>
      <c r="AC1850" s="13"/>
      <c r="AD1850" s="13"/>
      <c r="AE1850" s="13"/>
      <c r="AT1850" s="244" t="s">
        <v>161</v>
      </c>
      <c r="AU1850" s="244" t="s">
        <v>81</v>
      </c>
      <c r="AV1850" s="13" t="s">
        <v>77</v>
      </c>
      <c r="AW1850" s="13" t="s">
        <v>34</v>
      </c>
      <c r="AX1850" s="13" t="s">
        <v>73</v>
      </c>
      <c r="AY1850" s="244" t="s">
        <v>149</v>
      </c>
    </row>
    <row r="1851" s="14" customFormat="1">
      <c r="A1851" s="14"/>
      <c r="B1851" s="245"/>
      <c r="C1851" s="246"/>
      <c r="D1851" s="236" t="s">
        <v>161</v>
      </c>
      <c r="E1851" s="247" t="s">
        <v>21</v>
      </c>
      <c r="F1851" s="248" t="s">
        <v>2017</v>
      </c>
      <c r="G1851" s="246"/>
      <c r="H1851" s="249">
        <v>12.460000000000001</v>
      </c>
      <c r="I1851" s="250"/>
      <c r="J1851" s="246"/>
      <c r="K1851" s="246"/>
      <c r="L1851" s="251"/>
      <c r="M1851" s="252"/>
      <c r="N1851" s="253"/>
      <c r="O1851" s="253"/>
      <c r="P1851" s="253"/>
      <c r="Q1851" s="253"/>
      <c r="R1851" s="253"/>
      <c r="S1851" s="253"/>
      <c r="T1851" s="254"/>
      <c r="U1851" s="14"/>
      <c r="V1851" s="14"/>
      <c r="W1851" s="14"/>
      <c r="X1851" s="14"/>
      <c r="Y1851" s="14"/>
      <c r="Z1851" s="14"/>
      <c r="AA1851" s="14"/>
      <c r="AB1851" s="14"/>
      <c r="AC1851" s="14"/>
      <c r="AD1851" s="14"/>
      <c r="AE1851" s="14"/>
      <c r="AT1851" s="255" t="s">
        <v>161</v>
      </c>
      <c r="AU1851" s="255" t="s">
        <v>81</v>
      </c>
      <c r="AV1851" s="14" t="s">
        <v>81</v>
      </c>
      <c r="AW1851" s="14" t="s">
        <v>34</v>
      </c>
      <c r="AX1851" s="14" t="s">
        <v>73</v>
      </c>
      <c r="AY1851" s="255" t="s">
        <v>149</v>
      </c>
    </row>
    <row r="1852" s="13" customFormat="1">
      <c r="A1852" s="13"/>
      <c r="B1852" s="234"/>
      <c r="C1852" s="235"/>
      <c r="D1852" s="236" t="s">
        <v>161</v>
      </c>
      <c r="E1852" s="237" t="s">
        <v>21</v>
      </c>
      <c r="F1852" s="238" t="s">
        <v>2018</v>
      </c>
      <c r="G1852" s="235"/>
      <c r="H1852" s="237" t="s">
        <v>21</v>
      </c>
      <c r="I1852" s="239"/>
      <c r="J1852" s="235"/>
      <c r="K1852" s="235"/>
      <c r="L1852" s="240"/>
      <c r="M1852" s="241"/>
      <c r="N1852" s="242"/>
      <c r="O1852" s="242"/>
      <c r="P1852" s="242"/>
      <c r="Q1852" s="242"/>
      <c r="R1852" s="242"/>
      <c r="S1852" s="242"/>
      <c r="T1852" s="243"/>
      <c r="U1852" s="13"/>
      <c r="V1852" s="13"/>
      <c r="W1852" s="13"/>
      <c r="X1852" s="13"/>
      <c r="Y1852" s="13"/>
      <c r="Z1852" s="13"/>
      <c r="AA1852" s="13"/>
      <c r="AB1852" s="13"/>
      <c r="AC1852" s="13"/>
      <c r="AD1852" s="13"/>
      <c r="AE1852" s="13"/>
      <c r="AT1852" s="244" t="s">
        <v>161</v>
      </c>
      <c r="AU1852" s="244" t="s">
        <v>81</v>
      </c>
      <c r="AV1852" s="13" t="s">
        <v>77</v>
      </c>
      <c r="AW1852" s="13" t="s">
        <v>34</v>
      </c>
      <c r="AX1852" s="13" t="s">
        <v>73</v>
      </c>
      <c r="AY1852" s="244" t="s">
        <v>149</v>
      </c>
    </row>
    <row r="1853" s="14" customFormat="1">
      <c r="A1853" s="14"/>
      <c r="B1853" s="245"/>
      <c r="C1853" s="246"/>
      <c r="D1853" s="236" t="s">
        <v>161</v>
      </c>
      <c r="E1853" s="247" t="s">
        <v>21</v>
      </c>
      <c r="F1853" s="248" t="s">
        <v>2013</v>
      </c>
      <c r="G1853" s="246"/>
      <c r="H1853" s="249">
        <v>4.1040000000000001</v>
      </c>
      <c r="I1853" s="250"/>
      <c r="J1853" s="246"/>
      <c r="K1853" s="246"/>
      <c r="L1853" s="251"/>
      <c r="M1853" s="252"/>
      <c r="N1853" s="253"/>
      <c r="O1853" s="253"/>
      <c r="P1853" s="253"/>
      <c r="Q1853" s="253"/>
      <c r="R1853" s="253"/>
      <c r="S1853" s="253"/>
      <c r="T1853" s="254"/>
      <c r="U1853" s="14"/>
      <c r="V1853" s="14"/>
      <c r="W1853" s="14"/>
      <c r="X1853" s="14"/>
      <c r="Y1853" s="14"/>
      <c r="Z1853" s="14"/>
      <c r="AA1853" s="14"/>
      <c r="AB1853" s="14"/>
      <c r="AC1853" s="14"/>
      <c r="AD1853" s="14"/>
      <c r="AE1853" s="14"/>
      <c r="AT1853" s="255" t="s">
        <v>161</v>
      </c>
      <c r="AU1853" s="255" t="s">
        <v>81</v>
      </c>
      <c r="AV1853" s="14" t="s">
        <v>81</v>
      </c>
      <c r="AW1853" s="14" t="s">
        <v>34</v>
      </c>
      <c r="AX1853" s="14" t="s">
        <v>73</v>
      </c>
      <c r="AY1853" s="255" t="s">
        <v>149</v>
      </c>
    </row>
    <row r="1854" s="13" customFormat="1">
      <c r="A1854" s="13"/>
      <c r="B1854" s="234"/>
      <c r="C1854" s="235"/>
      <c r="D1854" s="236" t="s">
        <v>161</v>
      </c>
      <c r="E1854" s="237" t="s">
        <v>21</v>
      </c>
      <c r="F1854" s="238" t="s">
        <v>2019</v>
      </c>
      <c r="G1854" s="235"/>
      <c r="H1854" s="237" t="s">
        <v>21</v>
      </c>
      <c r="I1854" s="239"/>
      <c r="J1854" s="235"/>
      <c r="K1854" s="235"/>
      <c r="L1854" s="240"/>
      <c r="M1854" s="241"/>
      <c r="N1854" s="242"/>
      <c r="O1854" s="242"/>
      <c r="P1854" s="242"/>
      <c r="Q1854" s="242"/>
      <c r="R1854" s="242"/>
      <c r="S1854" s="242"/>
      <c r="T1854" s="243"/>
      <c r="U1854" s="13"/>
      <c r="V1854" s="13"/>
      <c r="W1854" s="13"/>
      <c r="X1854" s="13"/>
      <c r="Y1854" s="13"/>
      <c r="Z1854" s="13"/>
      <c r="AA1854" s="13"/>
      <c r="AB1854" s="13"/>
      <c r="AC1854" s="13"/>
      <c r="AD1854" s="13"/>
      <c r="AE1854" s="13"/>
      <c r="AT1854" s="244" t="s">
        <v>161</v>
      </c>
      <c r="AU1854" s="244" t="s">
        <v>81</v>
      </c>
      <c r="AV1854" s="13" t="s">
        <v>77</v>
      </c>
      <c r="AW1854" s="13" t="s">
        <v>34</v>
      </c>
      <c r="AX1854" s="13" t="s">
        <v>73</v>
      </c>
      <c r="AY1854" s="244" t="s">
        <v>149</v>
      </c>
    </row>
    <row r="1855" s="13" customFormat="1">
      <c r="A1855" s="13"/>
      <c r="B1855" s="234"/>
      <c r="C1855" s="235"/>
      <c r="D1855" s="236" t="s">
        <v>161</v>
      </c>
      <c r="E1855" s="237" t="s">
        <v>21</v>
      </c>
      <c r="F1855" s="238" t="s">
        <v>2020</v>
      </c>
      <c r="G1855" s="235"/>
      <c r="H1855" s="237" t="s">
        <v>21</v>
      </c>
      <c r="I1855" s="239"/>
      <c r="J1855" s="235"/>
      <c r="K1855" s="235"/>
      <c r="L1855" s="240"/>
      <c r="M1855" s="241"/>
      <c r="N1855" s="242"/>
      <c r="O1855" s="242"/>
      <c r="P1855" s="242"/>
      <c r="Q1855" s="242"/>
      <c r="R1855" s="242"/>
      <c r="S1855" s="242"/>
      <c r="T1855" s="243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44" t="s">
        <v>161</v>
      </c>
      <c r="AU1855" s="244" t="s">
        <v>81</v>
      </c>
      <c r="AV1855" s="13" t="s">
        <v>77</v>
      </c>
      <c r="AW1855" s="13" t="s">
        <v>34</v>
      </c>
      <c r="AX1855" s="13" t="s">
        <v>73</v>
      </c>
      <c r="AY1855" s="244" t="s">
        <v>149</v>
      </c>
    </row>
    <row r="1856" s="14" customFormat="1">
      <c r="A1856" s="14"/>
      <c r="B1856" s="245"/>
      <c r="C1856" s="246"/>
      <c r="D1856" s="236" t="s">
        <v>161</v>
      </c>
      <c r="E1856" s="247" t="s">
        <v>21</v>
      </c>
      <c r="F1856" s="248" t="s">
        <v>2021</v>
      </c>
      <c r="G1856" s="246"/>
      <c r="H1856" s="249">
        <v>17.544</v>
      </c>
      <c r="I1856" s="250"/>
      <c r="J1856" s="246"/>
      <c r="K1856" s="246"/>
      <c r="L1856" s="251"/>
      <c r="M1856" s="252"/>
      <c r="N1856" s="253"/>
      <c r="O1856" s="253"/>
      <c r="P1856" s="253"/>
      <c r="Q1856" s="253"/>
      <c r="R1856" s="253"/>
      <c r="S1856" s="253"/>
      <c r="T1856" s="254"/>
      <c r="U1856" s="14"/>
      <c r="V1856" s="14"/>
      <c r="W1856" s="14"/>
      <c r="X1856" s="14"/>
      <c r="Y1856" s="14"/>
      <c r="Z1856" s="14"/>
      <c r="AA1856" s="14"/>
      <c r="AB1856" s="14"/>
      <c r="AC1856" s="14"/>
      <c r="AD1856" s="14"/>
      <c r="AE1856" s="14"/>
      <c r="AT1856" s="255" t="s">
        <v>161</v>
      </c>
      <c r="AU1856" s="255" t="s">
        <v>81</v>
      </c>
      <c r="AV1856" s="14" t="s">
        <v>81</v>
      </c>
      <c r="AW1856" s="14" t="s">
        <v>34</v>
      </c>
      <c r="AX1856" s="14" t="s">
        <v>73</v>
      </c>
      <c r="AY1856" s="255" t="s">
        <v>149</v>
      </c>
    </row>
    <row r="1857" s="13" customFormat="1">
      <c r="A1857" s="13"/>
      <c r="B1857" s="234"/>
      <c r="C1857" s="235"/>
      <c r="D1857" s="236" t="s">
        <v>161</v>
      </c>
      <c r="E1857" s="237" t="s">
        <v>21</v>
      </c>
      <c r="F1857" s="238" t="s">
        <v>2022</v>
      </c>
      <c r="G1857" s="235"/>
      <c r="H1857" s="237" t="s">
        <v>21</v>
      </c>
      <c r="I1857" s="239"/>
      <c r="J1857" s="235"/>
      <c r="K1857" s="235"/>
      <c r="L1857" s="240"/>
      <c r="M1857" s="241"/>
      <c r="N1857" s="242"/>
      <c r="O1857" s="242"/>
      <c r="P1857" s="242"/>
      <c r="Q1857" s="242"/>
      <c r="R1857" s="242"/>
      <c r="S1857" s="242"/>
      <c r="T1857" s="243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T1857" s="244" t="s">
        <v>161</v>
      </c>
      <c r="AU1857" s="244" t="s">
        <v>81</v>
      </c>
      <c r="AV1857" s="13" t="s">
        <v>77</v>
      </c>
      <c r="AW1857" s="13" t="s">
        <v>34</v>
      </c>
      <c r="AX1857" s="13" t="s">
        <v>73</v>
      </c>
      <c r="AY1857" s="244" t="s">
        <v>149</v>
      </c>
    </row>
    <row r="1858" s="14" customFormat="1">
      <c r="A1858" s="14"/>
      <c r="B1858" s="245"/>
      <c r="C1858" s="246"/>
      <c r="D1858" s="236" t="s">
        <v>161</v>
      </c>
      <c r="E1858" s="247" t="s">
        <v>21</v>
      </c>
      <c r="F1858" s="248" t="s">
        <v>2023</v>
      </c>
      <c r="G1858" s="246"/>
      <c r="H1858" s="249">
        <v>57.195</v>
      </c>
      <c r="I1858" s="250"/>
      <c r="J1858" s="246"/>
      <c r="K1858" s="246"/>
      <c r="L1858" s="251"/>
      <c r="M1858" s="252"/>
      <c r="N1858" s="253"/>
      <c r="O1858" s="253"/>
      <c r="P1858" s="253"/>
      <c r="Q1858" s="253"/>
      <c r="R1858" s="253"/>
      <c r="S1858" s="253"/>
      <c r="T1858" s="254"/>
      <c r="U1858" s="14"/>
      <c r="V1858" s="14"/>
      <c r="W1858" s="14"/>
      <c r="X1858" s="14"/>
      <c r="Y1858" s="14"/>
      <c r="Z1858" s="14"/>
      <c r="AA1858" s="14"/>
      <c r="AB1858" s="14"/>
      <c r="AC1858" s="14"/>
      <c r="AD1858" s="14"/>
      <c r="AE1858" s="14"/>
      <c r="AT1858" s="255" t="s">
        <v>161</v>
      </c>
      <c r="AU1858" s="255" t="s">
        <v>81</v>
      </c>
      <c r="AV1858" s="14" t="s">
        <v>81</v>
      </c>
      <c r="AW1858" s="14" t="s">
        <v>34</v>
      </c>
      <c r="AX1858" s="14" t="s">
        <v>73</v>
      </c>
      <c r="AY1858" s="255" t="s">
        <v>149</v>
      </c>
    </row>
    <row r="1859" s="13" customFormat="1">
      <c r="A1859" s="13"/>
      <c r="B1859" s="234"/>
      <c r="C1859" s="235"/>
      <c r="D1859" s="236" t="s">
        <v>161</v>
      </c>
      <c r="E1859" s="237" t="s">
        <v>21</v>
      </c>
      <c r="F1859" s="238" t="s">
        <v>922</v>
      </c>
      <c r="G1859" s="235"/>
      <c r="H1859" s="237" t="s">
        <v>21</v>
      </c>
      <c r="I1859" s="239"/>
      <c r="J1859" s="235"/>
      <c r="K1859" s="235"/>
      <c r="L1859" s="240"/>
      <c r="M1859" s="241"/>
      <c r="N1859" s="242"/>
      <c r="O1859" s="242"/>
      <c r="P1859" s="242"/>
      <c r="Q1859" s="242"/>
      <c r="R1859" s="242"/>
      <c r="S1859" s="242"/>
      <c r="T1859" s="243"/>
      <c r="U1859" s="13"/>
      <c r="V1859" s="13"/>
      <c r="W1859" s="13"/>
      <c r="X1859" s="13"/>
      <c r="Y1859" s="13"/>
      <c r="Z1859" s="13"/>
      <c r="AA1859" s="13"/>
      <c r="AB1859" s="13"/>
      <c r="AC1859" s="13"/>
      <c r="AD1859" s="13"/>
      <c r="AE1859" s="13"/>
      <c r="AT1859" s="244" t="s">
        <v>161</v>
      </c>
      <c r="AU1859" s="244" t="s">
        <v>81</v>
      </c>
      <c r="AV1859" s="13" t="s">
        <v>77</v>
      </c>
      <c r="AW1859" s="13" t="s">
        <v>34</v>
      </c>
      <c r="AX1859" s="13" t="s">
        <v>73</v>
      </c>
      <c r="AY1859" s="244" t="s">
        <v>149</v>
      </c>
    </row>
    <row r="1860" s="13" customFormat="1">
      <c r="A1860" s="13"/>
      <c r="B1860" s="234"/>
      <c r="C1860" s="235"/>
      <c r="D1860" s="236" t="s">
        <v>161</v>
      </c>
      <c r="E1860" s="237" t="s">
        <v>21</v>
      </c>
      <c r="F1860" s="238" t="s">
        <v>714</v>
      </c>
      <c r="G1860" s="235"/>
      <c r="H1860" s="237" t="s">
        <v>21</v>
      </c>
      <c r="I1860" s="239"/>
      <c r="J1860" s="235"/>
      <c r="K1860" s="235"/>
      <c r="L1860" s="240"/>
      <c r="M1860" s="241"/>
      <c r="N1860" s="242"/>
      <c r="O1860" s="242"/>
      <c r="P1860" s="242"/>
      <c r="Q1860" s="242"/>
      <c r="R1860" s="242"/>
      <c r="S1860" s="242"/>
      <c r="T1860" s="243"/>
      <c r="U1860" s="13"/>
      <c r="V1860" s="13"/>
      <c r="W1860" s="13"/>
      <c r="X1860" s="13"/>
      <c r="Y1860" s="13"/>
      <c r="Z1860" s="13"/>
      <c r="AA1860" s="13"/>
      <c r="AB1860" s="13"/>
      <c r="AC1860" s="13"/>
      <c r="AD1860" s="13"/>
      <c r="AE1860" s="13"/>
      <c r="AT1860" s="244" t="s">
        <v>161</v>
      </c>
      <c r="AU1860" s="244" t="s">
        <v>81</v>
      </c>
      <c r="AV1860" s="13" t="s">
        <v>77</v>
      </c>
      <c r="AW1860" s="13" t="s">
        <v>34</v>
      </c>
      <c r="AX1860" s="13" t="s">
        <v>73</v>
      </c>
      <c r="AY1860" s="244" t="s">
        <v>149</v>
      </c>
    </row>
    <row r="1861" s="14" customFormat="1">
      <c r="A1861" s="14"/>
      <c r="B1861" s="245"/>
      <c r="C1861" s="246"/>
      <c r="D1861" s="236" t="s">
        <v>161</v>
      </c>
      <c r="E1861" s="247" t="s">
        <v>21</v>
      </c>
      <c r="F1861" s="248" t="s">
        <v>2024</v>
      </c>
      <c r="G1861" s="246"/>
      <c r="H1861" s="249">
        <v>205.35499999999999</v>
      </c>
      <c r="I1861" s="250"/>
      <c r="J1861" s="246"/>
      <c r="K1861" s="246"/>
      <c r="L1861" s="251"/>
      <c r="M1861" s="252"/>
      <c r="N1861" s="253"/>
      <c r="O1861" s="253"/>
      <c r="P1861" s="253"/>
      <c r="Q1861" s="253"/>
      <c r="R1861" s="253"/>
      <c r="S1861" s="253"/>
      <c r="T1861" s="254"/>
      <c r="U1861" s="14"/>
      <c r="V1861" s="14"/>
      <c r="W1861" s="14"/>
      <c r="X1861" s="14"/>
      <c r="Y1861" s="14"/>
      <c r="Z1861" s="14"/>
      <c r="AA1861" s="14"/>
      <c r="AB1861" s="14"/>
      <c r="AC1861" s="14"/>
      <c r="AD1861" s="14"/>
      <c r="AE1861" s="14"/>
      <c r="AT1861" s="255" t="s">
        <v>161</v>
      </c>
      <c r="AU1861" s="255" t="s">
        <v>81</v>
      </c>
      <c r="AV1861" s="14" t="s">
        <v>81</v>
      </c>
      <c r="AW1861" s="14" t="s">
        <v>34</v>
      </c>
      <c r="AX1861" s="14" t="s">
        <v>73</v>
      </c>
      <c r="AY1861" s="255" t="s">
        <v>149</v>
      </c>
    </row>
    <row r="1862" s="14" customFormat="1">
      <c r="A1862" s="14"/>
      <c r="B1862" s="245"/>
      <c r="C1862" s="246"/>
      <c r="D1862" s="236" t="s">
        <v>161</v>
      </c>
      <c r="E1862" s="247" t="s">
        <v>21</v>
      </c>
      <c r="F1862" s="248" t="s">
        <v>2025</v>
      </c>
      <c r="G1862" s="246"/>
      <c r="H1862" s="249">
        <v>7.6600000000000001</v>
      </c>
      <c r="I1862" s="250"/>
      <c r="J1862" s="246"/>
      <c r="K1862" s="246"/>
      <c r="L1862" s="251"/>
      <c r="M1862" s="252"/>
      <c r="N1862" s="253"/>
      <c r="O1862" s="253"/>
      <c r="P1862" s="253"/>
      <c r="Q1862" s="253"/>
      <c r="R1862" s="253"/>
      <c r="S1862" s="253"/>
      <c r="T1862" s="254"/>
      <c r="U1862" s="14"/>
      <c r="V1862" s="14"/>
      <c r="W1862" s="14"/>
      <c r="X1862" s="14"/>
      <c r="Y1862" s="14"/>
      <c r="Z1862" s="14"/>
      <c r="AA1862" s="14"/>
      <c r="AB1862" s="14"/>
      <c r="AC1862" s="14"/>
      <c r="AD1862" s="14"/>
      <c r="AE1862" s="14"/>
      <c r="AT1862" s="255" t="s">
        <v>161</v>
      </c>
      <c r="AU1862" s="255" t="s">
        <v>81</v>
      </c>
      <c r="AV1862" s="14" t="s">
        <v>81</v>
      </c>
      <c r="AW1862" s="14" t="s">
        <v>34</v>
      </c>
      <c r="AX1862" s="14" t="s">
        <v>73</v>
      </c>
      <c r="AY1862" s="255" t="s">
        <v>149</v>
      </c>
    </row>
    <row r="1863" s="14" customFormat="1">
      <c r="A1863" s="14"/>
      <c r="B1863" s="245"/>
      <c r="C1863" s="246"/>
      <c r="D1863" s="236" t="s">
        <v>161</v>
      </c>
      <c r="E1863" s="247" t="s">
        <v>21</v>
      </c>
      <c r="F1863" s="248" t="s">
        <v>2026</v>
      </c>
      <c r="G1863" s="246"/>
      <c r="H1863" s="249">
        <v>12</v>
      </c>
      <c r="I1863" s="250"/>
      <c r="J1863" s="246"/>
      <c r="K1863" s="246"/>
      <c r="L1863" s="251"/>
      <c r="M1863" s="252"/>
      <c r="N1863" s="253"/>
      <c r="O1863" s="253"/>
      <c r="P1863" s="253"/>
      <c r="Q1863" s="253"/>
      <c r="R1863" s="253"/>
      <c r="S1863" s="253"/>
      <c r="T1863" s="254"/>
      <c r="U1863" s="14"/>
      <c r="V1863" s="14"/>
      <c r="W1863" s="14"/>
      <c r="X1863" s="14"/>
      <c r="Y1863" s="14"/>
      <c r="Z1863" s="14"/>
      <c r="AA1863" s="14"/>
      <c r="AB1863" s="14"/>
      <c r="AC1863" s="14"/>
      <c r="AD1863" s="14"/>
      <c r="AE1863" s="14"/>
      <c r="AT1863" s="255" t="s">
        <v>161</v>
      </c>
      <c r="AU1863" s="255" t="s">
        <v>81</v>
      </c>
      <c r="AV1863" s="14" t="s">
        <v>81</v>
      </c>
      <c r="AW1863" s="14" t="s">
        <v>34</v>
      </c>
      <c r="AX1863" s="14" t="s">
        <v>73</v>
      </c>
      <c r="AY1863" s="255" t="s">
        <v>149</v>
      </c>
    </row>
    <row r="1864" s="14" customFormat="1">
      <c r="A1864" s="14"/>
      <c r="B1864" s="245"/>
      <c r="C1864" s="246"/>
      <c r="D1864" s="236" t="s">
        <v>161</v>
      </c>
      <c r="E1864" s="247" t="s">
        <v>21</v>
      </c>
      <c r="F1864" s="248" t="s">
        <v>2027</v>
      </c>
      <c r="G1864" s="246"/>
      <c r="H1864" s="249">
        <v>7</v>
      </c>
      <c r="I1864" s="250"/>
      <c r="J1864" s="246"/>
      <c r="K1864" s="246"/>
      <c r="L1864" s="251"/>
      <c r="M1864" s="252"/>
      <c r="N1864" s="253"/>
      <c r="O1864" s="253"/>
      <c r="P1864" s="253"/>
      <c r="Q1864" s="253"/>
      <c r="R1864" s="253"/>
      <c r="S1864" s="253"/>
      <c r="T1864" s="254"/>
      <c r="U1864" s="14"/>
      <c r="V1864" s="14"/>
      <c r="W1864" s="14"/>
      <c r="X1864" s="14"/>
      <c r="Y1864" s="14"/>
      <c r="Z1864" s="14"/>
      <c r="AA1864" s="14"/>
      <c r="AB1864" s="14"/>
      <c r="AC1864" s="14"/>
      <c r="AD1864" s="14"/>
      <c r="AE1864" s="14"/>
      <c r="AT1864" s="255" t="s">
        <v>161</v>
      </c>
      <c r="AU1864" s="255" t="s">
        <v>81</v>
      </c>
      <c r="AV1864" s="14" t="s">
        <v>81</v>
      </c>
      <c r="AW1864" s="14" t="s">
        <v>34</v>
      </c>
      <c r="AX1864" s="14" t="s">
        <v>73</v>
      </c>
      <c r="AY1864" s="255" t="s">
        <v>149</v>
      </c>
    </row>
    <row r="1865" s="14" customFormat="1">
      <c r="A1865" s="14"/>
      <c r="B1865" s="245"/>
      <c r="C1865" s="246"/>
      <c r="D1865" s="236" t="s">
        <v>161</v>
      </c>
      <c r="E1865" s="247" t="s">
        <v>21</v>
      </c>
      <c r="F1865" s="248" t="s">
        <v>2028</v>
      </c>
      <c r="G1865" s="246"/>
      <c r="H1865" s="249">
        <v>2.5</v>
      </c>
      <c r="I1865" s="250"/>
      <c r="J1865" s="246"/>
      <c r="K1865" s="246"/>
      <c r="L1865" s="251"/>
      <c r="M1865" s="252"/>
      <c r="N1865" s="253"/>
      <c r="O1865" s="253"/>
      <c r="P1865" s="253"/>
      <c r="Q1865" s="253"/>
      <c r="R1865" s="253"/>
      <c r="S1865" s="253"/>
      <c r="T1865" s="254"/>
      <c r="U1865" s="14"/>
      <c r="V1865" s="14"/>
      <c r="W1865" s="14"/>
      <c r="X1865" s="14"/>
      <c r="Y1865" s="14"/>
      <c r="Z1865" s="14"/>
      <c r="AA1865" s="14"/>
      <c r="AB1865" s="14"/>
      <c r="AC1865" s="14"/>
      <c r="AD1865" s="14"/>
      <c r="AE1865" s="14"/>
      <c r="AT1865" s="255" t="s">
        <v>161</v>
      </c>
      <c r="AU1865" s="255" t="s">
        <v>81</v>
      </c>
      <c r="AV1865" s="14" t="s">
        <v>81</v>
      </c>
      <c r="AW1865" s="14" t="s">
        <v>34</v>
      </c>
      <c r="AX1865" s="14" t="s">
        <v>73</v>
      </c>
      <c r="AY1865" s="255" t="s">
        <v>149</v>
      </c>
    </row>
    <row r="1866" s="14" customFormat="1">
      <c r="A1866" s="14"/>
      <c r="B1866" s="245"/>
      <c r="C1866" s="246"/>
      <c r="D1866" s="236" t="s">
        <v>161</v>
      </c>
      <c r="E1866" s="247" t="s">
        <v>21</v>
      </c>
      <c r="F1866" s="248" t="s">
        <v>2029</v>
      </c>
      <c r="G1866" s="246"/>
      <c r="H1866" s="249">
        <v>2.48</v>
      </c>
      <c r="I1866" s="250"/>
      <c r="J1866" s="246"/>
      <c r="K1866" s="246"/>
      <c r="L1866" s="251"/>
      <c r="M1866" s="252"/>
      <c r="N1866" s="253"/>
      <c r="O1866" s="253"/>
      <c r="P1866" s="253"/>
      <c r="Q1866" s="253"/>
      <c r="R1866" s="253"/>
      <c r="S1866" s="253"/>
      <c r="T1866" s="254"/>
      <c r="U1866" s="14"/>
      <c r="V1866" s="14"/>
      <c r="W1866" s="14"/>
      <c r="X1866" s="14"/>
      <c r="Y1866" s="14"/>
      <c r="Z1866" s="14"/>
      <c r="AA1866" s="14"/>
      <c r="AB1866" s="14"/>
      <c r="AC1866" s="14"/>
      <c r="AD1866" s="14"/>
      <c r="AE1866" s="14"/>
      <c r="AT1866" s="255" t="s">
        <v>161</v>
      </c>
      <c r="AU1866" s="255" t="s">
        <v>81</v>
      </c>
      <c r="AV1866" s="14" t="s">
        <v>81</v>
      </c>
      <c r="AW1866" s="14" t="s">
        <v>34</v>
      </c>
      <c r="AX1866" s="14" t="s">
        <v>73</v>
      </c>
      <c r="AY1866" s="255" t="s">
        <v>149</v>
      </c>
    </row>
    <row r="1867" s="14" customFormat="1">
      <c r="A1867" s="14"/>
      <c r="B1867" s="245"/>
      <c r="C1867" s="246"/>
      <c r="D1867" s="236" t="s">
        <v>161</v>
      </c>
      <c r="E1867" s="247" t="s">
        <v>21</v>
      </c>
      <c r="F1867" s="248" t="s">
        <v>2030</v>
      </c>
      <c r="G1867" s="246"/>
      <c r="H1867" s="249">
        <v>2.5299999999999998</v>
      </c>
      <c r="I1867" s="250"/>
      <c r="J1867" s="246"/>
      <c r="K1867" s="246"/>
      <c r="L1867" s="251"/>
      <c r="M1867" s="252"/>
      <c r="N1867" s="253"/>
      <c r="O1867" s="253"/>
      <c r="P1867" s="253"/>
      <c r="Q1867" s="253"/>
      <c r="R1867" s="253"/>
      <c r="S1867" s="253"/>
      <c r="T1867" s="254"/>
      <c r="U1867" s="14"/>
      <c r="V1867" s="14"/>
      <c r="W1867" s="14"/>
      <c r="X1867" s="14"/>
      <c r="Y1867" s="14"/>
      <c r="Z1867" s="14"/>
      <c r="AA1867" s="14"/>
      <c r="AB1867" s="14"/>
      <c r="AC1867" s="14"/>
      <c r="AD1867" s="14"/>
      <c r="AE1867" s="14"/>
      <c r="AT1867" s="255" t="s">
        <v>161</v>
      </c>
      <c r="AU1867" s="255" t="s">
        <v>81</v>
      </c>
      <c r="AV1867" s="14" t="s">
        <v>81</v>
      </c>
      <c r="AW1867" s="14" t="s">
        <v>34</v>
      </c>
      <c r="AX1867" s="14" t="s">
        <v>73</v>
      </c>
      <c r="AY1867" s="255" t="s">
        <v>149</v>
      </c>
    </row>
    <row r="1868" s="14" customFormat="1">
      <c r="A1868" s="14"/>
      <c r="B1868" s="245"/>
      <c r="C1868" s="246"/>
      <c r="D1868" s="236" t="s">
        <v>161</v>
      </c>
      <c r="E1868" s="247" t="s">
        <v>21</v>
      </c>
      <c r="F1868" s="248" t="s">
        <v>2031</v>
      </c>
      <c r="G1868" s="246"/>
      <c r="H1868" s="249">
        <v>1.615</v>
      </c>
      <c r="I1868" s="250"/>
      <c r="J1868" s="246"/>
      <c r="K1868" s="246"/>
      <c r="L1868" s="251"/>
      <c r="M1868" s="252"/>
      <c r="N1868" s="253"/>
      <c r="O1868" s="253"/>
      <c r="P1868" s="253"/>
      <c r="Q1868" s="253"/>
      <c r="R1868" s="253"/>
      <c r="S1868" s="253"/>
      <c r="T1868" s="254"/>
      <c r="U1868" s="14"/>
      <c r="V1868" s="14"/>
      <c r="W1868" s="14"/>
      <c r="X1868" s="14"/>
      <c r="Y1868" s="14"/>
      <c r="Z1868" s="14"/>
      <c r="AA1868" s="14"/>
      <c r="AB1868" s="14"/>
      <c r="AC1868" s="14"/>
      <c r="AD1868" s="14"/>
      <c r="AE1868" s="14"/>
      <c r="AT1868" s="255" t="s">
        <v>161</v>
      </c>
      <c r="AU1868" s="255" t="s">
        <v>81</v>
      </c>
      <c r="AV1868" s="14" t="s">
        <v>81</v>
      </c>
      <c r="AW1868" s="14" t="s">
        <v>34</v>
      </c>
      <c r="AX1868" s="14" t="s">
        <v>73</v>
      </c>
      <c r="AY1868" s="255" t="s">
        <v>149</v>
      </c>
    </row>
    <row r="1869" s="14" customFormat="1">
      <c r="A1869" s="14"/>
      <c r="B1869" s="245"/>
      <c r="C1869" s="246"/>
      <c r="D1869" s="236" t="s">
        <v>161</v>
      </c>
      <c r="E1869" s="247" t="s">
        <v>21</v>
      </c>
      <c r="F1869" s="248" t="s">
        <v>2032</v>
      </c>
      <c r="G1869" s="246"/>
      <c r="H1869" s="249">
        <v>33.75</v>
      </c>
      <c r="I1869" s="250"/>
      <c r="J1869" s="246"/>
      <c r="K1869" s="246"/>
      <c r="L1869" s="251"/>
      <c r="M1869" s="252"/>
      <c r="N1869" s="253"/>
      <c r="O1869" s="253"/>
      <c r="P1869" s="253"/>
      <c r="Q1869" s="253"/>
      <c r="R1869" s="253"/>
      <c r="S1869" s="253"/>
      <c r="T1869" s="254"/>
      <c r="U1869" s="14"/>
      <c r="V1869" s="14"/>
      <c r="W1869" s="14"/>
      <c r="X1869" s="14"/>
      <c r="Y1869" s="14"/>
      <c r="Z1869" s="14"/>
      <c r="AA1869" s="14"/>
      <c r="AB1869" s="14"/>
      <c r="AC1869" s="14"/>
      <c r="AD1869" s="14"/>
      <c r="AE1869" s="14"/>
      <c r="AT1869" s="255" t="s">
        <v>161</v>
      </c>
      <c r="AU1869" s="255" t="s">
        <v>81</v>
      </c>
      <c r="AV1869" s="14" t="s">
        <v>81</v>
      </c>
      <c r="AW1869" s="14" t="s">
        <v>34</v>
      </c>
      <c r="AX1869" s="14" t="s">
        <v>73</v>
      </c>
      <c r="AY1869" s="255" t="s">
        <v>149</v>
      </c>
    </row>
    <row r="1870" s="14" customFormat="1">
      <c r="A1870" s="14"/>
      <c r="B1870" s="245"/>
      <c r="C1870" s="246"/>
      <c r="D1870" s="236" t="s">
        <v>161</v>
      </c>
      <c r="E1870" s="247" t="s">
        <v>21</v>
      </c>
      <c r="F1870" s="248" t="s">
        <v>2033</v>
      </c>
      <c r="G1870" s="246"/>
      <c r="H1870" s="249">
        <v>4.2999999999999998</v>
      </c>
      <c r="I1870" s="250"/>
      <c r="J1870" s="246"/>
      <c r="K1870" s="246"/>
      <c r="L1870" s="251"/>
      <c r="M1870" s="252"/>
      <c r="N1870" s="253"/>
      <c r="O1870" s="253"/>
      <c r="P1870" s="253"/>
      <c r="Q1870" s="253"/>
      <c r="R1870" s="253"/>
      <c r="S1870" s="253"/>
      <c r="T1870" s="254"/>
      <c r="U1870" s="14"/>
      <c r="V1870" s="14"/>
      <c r="W1870" s="14"/>
      <c r="X1870" s="14"/>
      <c r="Y1870" s="14"/>
      <c r="Z1870" s="14"/>
      <c r="AA1870" s="14"/>
      <c r="AB1870" s="14"/>
      <c r="AC1870" s="14"/>
      <c r="AD1870" s="14"/>
      <c r="AE1870" s="14"/>
      <c r="AT1870" s="255" t="s">
        <v>161</v>
      </c>
      <c r="AU1870" s="255" t="s">
        <v>81</v>
      </c>
      <c r="AV1870" s="14" t="s">
        <v>81</v>
      </c>
      <c r="AW1870" s="14" t="s">
        <v>34</v>
      </c>
      <c r="AX1870" s="14" t="s">
        <v>73</v>
      </c>
      <c r="AY1870" s="255" t="s">
        <v>149</v>
      </c>
    </row>
    <row r="1871" s="13" customFormat="1">
      <c r="A1871" s="13"/>
      <c r="B1871" s="234"/>
      <c r="C1871" s="235"/>
      <c r="D1871" s="236" t="s">
        <v>161</v>
      </c>
      <c r="E1871" s="237" t="s">
        <v>21</v>
      </c>
      <c r="F1871" s="238" t="s">
        <v>917</v>
      </c>
      <c r="G1871" s="235"/>
      <c r="H1871" s="237" t="s">
        <v>21</v>
      </c>
      <c r="I1871" s="239"/>
      <c r="J1871" s="235"/>
      <c r="K1871" s="235"/>
      <c r="L1871" s="240"/>
      <c r="M1871" s="241"/>
      <c r="N1871" s="242"/>
      <c r="O1871" s="242"/>
      <c r="P1871" s="242"/>
      <c r="Q1871" s="242"/>
      <c r="R1871" s="242"/>
      <c r="S1871" s="242"/>
      <c r="T1871" s="243"/>
      <c r="U1871" s="13"/>
      <c r="V1871" s="13"/>
      <c r="W1871" s="13"/>
      <c r="X1871" s="13"/>
      <c r="Y1871" s="13"/>
      <c r="Z1871" s="13"/>
      <c r="AA1871" s="13"/>
      <c r="AB1871" s="13"/>
      <c r="AC1871" s="13"/>
      <c r="AD1871" s="13"/>
      <c r="AE1871" s="13"/>
      <c r="AT1871" s="244" t="s">
        <v>161</v>
      </c>
      <c r="AU1871" s="244" t="s">
        <v>81</v>
      </c>
      <c r="AV1871" s="13" t="s">
        <v>77</v>
      </c>
      <c r="AW1871" s="13" t="s">
        <v>34</v>
      </c>
      <c r="AX1871" s="13" t="s">
        <v>73</v>
      </c>
      <c r="AY1871" s="244" t="s">
        <v>149</v>
      </c>
    </row>
    <row r="1872" s="13" customFormat="1">
      <c r="A1872" s="13"/>
      <c r="B1872" s="234"/>
      <c r="C1872" s="235"/>
      <c r="D1872" s="236" t="s">
        <v>161</v>
      </c>
      <c r="E1872" s="237" t="s">
        <v>21</v>
      </c>
      <c r="F1872" s="238" t="s">
        <v>918</v>
      </c>
      <c r="G1872" s="235"/>
      <c r="H1872" s="237" t="s">
        <v>21</v>
      </c>
      <c r="I1872" s="239"/>
      <c r="J1872" s="235"/>
      <c r="K1872" s="235"/>
      <c r="L1872" s="240"/>
      <c r="M1872" s="241"/>
      <c r="N1872" s="242"/>
      <c r="O1872" s="242"/>
      <c r="P1872" s="242"/>
      <c r="Q1872" s="242"/>
      <c r="R1872" s="242"/>
      <c r="S1872" s="242"/>
      <c r="T1872" s="243"/>
      <c r="U1872" s="13"/>
      <c r="V1872" s="13"/>
      <c r="W1872" s="13"/>
      <c r="X1872" s="13"/>
      <c r="Y1872" s="13"/>
      <c r="Z1872" s="13"/>
      <c r="AA1872" s="13"/>
      <c r="AB1872" s="13"/>
      <c r="AC1872" s="13"/>
      <c r="AD1872" s="13"/>
      <c r="AE1872" s="13"/>
      <c r="AT1872" s="244" t="s">
        <v>161</v>
      </c>
      <c r="AU1872" s="244" t="s">
        <v>81</v>
      </c>
      <c r="AV1872" s="13" t="s">
        <v>77</v>
      </c>
      <c r="AW1872" s="13" t="s">
        <v>34</v>
      </c>
      <c r="AX1872" s="13" t="s">
        <v>73</v>
      </c>
      <c r="AY1872" s="244" t="s">
        <v>149</v>
      </c>
    </row>
    <row r="1873" s="14" customFormat="1">
      <c r="A1873" s="14"/>
      <c r="B1873" s="245"/>
      <c r="C1873" s="246"/>
      <c r="D1873" s="236" t="s">
        <v>161</v>
      </c>
      <c r="E1873" s="247" t="s">
        <v>21</v>
      </c>
      <c r="F1873" s="248" t="s">
        <v>2034</v>
      </c>
      <c r="G1873" s="246"/>
      <c r="H1873" s="249">
        <v>4.9900000000000002</v>
      </c>
      <c r="I1873" s="250"/>
      <c r="J1873" s="246"/>
      <c r="K1873" s="246"/>
      <c r="L1873" s="251"/>
      <c r="M1873" s="252"/>
      <c r="N1873" s="253"/>
      <c r="O1873" s="253"/>
      <c r="P1873" s="253"/>
      <c r="Q1873" s="253"/>
      <c r="R1873" s="253"/>
      <c r="S1873" s="253"/>
      <c r="T1873" s="254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255" t="s">
        <v>161</v>
      </c>
      <c r="AU1873" s="255" t="s">
        <v>81</v>
      </c>
      <c r="AV1873" s="14" t="s">
        <v>81</v>
      </c>
      <c r="AW1873" s="14" t="s">
        <v>34</v>
      </c>
      <c r="AX1873" s="14" t="s">
        <v>73</v>
      </c>
      <c r="AY1873" s="255" t="s">
        <v>149</v>
      </c>
    </row>
    <row r="1874" s="14" customFormat="1">
      <c r="A1874" s="14"/>
      <c r="B1874" s="245"/>
      <c r="C1874" s="246"/>
      <c r="D1874" s="236" t="s">
        <v>161</v>
      </c>
      <c r="E1874" s="247" t="s">
        <v>21</v>
      </c>
      <c r="F1874" s="248" t="s">
        <v>2035</v>
      </c>
      <c r="G1874" s="246"/>
      <c r="H1874" s="249">
        <v>3.3999999999999999</v>
      </c>
      <c r="I1874" s="250"/>
      <c r="J1874" s="246"/>
      <c r="K1874" s="246"/>
      <c r="L1874" s="251"/>
      <c r="M1874" s="252"/>
      <c r="N1874" s="253"/>
      <c r="O1874" s="253"/>
      <c r="P1874" s="253"/>
      <c r="Q1874" s="253"/>
      <c r="R1874" s="253"/>
      <c r="S1874" s="253"/>
      <c r="T1874" s="254"/>
      <c r="U1874" s="14"/>
      <c r="V1874" s="14"/>
      <c r="W1874" s="14"/>
      <c r="X1874" s="14"/>
      <c r="Y1874" s="14"/>
      <c r="Z1874" s="14"/>
      <c r="AA1874" s="14"/>
      <c r="AB1874" s="14"/>
      <c r="AC1874" s="14"/>
      <c r="AD1874" s="14"/>
      <c r="AE1874" s="14"/>
      <c r="AT1874" s="255" t="s">
        <v>161</v>
      </c>
      <c r="AU1874" s="255" t="s">
        <v>81</v>
      </c>
      <c r="AV1874" s="14" t="s">
        <v>81</v>
      </c>
      <c r="AW1874" s="14" t="s">
        <v>34</v>
      </c>
      <c r="AX1874" s="14" t="s">
        <v>73</v>
      </c>
      <c r="AY1874" s="255" t="s">
        <v>149</v>
      </c>
    </row>
    <row r="1875" s="14" customFormat="1">
      <c r="A1875" s="14"/>
      <c r="B1875" s="245"/>
      <c r="C1875" s="246"/>
      <c r="D1875" s="236" t="s">
        <v>161</v>
      </c>
      <c r="E1875" s="247" t="s">
        <v>21</v>
      </c>
      <c r="F1875" s="248" t="s">
        <v>2035</v>
      </c>
      <c r="G1875" s="246"/>
      <c r="H1875" s="249">
        <v>3.3999999999999999</v>
      </c>
      <c r="I1875" s="250"/>
      <c r="J1875" s="246"/>
      <c r="K1875" s="246"/>
      <c r="L1875" s="251"/>
      <c r="M1875" s="252"/>
      <c r="N1875" s="253"/>
      <c r="O1875" s="253"/>
      <c r="P1875" s="253"/>
      <c r="Q1875" s="253"/>
      <c r="R1875" s="253"/>
      <c r="S1875" s="253"/>
      <c r="T1875" s="254"/>
      <c r="U1875" s="14"/>
      <c r="V1875" s="14"/>
      <c r="W1875" s="14"/>
      <c r="X1875" s="14"/>
      <c r="Y1875" s="14"/>
      <c r="Z1875" s="14"/>
      <c r="AA1875" s="14"/>
      <c r="AB1875" s="14"/>
      <c r="AC1875" s="14"/>
      <c r="AD1875" s="14"/>
      <c r="AE1875" s="14"/>
      <c r="AT1875" s="255" t="s">
        <v>161</v>
      </c>
      <c r="AU1875" s="255" t="s">
        <v>81</v>
      </c>
      <c r="AV1875" s="14" t="s">
        <v>81</v>
      </c>
      <c r="AW1875" s="14" t="s">
        <v>34</v>
      </c>
      <c r="AX1875" s="14" t="s">
        <v>73</v>
      </c>
      <c r="AY1875" s="255" t="s">
        <v>149</v>
      </c>
    </row>
    <row r="1876" s="14" customFormat="1">
      <c r="A1876" s="14"/>
      <c r="B1876" s="245"/>
      <c r="C1876" s="246"/>
      <c r="D1876" s="236" t="s">
        <v>161</v>
      </c>
      <c r="E1876" s="247" t="s">
        <v>21</v>
      </c>
      <c r="F1876" s="248" t="s">
        <v>2036</v>
      </c>
      <c r="G1876" s="246"/>
      <c r="H1876" s="249">
        <v>3.2000000000000002</v>
      </c>
      <c r="I1876" s="250"/>
      <c r="J1876" s="246"/>
      <c r="K1876" s="246"/>
      <c r="L1876" s="251"/>
      <c r="M1876" s="252"/>
      <c r="N1876" s="253"/>
      <c r="O1876" s="253"/>
      <c r="P1876" s="253"/>
      <c r="Q1876" s="253"/>
      <c r="R1876" s="253"/>
      <c r="S1876" s="253"/>
      <c r="T1876" s="254"/>
      <c r="U1876" s="14"/>
      <c r="V1876" s="14"/>
      <c r="W1876" s="14"/>
      <c r="X1876" s="14"/>
      <c r="Y1876" s="14"/>
      <c r="Z1876" s="14"/>
      <c r="AA1876" s="14"/>
      <c r="AB1876" s="14"/>
      <c r="AC1876" s="14"/>
      <c r="AD1876" s="14"/>
      <c r="AE1876" s="14"/>
      <c r="AT1876" s="255" t="s">
        <v>161</v>
      </c>
      <c r="AU1876" s="255" t="s">
        <v>81</v>
      </c>
      <c r="AV1876" s="14" t="s">
        <v>81</v>
      </c>
      <c r="AW1876" s="14" t="s">
        <v>34</v>
      </c>
      <c r="AX1876" s="14" t="s">
        <v>73</v>
      </c>
      <c r="AY1876" s="255" t="s">
        <v>149</v>
      </c>
    </row>
    <row r="1877" s="13" customFormat="1">
      <c r="A1877" s="13"/>
      <c r="B1877" s="234"/>
      <c r="C1877" s="235"/>
      <c r="D1877" s="236" t="s">
        <v>161</v>
      </c>
      <c r="E1877" s="237" t="s">
        <v>21</v>
      </c>
      <c r="F1877" s="238" t="s">
        <v>2037</v>
      </c>
      <c r="G1877" s="235"/>
      <c r="H1877" s="237" t="s">
        <v>21</v>
      </c>
      <c r="I1877" s="239"/>
      <c r="J1877" s="235"/>
      <c r="K1877" s="235"/>
      <c r="L1877" s="240"/>
      <c r="M1877" s="241"/>
      <c r="N1877" s="242"/>
      <c r="O1877" s="242"/>
      <c r="P1877" s="242"/>
      <c r="Q1877" s="242"/>
      <c r="R1877" s="242"/>
      <c r="S1877" s="242"/>
      <c r="T1877" s="243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T1877" s="244" t="s">
        <v>161</v>
      </c>
      <c r="AU1877" s="244" t="s">
        <v>81</v>
      </c>
      <c r="AV1877" s="13" t="s">
        <v>77</v>
      </c>
      <c r="AW1877" s="13" t="s">
        <v>34</v>
      </c>
      <c r="AX1877" s="13" t="s">
        <v>73</v>
      </c>
      <c r="AY1877" s="244" t="s">
        <v>149</v>
      </c>
    </row>
    <row r="1878" s="13" customFormat="1">
      <c r="A1878" s="13"/>
      <c r="B1878" s="234"/>
      <c r="C1878" s="235"/>
      <c r="D1878" s="236" t="s">
        <v>161</v>
      </c>
      <c r="E1878" s="237" t="s">
        <v>21</v>
      </c>
      <c r="F1878" s="238" t="s">
        <v>922</v>
      </c>
      <c r="G1878" s="235"/>
      <c r="H1878" s="237" t="s">
        <v>21</v>
      </c>
      <c r="I1878" s="239"/>
      <c r="J1878" s="235"/>
      <c r="K1878" s="235"/>
      <c r="L1878" s="240"/>
      <c r="M1878" s="241"/>
      <c r="N1878" s="242"/>
      <c r="O1878" s="242"/>
      <c r="P1878" s="242"/>
      <c r="Q1878" s="242"/>
      <c r="R1878" s="242"/>
      <c r="S1878" s="242"/>
      <c r="T1878" s="243"/>
      <c r="U1878" s="13"/>
      <c r="V1878" s="13"/>
      <c r="W1878" s="13"/>
      <c r="X1878" s="13"/>
      <c r="Y1878" s="13"/>
      <c r="Z1878" s="13"/>
      <c r="AA1878" s="13"/>
      <c r="AB1878" s="13"/>
      <c r="AC1878" s="13"/>
      <c r="AD1878" s="13"/>
      <c r="AE1878" s="13"/>
      <c r="AT1878" s="244" t="s">
        <v>161</v>
      </c>
      <c r="AU1878" s="244" t="s">
        <v>81</v>
      </c>
      <c r="AV1878" s="13" t="s">
        <v>77</v>
      </c>
      <c r="AW1878" s="13" t="s">
        <v>34</v>
      </c>
      <c r="AX1878" s="13" t="s">
        <v>73</v>
      </c>
      <c r="AY1878" s="244" t="s">
        <v>149</v>
      </c>
    </row>
    <row r="1879" s="13" customFormat="1">
      <c r="A1879" s="13"/>
      <c r="B1879" s="234"/>
      <c r="C1879" s="235"/>
      <c r="D1879" s="236" t="s">
        <v>161</v>
      </c>
      <c r="E1879" s="237" t="s">
        <v>21</v>
      </c>
      <c r="F1879" s="238" t="s">
        <v>2038</v>
      </c>
      <c r="G1879" s="235"/>
      <c r="H1879" s="237" t="s">
        <v>21</v>
      </c>
      <c r="I1879" s="239"/>
      <c r="J1879" s="235"/>
      <c r="K1879" s="235"/>
      <c r="L1879" s="240"/>
      <c r="M1879" s="241"/>
      <c r="N1879" s="242"/>
      <c r="O1879" s="242"/>
      <c r="P1879" s="242"/>
      <c r="Q1879" s="242"/>
      <c r="R1879" s="242"/>
      <c r="S1879" s="242"/>
      <c r="T1879" s="243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T1879" s="244" t="s">
        <v>161</v>
      </c>
      <c r="AU1879" s="244" t="s">
        <v>81</v>
      </c>
      <c r="AV1879" s="13" t="s">
        <v>77</v>
      </c>
      <c r="AW1879" s="13" t="s">
        <v>34</v>
      </c>
      <c r="AX1879" s="13" t="s">
        <v>73</v>
      </c>
      <c r="AY1879" s="244" t="s">
        <v>149</v>
      </c>
    </row>
    <row r="1880" s="14" customFormat="1">
      <c r="A1880" s="14"/>
      <c r="B1880" s="245"/>
      <c r="C1880" s="246"/>
      <c r="D1880" s="236" t="s">
        <v>161</v>
      </c>
      <c r="E1880" s="247" t="s">
        <v>21</v>
      </c>
      <c r="F1880" s="248" t="s">
        <v>2039</v>
      </c>
      <c r="G1880" s="246"/>
      <c r="H1880" s="249">
        <v>26.800000000000001</v>
      </c>
      <c r="I1880" s="250"/>
      <c r="J1880" s="246"/>
      <c r="K1880" s="246"/>
      <c r="L1880" s="251"/>
      <c r="M1880" s="252"/>
      <c r="N1880" s="253"/>
      <c r="O1880" s="253"/>
      <c r="P1880" s="253"/>
      <c r="Q1880" s="253"/>
      <c r="R1880" s="253"/>
      <c r="S1880" s="253"/>
      <c r="T1880" s="254"/>
      <c r="U1880" s="14"/>
      <c r="V1880" s="14"/>
      <c r="W1880" s="14"/>
      <c r="X1880" s="14"/>
      <c r="Y1880" s="14"/>
      <c r="Z1880" s="14"/>
      <c r="AA1880" s="14"/>
      <c r="AB1880" s="14"/>
      <c r="AC1880" s="14"/>
      <c r="AD1880" s="14"/>
      <c r="AE1880" s="14"/>
      <c r="AT1880" s="255" t="s">
        <v>161</v>
      </c>
      <c r="AU1880" s="255" t="s">
        <v>81</v>
      </c>
      <c r="AV1880" s="14" t="s">
        <v>81</v>
      </c>
      <c r="AW1880" s="14" t="s">
        <v>34</v>
      </c>
      <c r="AX1880" s="14" t="s">
        <v>73</v>
      </c>
      <c r="AY1880" s="255" t="s">
        <v>149</v>
      </c>
    </row>
    <row r="1881" s="14" customFormat="1">
      <c r="A1881" s="14"/>
      <c r="B1881" s="245"/>
      <c r="C1881" s="246"/>
      <c r="D1881" s="236" t="s">
        <v>161</v>
      </c>
      <c r="E1881" s="247" t="s">
        <v>21</v>
      </c>
      <c r="F1881" s="248" t="s">
        <v>2040</v>
      </c>
      <c r="G1881" s="246"/>
      <c r="H1881" s="249">
        <v>0.68000000000000005</v>
      </c>
      <c r="I1881" s="250"/>
      <c r="J1881" s="246"/>
      <c r="K1881" s="246"/>
      <c r="L1881" s="251"/>
      <c r="M1881" s="252"/>
      <c r="N1881" s="253"/>
      <c r="O1881" s="253"/>
      <c r="P1881" s="253"/>
      <c r="Q1881" s="253"/>
      <c r="R1881" s="253"/>
      <c r="S1881" s="253"/>
      <c r="T1881" s="254"/>
      <c r="U1881" s="14"/>
      <c r="V1881" s="14"/>
      <c r="W1881" s="14"/>
      <c r="X1881" s="14"/>
      <c r="Y1881" s="14"/>
      <c r="Z1881" s="14"/>
      <c r="AA1881" s="14"/>
      <c r="AB1881" s="14"/>
      <c r="AC1881" s="14"/>
      <c r="AD1881" s="14"/>
      <c r="AE1881" s="14"/>
      <c r="AT1881" s="255" t="s">
        <v>161</v>
      </c>
      <c r="AU1881" s="255" t="s">
        <v>81</v>
      </c>
      <c r="AV1881" s="14" t="s">
        <v>81</v>
      </c>
      <c r="AW1881" s="14" t="s">
        <v>34</v>
      </c>
      <c r="AX1881" s="14" t="s">
        <v>73</v>
      </c>
      <c r="AY1881" s="255" t="s">
        <v>149</v>
      </c>
    </row>
    <row r="1882" s="14" customFormat="1">
      <c r="A1882" s="14"/>
      <c r="B1882" s="245"/>
      <c r="C1882" s="246"/>
      <c r="D1882" s="236" t="s">
        <v>161</v>
      </c>
      <c r="E1882" s="247" t="s">
        <v>21</v>
      </c>
      <c r="F1882" s="248" t="s">
        <v>2041</v>
      </c>
      <c r="G1882" s="246"/>
      <c r="H1882" s="249">
        <v>0.59999999999999998</v>
      </c>
      <c r="I1882" s="250"/>
      <c r="J1882" s="246"/>
      <c r="K1882" s="246"/>
      <c r="L1882" s="251"/>
      <c r="M1882" s="252"/>
      <c r="N1882" s="253"/>
      <c r="O1882" s="253"/>
      <c r="P1882" s="253"/>
      <c r="Q1882" s="253"/>
      <c r="R1882" s="253"/>
      <c r="S1882" s="253"/>
      <c r="T1882" s="254"/>
      <c r="U1882" s="14"/>
      <c r="V1882" s="14"/>
      <c r="W1882" s="14"/>
      <c r="X1882" s="14"/>
      <c r="Y1882" s="14"/>
      <c r="Z1882" s="14"/>
      <c r="AA1882" s="14"/>
      <c r="AB1882" s="14"/>
      <c r="AC1882" s="14"/>
      <c r="AD1882" s="14"/>
      <c r="AE1882" s="14"/>
      <c r="AT1882" s="255" t="s">
        <v>161</v>
      </c>
      <c r="AU1882" s="255" t="s">
        <v>81</v>
      </c>
      <c r="AV1882" s="14" t="s">
        <v>81</v>
      </c>
      <c r="AW1882" s="14" t="s">
        <v>34</v>
      </c>
      <c r="AX1882" s="14" t="s">
        <v>73</v>
      </c>
      <c r="AY1882" s="255" t="s">
        <v>149</v>
      </c>
    </row>
    <row r="1883" s="14" customFormat="1">
      <c r="A1883" s="14"/>
      <c r="B1883" s="245"/>
      <c r="C1883" s="246"/>
      <c r="D1883" s="236" t="s">
        <v>161</v>
      </c>
      <c r="E1883" s="247" t="s">
        <v>21</v>
      </c>
      <c r="F1883" s="248" t="s">
        <v>2042</v>
      </c>
      <c r="G1883" s="246"/>
      <c r="H1883" s="249">
        <v>0.80000000000000004</v>
      </c>
      <c r="I1883" s="250"/>
      <c r="J1883" s="246"/>
      <c r="K1883" s="246"/>
      <c r="L1883" s="251"/>
      <c r="M1883" s="252"/>
      <c r="N1883" s="253"/>
      <c r="O1883" s="253"/>
      <c r="P1883" s="253"/>
      <c r="Q1883" s="253"/>
      <c r="R1883" s="253"/>
      <c r="S1883" s="253"/>
      <c r="T1883" s="254"/>
      <c r="U1883" s="14"/>
      <c r="V1883" s="14"/>
      <c r="W1883" s="14"/>
      <c r="X1883" s="14"/>
      <c r="Y1883" s="14"/>
      <c r="Z1883" s="14"/>
      <c r="AA1883" s="14"/>
      <c r="AB1883" s="14"/>
      <c r="AC1883" s="14"/>
      <c r="AD1883" s="14"/>
      <c r="AE1883" s="14"/>
      <c r="AT1883" s="255" t="s">
        <v>161</v>
      </c>
      <c r="AU1883" s="255" t="s">
        <v>81</v>
      </c>
      <c r="AV1883" s="14" t="s">
        <v>81</v>
      </c>
      <c r="AW1883" s="14" t="s">
        <v>34</v>
      </c>
      <c r="AX1883" s="14" t="s">
        <v>73</v>
      </c>
      <c r="AY1883" s="255" t="s">
        <v>149</v>
      </c>
    </row>
    <row r="1884" s="14" customFormat="1">
      <c r="A1884" s="14"/>
      <c r="B1884" s="245"/>
      <c r="C1884" s="246"/>
      <c r="D1884" s="236" t="s">
        <v>161</v>
      </c>
      <c r="E1884" s="247" t="s">
        <v>21</v>
      </c>
      <c r="F1884" s="248" t="s">
        <v>2043</v>
      </c>
      <c r="G1884" s="246"/>
      <c r="H1884" s="249">
        <v>0.34999999999999998</v>
      </c>
      <c r="I1884" s="250"/>
      <c r="J1884" s="246"/>
      <c r="K1884" s="246"/>
      <c r="L1884" s="251"/>
      <c r="M1884" s="252"/>
      <c r="N1884" s="253"/>
      <c r="O1884" s="253"/>
      <c r="P1884" s="253"/>
      <c r="Q1884" s="253"/>
      <c r="R1884" s="253"/>
      <c r="S1884" s="253"/>
      <c r="T1884" s="254"/>
      <c r="U1884" s="14"/>
      <c r="V1884" s="14"/>
      <c r="W1884" s="14"/>
      <c r="X1884" s="14"/>
      <c r="Y1884" s="14"/>
      <c r="Z1884" s="14"/>
      <c r="AA1884" s="14"/>
      <c r="AB1884" s="14"/>
      <c r="AC1884" s="14"/>
      <c r="AD1884" s="14"/>
      <c r="AE1884" s="14"/>
      <c r="AT1884" s="255" t="s">
        <v>161</v>
      </c>
      <c r="AU1884" s="255" t="s">
        <v>81</v>
      </c>
      <c r="AV1884" s="14" t="s">
        <v>81</v>
      </c>
      <c r="AW1884" s="14" t="s">
        <v>34</v>
      </c>
      <c r="AX1884" s="14" t="s">
        <v>73</v>
      </c>
      <c r="AY1884" s="255" t="s">
        <v>149</v>
      </c>
    </row>
    <row r="1885" s="14" customFormat="1">
      <c r="A1885" s="14"/>
      <c r="B1885" s="245"/>
      <c r="C1885" s="246"/>
      <c r="D1885" s="236" t="s">
        <v>161</v>
      </c>
      <c r="E1885" s="247" t="s">
        <v>21</v>
      </c>
      <c r="F1885" s="248" t="s">
        <v>2044</v>
      </c>
      <c r="G1885" s="246"/>
      <c r="H1885" s="249">
        <v>0.20000000000000001</v>
      </c>
      <c r="I1885" s="250"/>
      <c r="J1885" s="246"/>
      <c r="K1885" s="246"/>
      <c r="L1885" s="251"/>
      <c r="M1885" s="252"/>
      <c r="N1885" s="253"/>
      <c r="O1885" s="253"/>
      <c r="P1885" s="253"/>
      <c r="Q1885" s="253"/>
      <c r="R1885" s="253"/>
      <c r="S1885" s="253"/>
      <c r="T1885" s="254"/>
      <c r="U1885" s="14"/>
      <c r="V1885" s="14"/>
      <c r="W1885" s="14"/>
      <c r="X1885" s="14"/>
      <c r="Y1885" s="14"/>
      <c r="Z1885" s="14"/>
      <c r="AA1885" s="14"/>
      <c r="AB1885" s="14"/>
      <c r="AC1885" s="14"/>
      <c r="AD1885" s="14"/>
      <c r="AE1885" s="14"/>
      <c r="AT1885" s="255" t="s">
        <v>161</v>
      </c>
      <c r="AU1885" s="255" t="s">
        <v>81</v>
      </c>
      <c r="AV1885" s="14" t="s">
        <v>81</v>
      </c>
      <c r="AW1885" s="14" t="s">
        <v>34</v>
      </c>
      <c r="AX1885" s="14" t="s">
        <v>73</v>
      </c>
      <c r="AY1885" s="255" t="s">
        <v>149</v>
      </c>
    </row>
    <row r="1886" s="14" customFormat="1">
      <c r="A1886" s="14"/>
      <c r="B1886" s="245"/>
      <c r="C1886" s="246"/>
      <c r="D1886" s="236" t="s">
        <v>161</v>
      </c>
      <c r="E1886" s="247" t="s">
        <v>21</v>
      </c>
      <c r="F1886" s="248" t="s">
        <v>2044</v>
      </c>
      <c r="G1886" s="246"/>
      <c r="H1886" s="249">
        <v>0.20000000000000001</v>
      </c>
      <c r="I1886" s="250"/>
      <c r="J1886" s="246"/>
      <c r="K1886" s="246"/>
      <c r="L1886" s="251"/>
      <c r="M1886" s="252"/>
      <c r="N1886" s="253"/>
      <c r="O1886" s="253"/>
      <c r="P1886" s="253"/>
      <c r="Q1886" s="253"/>
      <c r="R1886" s="253"/>
      <c r="S1886" s="253"/>
      <c r="T1886" s="254"/>
      <c r="U1886" s="14"/>
      <c r="V1886" s="14"/>
      <c r="W1886" s="14"/>
      <c r="X1886" s="14"/>
      <c r="Y1886" s="14"/>
      <c r="Z1886" s="14"/>
      <c r="AA1886" s="14"/>
      <c r="AB1886" s="14"/>
      <c r="AC1886" s="14"/>
      <c r="AD1886" s="14"/>
      <c r="AE1886" s="14"/>
      <c r="AT1886" s="255" t="s">
        <v>161</v>
      </c>
      <c r="AU1886" s="255" t="s">
        <v>81</v>
      </c>
      <c r="AV1886" s="14" t="s">
        <v>81</v>
      </c>
      <c r="AW1886" s="14" t="s">
        <v>34</v>
      </c>
      <c r="AX1886" s="14" t="s">
        <v>73</v>
      </c>
      <c r="AY1886" s="255" t="s">
        <v>149</v>
      </c>
    </row>
    <row r="1887" s="14" customFormat="1">
      <c r="A1887" s="14"/>
      <c r="B1887" s="245"/>
      <c r="C1887" s="246"/>
      <c r="D1887" s="236" t="s">
        <v>161</v>
      </c>
      <c r="E1887" s="247" t="s">
        <v>21</v>
      </c>
      <c r="F1887" s="248" t="s">
        <v>2044</v>
      </c>
      <c r="G1887" s="246"/>
      <c r="H1887" s="249">
        <v>0.20000000000000001</v>
      </c>
      <c r="I1887" s="250"/>
      <c r="J1887" s="246"/>
      <c r="K1887" s="246"/>
      <c r="L1887" s="251"/>
      <c r="M1887" s="252"/>
      <c r="N1887" s="253"/>
      <c r="O1887" s="253"/>
      <c r="P1887" s="253"/>
      <c r="Q1887" s="253"/>
      <c r="R1887" s="253"/>
      <c r="S1887" s="253"/>
      <c r="T1887" s="254"/>
      <c r="U1887" s="14"/>
      <c r="V1887" s="14"/>
      <c r="W1887" s="14"/>
      <c r="X1887" s="14"/>
      <c r="Y1887" s="14"/>
      <c r="Z1887" s="14"/>
      <c r="AA1887" s="14"/>
      <c r="AB1887" s="14"/>
      <c r="AC1887" s="14"/>
      <c r="AD1887" s="14"/>
      <c r="AE1887" s="14"/>
      <c r="AT1887" s="255" t="s">
        <v>161</v>
      </c>
      <c r="AU1887" s="255" t="s">
        <v>81</v>
      </c>
      <c r="AV1887" s="14" t="s">
        <v>81</v>
      </c>
      <c r="AW1887" s="14" t="s">
        <v>34</v>
      </c>
      <c r="AX1887" s="14" t="s">
        <v>73</v>
      </c>
      <c r="AY1887" s="255" t="s">
        <v>149</v>
      </c>
    </row>
    <row r="1888" s="14" customFormat="1">
      <c r="A1888" s="14"/>
      <c r="B1888" s="245"/>
      <c r="C1888" s="246"/>
      <c r="D1888" s="236" t="s">
        <v>161</v>
      </c>
      <c r="E1888" s="247" t="s">
        <v>21</v>
      </c>
      <c r="F1888" s="248" t="s">
        <v>2045</v>
      </c>
      <c r="G1888" s="246"/>
      <c r="H1888" s="249">
        <v>3.6000000000000001</v>
      </c>
      <c r="I1888" s="250"/>
      <c r="J1888" s="246"/>
      <c r="K1888" s="246"/>
      <c r="L1888" s="251"/>
      <c r="M1888" s="252"/>
      <c r="N1888" s="253"/>
      <c r="O1888" s="253"/>
      <c r="P1888" s="253"/>
      <c r="Q1888" s="253"/>
      <c r="R1888" s="253"/>
      <c r="S1888" s="253"/>
      <c r="T1888" s="254"/>
      <c r="U1888" s="14"/>
      <c r="V1888" s="14"/>
      <c r="W1888" s="14"/>
      <c r="X1888" s="14"/>
      <c r="Y1888" s="14"/>
      <c r="Z1888" s="14"/>
      <c r="AA1888" s="14"/>
      <c r="AB1888" s="14"/>
      <c r="AC1888" s="14"/>
      <c r="AD1888" s="14"/>
      <c r="AE1888" s="14"/>
      <c r="AT1888" s="255" t="s">
        <v>161</v>
      </c>
      <c r="AU1888" s="255" t="s">
        <v>81</v>
      </c>
      <c r="AV1888" s="14" t="s">
        <v>81</v>
      </c>
      <c r="AW1888" s="14" t="s">
        <v>34</v>
      </c>
      <c r="AX1888" s="14" t="s">
        <v>73</v>
      </c>
      <c r="AY1888" s="255" t="s">
        <v>149</v>
      </c>
    </row>
    <row r="1889" s="14" customFormat="1">
      <c r="A1889" s="14"/>
      <c r="B1889" s="245"/>
      <c r="C1889" s="246"/>
      <c r="D1889" s="236" t="s">
        <v>161</v>
      </c>
      <c r="E1889" s="247" t="s">
        <v>21</v>
      </c>
      <c r="F1889" s="248" t="s">
        <v>2046</v>
      </c>
      <c r="G1889" s="246"/>
      <c r="H1889" s="249">
        <v>0.55000000000000004</v>
      </c>
      <c r="I1889" s="250"/>
      <c r="J1889" s="246"/>
      <c r="K1889" s="246"/>
      <c r="L1889" s="251"/>
      <c r="M1889" s="252"/>
      <c r="N1889" s="253"/>
      <c r="O1889" s="253"/>
      <c r="P1889" s="253"/>
      <c r="Q1889" s="253"/>
      <c r="R1889" s="253"/>
      <c r="S1889" s="253"/>
      <c r="T1889" s="254"/>
      <c r="U1889" s="14"/>
      <c r="V1889" s="14"/>
      <c r="W1889" s="14"/>
      <c r="X1889" s="14"/>
      <c r="Y1889" s="14"/>
      <c r="Z1889" s="14"/>
      <c r="AA1889" s="14"/>
      <c r="AB1889" s="14"/>
      <c r="AC1889" s="14"/>
      <c r="AD1889" s="14"/>
      <c r="AE1889" s="14"/>
      <c r="AT1889" s="255" t="s">
        <v>161</v>
      </c>
      <c r="AU1889" s="255" t="s">
        <v>81</v>
      </c>
      <c r="AV1889" s="14" t="s">
        <v>81</v>
      </c>
      <c r="AW1889" s="14" t="s">
        <v>34</v>
      </c>
      <c r="AX1889" s="14" t="s">
        <v>73</v>
      </c>
      <c r="AY1889" s="255" t="s">
        <v>149</v>
      </c>
    </row>
    <row r="1890" s="15" customFormat="1">
      <c r="A1890" s="15"/>
      <c r="B1890" s="256"/>
      <c r="C1890" s="257"/>
      <c r="D1890" s="236" t="s">
        <v>161</v>
      </c>
      <c r="E1890" s="258" t="s">
        <v>21</v>
      </c>
      <c r="F1890" s="259" t="s">
        <v>164</v>
      </c>
      <c r="G1890" s="257"/>
      <c r="H1890" s="260">
        <v>819.75900000000001</v>
      </c>
      <c r="I1890" s="261"/>
      <c r="J1890" s="257"/>
      <c r="K1890" s="257"/>
      <c r="L1890" s="262"/>
      <c r="M1890" s="263"/>
      <c r="N1890" s="264"/>
      <c r="O1890" s="264"/>
      <c r="P1890" s="264"/>
      <c r="Q1890" s="264"/>
      <c r="R1890" s="264"/>
      <c r="S1890" s="264"/>
      <c r="T1890" s="265"/>
      <c r="U1890" s="15"/>
      <c r="V1890" s="15"/>
      <c r="W1890" s="15"/>
      <c r="X1890" s="15"/>
      <c r="Y1890" s="15"/>
      <c r="Z1890" s="15"/>
      <c r="AA1890" s="15"/>
      <c r="AB1890" s="15"/>
      <c r="AC1890" s="15"/>
      <c r="AD1890" s="15"/>
      <c r="AE1890" s="15"/>
      <c r="AT1890" s="266" t="s">
        <v>161</v>
      </c>
      <c r="AU1890" s="266" t="s">
        <v>81</v>
      </c>
      <c r="AV1890" s="15" t="s">
        <v>157</v>
      </c>
      <c r="AW1890" s="15" t="s">
        <v>34</v>
      </c>
      <c r="AX1890" s="15" t="s">
        <v>77</v>
      </c>
      <c r="AY1890" s="266" t="s">
        <v>149</v>
      </c>
    </row>
    <row r="1891" s="2" customFormat="1" ht="24.15" customHeight="1">
      <c r="A1891" s="41"/>
      <c r="B1891" s="42"/>
      <c r="C1891" s="278" t="s">
        <v>2047</v>
      </c>
      <c r="D1891" s="278" t="s">
        <v>229</v>
      </c>
      <c r="E1891" s="279" t="s">
        <v>325</v>
      </c>
      <c r="F1891" s="280" t="s">
        <v>326</v>
      </c>
      <c r="G1891" s="281" t="s">
        <v>327</v>
      </c>
      <c r="H1891" s="282">
        <v>5.4790000000000001</v>
      </c>
      <c r="I1891" s="283"/>
      <c r="J1891" s="284">
        <f>ROUND(I1891*H1891,2)</f>
        <v>0</v>
      </c>
      <c r="K1891" s="280" t="s">
        <v>156</v>
      </c>
      <c r="L1891" s="285"/>
      <c r="M1891" s="286" t="s">
        <v>21</v>
      </c>
      <c r="N1891" s="287" t="s">
        <v>44</v>
      </c>
      <c r="O1891" s="87"/>
      <c r="P1891" s="225">
        <f>O1891*H1891</f>
        <v>0</v>
      </c>
      <c r="Q1891" s="225">
        <v>0.029999999999999999</v>
      </c>
      <c r="R1891" s="225">
        <f>Q1891*H1891</f>
        <v>0.16436999999999999</v>
      </c>
      <c r="S1891" s="225">
        <v>0</v>
      </c>
      <c r="T1891" s="226">
        <f>S1891*H1891</f>
        <v>0</v>
      </c>
      <c r="U1891" s="41"/>
      <c r="V1891" s="41"/>
      <c r="W1891" s="41"/>
      <c r="X1891" s="41"/>
      <c r="Y1891" s="41"/>
      <c r="Z1891" s="41"/>
      <c r="AA1891" s="41"/>
      <c r="AB1891" s="41"/>
      <c r="AC1891" s="41"/>
      <c r="AD1891" s="41"/>
      <c r="AE1891" s="41"/>
      <c r="AR1891" s="227" t="s">
        <v>328</v>
      </c>
      <c r="AT1891" s="227" t="s">
        <v>229</v>
      </c>
      <c r="AU1891" s="227" t="s">
        <v>81</v>
      </c>
      <c r="AY1891" s="20" t="s">
        <v>149</v>
      </c>
      <c r="BE1891" s="228">
        <f>IF(N1891="základní",J1891,0)</f>
        <v>0</v>
      </c>
      <c r="BF1891" s="228">
        <f>IF(N1891="snížená",J1891,0)</f>
        <v>0</v>
      </c>
      <c r="BG1891" s="228">
        <f>IF(N1891="zákl. přenesená",J1891,0)</f>
        <v>0</v>
      </c>
      <c r="BH1891" s="228">
        <f>IF(N1891="sníž. přenesená",J1891,0)</f>
        <v>0</v>
      </c>
      <c r="BI1891" s="228">
        <f>IF(N1891="nulová",J1891,0)</f>
        <v>0</v>
      </c>
      <c r="BJ1891" s="20" t="s">
        <v>77</v>
      </c>
      <c r="BK1891" s="228">
        <f>ROUND(I1891*H1891,2)</f>
        <v>0</v>
      </c>
      <c r="BL1891" s="20" t="s">
        <v>256</v>
      </c>
      <c r="BM1891" s="227" t="s">
        <v>329</v>
      </c>
    </row>
    <row r="1892" s="14" customFormat="1">
      <c r="A1892" s="14"/>
      <c r="B1892" s="245"/>
      <c r="C1892" s="246"/>
      <c r="D1892" s="236" t="s">
        <v>161</v>
      </c>
      <c r="E1892" s="247" t="s">
        <v>21</v>
      </c>
      <c r="F1892" s="248" t="s">
        <v>330</v>
      </c>
      <c r="G1892" s="246"/>
      <c r="H1892" s="249">
        <v>3.8620000000000001</v>
      </c>
      <c r="I1892" s="250"/>
      <c r="J1892" s="246"/>
      <c r="K1892" s="246"/>
      <c r="L1892" s="251"/>
      <c r="M1892" s="252"/>
      <c r="N1892" s="253"/>
      <c r="O1892" s="253"/>
      <c r="P1892" s="253"/>
      <c r="Q1892" s="253"/>
      <c r="R1892" s="253"/>
      <c r="S1892" s="253"/>
      <c r="T1892" s="254"/>
      <c r="U1892" s="14"/>
      <c r="V1892" s="14"/>
      <c r="W1892" s="14"/>
      <c r="X1892" s="14"/>
      <c r="Y1892" s="14"/>
      <c r="Z1892" s="14"/>
      <c r="AA1892" s="14"/>
      <c r="AB1892" s="14"/>
      <c r="AC1892" s="14"/>
      <c r="AD1892" s="14"/>
      <c r="AE1892" s="14"/>
      <c r="AT1892" s="255" t="s">
        <v>161</v>
      </c>
      <c r="AU1892" s="255" t="s">
        <v>81</v>
      </c>
      <c r="AV1892" s="14" t="s">
        <v>81</v>
      </c>
      <c r="AW1892" s="14" t="s">
        <v>34</v>
      </c>
      <c r="AX1892" s="14" t="s">
        <v>73</v>
      </c>
      <c r="AY1892" s="255" t="s">
        <v>149</v>
      </c>
    </row>
    <row r="1893" s="13" customFormat="1">
      <c r="A1893" s="13"/>
      <c r="B1893" s="234"/>
      <c r="C1893" s="235"/>
      <c r="D1893" s="236" t="s">
        <v>161</v>
      </c>
      <c r="E1893" s="237" t="s">
        <v>21</v>
      </c>
      <c r="F1893" s="238" t="s">
        <v>331</v>
      </c>
      <c r="G1893" s="235"/>
      <c r="H1893" s="237" t="s">
        <v>21</v>
      </c>
      <c r="I1893" s="239"/>
      <c r="J1893" s="235"/>
      <c r="K1893" s="235"/>
      <c r="L1893" s="240"/>
      <c r="M1893" s="241"/>
      <c r="N1893" s="242"/>
      <c r="O1893" s="242"/>
      <c r="P1893" s="242"/>
      <c r="Q1893" s="242"/>
      <c r="R1893" s="242"/>
      <c r="S1893" s="242"/>
      <c r="T1893" s="243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T1893" s="244" t="s">
        <v>161</v>
      </c>
      <c r="AU1893" s="244" t="s">
        <v>81</v>
      </c>
      <c r="AV1893" s="13" t="s">
        <v>77</v>
      </c>
      <c r="AW1893" s="13" t="s">
        <v>34</v>
      </c>
      <c r="AX1893" s="13" t="s">
        <v>73</v>
      </c>
      <c r="AY1893" s="244" t="s">
        <v>149</v>
      </c>
    </row>
    <row r="1894" s="14" customFormat="1">
      <c r="A1894" s="14"/>
      <c r="B1894" s="245"/>
      <c r="C1894" s="246"/>
      <c r="D1894" s="236" t="s">
        <v>161</v>
      </c>
      <c r="E1894" s="247" t="s">
        <v>21</v>
      </c>
      <c r="F1894" s="248" t="s">
        <v>332</v>
      </c>
      <c r="G1894" s="246"/>
      <c r="H1894" s="249">
        <v>0.20999999999999999</v>
      </c>
      <c r="I1894" s="250"/>
      <c r="J1894" s="246"/>
      <c r="K1894" s="246"/>
      <c r="L1894" s="251"/>
      <c r="M1894" s="252"/>
      <c r="N1894" s="253"/>
      <c r="O1894" s="253"/>
      <c r="P1894" s="253"/>
      <c r="Q1894" s="253"/>
      <c r="R1894" s="253"/>
      <c r="S1894" s="253"/>
      <c r="T1894" s="254"/>
      <c r="U1894" s="14"/>
      <c r="V1894" s="14"/>
      <c r="W1894" s="14"/>
      <c r="X1894" s="14"/>
      <c r="Y1894" s="14"/>
      <c r="Z1894" s="14"/>
      <c r="AA1894" s="14"/>
      <c r="AB1894" s="14"/>
      <c r="AC1894" s="14"/>
      <c r="AD1894" s="14"/>
      <c r="AE1894" s="14"/>
      <c r="AT1894" s="255" t="s">
        <v>161</v>
      </c>
      <c r="AU1894" s="255" t="s">
        <v>81</v>
      </c>
      <c r="AV1894" s="14" t="s">
        <v>81</v>
      </c>
      <c r="AW1894" s="14" t="s">
        <v>34</v>
      </c>
      <c r="AX1894" s="14" t="s">
        <v>73</v>
      </c>
      <c r="AY1894" s="255" t="s">
        <v>149</v>
      </c>
    </row>
    <row r="1895" s="13" customFormat="1">
      <c r="A1895" s="13"/>
      <c r="B1895" s="234"/>
      <c r="C1895" s="235"/>
      <c r="D1895" s="236" t="s">
        <v>161</v>
      </c>
      <c r="E1895" s="237" t="s">
        <v>21</v>
      </c>
      <c r="F1895" s="238" t="s">
        <v>2019</v>
      </c>
      <c r="G1895" s="235"/>
      <c r="H1895" s="237" t="s">
        <v>21</v>
      </c>
      <c r="I1895" s="239"/>
      <c r="J1895" s="235"/>
      <c r="K1895" s="235"/>
      <c r="L1895" s="240"/>
      <c r="M1895" s="241"/>
      <c r="N1895" s="242"/>
      <c r="O1895" s="242"/>
      <c r="P1895" s="242"/>
      <c r="Q1895" s="242"/>
      <c r="R1895" s="242"/>
      <c r="S1895" s="242"/>
      <c r="T1895" s="243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T1895" s="244" t="s">
        <v>161</v>
      </c>
      <c r="AU1895" s="244" t="s">
        <v>81</v>
      </c>
      <c r="AV1895" s="13" t="s">
        <v>77</v>
      </c>
      <c r="AW1895" s="13" t="s">
        <v>34</v>
      </c>
      <c r="AX1895" s="13" t="s">
        <v>73</v>
      </c>
      <c r="AY1895" s="244" t="s">
        <v>149</v>
      </c>
    </row>
    <row r="1896" s="13" customFormat="1">
      <c r="A1896" s="13"/>
      <c r="B1896" s="234"/>
      <c r="C1896" s="235"/>
      <c r="D1896" s="236" t="s">
        <v>161</v>
      </c>
      <c r="E1896" s="237" t="s">
        <v>21</v>
      </c>
      <c r="F1896" s="238" t="s">
        <v>2048</v>
      </c>
      <c r="G1896" s="235"/>
      <c r="H1896" s="237" t="s">
        <v>21</v>
      </c>
      <c r="I1896" s="239"/>
      <c r="J1896" s="235"/>
      <c r="K1896" s="235"/>
      <c r="L1896" s="240"/>
      <c r="M1896" s="241"/>
      <c r="N1896" s="242"/>
      <c r="O1896" s="242"/>
      <c r="P1896" s="242"/>
      <c r="Q1896" s="242"/>
      <c r="R1896" s="242"/>
      <c r="S1896" s="242"/>
      <c r="T1896" s="243"/>
      <c r="U1896" s="13"/>
      <c r="V1896" s="13"/>
      <c r="W1896" s="13"/>
      <c r="X1896" s="13"/>
      <c r="Y1896" s="13"/>
      <c r="Z1896" s="13"/>
      <c r="AA1896" s="13"/>
      <c r="AB1896" s="13"/>
      <c r="AC1896" s="13"/>
      <c r="AD1896" s="13"/>
      <c r="AE1896" s="13"/>
      <c r="AT1896" s="244" t="s">
        <v>161</v>
      </c>
      <c r="AU1896" s="244" t="s">
        <v>81</v>
      </c>
      <c r="AV1896" s="13" t="s">
        <v>77</v>
      </c>
      <c r="AW1896" s="13" t="s">
        <v>34</v>
      </c>
      <c r="AX1896" s="13" t="s">
        <v>73</v>
      </c>
      <c r="AY1896" s="244" t="s">
        <v>149</v>
      </c>
    </row>
    <row r="1897" s="14" customFormat="1">
      <c r="A1897" s="14"/>
      <c r="B1897" s="245"/>
      <c r="C1897" s="246"/>
      <c r="D1897" s="236" t="s">
        <v>161</v>
      </c>
      <c r="E1897" s="247" t="s">
        <v>21</v>
      </c>
      <c r="F1897" s="248" t="s">
        <v>2049</v>
      </c>
      <c r="G1897" s="246"/>
      <c r="H1897" s="249">
        <v>0.26300000000000001</v>
      </c>
      <c r="I1897" s="250"/>
      <c r="J1897" s="246"/>
      <c r="K1897" s="246"/>
      <c r="L1897" s="251"/>
      <c r="M1897" s="252"/>
      <c r="N1897" s="253"/>
      <c r="O1897" s="253"/>
      <c r="P1897" s="253"/>
      <c r="Q1897" s="253"/>
      <c r="R1897" s="253"/>
      <c r="S1897" s="253"/>
      <c r="T1897" s="254"/>
      <c r="U1897" s="14"/>
      <c r="V1897" s="14"/>
      <c r="W1897" s="14"/>
      <c r="X1897" s="14"/>
      <c r="Y1897" s="14"/>
      <c r="Z1897" s="14"/>
      <c r="AA1897" s="14"/>
      <c r="AB1897" s="14"/>
      <c r="AC1897" s="14"/>
      <c r="AD1897" s="14"/>
      <c r="AE1897" s="14"/>
      <c r="AT1897" s="255" t="s">
        <v>161</v>
      </c>
      <c r="AU1897" s="255" t="s">
        <v>81</v>
      </c>
      <c r="AV1897" s="14" t="s">
        <v>81</v>
      </c>
      <c r="AW1897" s="14" t="s">
        <v>34</v>
      </c>
      <c r="AX1897" s="14" t="s">
        <v>73</v>
      </c>
      <c r="AY1897" s="255" t="s">
        <v>149</v>
      </c>
    </row>
    <row r="1898" s="13" customFormat="1">
      <c r="A1898" s="13"/>
      <c r="B1898" s="234"/>
      <c r="C1898" s="235"/>
      <c r="D1898" s="236" t="s">
        <v>161</v>
      </c>
      <c r="E1898" s="237" t="s">
        <v>21</v>
      </c>
      <c r="F1898" s="238" t="s">
        <v>2019</v>
      </c>
      <c r="G1898" s="235"/>
      <c r="H1898" s="237" t="s">
        <v>21</v>
      </c>
      <c r="I1898" s="239"/>
      <c r="J1898" s="235"/>
      <c r="K1898" s="235"/>
      <c r="L1898" s="240"/>
      <c r="M1898" s="241"/>
      <c r="N1898" s="242"/>
      <c r="O1898" s="242"/>
      <c r="P1898" s="242"/>
      <c r="Q1898" s="242"/>
      <c r="R1898" s="242"/>
      <c r="S1898" s="242"/>
      <c r="T1898" s="243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T1898" s="244" t="s">
        <v>161</v>
      </c>
      <c r="AU1898" s="244" t="s">
        <v>81</v>
      </c>
      <c r="AV1898" s="13" t="s">
        <v>77</v>
      </c>
      <c r="AW1898" s="13" t="s">
        <v>34</v>
      </c>
      <c r="AX1898" s="13" t="s">
        <v>73</v>
      </c>
      <c r="AY1898" s="244" t="s">
        <v>149</v>
      </c>
    </row>
    <row r="1899" s="13" customFormat="1">
      <c r="A1899" s="13"/>
      <c r="B1899" s="234"/>
      <c r="C1899" s="235"/>
      <c r="D1899" s="236" t="s">
        <v>161</v>
      </c>
      <c r="E1899" s="237" t="s">
        <v>21</v>
      </c>
      <c r="F1899" s="238" t="s">
        <v>2022</v>
      </c>
      <c r="G1899" s="235"/>
      <c r="H1899" s="237" t="s">
        <v>21</v>
      </c>
      <c r="I1899" s="239"/>
      <c r="J1899" s="235"/>
      <c r="K1899" s="235"/>
      <c r="L1899" s="240"/>
      <c r="M1899" s="241"/>
      <c r="N1899" s="242"/>
      <c r="O1899" s="242"/>
      <c r="P1899" s="242"/>
      <c r="Q1899" s="242"/>
      <c r="R1899" s="242"/>
      <c r="S1899" s="242"/>
      <c r="T1899" s="243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44" t="s">
        <v>161</v>
      </c>
      <c r="AU1899" s="244" t="s">
        <v>81</v>
      </c>
      <c r="AV1899" s="13" t="s">
        <v>77</v>
      </c>
      <c r="AW1899" s="13" t="s">
        <v>34</v>
      </c>
      <c r="AX1899" s="13" t="s">
        <v>73</v>
      </c>
      <c r="AY1899" s="244" t="s">
        <v>149</v>
      </c>
    </row>
    <row r="1900" s="14" customFormat="1">
      <c r="A1900" s="14"/>
      <c r="B1900" s="245"/>
      <c r="C1900" s="246"/>
      <c r="D1900" s="236" t="s">
        <v>161</v>
      </c>
      <c r="E1900" s="247" t="s">
        <v>21</v>
      </c>
      <c r="F1900" s="248" t="s">
        <v>2050</v>
      </c>
      <c r="G1900" s="246"/>
      <c r="H1900" s="249">
        <v>1.1439999999999999</v>
      </c>
      <c r="I1900" s="250"/>
      <c r="J1900" s="246"/>
      <c r="K1900" s="246"/>
      <c r="L1900" s="251"/>
      <c r="M1900" s="252"/>
      <c r="N1900" s="253"/>
      <c r="O1900" s="253"/>
      <c r="P1900" s="253"/>
      <c r="Q1900" s="253"/>
      <c r="R1900" s="253"/>
      <c r="S1900" s="253"/>
      <c r="T1900" s="254"/>
      <c r="U1900" s="14"/>
      <c r="V1900" s="14"/>
      <c r="W1900" s="14"/>
      <c r="X1900" s="14"/>
      <c r="Y1900" s="14"/>
      <c r="Z1900" s="14"/>
      <c r="AA1900" s="14"/>
      <c r="AB1900" s="14"/>
      <c r="AC1900" s="14"/>
      <c r="AD1900" s="14"/>
      <c r="AE1900" s="14"/>
      <c r="AT1900" s="255" t="s">
        <v>161</v>
      </c>
      <c r="AU1900" s="255" t="s">
        <v>81</v>
      </c>
      <c r="AV1900" s="14" t="s">
        <v>81</v>
      </c>
      <c r="AW1900" s="14" t="s">
        <v>34</v>
      </c>
      <c r="AX1900" s="14" t="s">
        <v>73</v>
      </c>
      <c r="AY1900" s="255" t="s">
        <v>149</v>
      </c>
    </row>
    <row r="1901" s="15" customFormat="1">
      <c r="A1901" s="15"/>
      <c r="B1901" s="256"/>
      <c r="C1901" s="257"/>
      <c r="D1901" s="236" t="s">
        <v>161</v>
      </c>
      <c r="E1901" s="258" t="s">
        <v>21</v>
      </c>
      <c r="F1901" s="259" t="s">
        <v>164</v>
      </c>
      <c r="G1901" s="257"/>
      <c r="H1901" s="260">
        <v>5.4790000000000001</v>
      </c>
      <c r="I1901" s="261"/>
      <c r="J1901" s="257"/>
      <c r="K1901" s="257"/>
      <c r="L1901" s="262"/>
      <c r="M1901" s="263"/>
      <c r="N1901" s="264"/>
      <c r="O1901" s="264"/>
      <c r="P1901" s="264"/>
      <c r="Q1901" s="264"/>
      <c r="R1901" s="264"/>
      <c r="S1901" s="264"/>
      <c r="T1901" s="265"/>
      <c r="U1901" s="15"/>
      <c r="V1901" s="15"/>
      <c r="W1901" s="15"/>
      <c r="X1901" s="15"/>
      <c r="Y1901" s="15"/>
      <c r="Z1901" s="15"/>
      <c r="AA1901" s="15"/>
      <c r="AB1901" s="15"/>
      <c r="AC1901" s="15"/>
      <c r="AD1901" s="15"/>
      <c r="AE1901" s="15"/>
      <c r="AT1901" s="266" t="s">
        <v>161</v>
      </c>
      <c r="AU1901" s="266" t="s">
        <v>81</v>
      </c>
      <c r="AV1901" s="15" t="s">
        <v>157</v>
      </c>
      <c r="AW1901" s="15" t="s">
        <v>34</v>
      </c>
      <c r="AX1901" s="15" t="s">
        <v>77</v>
      </c>
      <c r="AY1901" s="266" t="s">
        <v>149</v>
      </c>
    </row>
    <row r="1902" s="2" customFormat="1" ht="24.15" customHeight="1">
      <c r="A1902" s="41"/>
      <c r="B1902" s="42"/>
      <c r="C1902" s="278" t="s">
        <v>2051</v>
      </c>
      <c r="D1902" s="278" t="s">
        <v>229</v>
      </c>
      <c r="E1902" s="279" t="s">
        <v>2052</v>
      </c>
      <c r="F1902" s="280" t="s">
        <v>2053</v>
      </c>
      <c r="G1902" s="281" t="s">
        <v>155</v>
      </c>
      <c r="H1902" s="282">
        <v>470.702</v>
      </c>
      <c r="I1902" s="283"/>
      <c r="J1902" s="284">
        <f>ROUND(I1902*H1902,2)</f>
        <v>0</v>
      </c>
      <c r="K1902" s="280" t="s">
        <v>156</v>
      </c>
      <c r="L1902" s="285"/>
      <c r="M1902" s="286" t="s">
        <v>21</v>
      </c>
      <c r="N1902" s="287" t="s">
        <v>44</v>
      </c>
      <c r="O1902" s="87"/>
      <c r="P1902" s="225">
        <f>O1902*H1902</f>
        <v>0</v>
      </c>
      <c r="Q1902" s="225">
        <v>0.00059999999999999995</v>
      </c>
      <c r="R1902" s="225">
        <f>Q1902*H1902</f>
        <v>0.28242119999999998</v>
      </c>
      <c r="S1902" s="225">
        <v>0</v>
      </c>
      <c r="T1902" s="226">
        <f>S1902*H1902</f>
        <v>0</v>
      </c>
      <c r="U1902" s="41"/>
      <c r="V1902" s="41"/>
      <c r="W1902" s="41"/>
      <c r="X1902" s="41"/>
      <c r="Y1902" s="41"/>
      <c r="Z1902" s="41"/>
      <c r="AA1902" s="41"/>
      <c r="AB1902" s="41"/>
      <c r="AC1902" s="41"/>
      <c r="AD1902" s="41"/>
      <c r="AE1902" s="41"/>
      <c r="AR1902" s="227" t="s">
        <v>328</v>
      </c>
      <c r="AT1902" s="227" t="s">
        <v>229</v>
      </c>
      <c r="AU1902" s="227" t="s">
        <v>81</v>
      </c>
      <c r="AY1902" s="20" t="s">
        <v>149</v>
      </c>
      <c r="BE1902" s="228">
        <f>IF(N1902="základní",J1902,0)</f>
        <v>0</v>
      </c>
      <c r="BF1902" s="228">
        <f>IF(N1902="snížená",J1902,0)</f>
        <v>0</v>
      </c>
      <c r="BG1902" s="228">
        <f>IF(N1902="zákl. přenesená",J1902,0)</f>
        <v>0</v>
      </c>
      <c r="BH1902" s="228">
        <f>IF(N1902="sníž. přenesená",J1902,0)</f>
        <v>0</v>
      </c>
      <c r="BI1902" s="228">
        <f>IF(N1902="nulová",J1902,0)</f>
        <v>0</v>
      </c>
      <c r="BJ1902" s="20" t="s">
        <v>77</v>
      </c>
      <c r="BK1902" s="228">
        <f>ROUND(I1902*H1902,2)</f>
        <v>0</v>
      </c>
      <c r="BL1902" s="20" t="s">
        <v>256</v>
      </c>
      <c r="BM1902" s="227" t="s">
        <v>2054</v>
      </c>
    </row>
    <row r="1903" s="13" customFormat="1">
      <c r="A1903" s="13"/>
      <c r="B1903" s="234"/>
      <c r="C1903" s="235"/>
      <c r="D1903" s="236" t="s">
        <v>161</v>
      </c>
      <c r="E1903" s="237" t="s">
        <v>21</v>
      </c>
      <c r="F1903" s="238" t="s">
        <v>2007</v>
      </c>
      <c r="G1903" s="235"/>
      <c r="H1903" s="237" t="s">
        <v>21</v>
      </c>
      <c r="I1903" s="239"/>
      <c r="J1903" s="235"/>
      <c r="K1903" s="235"/>
      <c r="L1903" s="240"/>
      <c r="M1903" s="241"/>
      <c r="N1903" s="242"/>
      <c r="O1903" s="242"/>
      <c r="P1903" s="242"/>
      <c r="Q1903" s="242"/>
      <c r="R1903" s="242"/>
      <c r="S1903" s="242"/>
      <c r="T1903" s="243"/>
      <c r="U1903" s="13"/>
      <c r="V1903" s="13"/>
      <c r="W1903" s="13"/>
      <c r="X1903" s="13"/>
      <c r="Y1903" s="13"/>
      <c r="Z1903" s="13"/>
      <c r="AA1903" s="13"/>
      <c r="AB1903" s="13"/>
      <c r="AC1903" s="13"/>
      <c r="AD1903" s="13"/>
      <c r="AE1903" s="13"/>
      <c r="AT1903" s="244" t="s">
        <v>161</v>
      </c>
      <c r="AU1903" s="244" t="s">
        <v>81</v>
      </c>
      <c r="AV1903" s="13" t="s">
        <v>77</v>
      </c>
      <c r="AW1903" s="13" t="s">
        <v>34</v>
      </c>
      <c r="AX1903" s="13" t="s">
        <v>73</v>
      </c>
      <c r="AY1903" s="244" t="s">
        <v>149</v>
      </c>
    </row>
    <row r="1904" s="13" customFormat="1">
      <c r="A1904" s="13"/>
      <c r="B1904" s="234"/>
      <c r="C1904" s="235"/>
      <c r="D1904" s="236" t="s">
        <v>161</v>
      </c>
      <c r="E1904" s="237" t="s">
        <v>21</v>
      </c>
      <c r="F1904" s="238" t="s">
        <v>1022</v>
      </c>
      <c r="G1904" s="235"/>
      <c r="H1904" s="237" t="s">
        <v>21</v>
      </c>
      <c r="I1904" s="239"/>
      <c r="J1904" s="235"/>
      <c r="K1904" s="235"/>
      <c r="L1904" s="240"/>
      <c r="M1904" s="241"/>
      <c r="N1904" s="242"/>
      <c r="O1904" s="242"/>
      <c r="P1904" s="242"/>
      <c r="Q1904" s="242"/>
      <c r="R1904" s="242"/>
      <c r="S1904" s="242"/>
      <c r="T1904" s="243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44" t="s">
        <v>161</v>
      </c>
      <c r="AU1904" s="244" t="s">
        <v>81</v>
      </c>
      <c r="AV1904" s="13" t="s">
        <v>77</v>
      </c>
      <c r="AW1904" s="13" t="s">
        <v>34</v>
      </c>
      <c r="AX1904" s="13" t="s">
        <v>73</v>
      </c>
      <c r="AY1904" s="244" t="s">
        <v>149</v>
      </c>
    </row>
    <row r="1905" s="14" customFormat="1">
      <c r="A1905" s="14"/>
      <c r="B1905" s="245"/>
      <c r="C1905" s="246"/>
      <c r="D1905" s="236" t="s">
        <v>161</v>
      </c>
      <c r="E1905" s="247" t="s">
        <v>21</v>
      </c>
      <c r="F1905" s="248" t="s">
        <v>2055</v>
      </c>
      <c r="G1905" s="246"/>
      <c r="H1905" s="249">
        <v>161.81100000000001</v>
      </c>
      <c r="I1905" s="250"/>
      <c r="J1905" s="246"/>
      <c r="K1905" s="246"/>
      <c r="L1905" s="251"/>
      <c r="M1905" s="252"/>
      <c r="N1905" s="253"/>
      <c r="O1905" s="253"/>
      <c r="P1905" s="253"/>
      <c r="Q1905" s="253"/>
      <c r="R1905" s="253"/>
      <c r="S1905" s="253"/>
      <c r="T1905" s="254"/>
      <c r="U1905" s="14"/>
      <c r="V1905" s="14"/>
      <c r="W1905" s="14"/>
      <c r="X1905" s="14"/>
      <c r="Y1905" s="14"/>
      <c r="Z1905" s="14"/>
      <c r="AA1905" s="14"/>
      <c r="AB1905" s="14"/>
      <c r="AC1905" s="14"/>
      <c r="AD1905" s="14"/>
      <c r="AE1905" s="14"/>
      <c r="AT1905" s="255" t="s">
        <v>161</v>
      </c>
      <c r="AU1905" s="255" t="s">
        <v>81</v>
      </c>
      <c r="AV1905" s="14" t="s">
        <v>81</v>
      </c>
      <c r="AW1905" s="14" t="s">
        <v>34</v>
      </c>
      <c r="AX1905" s="14" t="s">
        <v>73</v>
      </c>
      <c r="AY1905" s="255" t="s">
        <v>149</v>
      </c>
    </row>
    <row r="1906" s="13" customFormat="1">
      <c r="A1906" s="13"/>
      <c r="B1906" s="234"/>
      <c r="C1906" s="235"/>
      <c r="D1906" s="236" t="s">
        <v>161</v>
      </c>
      <c r="E1906" s="237" t="s">
        <v>21</v>
      </c>
      <c r="F1906" s="238" t="s">
        <v>917</v>
      </c>
      <c r="G1906" s="235"/>
      <c r="H1906" s="237" t="s">
        <v>21</v>
      </c>
      <c r="I1906" s="239"/>
      <c r="J1906" s="235"/>
      <c r="K1906" s="235"/>
      <c r="L1906" s="240"/>
      <c r="M1906" s="241"/>
      <c r="N1906" s="242"/>
      <c r="O1906" s="242"/>
      <c r="P1906" s="242"/>
      <c r="Q1906" s="242"/>
      <c r="R1906" s="242"/>
      <c r="S1906" s="242"/>
      <c r="T1906" s="243"/>
      <c r="U1906" s="13"/>
      <c r="V1906" s="13"/>
      <c r="W1906" s="13"/>
      <c r="X1906" s="13"/>
      <c r="Y1906" s="13"/>
      <c r="Z1906" s="13"/>
      <c r="AA1906" s="13"/>
      <c r="AB1906" s="13"/>
      <c r="AC1906" s="13"/>
      <c r="AD1906" s="13"/>
      <c r="AE1906" s="13"/>
      <c r="AT1906" s="244" t="s">
        <v>161</v>
      </c>
      <c r="AU1906" s="244" t="s">
        <v>81</v>
      </c>
      <c r="AV1906" s="13" t="s">
        <v>77</v>
      </c>
      <c r="AW1906" s="13" t="s">
        <v>34</v>
      </c>
      <c r="AX1906" s="13" t="s">
        <v>73</v>
      </c>
      <c r="AY1906" s="244" t="s">
        <v>149</v>
      </c>
    </row>
    <row r="1907" s="13" customFormat="1">
      <c r="A1907" s="13"/>
      <c r="B1907" s="234"/>
      <c r="C1907" s="235"/>
      <c r="D1907" s="236" t="s">
        <v>161</v>
      </c>
      <c r="E1907" s="237" t="s">
        <v>21</v>
      </c>
      <c r="F1907" s="238" t="s">
        <v>918</v>
      </c>
      <c r="G1907" s="235"/>
      <c r="H1907" s="237" t="s">
        <v>21</v>
      </c>
      <c r="I1907" s="239"/>
      <c r="J1907" s="235"/>
      <c r="K1907" s="235"/>
      <c r="L1907" s="240"/>
      <c r="M1907" s="241"/>
      <c r="N1907" s="242"/>
      <c r="O1907" s="242"/>
      <c r="P1907" s="242"/>
      <c r="Q1907" s="242"/>
      <c r="R1907" s="242"/>
      <c r="S1907" s="242"/>
      <c r="T1907" s="243"/>
      <c r="U1907" s="13"/>
      <c r="V1907" s="13"/>
      <c r="W1907" s="13"/>
      <c r="X1907" s="13"/>
      <c r="Y1907" s="13"/>
      <c r="Z1907" s="13"/>
      <c r="AA1907" s="13"/>
      <c r="AB1907" s="13"/>
      <c r="AC1907" s="13"/>
      <c r="AD1907" s="13"/>
      <c r="AE1907" s="13"/>
      <c r="AT1907" s="244" t="s">
        <v>161</v>
      </c>
      <c r="AU1907" s="244" t="s">
        <v>81</v>
      </c>
      <c r="AV1907" s="13" t="s">
        <v>77</v>
      </c>
      <c r="AW1907" s="13" t="s">
        <v>34</v>
      </c>
      <c r="AX1907" s="13" t="s">
        <v>73</v>
      </c>
      <c r="AY1907" s="244" t="s">
        <v>149</v>
      </c>
    </row>
    <row r="1908" s="14" customFormat="1">
      <c r="A1908" s="14"/>
      <c r="B1908" s="245"/>
      <c r="C1908" s="246"/>
      <c r="D1908" s="236" t="s">
        <v>161</v>
      </c>
      <c r="E1908" s="247" t="s">
        <v>21</v>
      </c>
      <c r="F1908" s="248" t="s">
        <v>2056</v>
      </c>
      <c r="G1908" s="246"/>
      <c r="H1908" s="249">
        <v>5.2400000000000002</v>
      </c>
      <c r="I1908" s="250"/>
      <c r="J1908" s="246"/>
      <c r="K1908" s="246"/>
      <c r="L1908" s="251"/>
      <c r="M1908" s="252"/>
      <c r="N1908" s="253"/>
      <c r="O1908" s="253"/>
      <c r="P1908" s="253"/>
      <c r="Q1908" s="253"/>
      <c r="R1908" s="253"/>
      <c r="S1908" s="253"/>
      <c r="T1908" s="254"/>
      <c r="U1908" s="14"/>
      <c r="V1908" s="14"/>
      <c r="W1908" s="14"/>
      <c r="X1908" s="14"/>
      <c r="Y1908" s="14"/>
      <c r="Z1908" s="14"/>
      <c r="AA1908" s="14"/>
      <c r="AB1908" s="14"/>
      <c r="AC1908" s="14"/>
      <c r="AD1908" s="14"/>
      <c r="AE1908" s="14"/>
      <c r="AT1908" s="255" t="s">
        <v>161</v>
      </c>
      <c r="AU1908" s="255" t="s">
        <v>81</v>
      </c>
      <c r="AV1908" s="14" t="s">
        <v>81</v>
      </c>
      <c r="AW1908" s="14" t="s">
        <v>34</v>
      </c>
      <c r="AX1908" s="14" t="s">
        <v>73</v>
      </c>
      <c r="AY1908" s="255" t="s">
        <v>149</v>
      </c>
    </row>
    <row r="1909" s="14" customFormat="1">
      <c r="A1909" s="14"/>
      <c r="B1909" s="245"/>
      <c r="C1909" s="246"/>
      <c r="D1909" s="236" t="s">
        <v>161</v>
      </c>
      <c r="E1909" s="247" t="s">
        <v>21</v>
      </c>
      <c r="F1909" s="248" t="s">
        <v>2057</v>
      </c>
      <c r="G1909" s="246"/>
      <c r="H1909" s="249">
        <v>3.5699999999999998</v>
      </c>
      <c r="I1909" s="250"/>
      <c r="J1909" s="246"/>
      <c r="K1909" s="246"/>
      <c r="L1909" s="251"/>
      <c r="M1909" s="252"/>
      <c r="N1909" s="253"/>
      <c r="O1909" s="253"/>
      <c r="P1909" s="253"/>
      <c r="Q1909" s="253"/>
      <c r="R1909" s="253"/>
      <c r="S1909" s="253"/>
      <c r="T1909" s="254"/>
      <c r="U1909" s="14"/>
      <c r="V1909" s="14"/>
      <c r="W1909" s="14"/>
      <c r="X1909" s="14"/>
      <c r="Y1909" s="14"/>
      <c r="Z1909" s="14"/>
      <c r="AA1909" s="14"/>
      <c r="AB1909" s="14"/>
      <c r="AC1909" s="14"/>
      <c r="AD1909" s="14"/>
      <c r="AE1909" s="14"/>
      <c r="AT1909" s="255" t="s">
        <v>161</v>
      </c>
      <c r="AU1909" s="255" t="s">
        <v>81</v>
      </c>
      <c r="AV1909" s="14" t="s">
        <v>81</v>
      </c>
      <c r="AW1909" s="14" t="s">
        <v>34</v>
      </c>
      <c r="AX1909" s="14" t="s">
        <v>73</v>
      </c>
      <c r="AY1909" s="255" t="s">
        <v>149</v>
      </c>
    </row>
    <row r="1910" s="14" customFormat="1">
      <c r="A1910" s="14"/>
      <c r="B1910" s="245"/>
      <c r="C1910" s="246"/>
      <c r="D1910" s="236" t="s">
        <v>161</v>
      </c>
      <c r="E1910" s="247" t="s">
        <v>21</v>
      </c>
      <c r="F1910" s="248" t="s">
        <v>2057</v>
      </c>
      <c r="G1910" s="246"/>
      <c r="H1910" s="249">
        <v>3.5699999999999998</v>
      </c>
      <c r="I1910" s="250"/>
      <c r="J1910" s="246"/>
      <c r="K1910" s="246"/>
      <c r="L1910" s="251"/>
      <c r="M1910" s="252"/>
      <c r="N1910" s="253"/>
      <c r="O1910" s="253"/>
      <c r="P1910" s="253"/>
      <c r="Q1910" s="253"/>
      <c r="R1910" s="253"/>
      <c r="S1910" s="253"/>
      <c r="T1910" s="254"/>
      <c r="U1910" s="14"/>
      <c r="V1910" s="14"/>
      <c r="W1910" s="14"/>
      <c r="X1910" s="14"/>
      <c r="Y1910" s="14"/>
      <c r="Z1910" s="14"/>
      <c r="AA1910" s="14"/>
      <c r="AB1910" s="14"/>
      <c r="AC1910" s="14"/>
      <c r="AD1910" s="14"/>
      <c r="AE1910" s="14"/>
      <c r="AT1910" s="255" t="s">
        <v>161</v>
      </c>
      <c r="AU1910" s="255" t="s">
        <v>81</v>
      </c>
      <c r="AV1910" s="14" t="s">
        <v>81</v>
      </c>
      <c r="AW1910" s="14" t="s">
        <v>34</v>
      </c>
      <c r="AX1910" s="14" t="s">
        <v>73</v>
      </c>
      <c r="AY1910" s="255" t="s">
        <v>149</v>
      </c>
    </row>
    <row r="1911" s="14" customFormat="1">
      <c r="A1911" s="14"/>
      <c r="B1911" s="245"/>
      <c r="C1911" s="246"/>
      <c r="D1911" s="236" t="s">
        <v>161</v>
      </c>
      <c r="E1911" s="247" t="s">
        <v>21</v>
      </c>
      <c r="F1911" s="248" t="s">
        <v>2058</v>
      </c>
      <c r="G1911" s="246"/>
      <c r="H1911" s="249">
        <v>3.3599999999999999</v>
      </c>
      <c r="I1911" s="250"/>
      <c r="J1911" s="246"/>
      <c r="K1911" s="246"/>
      <c r="L1911" s="251"/>
      <c r="M1911" s="252"/>
      <c r="N1911" s="253"/>
      <c r="O1911" s="253"/>
      <c r="P1911" s="253"/>
      <c r="Q1911" s="253"/>
      <c r="R1911" s="253"/>
      <c r="S1911" s="253"/>
      <c r="T1911" s="254"/>
      <c r="U1911" s="14"/>
      <c r="V1911" s="14"/>
      <c r="W1911" s="14"/>
      <c r="X1911" s="14"/>
      <c r="Y1911" s="14"/>
      <c r="Z1911" s="14"/>
      <c r="AA1911" s="14"/>
      <c r="AB1911" s="14"/>
      <c r="AC1911" s="14"/>
      <c r="AD1911" s="14"/>
      <c r="AE1911" s="14"/>
      <c r="AT1911" s="255" t="s">
        <v>161</v>
      </c>
      <c r="AU1911" s="255" t="s">
        <v>81</v>
      </c>
      <c r="AV1911" s="14" t="s">
        <v>81</v>
      </c>
      <c r="AW1911" s="14" t="s">
        <v>34</v>
      </c>
      <c r="AX1911" s="14" t="s">
        <v>73</v>
      </c>
      <c r="AY1911" s="255" t="s">
        <v>149</v>
      </c>
    </row>
    <row r="1912" s="13" customFormat="1">
      <c r="A1912" s="13"/>
      <c r="B1912" s="234"/>
      <c r="C1912" s="235"/>
      <c r="D1912" s="236" t="s">
        <v>161</v>
      </c>
      <c r="E1912" s="237" t="s">
        <v>21</v>
      </c>
      <c r="F1912" s="238" t="s">
        <v>922</v>
      </c>
      <c r="G1912" s="235"/>
      <c r="H1912" s="237" t="s">
        <v>21</v>
      </c>
      <c r="I1912" s="239"/>
      <c r="J1912" s="235"/>
      <c r="K1912" s="235"/>
      <c r="L1912" s="240"/>
      <c r="M1912" s="241"/>
      <c r="N1912" s="242"/>
      <c r="O1912" s="242"/>
      <c r="P1912" s="242"/>
      <c r="Q1912" s="242"/>
      <c r="R1912" s="242"/>
      <c r="S1912" s="242"/>
      <c r="T1912" s="243"/>
      <c r="U1912" s="13"/>
      <c r="V1912" s="13"/>
      <c r="W1912" s="13"/>
      <c r="X1912" s="13"/>
      <c r="Y1912" s="13"/>
      <c r="Z1912" s="13"/>
      <c r="AA1912" s="13"/>
      <c r="AB1912" s="13"/>
      <c r="AC1912" s="13"/>
      <c r="AD1912" s="13"/>
      <c r="AE1912" s="13"/>
      <c r="AT1912" s="244" t="s">
        <v>161</v>
      </c>
      <c r="AU1912" s="244" t="s">
        <v>81</v>
      </c>
      <c r="AV1912" s="13" t="s">
        <v>77</v>
      </c>
      <c r="AW1912" s="13" t="s">
        <v>34</v>
      </c>
      <c r="AX1912" s="13" t="s">
        <v>73</v>
      </c>
      <c r="AY1912" s="244" t="s">
        <v>149</v>
      </c>
    </row>
    <row r="1913" s="13" customFormat="1">
      <c r="A1913" s="13"/>
      <c r="B1913" s="234"/>
      <c r="C1913" s="235"/>
      <c r="D1913" s="236" t="s">
        <v>161</v>
      </c>
      <c r="E1913" s="237" t="s">
        <v>21</v>
      </c>
      <c r="F1913" s="238" t="s">
        <v>714</v>
      </c>
      <c r="G1913" s="235"/>
      <c r="H1913" s="237" t="s">
        <v>21</v>
      </c>
      <c r="I1913" s="239"/>
      <c r="J1913" s="235"/>
      <c r="K1913" s="235"/>
      <c r="L1913" s="240"/>
      <c r="M1913" s="241"/>
      <c r="N1913" s="242"/>
      <c r="O1913" s="242"/>
      <c r="P1913" s="242"/>
      <c r="Q1913" s="242"/>
      <c r="R1913" s="242"/>
      <c r="S1913" s="242"/>
      <c r="T1913" s="243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T1913" s="244" t="s">
        <v>161</v>
      </c>
      <c r="AU1913" s="244" t="s">
        <v>81</v>
      </c>
      <c r="AV1913" s="13" t="s">
        <v>77</v>
      </c>
      <c r="AW1913" s="13" t="s">
        <v>34</v>
      </c>
      <c r="AX1913" s="13" t="s">
        <v>73</v>
      </c>
      <c r="AY1913" s="244" t="s">
        <v>149</v>
      </c>
    </row>
    <row r="1914" s="14" customFormat="1">
      <c r="A1914" s="14"/>
      <c r="B1914" s="245"/>
      <c r="C1914" s="246"/>
      <c r="D1914" s="236" t="s">
        <v>161</v>
      </c>
      <c r="E1914" s="247" t="s">
        <v>21</v>
      </c>
      <c r="F1914" s="248" t="s">
        <v>2059</v>
      </c>
      <c r="G1914" s="246"/>
      <c r="H1914" s="249">
        <v>215.62299999999999</v>
      </c>
      <c r="I1914" s="250"/>
      <c r="J1914" s="246"/>
      <c r="K1914" s="246"/>
      <c r="L1914" s="251"/>
      <c r="M1914" s="252"/>
      <c r="N1914" s="253"/>
      <c r="O1914" s="253"/>
      <c r="P1914" s="253"/>
      <c r="Q1914" s="253"/>
      <c r="R1914" s="253"/>
      <c r="S1914" s="253"/>
      <c r="T1914" s="254"/>
      <c r="U1914" s="14"/>
      <c r="V1914" s="14"/>
      <c r="W1914" s="14"/>
      <c r="X1914" s="14"/>
      <c r="Y1914" s="14"/>
      <c r="Z1914" s="14"/>
      <c r="AA1914" s="14"/>
      <c r="AB1914" s="14"/>
      <c r="AC1914" s="14"/>
      <c r="AD1914" s="14"/>
      <c r="AE1914" s="14"/>
      <c r="AT1914" s="255" t="s">
        <v>161</v>
      </c>
      <c r="AU1914" s="255" t="s">
        <v>81</v>
      </c>
      <c r="AV1914" s="14" t="s">
        <v>81</v>
      </c>
      <c r="AW1914" s="14" t="s">
        <v>34</v>
      </c>
      <c r="AX1914" s="14" t="s">
        <v>73</v>
      </c>
      <c r="AY1914" s="255" t="s">
        <v>149</v>
      </c>
    </row>
    <row r="1915" s="14" customFormat="1">
      <c r="A1915" s="14"/>
      <c r="B1915" s="245"/>
      <c r="C1915" s="246"/>
      <c r="D1915" s="236" t="s">
        <v>161</v>
      </c>
      <c r="E1915" s="247" t="s">
        <v>21</v>
      </c>
      <c r="F1915" s="248" t="s">
        <v>2060</v>
      </c>
      <c r="G1915" s="246"/>
      <c r="H1915" s="249">
        <v>8.0429999999999993</v>
      </c>
      <c r="I1915" s="250"/>
      <c r="J1915" s="246"/>
      <c r="K1915" s="246"/>
      <c r="L1915" s="251"/>
      <c r="M1915" s="252"/>
      <c r="N1915" s="253"/>
      <c r="O1915" s="253"/>
      <c r="P1915" s="253"/>
      <c r="Q1915" s="253"/>
      <c r="R1915" s="253"/>
      <c r="S1915" s="253"/>
      <c r="T1915" s="254"/>
      <c r="U1915" s="14"/>
      <c r="V1915" s="14"/>
      <c r="W1915" s="14"/>
      <c r="X1915" s="14"/>
      <c r="Y1915" s="14"/>
      <c r="Z1915" s="14"/>
      <c r="AA1915" s="14"/>
      <c r="AB1915" s="14"/>
      <c r="AC1915" s="14"/>
      <c r="AD1915" s="14"/>
      <c r="AE1915" s="14"/>
      <c r="AT1915" s="255" t="s">
        <v>161</v>
      </c>
      <c r="AU1915" s="255" t="s">
        <v>81</v>
      </c>
      <c r="AV1915" s="14" t="s">
        <v>81</v>
      </c>
      <c r="AW1915" s="14" t="s">
        <v>34</v>
      </c>
      <c r="AX1915" s="14" t="s">
        <v>73</v>
      </c>
      <c r="AY1915" s="255" t="s">
        <v>149</v>
      </c>
    </row>
    <row r="1916" s="14" customFormat="1">
      <c r="A1916" s="14"/>
      <c r="B1916" s="245"/>
      <c r="C1916" s="246"/>
      <c r="D1916" s="236" t="s">
        <v>161</v>
      </c>
      <c r="E1916" s="247" t="s">
        <v>21</v>
      </c>
      <c r="F1916" s="248" t="s">
        <v>2061</v>
      </c>
      <c r="G1916" s="246"/>
      <c r="H1916" s="249">
        <v>12.6</v>
      </c>
      <c r="I1916" s="250"/>
      <c r="J1916" s="246"/>
      <c r="K1916" s="246"/>
      <c r="L1916" s="251"/>
      <c r="M1916" s="252"/>
      <c r="N1916" s="253"/>
      <c r="O1916" s="253"/>
      <c r="P1916" s="253"/>
      <c r="Q1916" s="253"/>
      <c r="R1916" s="253"/>
      <c r="S1916" s="253"/>
      <c r="T1916" s="254"/>
      <c r="U1916" s="14"/>
      <c r="V1916" s="14"/>
      <c r="W1916" s="14"/>
      <c r="X1916" s="14"/>
      <c r="Y1916" s="14"/>
      <c r="Z1916" s="14"/>
      <c r="AA1916" s="14"/>
      <c r="AB1916" s="14"/>
      <c r="AC1916" s="14"/>
      <c r="AD1916" s="14"/>
      <c r="AE1916" s="14"/>
      <c r="AT1916" s="255" t="s">
        <v>161</v>
      </c>
      <c r="AU1916" s="255" t="s">
        <v>81</v>
      </c>
      <c r="AV1916" s="14" t="s">
        <v>81</v>
      </c>
      <c r="AW1916" s="14" t="s">
        <v>34</v>
      </c>
      <c r="AX1916" s="14" t="s">
        <v>73</v>
      </c>
      <c r="AY1916" s="255" t="s">
        <v>149</v>
      </c>
    </row>
    <row r="1917" s="14" customFormat="1">
      <c r="A1917" s="14"/>
      <c r="B1917" s="245"/>
      <c r="C1917" s="246"/>
      <c r="D1917" s="236" t="s">
        <v>161</v>
      </c>
      <c r="E1917" s="247" t="s">
        <v>21</v>
      </c>
      <c r="F1917" s="248" t="s">
        <v>2062</v>
      </c>
      <c r="G1917" s="246"/>
      <c r="H1917" s="249">
        <v>7.3499999999999996</v>
      </c>
      <c r="I1917" s="250"/>
      <c r="J1917" s="246"/>
      <c r="K1917" s="246"/>
      <c r="L1917" s="251"/>
      <c r="M1917" s="252"/>
      <c r="N1917" s="253"/>
      <c r="O1917" s="253"/>
      <c r="P1917" s="253"/>
      <c r="Q1917" s="253"/>
      <c r="R1917" s="253"/>
      <c r="S1917" s="253"/>
      <c r="T1917" s="254"/>
      <c r="U1917" s="14"/>
      <c r="V1917" s="14"/>
      <c r="W1917" s="14"/>
      <c r="X1917" s="14"/>
      <c r="Y1917" s="14"/>
      <c r="Z1917" s="14"/>
      <c r="AA1917" s="14"/>
      <c r="AB1917" s="14"/>
      <c r="AC1917" s="14"/>
      <c r="AD1917" s="14"/>
      <c r="AE1917" s="14"/>
      <c r="AT1917" s="255" t="s">
        <v>161</v>
      </c>
      <c r="AU1917" s="255" t="s">
        <v>81</v>
      </c>
      <c r="AV1917" s="14" t="s">
        <v>81</v>
      </c>
      <c r="AW1917" s="14" t="s">
        <v>34</v>
      </c>
      <c r="AX1917" s="14" t="s">
        <v>73</v>
      </c>
      <c r="AY1917" s="255" t="s">
        <v>149</v>
      </c>
    </row>
    <row r="1918" s="14" customFormat="1">
      <c r="A1918" s="14"/>
      <c r="B1918" s="245"/>
      <c r="C1918" s="246"/>
      <c r="D1918" s="236" t="s">
        <v>161</v>
      </c>
      <c r="E1918" s="247" t="s">
        <v>21</v>
      </c>
      <c r="F1918" s="248" t="s">
        <v>2063</v>
      </c>
      <c r="G1918" s="246"/>
      <c r="H1918" s="249">
        <v>2.625</v>
      </c>
      <c r="I1918" s="250"/>
      <c r="J1918" s="246"/>
      <c r="K1918" s="246"/>
      <c r="L1918" s="251"/>
      <c r="M1918" s="252"/>
      <c r="N1918" s="253"/>
      <c r="O1918" s="253"/>
      <c r="P1918" s="253"/>
      <c r="Q1918" s="253"/>
      <c r="R1918" s="253"/>
      <c r="S1918" s="253"/>
      <c r="T1918" s="254"/>
      <c r="U1918" s="14"/>
      <c r="V1918" s="14"/>
      <c r="W1918" s="14"/>
      <c r="X1918" s="14"/>
      <c r="Y1918" s="14"/>
      <c r="Z1918" s="14"/>
      <c r="AA1918" s="14"/>
      <c r="AB1918" s="14"/>
      <c r="AC1918" s="14"/>
      <c r="AD1918" s="14"/>
      <c r="AE1918" s="14"/>
      <c r="AT1918" s="255" t="s">
        <v>161</v>
      </c>
      <c r="AU1918" s="255" t="s">
        <v>81</v>
      </c>
      <c r="AV1918" s="14" t="s">
        <v>81</v>
      </c>
      <c r="AW1918" s="14" t="s">
        <v>34</v>
      </c>
      <c r="AX1918" s="14" t="s">
        <v>73</v>
      </c>
      <c r="AY1918" s="255" t="s">
        <v>149</v>
      </c>
    </row>
    <row r="1919" s="14" customFormat="1">
      <c r="A1919" s="14"/>
      <c r="B1919" s="245"/>
      <c r="C1919" s="246"/>
      <c r="D1919" s="236" t="s">
        <v>161</v>
      </c>
      <c r="E1919" s="247" t="s">
        <v>21</v>
      </c>
      <c r="F1919" s="248" t="s">
        <v>2064</v>
      </c>
      <c r="G1919" s="246"/>
      <c r="H1919" s="249">
        <v>2.6040000000000001</v>
      </c>
      <c r="I1919" s="250"/>
      <c r="J1919" s="246"/>
      <c r="K1919" s="246"/>
      <c r="L1919" s="251"/>
      <c r="M1919" s="252"/>
      <c r="N1919" s="253"/>
      <c r="O1919" s="253"/>
      <c r="P1919" s="253"/>
      <c r="Q1919" s="253"/>
      <c r="R1919" s="253"/>
      <c r="S1919" s="253"/>
      <c r="T1919" s="254"/>
      <c r="U1919" s="14"/>
      <c r="V1919" s="14"/>
      <c r="W1919" s="14"/>
      <c r="X1919" s="14"/>
      <c r="Y1919" s="14"/>
      <c r="Z1919" s="14"/>
      <c r="AA1919" s="14"/>
      <c r="AB1919" s="14"/>
      <c r="AC1919" s="14"/>
      <c r="AD1919" s="14"/>
      <c r="AE1919" s="14"/>
      <c r="AT1919" s="255" t="s">
        <v>161</v>
      </c>
      <c r="AU1919" s="255" t="s">
        <v>81</v>
      </c>
      <c r="AV1919" s="14" t="s">
        <v>81</v>
      </c>
      <c r="AW1919" s="14" t="s">
        <v>34</v>
      </c>
      <c r="AX1919" s="14" t="s">
        <v>73</v>
      </c>
      <c r="AY1919" s="255" t="s">
        <v>149</v>
      </c>
    </row>
    <row r="1920" s="14" customFormat="1">
      <c r="A1920" s="14"/>
      <c r="B1920" s="245"/>
      <c r="C1920" s="246"/>
      <c r="D1920" s="236" t="s">
        <v>161</v>
      </c>
      <c r="E1920" s="247" t="s">
        <v>21</v>
      </c>
      <c r="F1920" s="248" t="s">
        <v>2065</v>
      </c>
      <c r="G1920" s="246"/>
      <c r="H1920" s="249">
        <v>2.657</v>
      </c>
      <c r="I1920" s="250"/>
      <c r="J1920" s="246"/>
      <c r="K1920" s="246"/>
      <c r="L1920" s="251"/>
      <c r="M1920" s="252"/>
      <c r="N1920" s="253"/>
      <c r="O1920" s="253"/>
      <c r="P1920" s="253"/>
      <c r="Q1920" s="253"/>
      <c r="R1920" s="253"/>
      <c r="S1920" s="253"/>
      <c r="T1920" s="254"/>
      <c r="U1920" s="14"/>
      <c r="V1920" s="14"/>
      <c r="W1920" s="14"/>
      <c r="X1920" s="14"/>
      <c r="Y1920" s="14"/>
      <c r="Z1920" s="14"/>
      <c r="AA1920" s="14"/>
      <c r="AB1920" s="14"/>
      <c r="AC1920" s="14"/>
      <c r="AD1920" s="14"/>
      <c r="AE1920" s="14"/>
      <c r="AT1920" s="255" t="s">
        <v>161</v>
      </c>
      <c r="AU1920" s="255" t="s">
        <v>81</v>
      </c>
      <c r="AV1920" s="14" t="s">
        <v>81</v>
      </c>
      <c r="AW1920" s="14" t="s">
        <v>34</v>
      </c>
      <c r="AX1920" s="14" t="s">
        <v>73</v>
      </c>
      <c r="AY1920" s="255" t="s">
        <v>149</v>
      </c>
    </row>
    <row r="1921" s="14" customFormat="1">
      <c r="A1921" s="14"/>
      <c r="B1921" s="245"/>
      <c r="C1921" s="246"/>
      <c r="D1921" s="236" t="s">
        <v>161</v>
      </c>
      <c r="E1921" s="247" t="s">
        <v>21</v>
      </c>
      <c r="F1921" s="248" t="s">
        <v>2066</v>
      </c>
      <c r="G1921" s="246"/>
      <c r="H1921" s="249">
        <v>1.696</v>
      </c>
      <c r="I1921" s="250"/>
      <c r="J1921" s="246"/>
      <c r="K1921" s="246"/>
      <c r="L1921" s="251"/>
      <c r="M1921" s="252"/>
      <c r="N1921" s="253"/>
      <c r="O1921" s="253"/>
      <c r="P1921" s="253"/>
      <c r="Q1921" s="253"/>
      <c r="R1921" s="253"/>
      <c r="S1921" s="253"/>
      <c r="T1921" s="254"/>
      <c r="U1921" s="14"/>
      <c r="V1921" s="14"/>
      <c r="W1921" s="14"/>
      <c r="X1921" s="14"/>
      <c r="Y1921" s="14"/>
      <c r="Z1921" s="14"/>
      <c r="AA1921" s="14"/>
      <c r="AB1921" s="14"/>
      <c r="AC1921" s="14"/>
      <c r="AD1921" s="14"/>
      <c r="AE1921" s="14"/>
      <c r="AT1921" s="255" t="s">
        <v>161</v>
      </c>
      <c r="AU1921" s="255" t="s">
        <v>81</v>
      </c>
      <c r="AV1921" s="14" t="s">
        <v>81</v>
      </c>
      <c r="AW1921" s="14" t="s">
        <v>34</v>
      </c>
      <c r="AX1921" s="14" t="s">
        <v>73</v>
      </c>
      <c r="AY1921" s="255" t="s">
        <v>149</v>
      </c>
    </row>
    <row r="1922" s="14" customFormat="1">
      <c r="A1922" s="14"/>
      <c r="B1922" s="245"/>
      <c r="C1922" s="246"/>
      <c r="D1922" s="236" t="s">
        <v>161</v>
      </c>
      <c r="E1922" s="247" t="s">
        <v>21</v>
      </c>
      <c r="F1922" s="248" t="s">
        <v>2067</v>
      </c>
      <c r="G1922" s="246"/>
      <c r="H1922" s="249">
        <v>35.438000000000002</v>
      </c>
      <c r="I1922" s="250"/>
      <c r="J1922" s="246"/>
      <c r="K1922" s="246"/>
      <c r="L1922" s="251"/>
      <c r="M1922" s="252"/>
      <c r="N1922" s="253"/>
      <c r="O1922" s="253"/>
      <c r="P1922" s="253"/>
      <c r="Q1922" s="253"/>
      <c r="R1922" s="253"/>
      <c r="S1922" s="253"/>
      <c r="T1922" s="254"/>
      <c r="U1922" s="14"/>
      <c r="V1922" s="14"/>
      <c r="W1922" s="14"/>
      <c r="X1922" s="14"/>
      <c r="Y1922" s="14"/>
      <c r="Z1922" s="14"/>
      <c r="AA1922" s="14"/>
      <c r="AB1922" s="14"/>
      <c r="AC1922" s="14"/>
      <c r="AD1922" s="14"/>
      <c r="AE1922" s="14"/>
      <c r="AT1922" s="255" t="s">
        <v>161</v>
      </c>
      <c r="AU1922" s="255" t="s">
        <v>81</v>
      </c>
      <c r="AV1922" s="14" t="s">
        <v>81</v>
      </c>
      <c r="AW1922" s="14" t="s">
        <v>34</v>
      </c>
      <c r="AX1922" s="14" t="s">
        <v>73</v>
      </c>
      <c r="AY1922" s="255" t="s">
        <v>149</v>
      </c>
    </row>
    <row r="1923" s="14" customFormat="1">
      <c r="A1923" s="14"/>
      <c r="B1923" s="245"/>
      <c r="C1923" s="246"/>
      <c r="D1923" s="236" t="s">
        <v>161</v>
      </c>
      <c r="E1923" s="247" t="s">
        <v>21</v>
      </c>
      <c r="F1923" s="248" t="s">
        <v>2068</v>
      </c>
      <c r="G1923" s="246"/>
      <c r="H1923" s="249">
        <v>4.5149999999999997</v>
      </c>
      <c r="I1923" s="250"/>
      <c r="J1923" s="246"/>
      <c r="K1923" s="246"/>
      <c r="L1923" s="251"/>
      <c r="M1923" s="252"/>
      <c r="N1923" s="253"/>
      <c r="O1923" s="253"/>
      <c r="P1923" s="253"/>
      <c r="Q1923" s="253"/>
      <c r="R1923" s="253"/>
      <c r="S1923" s="253"/>
      <c r="T1923" s="254"/>
      <c r="U1923" s="14"/>
      <c r="V1923" s="14"/>
      <c r="W1923" s="14"/>
      <c r="X1923" s="14"/>
      <c r="Y1923" s="14"/>
      <c r="Z1923" s="14"/>
      <c r="AA1923" s="14"/>
      <c r="AB1923" s="14"/>
      <c r="AC1923" s="14"/>
      <c r="AD1923" s="14"/>
      <c r="AE1923" s="14"/>
      <c r="AT1923" s="255" t="s">
        <v>161</v>
      </c>
      <c r="AU1923" s="255" t="s">
        <v>81</v>
      </c>
      <c r="AV1923" s="14" t="s">
        <v>81</v>
      </c>
      <c r="AW1923" s="14" t="s">
        <v>34</v>
      </c>
      <c r="AX1923" s="14" t="s">
        <v>73</v>
      </c>
      <c r="AY1923" s="255" t="s">
        <v>149</v>
      </c>
    </row>
    <row r="1924" s="15" customFormat="1">
      <c r="A1924" s="15"/>
      <c r="B1924" s="256"/>
      <c r="C1924" s="257"/>
      <c r="D1924" s="236" t="s">
        <v>161</v>
      </c>
      <c r="E1924" s="258" t="s">
        <v>21</v>
      </c>
      <c r="F1924" s="259" t="s">
        <v>164</v>
      </c>
      <c r="G1924" s="257"/>
      <c r="H1924" s="260">
        <v>470.702</v>
      </c>
      <c r="I1924" s="261"/>
      <c r="J1924" s="257"/>
      <c r="K1924" s="257"/>
      <c r="L1924" s="262"/>
      <c r="M1924" s="263"/>
      <c r="N1924" s="264"/>
      <c r="O1924" s="264"/>
      <c r="P1924" s="264"/>
      <c r="Q1924" s="264"/>
      <c r="R1924" s="264"/>
      <c r="S1924" s="264"/>
      <c r="T1924" s="265"/>
      <c r="U1924" s="15"/>
      <c r="V1924" s="15"/>
      <c r="W1924" s="15"/>
      <c r="X1924" s="15"/>
      <c r="Y1924" s="15"/>
      <c r="Z1924" s="15"/>
      <c r="AA1924" s="15"/>
      <c r="AB1924" s="15"/>
      <c r="AC1924" s="15"/>
      <c r="AD1924" s="15"/>
      <c r="AE1924" s="15"/>
      <c r="AT1924" s="266" t="s">
        <v>161</v>
      </c>
      <c r="AU1924" s="266" t="s">
        <v>81</v>
      </c>
      <c r="AV1924" s="15" t="s">
        <v>157</v>
      </c>
      <c r="AW1924" s="15" t="s">
        <v>34</v>
      </c>
      <c r="AX1924" s="15" t="s">
        <v>77</v>
      </c>
      <c r="AY1924" s="266" t="s">
        <v>149</v>
      </c>
    </row>
    <row r="1925" s="2" customFormat="1" ht="24.15" customHeight="1">
      <c r="A1925" s="41"/>
      <c r="B1925" s="42"/>
      <c r="C1925" s="278" t="s">
        <v>2069</v>
      </c>
      <c r="D1925" s="278" t="s">
        <v>229</v>
      </c>
      <c r="E1925" s="279" t="s">
        <v>2070</v>
      </c>
      <c r="F1925" s="280" t="s">
        <v>2071</v>
      </c>
      <c r="G1925" s="281" t="s">
        <v>155</v>
      </c>
      <c r="H1925" s="282">
        <v>35.68</v>
      </c>
      <c r="I1925" s="283"/>
      <c r="J1925" s="284">
        <f>ROUND(I1925*H1925,2)</f>
        <v>0</v>
      </c>
      <c r="K1925" s="280" t="s">
        <v>156</v>
      </c>
      <c r="L1925" s="285"/>
      <c r="M1925" s="286" t="s">
        <v>21</v>
      </c>
      <c r="N1925" s="287" t="s">
        <v>44</v>
      </c>
      <c r="O1925" s="87"/>
      <c r="P1925" s="225">
        <f>O1925*H1925</f>
        <v>0</v>
      </c>
      <c r="Q1925" s="225">
        <v>0.0015</v>
      </c>
      <c r="R1925" s="225">
        <f>Q1925*H1925</f>
        <v>0.053519999999999998</v>
      </c>
      <c r="S1925" s="225">
        <v>0</v>
      </c>
      <c r="T1925" s="226">
        <f>S1925*H1925</f>
        <v>0</v>
      </c>
      <c r="U1925" s="41"/>
      <c r="V1925" s="41"/>
      <c r="W1925" s="41"/>
      <c r="X1925" s="41"/>
      <c r="Y1925" s="41"/>
      <c r="Z1925" s="41"/>
      <c r="AA1925" s="41"/>
      <c r="AB1925" s="41"/>
      <c r="AC1925" s="41"/>
      <c r="AD1925" s="41"/>
      <c r="AE1925" s="41"/>
      <c r="AR1925" s="227" t="s">
        <v>328</v>
      </c>
      <c r="AT1925" s="227" t="s">
        <v>229</v>
      </c>
      <c r="AU1925" s="227" t="s">
        <v>81</v>
      </c>
      <c r="AY1925" s="20" t="s">
        <v>149</v>
      </c>
      <c r="BE1925" s="228">
        <f>IF(N1925="základní",J1925,0)</f>
        <v>0</v>
      </c>
      <c r="BF1925" s="228">
        <f>IF(N1925="snížená",J1925,0)</f>
        <v>0</v>
      </c>
      <c r="BG1925" s="228">
        <f>IF(N1925="zákl. přenesená",J1925,0)</f>
        <v>0</v>
      </c>
      <c r="BH1925" s="228">
        <f>IF(N1925="sníž. přenesená",J1925,0)</f>
        <v>0</v>
      </c>
      <c r="BI1925" s="228">
        <f>IF(N1925="nulová",J1925,0)</f>
        <v>0</v>
      </c>
      <c r="BJ1925" s="20" t="s">
        <v>77</v>
      </c>
      <c r="BK1925" s="228">
        <f>ROUND(I1925*H1925,2)</f>
        <v>0</v>
      </c>
      <c r="BL1925" s="20" t="s">
        <v>256</v>
      </c>
      <c r="BM1925" s="227" t="s">
        <v>2072</v>
      </c>
    </row>
    <row r="1926" s="13" customFormat="1">
      <c r="A1926" s="13"/>
      <c r="B1926" s="234"/>
      <c r="C1926" s="235"/>
      <c r="D1926" s="236" t="s">
        <v>161</v>
      </c>
      <c r="E1926" s="237" t="s">
        <v>21</v>
      </c>
      <c r="F1926" s="238" t="s">
        <v>2037</v>
      </c>
      <c r="G1926" s="235"/>
      <c r="H1926" s="237" t="s">
        <v>21</v>
      </c>
      <c r="I1926" s="239"/>
      <c r="J1926" s="235"/>
      <c r="K1926" s="235"/>
      <c r="L1926" s="240"/>
      <c r="M1926" s="241"/>
      <c r="N1926" s="242"/>
      <c r="O1926" s="242"/>
      <c r="P1926" s="242"/>
      <c r="Q1926" s="242"/>
      <c r="R1926" s="242"/>
      <c r="S1926" s="242"/>
      <c r="T1926" s="243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T1926" s="244" t="s">
        <v>161</v>
      </c>
      <c r="AU1926" s="244" t="s">
        <v>81</v>
      </c>
      <c r="AV1926" s="13" t="s">
        <v>77</v>
      </c>
      <c r="AW1926" s="13" t="s">
        <v>34</v>
      </c>
      <c r="AX1926" s="13" t="s">
        <v>73</v>
      </c>
      <c r="AY1926" s="244" t="s">
        <v>149</v>
      </c>
    </row>
    <row r="1927" s="13" customFormat="1">
      <c r="A1927" s="13"/>
      <c r="B1927" s="234"/>
      <c r="C1927" s="235"/>
      <c r="D1927" s="236" t="s">
        <v>161</v>
      </c>
      <c r="E1927" s="237" t="s">
        <v>21</v>
      </c>
      <c r="F1927" s="238" t="s">
        <v>922</v>
      </c>
      <c r="G1927" s="235"/>
      <c r="H1927" s="237" t="s">
        <v>21</v>
      </c>
      <c r="I1927" s="239"/>
      <c r="J1927" s="235"/>
      <c r="K1927" s="235"/>
      <c r="L1927" s="240"/>
      <c r="M1927" s="241"/>
      <c r="N1927" s="242"/>
      <c r="O1927" s="242"/>
      <c r="P1927" s="242"/>
      <c r="Q1927" s="242"/>
      <c r="R1927" s="242"/>
      <c r="S1927" s="242"/>
      <c r="T1927" s="243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T1927" s="244" t="s">
        <v>161</v>
      </c>
      <c r="AU1927" s="244" t="s">
        <v>81</v>
      </c>
      <c r="AV1927" s="13" t="s">
        <v>77</v>
      </c>
      <c r="AW1927" s="13" t="s">
        <v>34</v>
      </c>
      <c r="AX1927" s="13" t="s">
        <v>73</v>
      </c>
      <c r="AY1927" s="244" t="s">
        <v>149</v>
      </c>
    </row>
    <row r="1928" s="13" customFormat="1">
      <c r="A1928" s="13"/>
      <c r="B1928" s="234"/>
      <c r="C1928" s="235"/>
      <c r="D1928" s="236" t="s">
        <v>161</v>
      </c>
      <c r="E1928" s="237" t="s">
        <v>21</v>
      </c>
      <c r="F1928" s="238" t="s">
        <v>2038</v>
      </c>
      <c r="G1928" s="235"/>
      <c r="H1928" s="237" t="s">
        <v>21</v>
      </c>
      <c r="I1928" s="239"/>
      <c r="J1928" s="235"/>
      <c r="K1928" s="235"/>
      <c r="L1928" s="240"/>
      <c r="M1928" s="241"/>
      <c r="N1928" s="242"/>
      <c r="O1928" s="242"/>
      <c r="P1928" s="242"/>
      <c r="Q1928" s="242"/>
      <c r="R1928" s="242"/>
      <c r="S1928" s="242"/>
      <c r="T1928" s="243"/>
      <c r="U1928" s="13"/>
      <c r="V1928" s="13"/>
      <c r="W1928" s="13"/>
      <c r="X1928" s="13"/>
      <c r="Y1928" s="13"/>
      <c r="Z1928" s="13"/>
      <c r="AA1928" s="13"/>
      <c r="AB1928" s="13"/>
      <c r="AC1928" s="13"/>
      <c r="AD1928" s="13"/>
      <c r="AE1928" s="13"/>
      <c r="AT1928" s="244" t="s">
        <v>161</v>
      </c>
      <c r="AU1928" s="244" t="s">
        <v>81</v>
      </c>
      <c r="AV1928" s="13" t="s">
        <v>77</v>
      </c>
      <c r="AW1928" s="13" t="s">
        <v>34</v>
      </c>
      <c r="AX1928" s="13" t="s">
        <v>73</v>
      </c>
      <c r="AY1928" s="244" t="s">
        <v>149</v>
      </c>
    </row>
    <row r="1929" s="14" customFormat="1">
      <c r="A1929" s="14"/>
      <c r="B1929" s="245"/>
      <c r="C1929" s="246"/>
      <c r="D1929" s="236" t="s">
        <v>161</v>
      </c>
      <c r="E1929" s="247" t="s">
        <v>21</v>
      </c>
      <c r="F1929" s="248" t="s">
        <v>2073</v>
      </c>
      <c r="G1929" s="246"/>
      <c r="H1929" s="249">
        <v>28.140000000000001</v>
      </c>
      <c r="I1929" s="250"/>
      <c r="J1929" s="246"/>
      <c r="K1929" s="246"/>
      <c r="L1929" s="251"/>
      <c r="M1929" s="252"/>
      <c r="N1929" s="253"/>
      <c r="O1929" s="253"/>
      <c r="P1929" s="253"/>
      <c r="Q1929" s="253"/>
      <c r="R1929" s="253"/>
      <c r="S1929" s="253"/>
      <c r="T1929" s="254"/>
      <c r="U1929" s="14"/>
      <c r="V1929" s="14"/>
      <c r="W1929" s="14"/>
      <c r="X1929" s="14"/>
      <c r="Y1929" s="14"/>
      <c r="Z1929" s="14"/>
      <c r="AA1929" s="14"/>
      <c r="AB1929" s="14"/>
      <c r="AC1929" s="14"/>
      <c r="AD1929" s="14"/>
      <c r="AE1929" s="14"/>
      <c r="AT1929" s="255" t="s">
        <v>161</v>
      </c>
      <c r="AU1929" s="255" t="s">
        <v>81</v>
      </c>
      <c r="AV1929" s="14" t="s">
        <v>81</v>
      </c>
      <c r="AW1929" s="14" t="s">
        <v>34</v>
      </c>
      <c r="AX1929" s="14" t="s">
        <v>73</v>
      </c>
      <c r="AY1929" s="255" t="s">
        <v>149</v>
      </c>
    </row>
    <row r="1930" s="14" customFormat="1">
      <c r="A1930" s="14"/>
      <c r="B1930" s="245"/>
      <c r="C1930" s="246"/>
      <c r="D1930" s="236" t="s">
        <v>161</v>
      </c>
      <c r="E1930" s="247" t="s">
        <v>21</v>
      </c>
      <c r="F1930" s="248" t="s">
        <v>2074</v>
      </c>
      <c r="G1930" s="246"/>
      <c r="H1930" s="249">
        <v>0.71399999999999997</v>
      </c>
      <c r="I1930" s="250"/>
      <c r="J1930" s="246"/>
      <c r="K1930" s="246"/>
      <c r="L1930" s="251"/>
      <c r="M1930" s="252"/>
      <c r="N1930" s="253"/>
      <c r="O1930" s="253"/>
      <c r="P1930" s="253"/>
      <c r="Q1930" s="253"/>
      <c r="R1930" s="253"/>
      <c r="S1930" s="253"/>
      <c r="T1930" s="254"/>
      <c r="U1930" s="14"/>
      <c r="V1930" s="14"/>
      <c r="W1930" s="14"/>
      <c r="X1930" s="14"/>
      <c r="Y1930" s="14"/>
      <c r="Z1930" s="14"/>
      <c r="AA1930" s="14"/>
      <c r="AB1930" s="14"/>
      <c r="AC1930" s="14"/>
      <c r="AD1930" s="14"/>
      <c r="AE1930" s="14"/>
      <c r="AT1930" s="255" t="s">
        <v>161</v>
      </c>
      <c r="AU1930" s="255" t="s">
        <v>81</v>
      </c>
      <c r="AV1930" s="14" t="s">
        <v>81</v>
      </c>
      <c r="AW1930" s="14" t="s">
        <v>34</v>
      </c>
      <c r="AX1930" s="14" t="s">
        <v>73</v>
      </c>
      <c r="AY1930" s="255" t="s">
        <v>149</v>
      </c>
    </row>
    <row r="1931" s="14" customFormat="1">
      <c r="A1931" s="14"/>
      <c r="B1931" s="245"/>
      <c r="C1931" s="246"/>
      <c r="D1931" s="236" t="s">
        <v>161</v>
      </c>
      <c r="E1931" s="247" t="s">
        <v>21</v>
      </c>
      <c r="F1931" s="248" t="s">
        <v>2075</v>
      </c>
      <c r="G1931" s="246"/>
      <c r="H1931" s="249">
        <v>0.63</v>
      </c>
      <c r="I1931" s="250"/>
      <c r="J1931" s="246"/>
      <c r="K1931" s="246"/>
      <c r="L1931" s="251"/>
      <c r="M1931" s="252"/>
      <c r="N1931" s="253"/>
      <c r="O1931" s="253"/>
      <c r="P1931" s="253"/>
      <c r="Q1931" s="253"/>
      <c r="R1931" s="253"/>
      <c r="S1931" s="253"/>
      <c r="T1931" s="254"/>
      <c r="U1931" s="14"/>
      <c r="V1931" s="14"/>
      <c r="W1931" s="14"/>
      <c r="X1931" s="14"/>
      <c r="Y1931" s="14"/>
      <c r="Z1931" s="14"/>
      <c r="AA1931" s="14"/>
      <c r="AB1931" s="14"/>
      <c r="AC1931" s="14"/>
      <c r="AD1931" s="14"/>
      <c r="AE1931" s="14"/>
      <c r="AT1931" s="255" t="s">
        <v>161</v>
      </c>
      <c r="AU1931" s="255" t="s">
        <v>81</v>
      </c>
      <c r="AV1931" s="14" t="s">
        <v>81</v>
      </c>
      <c r="AW1931" s="14" t="s">
        <v>34</v>
      </c>
      <c r="AX1931" s="14" t="s">
        <v>73</v>
      </c>
      <c r="AY1931" s="255" t="s">
        <v>149</v>
      </c>
    </row>
    <row r="1932" s="14" customFormat="1">
      <c r="A1932" s="14"/>
      <c r="B1932" s="245"/>
      <c r="C1932" s="246"/>
      <c r="D1932" s="236" t="s">
        <v>161</v>
      </c>
      <c r="E1932" s="247" t="s">
        <v>21</v>
      </c>
      <c r="F1932" s="248" t="s">
        <v>2076</v>
      </c>
      <c r="G1932" s="246"/>
      <c r="H1932" s="249">
        <v>0.83999999999999997</v>
      </c>
      <c r="I1932" s="250"/>
      <c r="J1932" s="246"/>
      <c r="K1932" s="246"/>
      <c r="L1932" s="251"/>
      <c r="M1932" s="252"/>
      <c r="N1932" s="253"/>
      <c r="O1932" s="253"/>
      <c r="P1932" s="253"/>
      <c r="Q1932" s="253"/>
      <c r="R1932" s="253"/>
      <c r="S1932" s="253"/>
      <c r="T1932" s="254"/>
      <c r="U1932" s="14"/>
      <c r="V1932" s="14"/>
      <c r="W1932" s="14"/>
      <c r="X1932" s="14"/>
      <c r="Y1932" s="14"/>
      <c r="Z1932" s="14"/>
      <c r="AA1932" s="14"/>
      <c r="AB1932" s="14"/>
      <c r="AC1932" s="14"/>
      <c r="AD1932" s="14"/>
      <c r="AE1932" s="14"/>
      <c r="AT1932" s="255" t="s">
        <v>161</v>
      </c>
      <c r="AU1932" s="255" t="s">
        <v>81</v>
      </c>
      <c r="AV1932" s="14" t="s">
        <v>81</v>
      </c>
      <c r="AW1932" s="14" t="s">
        <v>34</v>
      </c>
      <c r="AX1932" s="14" t="s">
        <v>73</v>
      </c>
      <c r="AY1932" s="255" t="s">
        <v>149</v>
      </c>
    </row>
    <row r="1933" s="14" customFormat="1">
      <c r="A1933" s="14"/>
      <c r="B1933" s="245"/>
      <c r="C1933" s="246"/>
      <c r="D1933" s="236" t="s">
        <v>161</v>
      </c>
      <c r="E1933" s="247" t="s">
        <v>21</v>
      </c>
      <c r="F1933" s="248" t="s">
        <v>2077</v>
      </c>
      <c r="G1933" s="246"/>
      <c r="H1933" s="249">
        <v>0.36799999999999999</v>
      </c>
      <c r="I1933" s="250"/>
      <c r="J1933" s="246"/>
      <c r="K1933" s="246"/>
      <c r="L1933" s="251"/>
      <c r="M1933" s="252"/>
      <c r="N1933" s="253"/>
      <c r="O1933" s="253"/>
      <c r="P1933" s="253"/>
      <c r="Q1933" s="253"/>
      <c r="R1933" s="253"/>
      <c r="S1933" s="253"/>
      <c r="T1933" s="254"/>
      <c r="U1933" s="14"/>
      <c r="V1933" s="14"/>
      <c r="W1933" s="14"/>
      <c r="X1933" s="14"/>
      <c r="Y1933" s="14"/>
      <c r="Z1933" s="14"/>
      <c r="AA1933" s="14"/>
      <c r="AB1933" s="14"/>
      <c r="AC1933" s="14"/>
      <c r="AD1933" s="14"/>
      <c r="AE1933" s="14"/>
      <c r="AT1933" s="255" t="s">
        <v>161</v>
      </c>
      <c r="AU1933" s="255" t="s">
        <v>81</v>
      </c>
      <c r="AV1933" s="14" t="s">
        <v>81</v>
      </c>
      <c r="AW1933" s="14" t="s">
        <v>34</v>
      </c>
      <c r="AX1933" s="14" t="s">
        <v>73</v>
      </c>
      <c r="AY1933" s="255" t="s">
        <v>149</v>
      </c>
    </row>
    <row r="1934" s="14" customFormat="1">
      <c r="A1934" s="14"/>
      <c r="B1934" s="245"/>
      <c r="C1934" s="246"/>
      <c r="D1934" s="236" t="s">
        <v>161</v>
      </c>
      <c r="E1934" s="247" t="s">
        <v>21</v>
      </c>
      <c r="F1934" s="248" t="s">
        <v>2078</v>
      </c>
      <c r="G1934" s="246"/>
      <c r="H1934" s="249">
        <v>0.20999999999999999</v>
      </c>
      <c r="I1934" s="250"/>
      <c r="J1934" s="246"/>
      <c r="K1934" s="246"/>
      <c r="L1934" s="251"/>
      <c r="M1934" s="252"/>
      <c r="N1934" s="253"/>
      <c r="O1934" s="253"/>
      <c r="P1934" s="253"/>
      <c r="Q1934" s="253"/>
      <c r="R1934" s="253"/>
      <c r="S1934" s="253"/>
      <c r="T1934" s="254"/>
      <c r="U1934" s="14"/>
      <c r="V1934" s="14"/>
      <c r="W1934" s="14"/>
      <c r="X1934" s="14"/>
      <c r="Y1934" s="14"/>
      <c r="Z1934" s="14"/>
      <c r="AA1934" s="14"/>
      <c r="AB1934" s="14"/>
      <c r="AC1934" s="14"/>
      <c r="AD1934" s="14"/>
      <c r="AE1934" s="14"/>
      <c r="AT1934" s="255" t="s">
        <v>161</v>
      </c>
      <c r="AU1934" s="255" t="s">
        <v>81</v>
      </c>
      <c r="AV1934" s="14" t="s">
        <v>81</v>
      </c>
      <c r="AW1934" s="14" t="s">
        <v>34</v>
      </c>
      <c r="AX1934" s="14" t="s">
        <v>73</v>
      </c>
      <c r="AY1934" s="255" t="s">
        <v>149</v>
      </c>
    </row>
    <row r="1935" s="14" customFormat="1">
      <c r="A1935" s="14"/>
      <c r="B1935" s="245"/>
      <c r="C1935" s="246"/>
      <c r="D1935" s="236" t="s">
        <v>161</v>
      </c>
      <c r="E1935" s="247" t="s">
        <v>21</v>
      </c>
      <c r="F1935" s="248" t="s">
        <v>2078</v>
      </c>
      <c r="G1935" s="246"/>
      <c r="H1935" s="249">
        <v>0.20999999999999999</v>
      </c>
      <c r="I1935" s="250"/>
      <c r="J1935" s="246"/>
      <c r="K1935" s="246"/>
      <c r="L1935" s="251"/>
      <c r="M1935" s="252"/>
      <c r="N1935" s="253"/>
      <c r="O1935" s="253"/>
      <c r="P1935" s="253"/>
      <c r="Q1935" s="253"/>
      <c r="R1935" s="253"/>
      <c r="S1935" s="253"/>
      <c r="T1935" s="254"/>
      <c r="U1935" s="14"/>
      <c r="V1935" s="14"/>
      <c r="W1935" s="14"/>
      <c r="X1935" s="14"/>
      <c r="Y1935" s="14"/>
      <c r="Z1935" s="14"/>
      <c r="AA1935" s="14"/>
      <c r="AB1935" s="14"/>
      <c r="AC1935" s="14"/>
      <c r="AD1935" s="14"/>
      <c r="AE1935" s="14"/>
      <c r="AT1935" s="255" t="s">
        <v>161</v>
      </c>
      <c r="AU1935" s="255" t="s">
        <v>81</v>
      </c>
      <c r="AV1935" s="14" t="s">
        <v>81</v>
      </c>
      <c r="AW1935" s="14" t="s">
        <v>34</v>
      </c>
      <c r="AX1935" s="14" t="s">
        <v>73</v>
      </c>
      <c r="AY1935" s="255" t="s">
        <v>149</v>
      </c>
    </row>
    <row r="1936" s="14" customFormat="1">
      <c r="A1936" s="14"/>
      <c r="B1936" s="245"/>
      <c r="C1936" s="246"/>
      <c r="D1936" s="236" t="s">
        <v>161</v>
      </c>
      <c r="E1936" s="247" t="s">
        <v>21</v>
      </c>
      <c r="F1936" s="248" t="s">
        <v>2078</v>
      </c>
      <c r="G1936" s="246"/>
      <c r="H1936" s="249">
        <v>0.20999999999999999</v>
      </c>
      <c r="I1936" s="250"/>
      <c r="J1936" s="246"/>
      <c r="K1936" s="246"/>
      <c r="L1936" s="251"/>
      <c r="M1936" s="252"/>
      <c r="N1936" s="253"/>
      <c r="O1936" s="253"/>
      <c r="P1936" s="253"/>
      <c r="Q1936" s="253"/>
      <c r="R1936" s="253"/>
      <c r="S1936" s="253"/>
      <c r="T1936" s="254"/>
      <c r="U1936" s="14"/>
      <c r="V1936" s="14"/>
      <c r="W1936" s="14"/>
      <c r="X1936" s="14"/>
      <c r="Y1936" s="14"/>
      <c r="Z1936" s="14"/>
      <c r="AA1936" s="14"/>
      <c r="AB1936" s="14"/>
      <c r="AC1936" s="14"/>
      <c r="AD1936" s="14"/>
      <c r="AE1936" s="14"/>
      <c r="AT1936" s="255" t="s">
        <v>161</v>
      </c>
      <c r="AU1936" s="255" t="s">
        <v>81</v>
      </c>
      <c r="AV1936" s="14" t="s">
        <v>81</v>
      </c>
      <c r="AW1936" s="14" t="s">
        <v>34</v>
      </c>
      <c r="AX1936" s="14" t="s">
        <v>73</v>
      </c>
      <c r="AY1936" s="255" t="s">
        <v>149</v>
      </c>
    </row>
    <row r="1937" s="14" customFormat="1">
      <c r="A1937" s="14"/>
      <c r="B1937" s="245"/>
      <c r="C1937" s="246"/>
      <c r="D1937" s="236" t="s">
        <v>161</v>
      </c>
      <c r="E1937" s="247" t="s">
        <v>21</v>
      </c>
      <c r="F1937" s="248" t="s">
        <v>2079</v>
      </c>
      <c r="G1937" s="246"/>
      <c r="H1937" s="249">
        <v>3.7799999999999998</v>
      </c>
      <c r="I1937" s="250"/>
      <c r="J1937" s="246"/>
      <c r="K1937" s="246"/>
      <c r="L1937" s="251"/>
      <c r="M1937" s="252"/>
      <c r="N1937" s="253"/>
      <c r="O1937" s="253"/>
      <c r="P1937" s="253"/>
      <c r="Q1937" s="253"/>
      <c r="R1937" s="253"/>
      <c r="S1937" s="253"/>
      <c r="T1937" s="254"/>
      <c r="U1937" s="14"/>
      <c r="V1937" s="14"/>
      <c r="W1937" s="14"/>
      <c r="X1937" s="14"/>
      <c r="Y1937" s="14"/>
      <c r="Z1937" s="14"/>
      <c r="AA1937" s="14"/>
      <c r="AB1937" s="14"/>
      <c r="AC1937" s="14"/>
      <c r="AD1937" s="14"/>
      <c r="AE1937" s="14"/>
      <c r="AT1937" s="255" t="s">
        <v>161</v>
      </c>
      <c r="AU1937" s="255" t="s">
        <v>81</v>
      </c>
      <c r="AV1937" s="14" t="s">
        <v>81</v>
      </c>
      <c r="AW1937" s="14" t="s">
        <v>34</v>
      </c>
      <c r="AX1937" s="14" t="s">
        <v>73</v>
      </c>
      <c r="AY1937" s="255" t="s">
        <v>149</v>
      </c>
    </row>
    <row r="1938" s="14" customFormat="1">
      <c r="A1938" s="14"/>
      <c r="B1938" s="245"/>
      <c r="C1938" s="246"/>
      <c r="D1938" s="236" t="s">
        <v>161</v>
      </c>
      <c r="E1938" s="247" t="s">
        <v>21</v>
      </c>
      <c r="F1938" s="248" t="s">
        <v>2080</v>
      </c>
      <c r="G1938" s="246"/>
      <c r="H1938" s="249">
        <v>0.57799999999999996</v>
      </c>
      <c r="I1938" s="250"/>
      <c r="J1938" s="246"/>
      <c r="K1938" s="246"/>
      <c r="L1938" s="251"/>
      <c r="M1938" s="252"/>
      <c r="N1938" s="253"/>
      <c r="O1938" s="253"/>
      <c r="P1938" s="253"/>
      <c r="Q1938" s="253"/>
      <c r="R1938" s="253"/>
      <c r="S1938" s="253"/>
      <c r="T1938" s="254"/>
      <c r="U1938" s="14"/>
      <c r="V1938" s="14"/>
      <c r="W1938" s="14"/>
      <c r="X1938" s="14"/>
      <c r="Y1938" s="14"/>
      <c r="Z1938" s="14"/>
      <c r="AA1938" s="14"/>
      <c r="AB1938" s="14"/>
      <c r="AC1938" s="14"/>
      <c r="AD1938" s="14"/>
      <c r="AE1938" s="14"/>
      <c r="AT1938" s="255" t="s">
        <v>161</v>
      </c>
      <c r="AU1938" s="255" t="s">
        <v>81</v>
      </c>
      <c r="AV1938" s="14" t="s">
        <v>81</v>
      </c>
      <c r="AW1938" s="14" t="s">
        <v>34</v>
      </c>
      <c r="AX1938" s="14" t="s">
        <v>73</v>
      </c>
      <c r="AY1938" s="255" t="s">
        <v>149</v>
      </c>
    </row>
    <row r="1939" s="15" customFormat="1">
      <c r="A1939" s="15"/>
      <c r="B1939" s="256"/>
      <c r="C1939" s="257"/>
      <c r="D1939" s="236" t="s">
        <v>161</v>
      </c>
      <c r="E1939" s="258" t="s">
        <v>21</v>
      </c>
      <c r="F1939" s="259" t="s">
        <v>164</v>
      </c>
      <c r="G1939" s="257"/>
      <c r="H1939" s="260">
        <v>35.68</v>
      </c>
      <c r="I1939" s="261"/>
      <c r="J1939" s="257"/>
      <c r="K1939" s="257"/>
      <c r="L1939" s="262"/>
      <c r="M1939" s="263"/>
      <c r="N1939" s="264"/>
      <c r="O1939" s="264"/>
      <c r="P1939" s="264"/>
      <c r="Q1939" s="264"/>
      <c r="R1939" s="264"/>
      <c r="S1939" s="264"/>
      <c r="T1939" s="265"/>
      <c r="U1939" s="15"/>
      <c r="V1939" s="15"/>
      <c r="W1939" s="15"/>
      <c r="X1939" s="15"/>
      <c r="Y1939" s="15"/>
      <c r="Z1939" s="15"/>
      <c r="AA1939" s="15"/>
      <c r="AB1939" s="15"/>
      <c r="AC1939" s="15"/>
      <c r="AD1939" s="15"/>
      <c r="AE1939" s="15"/>
      <c r="AT1939" s="266" t="s">
        <v>161</v>
      </c>
      <c r="AU1939" s="266" t="s">
        <v>81</v>
      </c>
      <c r="AV1939" s="15" t="s">
        <v>157</v>
      </c>
      <c r="AW1939" s="15" t="s">
        <v>34</v>
      </c>
      <c r="AX1939" s="15" t="s">
        <v>77</v>
      </c>
      <c r="AY1939" s="266" t="s">
        <v>149</v>
      </c>
    </row>
    <row r="1940" s="2" customFormat="1" ht="24.15" customHeight="1">
      <c r="A1940" s="41"/>
      <c r="B1940" s="42"/>
      <c r="C1940" s="278" t="s">
        <v>2081</v>
      </c>
      <c r="D1940" s="278" t="s">
        <v>229</v>
      </c>
      <c r="E1940" s="279" t="s">
        <v>1972</v>
      </c>
      <c r="F1940" s="280" t="s">
        <v>1973</v>
      </c>
      <c r="G1940" s="281" t="s">
        <v>155</v>
      </c>
      <c r="H1940" s="282">
        <v>132.34899999999999</v>
      </c>
      <c r="I1940" s="283"/>
      <c r="J1940" s="284">
        <f>ROUND(I1940*H1940,2)</f>
        <v>0</v>
      </c>
      <c r="K1940" s="280" t="s">
        <v>156</v>
      </c>
      <c r="L1940" s="285"/>
      <c r="M1940" s="286" t="s">
        <v>21</v>
      </c>
      <c r="N1940" s="287" t="s">
        <v>44</v>
      </c>
      <c r="O1940" s="87"/>
      <c r="P1940" s="225">
        <f>O1940*H1940</f>
        <v>0</v>
      </c>
      <c r="Q1940" s="225">
        <v>0.0048599999999999997</v>
      </c>
      <c r="R1940" s="225">
        <f>Q1940*H1940</f>
        <v>0.64321613999999994</v>
      </c>
      <c r="S1940" s="225">
        <v>0</v>
      </c>
      <c r="T1940" s="226">
        <f>S1940*H1940</f>
        <v>0</v>
      </c>
      <c r="U1940" s="41"/>
      <c r="V1940" s="41"/>
      <c r="W1940" s="41"/>
      <c r="X1940" s="41"/>
      <c r="Y1940" s="41"/>
      <c r="Z1940" s="41"/>
      <c r="AA1940" s="41"/>
      <c r="AB1940" s="41"/>
      <c r="AC1940" s="41"/>
      <c r="AD1940" s="41"/>
      <c r="AE1940" s="41"/>
      <c r="AR1940" s="227" t="s">
        <v>328</v>
      </c>
      <c r="AT1940" s="227" t="s">
        <v>229</v>
      </c>
      <c r="AU1940" s="227" t="s">
        <v>81</v>
      </c>
      <c r="AY1940" s="20" t="s">
        <v>149</v>
      </c>
      <c r="BE1940" s="228">
        <f>IF(N1940="základní",J1940,0)</f>
        <v>0</v>
      </c>
      <c r="BF1940" s="228">
        <f>IF(N1940="snížená",J1940,0)</f>
        <v>0</v>
      </c>
      <c r="BG1940" s="228">
        <f>IF(N1940="zákl. přenesená",J1940,0)</f>
        <v>0</v>
      </c>
      <c r="BH1940" s="228">
        <f>IF(N1940="sníž. přenesená",J1940,0)</f>
        <v>0</v>
      </c>
      <c r="BI1940" s="228">
        <f>IF(N1940="nulová",J1940,0)</f>
        <v>0</v>
      </c>
      <c r="BJ1940" s="20" t="s">
        <v>77</v>
      </c>
      <c r="BK1940" s="228">
        <f>ROUND(I1940*H1940,2)</f>
        <v>0</v>
      </c>
      <c r="BL1940" s="20" t="s">
        <v>256</v>
      </c>
      <c r="BM1940" s="227" t="s">
        <v>2082</v>
      </c>
    </row>
    <row r="1941" s="13" customFormat="1">
      <c r="A1941" s="13"/>
      <c r="B1941" s="234"/>
      <c r="C1941" s="235"/>
      <c r="D1941" s="236" t="s">
        <v>161</v>
      </c>
      <c r="E1941" s="237" t="s">
        <v>21</v>
      </c>
      <c r="F1941" s="238" t="s">
        <v>2009</v>
      </c>
      <c r="G1941" s="235"/>
      <c r="H1941" s="237" t="s">
        <v>21</v>
      </c>
      <c r="I1941" s="239"/>
      <c r="J1941" s="235"/>
      <c r="K1941" s="235"/>
      <c r="L1941" s="240"/>
      <c r="M1941" s="241"/>
      <c r="N1941" s="242"/>
      <c r="O1941" s="242"/>
      <c r="P1941" s="242"/>
      <c r="Q1941" s="242"/>
      <c r="R1941" s="242"/>
      <c r="S1941" s="242"/>
      <c r="T1941" s="243"/>
      <c r="U1941" s="13"/>
      <c r="V1941" s="13"/>
      <c r="W1941" s="13"/>
      <c r="X1941" s="13"/>
      <c r="Y1941" s="13"/>
      <c r="Z1941" s="13"/>
      <c r="AA1941" s="13"/>
      <c r="AB1941" s="13"/>
      <c r="AC1941" s="13"/>
      <c r="AD1941" s="13"/>
      <c r="AE1941" s="13"/>
      <c r="AT1941" s="244" t="s">
        <v>161</v>
      </c>
      <c r="AU1941" s="244" t="s">
        <v>81</v>
      </c>
      <c r="AV1941" s="13" t="s">
        <v>77</v>
      </c>
      <c r="AW1941" s="13" t="s">
        <v>34</v>
      </c>
      <c r="AX1941" s="13" t="s">
        <v>73</v>
      </c>
      <c r="AY1941" s="244" t="s">
        <v>149</v>
      </c>
    </row>
    <row r="1942" s="13" customFormat="1">
      <c r="A1942" s="13"/>
      <c r="B1942" s="234"/>
      <c r="C1942" s="235"/>
      <c r="D1942" s="236" t="s">
        <v>161</v>
      </c>
      <c r="E1942" s="237" t="s">
        <v>21</v>
      </c>
      <c r="F1942" s="238" t="s">
        <v>2010</v>
      </c>
      <c r="G1942" s="235"/>
      <c r="H1942" s="237" t="s">
        <v>21</v>
      </c>
      <c r="I1942" s="239"/>
      <c r="J1942" s="235"/>
      <c r="K1942" s="235"/>
      <c r="L1942" s="240"/>
      <c r="M1942" s="241"/>
      <c r="N1942" s="242"/>
      <c r="O1942" s="242"/>
      <c r="P1942" s="242"/>
      <c r="Q1942" s="242"/>
      <c r="R1942" s="242"/>
      <c r="S1942" s="242"/>
      <c r="T1942" s="243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T1942" s="244" t="s">
        <v>161</v>
      </c>
      <c r="AU1942" s="244" t="s">
        <v>81</v>
      </c>
      <c r="AV1942" s="13" t="s">
        <v>77</v>
      </c>
      <c r="AW1942" s="13" t="s">
        <v>34</v>
      </c>
      <c r="AX1942" s="13" t="s">
        <v>73</v>
      </c>
      <c r="AY1942" s="244" t="s">
        <v>149</v>
      </c>
    </row>
    <row r="1943" s="13" customFormat="1">
      <c r="A1943" s="13"/>
      <c r="B1943" s="234"/>
      <c r="C1943" s="235"/>
      <c r="D1943" s="236" t="s">
        <v>161</v>
      </c>
      <c r="E1943" s="237" t="s">
        <v>21</v>
      </c>
      <c r="F1943" s="238" t="s">
        <v>2011</v>
      </c>
      <c r="G1943" s="235"/>
      <c r="H1943" s="237" t="s">
        <v>21</v>
      </c>
      <c r="I1943" s="239"/>
      <c r="J1943" s="235"/>
      <c r="K1943" s="235"/>
      <c r="L1943" s="240"/>
      <c r="M1943" s="241"/>
      <c r="N1943" s="242"/>
      <c r="O1943" s="242"/>
      <c r="P1943" s="242"/>
      <c r="Q1943" s="242"/>
      <c r="R1943" s="242"/>
      <c r="S1943" s="242"/>
      <c r="T1943" s="243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T1943" s="244" t="s">
        <v>161</v>
      </c>
      <c r="AU1943" s="244" t="s">
        <v>81</v>
      </c>
      <c r="AV1943" s="13" t="s">
        <v>77</v>
      </c>
      <c r="AW1943" s="13" t="s">
        <v>34</v>
      </c>
      <c r="AX1943" s="13" t="s">
        <v>73</v>
      </c>
      <c r="AY1943" s="244" t="s">
        <v>149</v>
      </c>
    </row>
    <row r="1944" s="14" customFormat="1">
      <c r="A1944" s="14"/>
      <c r="B1944" s="245"/>
      <c r="C1944" s="246"/>
      <c r="D1944" s="236" t="s">
        <v>161</v>
      </c>
      <c r="E1944" s="247" t="s">
        <v>21</v>
      </c>
      <c r="F1944" s="248" t="s">
        <v>2083</v>
      </c>
      <c r="G1944" s="246"/>
      <c r="H1944" s="249">
        <v>110.988</v>
      </c>
      <c r="I1944" s="250"/>
      <c r="J1944" s="246"/>
      <c r="K1944" s="246"/>
      <c r="L1944" s="251"/>
      <c r="M1944" s="252"/>
      <c r="N1944" s="253"/>
      <c r="O1944" s="253"/>
      <c r="P1944" s="253"/>
      <c r="Q1944" s="253"/>
      <c r="R1944" s="253"/>
      <c r="S1944" s="253"/>
      <c r="T1944" s="254"/>
      <c r="U1944" s="14"/>
      <c r="V1944" s="14"/>
      <c r="W1944" s="14"/>
      <c r="X1944" s="14"/>
      <c r="Y1944" s="14"/>
      <c r="Z1944" s="14"/>
      <c r="AA1944" s="14"/>
      <c r="AB1944" s="14"/>
      <c r="AC1944" s="14"/>
      <c r="AD1944" s="14"/>
      <c r="AE1944" s="14"/>
      <c r="AT1944" s="255" t="s">
        <v>161</v>
      </c>
      <c r="AU1944" s="255" t="s">
        <v>81</v>
      </c>
      <c r="AV1944" s="14" t="s">
        <v>81</v>
      </c>
      <c r="AW1944" s="14" t="s">
        <v>34</v>
      </c>
      <c r="AX1944" s="14" t="s">
        <v>73</v>
      </c>
      <c r="AY1944" s="255" t="s">
        <v>149</v>
      </c>
    </row>
    <row r="1945" s="14" customFormat="1">
      <c r="A1945" s="14"/>
      <c r="B1945" s="245"/>
      <c r="C1945" s="246"/>
      <c r="D1945" s="236" t="s">
        <v>161</v>
      </c>
      <c r="E1945" s="247" t="s">
        <v>21</v>
      </c>
      <c r="F1945" s="248" t="s">
        <v>2084</v>
      </c>
      <c r="G1945" s="246"/>
      <c r="H1945" s="249">
        <v>4.3090000000000002</v>
      </c>
      <c r="I1945" s="250"/>
      <c r="J1945" s="246"/>
      <c r="K1945" s="246"/>
      <c r="L1945" s="251"/>
      <c r="M1945" s="252"/>
      <c r="N1945" s="253"/>
      <c r="O1945" s="253"/>
      <c r="P1945" s="253"/>
      <c r="Q1945" s="253"/>
      <c r="R1945" s="253"/>
      <c r="S1945" s="253"/>
      <c r="T1945" s="254"/>
      <c r="U1945" s="14"/>
      <c r="V1945" s="14"/>
      <c r="W1945" s="14"/>
      <c r="X1945" s="14"/>
      <c r="Y1945" s="14"/>
      <c r="Z1945" s="14"/>
      <c r="AA1945" s="14"/>
      <c r="AB1945" s="14"/>
      <c r="AC1945" s="14"/>
      <c r="AD1945" s="14"/>
      <c r="AE1945" s="14"/>
      <c r="AT1945" s="255" t="s">
        <v>161</v>
      </c>
      <c r="AU1945" s="255" t="s">
        <v>81</v>
      </c>
      <c r="AV1945" s="14" t="s">
        <v>81</v>
      </c>
      <c r="AW1945" s="14" t="s">
        <v>34</v>
      </c>
      <c r="AX1945" s="14" t="s">
        <v>73</v>
      </c>
      <c r="AY1945" s="255" t="s">
        <v>149</v>
      </c>
    </row>
    <row r="1946" s="14" customFormat="1">
      <c r="A1946" s="14"/>
      <c r="B1946" s="245"/>
      <c r="C1946" s="246"/>
      <c r="D1946" s="236" t="s">
        <v>161</v>
      </c>
      <c r="E1946" s="247" t="s">
        <v>21</v>
      </c>
      <c r="F1946" s="248" t="s">
        <v>2085</v>
      </c>
      <c r="G1946" s="246"/>
      <c r="H1946" s="249">
        <v>6.8040000000000003</v>
      </c>
      <c r="I1946" s="250"/>
      <c r="J1946" s="246"/>
      <c r="K1946" s="246"/>
      <c r="L1946" s="251"/>
      <c r="M1946" s="252"/>
      <c r="N1946" s="253"/>
      <c r="O1946" s="253"/>
      <c r="P1946" s="253"/>
      <c r="Q1946" s="253"/>
      <c r="R1946" s="253"/>
      <c r="S1946" s="253"/>
      <c r="T1946" s="254"/>
      <c r="U1946" s="14"/>
      <c r="V1946" s="14"/>
      <c r="W1946" s="14"/>
      <c r="X1946" s="14"/>
      <c r="Y1946" s="14"/>
      <c r="Z1946" s="14"/>
      <c r="AA1946" s="14"/>
      <c r="AB1946" s="14"/>
      <c r="AC1946" s="14"/>
      <c r="AD1946" s="14"/>
      <c r="AE1946" s="14"/>
      <c r="AT1946" s="255" t="s">
        <v>161</v>
      </c>
      <c r="AU1946" s="255" t="s">
        <v>81</v>
      </c>
      <c r="AV1946" s="14" t="s">
        <v>81</v>
      </c>
      <c r="AW1946" s="14" t="s">
        <v>34</v>
      </c>
      <c r="AX1946" s="14" t="s">
        <v>73</v>
      </c>
      <c r="AY1946" s="255" t="s">
        <v>149</v>
      </c>
    </row>
    <row r="1947" s="14" customFormat="1">
      <c r="A1947" s="14"/>
      <c r="B1947" s="245"/>
      <c r="C1947" s="246"/>
      <c r="D1947" s="236" t="s">
        <v>161</v>
      </c>
      <c r="E1947" s="247" t="s">
        <v>21</v>
      </c>
      <c r="F1947" s="248" t="s">
        <v>2086</v>
      </c>
      <c r="G1947" s="246"/>
      <c r="H1947" s="249">
        <v>-2.835</v>
      </c>
      <c r="I1947" s="250"/>
      <c r="J1947" s="246"/>
      <c r="K1947" s="246"/>
      <c r="L1947" s="251"/>
      <c r="M1947" s="252"/>
      <c r="N1947" s="253"/>
      <c r="O1947" s="253"/>
      <c r="P1947" s="253"/>
      <c r="Q1947" s="253"/>
      <c r="R1947" s="253"/>
      <c r="S1947" s="253"/>
      <c r="T1947" s="254"/>
      <c r="U1947" s="14"/>
      <c r="V1947" s="14"/>
      <c r="W1947" s="14"/>
      <c r="X1947" s="14"/>
      <c r="Y1947" s="14"/>
      <c r="Z1947" s="14"/>
      <c r="AA1947" s="14"/>
      <c r="AB1947" s="14"/>
      <c r="AC1947" s="14"/>
      <c r="AD1947" s="14"/>
      <c r="AE1947" s="14"/>
      <c r="AT1947" s="255" t="s">
        <v>161</v>
      </c>
      <c r="AU1947" s="255" t="s">
        <v>81</v>
      </c>
      <c r="AV1947" s="14" t="s">
        <v>81</v>
      </c>
      <c r="AW1947" s="14" t="s">
        <v>34</v>
      </c>
      <c r="AX1947" s="14" t="s">
        <v>73</v>
      </c>
      <c r="AY1947" s="255" t="s">
        <v>149</v>
      </c>
    </row>
    <row r="1948" s="13" customFormat="1">
      <c r="A1948" s="13"/>
      <c r="B1948" s="234"/>
      <c r="C1948" s="235"/>
      <c r="D1948" s="236" t="s">
        <v>161</v>
      </c>
      <c r="E1948" s="237" t="s">
        <v>21</v>
      </c>
      <c r="F1948" s="238" t="s">
        <v>2016</v>
      </c>
      <c r="G1948" s="235"/>
      <c r="H1948" s="237" t="s">
        <v>21</v>
      </c>
      <c r="I1948" s="239"/>
      <c r="J1948" s="235"/>
      <c r="K1948" s="235"/>
      <c r="L1948" s="240"/>
      <c r="M1948" s="241"/>
      <c r="N1948" s="242"/>
      <c r="O1948" s="242"/>
      <c r="P1948" s="242"/>
      <c r="Q1948" s="242"/>
      <c r="R1948" s="242"/>
      <c r="S1948" s="242"/>
      <c r="T1948" s="243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T1948" s="244" t="s">
        <v>161</v>
      </c>
      <c r="AU1948" s="244" t="s">
        <v>81</v>
      </c>
      <c r="AV1948" s="13" t="s">
        <v>77</v>
      </c>
      <c r="AW1948" s="13" t="s">
        <v>34</v>
      </c>
      <c r="AX1948" s="13" t="s">
        <v>73</v>
      </c>
      <c r="AY1948" s="244" t="s">
        <v>149</v>
      </c>
    </row>
    <row r="1949" s="14" customFormat="1">
      <c r="A1949" s="14"/>
      <c r="B1949" s="245"/>
      <c r="C1949" s="246"/>
      <c r="D1949" s="236" t="s">
        <v>161</v>
      </c>
      <c r="E1949" s="247" t="s">
        <v>21</v>
      </c>
      <c r="F1949" s="248" t="s">
        <v>2087</v>
      </c>
      <c r="G1949" s="246"/>
      <c r="H1949" s="249">
        <v>13.083</v>
      </c>
      <c r="I1949" s="250"/>
      <c r="J1949" s="246"/>
      <c r="K1949" s="246"/>
      <c r="L1949" s="251"/>
      <c r="M1949" s="252"/>
      <c r="N1949" s="253"/>
      <c r="O1949" s="253"/>
      <c r="P1949" s="253"/>
      <c r="Q1949" s="253"/>
      <c r="R1949" s="253"/>
      <c r="S1949" s="253"/>
      <c r="T1949" s="254"/>
      <c r="U1949" s="14"/>
      <c r="V1949" s="14"/>
      <c r="W1949" s="14"/>
      <c r="X1949" s="14"/>
      <c r="Y1949" s="14"/>
      <c r="Z1949" s="14"/>
      <c r="AA1949" s="14"/>
      <c r="AB1949" s="14"/>
      <c r="AC1949" s="14"/>
      <c r="AD1949" s="14"/>
      <c r="AE1949" s="14"/>
      <c r="AT1949" s="255" t="s">
        <v>161</v>
      </c>
      <c r="AU1949" s="255" t="s">
        <v>81</v>
      </c>
      <c r="AV1949" s="14" t="s">
        <v>81</v>
      </c>
      <c r="AW1949" s="14" t="s">
        <v>34</v>
      </c>
      <c r="AX1949" s="14" t="s">
        <v>73</v>
      </c>
      <c r="AY1949" s="255" t="s">
        <v>149</v>
      </c>
    </row>
    <row r="1950" s="15" customFormat="1">
      <c r="A1950" s="15"/>
      <c r="B1950" s="256"/>
      <c r="C1950" s="257"/>
      <c r="D1950" s="236" t="s">
        <v>161</v>
      </c>
      <c r="E1950" s="258" t="s">
        <v>21</v>
      </c>
      <c r="F1950" s="259" t="s">
        <v>164</v>
      </c>
      <c r="G1950" s="257"/>
      <c r="H1950" s="260">
        <v>132.34899999999999</v>
      </c>
      <c r="I1950" s="261"/>
      <c r="J1950" s="257"/>
      <c r="K1950" s="257"/>
      <c r="L1950" s="262"/>
      <c r="M1950" s="263"/>
      <c r="N1950" s="264"/>
      <c r="O1950" s="264"/>
      <c r="P1950" s="264"/>
      <c r="Q1950" s="264"/>
      <c r="R1950" s="264"/>
      <c r="S1950" s="264"/>
      <c r="T1950" s="265"/>
      <c r="U1950" s="15"/>
      <c r="V1950" s="15"/>
      <c r="W1950" s="15"/>
      <c r="X1950" s="15"/>
      <c r="Y1950" s="15"/>
      <c r="Z1950" s="15"/>
      <c r="AA1950" s="15"/>
      <c r="AB1950" s="15"/>
      <c r="AC1950" s="15"/>
      <c r="AD1950" s="15"/>
      <c r="AE1950" s="15"/>
      <c r="AT1950" s="266" t="s">
        <v>161</v>
      </c>
      <c r="AU1950" s="266" t="s">
        <v>81</v>
      </c>
      <c r="AV1950" s="15" t="s">
        <v>157</v>
      </c>
      <c r="AW1950" s="15" t="s">
        <v>34</v>
      </c>
      <c r="AX1950" s="15" t="s">
        <v>77</v>
      </c>
      <c r="AY1950" s="266" t="s">
        <v>149</v>
      </c>
    </row>
    <row r="1951" s="2" customFormat="1" ht="24.15" customHeight="1">
      <c r="A1951" s="41"/>
      <c r="B1951" s="42"/>
      <c r="C1951" s="278" t="s">
        <v>2088</v>
      </c>
      <c r="D1951" s="278" t="s">
        <v>229</v>
      </c>
      <c r="E1951" s="279" t="s">
        <v>2089</v>
      </c>
      <c r="F1951" s="280" t="s">
        <v>2090</v>
      </c>
      <c r="G1951" s="281" t="s">
        <v>155</v>
      </c>
      <c r="H1951" s="282">
        <v>4.3090000000000002</v>
      </c>
      <c r="I1951" s="283"/>
      <c r="J1951" s="284">
        <f>ROUND(I1951*H1951,2)</f>
        <v>0</v>
      </c>
      <c r="K1951" s="280" t="s">
        <v>156</v>
      </c>
      <c r="L1951" s="285"/>
      <c r="M1951" s="286" t="s">
        <v>21</v>
      </c>
      <c r="N1951" s="287" t="s">
        <v>44</v>
      </c>
      <c r="O1951" s="87"/>
      <c r="P1951" s="225">
        <f>O1951*H1951</f>
        <v>0</v>
      </c>
      <c r="Q1951" s="225">
        <v>0.0015200000000000001</v>
      </c>
      <c r="R1951" s="225">
        <f>Q1951*H1951</f>
        <v>0.0065496800000000004</v>
      </c>
      <c r="S1951" s="225">
        <v>0</v>
      </c>
      <c r="T1951" s="226">
        <f>S1951*H1951</f>
        <v>0</v>
      </c>
      <c r="U1951" s="41"/>
      <c r="V1951" s="41"/>
      <c r="W1951" s="41"/>
      <c r="X1951" s="41"/>
      <c r="Y1951" s="41"/>
      <c r="Z1951" s="41"/>
      <c r="AA1951" s="41"/>
      <c r="AB1951" s="41"/>
      <c r="AC1951" s="41"/>
      <c r="AD1951" s="41"/>
      <c r="AE1951" s="41"/>
      <c r="AR1951" s="227" t="s">
        <v>328</v>
      </c>
      <c r="AT1951" s="227" t="s">
        <v>229</v>
      </c>
      <c r="AU1951" s="227" t="s">
        <v>81</v>
      </c>
      <c r="AY1951" s="20" t="s">
        <v>149</v>
      </c>
      <c r="BE1951" s="228">
        <f>IF(N1951="základní",J1951,0)</f>
        <v>0</v>
      </c>
      <c r="BF1951" s="228">
        <f>IF(N1951="snížená",J1951,0)</f>
        <v>0</v>
      </c>
      <c r="BG1951" s="228">
        <f>IF(N1951="zákl. přenesená",J1951,0)</f>
        <v>0</v>
      </c>
      <c r="BH1951" s="228">
        <f>IF(N1951="sníž. přenesená",J1951,0)</f>
        <v>0</v>
      </c>
      <c r="BI1951" s="228">
        <f>IF(N1951="nulová",J1951,0)</f>
        <v>0</v>
      </c>
      <c r="BJ1951" s="20" t="s">
        <v>77</v>
      </c>
      <c r="BK1951" s="228">
        <f>ROUND(I1951*H1951,2)</f>
        <v>0</v>
      </c>
      <c r="BL1951" s="20" t="s">
        <v>256</v>
      </c>
      <c r="BM1951" s="227" t="s">
        <v>2091</v>
      </c>
    </row>
    <row r="1952" s="13" customFormat="1">
      <c r="A1952" s="13"/>
      <c r="B1952" s="234"/>
      <c r="C1952" s="235"/>
      <c r="D1952" s="236" t="s">
        <v>161</v>
      </c>
      <c r="E1952" s="237" t="s">
        <v>21</v>
      </c>
      <c r="F1952" s="238" t="s">
        <v>2009</v>
      </c>
      <c r="G1952" s="235"/>
      <c r="H1952" s="237" t="s">
        <v>21</v>
      </c>
      <c r="I1952" s="239"/>
      <c r="J1952" s="235"/>
      <c r="K1952" s="235"/>
      <c r="L1952" s="240"/>
      <c r="M1952" s="241"/>
      <c r="N1952" s="242"/>
      <c r="O1952" s="242"/>
      <c r="P1952" s="242"/>
      <c r="Q1952" s="242"/>
      <c r="R1952" s="242"/>
      <c r="S1952" s="242"/>
      <c r="T1952" s="243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T1952" s="244" t="s">
        <v>161</v>
      </c>
      <c r="AU1952" s="244" t="s">
        <v>81</v>
      </c>
      <c r="AV1952" s="13" t="s">
        <v>77</v>
      </c>
      <c r="AW1952" s="13" t="s">
        <v>34</v>
      </c>
      <c r="AX1952" s="13" t="s">
        <v>73</v>
      </c>
      <c r="AY1952" s="244" t="s">
        <v>149</v>
      </c>
    </row>
    <row r="1953" s="13" customFormat="1">
      <c r="A1953" s="13"/>
      <c r="B1953" s="234"/>
      <c r="C1953" s="235"/>
      <c r="D1953" s="236" t="s">
        <v>161</v>
      </c>
      <c r="E1953" s="237" t="s">
        <v>21</v>
      </c>
      <c r="F1953" s="238" t="s">
        <v>2092</v>
      </c>
      <c r="G1953" s="235"/>
      <c r="H1953" s="237" t="s">
        <v>21</v>
      </c>
      <c r="I1953" s="239"/>
      <c r="J1953" s="235"/>
      <c r="K1953" s="235"/>
      <c r="L1953" s="240"/>
      <c r="M1953" s="241"/>
      <c r="N1953" s="242"/>
      <c r="O1953" s="242"/>
      <c r="P1953" s="242"/>
      <c r="Q1953" s="242"/>
      <c r="R1953" s="242"/>
      <c r="S1953" s="242"/>
      <c r="T1953" s="243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T1953" s="244" t="s">
        <v>161</v>
      </c>
      <c r="AU1953" s="244" t="s">
        <v>81</v>
      </c>
      <c r="AV1953" s="13" t="s">
        <v>77</v>
      </c>
      <c r="AW1953" s="13" t="s">
        <v>34</v>
      </c>
      <c r="AX1953" s="13" t="s">
        <v>73</v>
      </c>
      <c r="AY1953" s="244" t="s">
        <v>149</v>
      </c>
    </row>
    <row r="1954" s="14" customFormat="1">
      <c r="A1954" s="14"/>
      <c r="B1954" s="245"/>
      <c r="C1954" s="246"/>
      <c r="D1954" s="236" t="s">
        <v>161</v>
      </c>
      <c r="E1954" s="247" t="s">
        <v>21</v>
      </c>
      <c r="F1954" s="248" t="s">
        <v>2084</v>
      </c>
      <c r="G1954" s="246"/>
      <c r="H1954" s="249">
        <v>4.3090000000000002</v>
      </c>
      <c r="I1954" s="250"/>
      <c r="J1954" s="246"/>
      <c r="K1954" s="246"/>
      <c r="L1954" s="251"/>
      <c r="M1954" s="252"/>
      <c r="N1954" s="253"/>
      <c r="O1954" s="253"/>
      <c r="P1954" s="253"/>
      <c r="Q1954" s="253"/>
      <c r="R1954" s="253"/>
      <c r="S1954" s="253"/>
      <c r="T1954" s="254"/>
      <c r="U1954" s="14"/>
      <c r="V1954" s="14"/>
      <c r="W1954" s="14"/>
      <c r="X1954" s="14"/>
      <c r="Y1954" s="14"/>
      <c r="Z1954" s="14"/>
      <c r="AA1954" s="14"/>
      <c r="AB1954" s="14"/>
      <c r="AC1954" s="14"/>
      <c r="AD1954" s="14"/>
      <c r="AE1954" s="14"/>
      <c r="AT1954" s="255" t="s">
        <v>161</v>
      </c>
      <c r="AU1954" s="255" t="s">
        <v>81</v>
      </c>
      <c r="AV1954" s="14" t="s">
        <v>81</v>
      </c>
      <c r="AW1954" s="14" t="s">
        <v>34</v>
      </c>
      <c r="AX1954" s="14" t="s">
        <v>73</v>
      </c>
      <c r="AY1954" s="255" t="s">
        <v>149</v>
      </c>
    </row>
    <row r="1955" s="15" customFormat="1">
      <c r="A1955" s="15"/>
      <c r="B1955" s="256"/>
      <c r="C1955" s="257"/>
      <c r="D1955" s="236" t="s">
        <v>161</v>
      </c>
      <c r="E1955" s="258" t="s">
        <v>21</v>
      </c>
      <c r="F1955" s="259" t="s">
        <v>164</v>
      </c>
      <c r="G1955" s="257"/>
      <c r="H1955" s="260">
        <v>4.3090000000000002</v>
      </c>
      <c r="I1955" s="261"/>
      <c r="J1955" s="257"/>
      <c r="K1955" s="257"/>
      <c r="L1955" s="262"/>
      <c r="M1955" s="263"/>
      <c r="N1955" s="264"/>
      <c r="O1955" s="264"/>
      <c r="P1955" s="264"/>
      <c r="Q1955" s="264"/>
      <c r="R1955" s="264"/>
      <c r="S1955" s="264"/>
      <c r="T1955" s="265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5"/>
      <c r="AT1955" s="266" t="s">
        <v>161</v>
      </c>
      <c r="AU1955" s="266" t="s">
        <v>81</v>
      </c>
      <c r="AV1955" s="15" t="s">
        <v>157</v>
      </c>
      <c r="AW1955" s="15" t="s">
        <v>34</v>
      </c>
      <c r="AX1955" s="15" t="s">
        <v>77</v>
      </c>
      <c r="AY1955" s="266" t="s">
        <v>149</v>
      </c>
    </row>
    <row r="1956" s="2" customFormat="1" ht="49.05" customHeight="1">
      <c r="A1956" s="41"/>
      <c r="B1956" s="42"/>
      <c r="C1956" s="216" t="s">
        <v>2093</v>
      </c>
      <c r="D1956" s="216" t="s">
        <v>152</v>
      </c>
      <c r="E1956" s="217" t="s">
        <v>2094</v>
      </c>
      <c r="F1956" s="218" t="s">
        <v>2095</v>
      </c>
      <c r="G1956" s="219" t="s">
        <v>155</v>
      </c>
      <c r="H1956" s="220">
        <v>22.878</v>
      </c>
      <c r="I1956" s="221"/>
      <c r="J1956" s="222">
        <f>ROUND(I1956*H1956,2)</f>
        <v>0</v>
      </c>
      <c r="K1956" s="218" t="s">
        <v>156</v>
      </c>
      <c r="L1956" s="47"/>
      <c r="M1956" s="223" t="s">
        <v>21</v>
      </c>
      <c r="N1956" s="224" t="s">
        <v>44</v>
      </c>
      <c r="O1956" s="87"/>
      <c r="P1956" s="225">
        <f>O1956*H1956</f>
        <v>0</v>
      </c>
      <c r="Q1956" s="225">
        <v>0.0063</v>
      </c>
      <c r="R1956" s="225">
        <f>Q1956*H1956</f>
        <v>0.14413139999999999</v>
      </c>
      <c r="S1956" s="225">
        <v>0</v>
      </c>
      <c r="T1956" s="226">
        <f>S1956*H1956</f>
        <v>0</v>
      </c>
      <c r="U1956" s="41"/>
      <c r="V1956" s="41"/>
      <c r="W1956" s="41"/>
      <c r="X1956" s="41"/>
      <c r="Y1956" s="41"/>
      <c r="Z1956" s="41"/>
      <c r="AA1956" s="41"/>
      <c r="AB1956" s="41"/>
      <c r="AC1956" s="41"/>
      <c r="AD1956" s="41"/>
      <c r="AE1956" s="41"/>
      <c r="AR1956" s="227" t="s">
        <v>256</v>
      </c>
      <c r="AT1956" s="227" t="s">
        <v>152</v>
      </c>
      <c r="AU1956" s="227" t="s">
        <v>81</v>
      </c>
      <c r="AY1956" s="20" t="s">
        <v>149</v>
      </c>
      <c r="BE1956" s="228">
        <f>IF(N1956="základní",J1956,0)</f>
        <v>0</v>
      </c>
      <c r="BF1956" s="228">
        <f>IF(N1956="snížená",J1956,0)</f>
        <v>0</v>
      </c>
      <c r="BG1956" s="228">
        <f>IF(N1956="zákl. přenesená",J1956,0)</f>
        <v>0</v>
      </c>
      <c r="BH1956" s="228">
        <f>IF(N1956="sníž. přenesená",J1956,0)</f>
        <v>0</v>
      </c>
      <c r="BI1956" s="228">
        <f>IF(N1956="nulová",J1956,0)</f>
        <v>0</v>
      </c>
      <c r="BJ1956" s="20" t="s">
        <v>77</v>
      </c>
      <c r="BK1956" s="228">
        <f>ROUND(I1956*H1956,2)</f>
        <v>0</v>
      </c>
      <c r="BL1956" s="20" t="s">
        <v>256</v>
      </c>
      <c r="BM1956" s="227" t="s">
        <v>2096</v>
      </c>
    </row>
    <row r="1957" s="2" customFormat="1">
      <c r="A1957" s="41"/>
      <c r="B1957" s="42"/>
      <c r="C1957" s="43"/>
      <c r="D1957" s="229" t="s">
        <v>159</v>
      </c>
      <c r="E1957" s="43"/>
      <c r="F1957" s="230" t="s">
        <v>2097</v>
      </c>
      <c r="G1957" s="43"/>
      <c r="H1957" s="43"/>
      <c r="I1957" s="231"/>
      <c r="J1957" s="43"/>
      <c r="K1957" s="43"/>
      <c r="L1957" s="47"/>
      <c r="M1957" s="232"/>
      <c r="N1957" s="233"/>
      <c r="O1957" s="87"/>
      <c r="P1957" s="87"/>
      <c r="Q1957" s="87"/>
      <c r="R1957" s="87"/>
      <c r="S1957" s="87"/>
      <c r="T1957" s="88"/>
      <c r="U1957" s="41"/>
      <c r="V1957" s="41"/>
      <c r="W1957" s="41"/>
      <c r="X1957" s="41"/>
      <c r="Y1957" s="41"/>
      <c r="Z1957" s="41"/>
      <c r="AA1957" s="41"/>
      <c r="AB1957" s="41"/>
      <c r="AC1957" s="41"/>
      <c r="AD1957" s="41"/>
      <c r="AE1957" s="41"/>
      <c r="AT1957" s="20" t="s">
        <v>159</v>
      </c>
      <c r="AU1957" s="20" t="s">
        <v>81</v>
      </c>
    </row>
    <row r="1958" s="13" customFormat="1">
      <c r="A1958" s="13"/>
      <c r="B1958" s="234"/>
      <c r="C1958" s="235"/>
      <c r="D1958" s="236" t="s">
        <v>161</v>
      </c>
      <c r="E1958" s="237" t="s">
        <v>21</v>
      </c>
      <c r="F1958" s="238" t="s">
        <v>2098</v>
      </c>
      <c r="G1958" s="235"/>
      <c r="H1958" s="237" t="s">
        <v>21</v>
      </c>
      <c r="I1958" s="239"/>
      <c r="J1958" s="235"/>
      <c r="K1958" s="235"/>
      <c r="L1958" s="240"/>
      <c r="M1958" s="241"/>
      <c r="N1958" s="242"/>
      <c r="O1958" s="242"/>
      <c r="P1958" s="242"/>
      <c r="Q1958" s="242"/>
      <c r="R1958" s="242"/>
      <c r="S1958" s="242"/>
      <c r="T1958" s="243"/>
      <c r="U1958" s="13"/>
      <c r="V1958" s="13"/>
      <c r="W1958" s="13"/>
      <c r="X1958" s="13"/>
      <c r="Y1958" s="13"/>
      <c r="Z1958" s="13"/>
      <c r="AA1958" s="13"/>
      <c r="AB1958" s="13"/>
      <c r="AC1958" s="13"/>
      <c r="AD1958" s="13"/>
      <c r="AE1958" s="13"/>
      <c r="AT1958" s="244" t="s">
        <v>161</v>
      </c>
      <c r="AU1958" s="244" t="s">
        <v>81</v>
      </c>
      <c r="AV1958" s="13" t="s">
        <v>77</v>
      </c>
      <c r="AW1958" s="13" t="s">
        <v>34</v>
      </c>
      <c r="AX1958" s="13" t="s">
        <v>73</v>
      </c>
      <c r="AY1958" s="244" t="s">
        <v>149</v>
      </c>
    </row>
    <row r="1959" s="14" customFormat="1">
      <c r="A1959" s="14"/>
      <c r="B1959" s="245"/>
      <c r="C1959" s="246"/>
      <c r="D1959" s="236" t="s">
        <v>161</v>
      </c>
      <c r="E1959" s="247" t="s">
        <v>21</v>
      </c>
      <c r="F1959" s="248" t="s">
        <v>2099</v>
      </c>
      <c r="G1959" s="246"/>
      <c r="H1959" s="249">
        <v>16.199999999999999</v>
      </c>
      <c r="I1959" s="250"/>
      <c r="J1959" s="246"/>
      <c r="K1959" s="246"/>
      <c r="L1959" s="251"/>
      <c r="M1959" s="252"/>
      <c r="N1959" s="253"/>
      <c r="O1959" s="253"/>
      <c r="P1959" s="253"/>
      <c r="Q1959" s="253"/>
      <c r="R1959" s="253"/>
      <c r="S1959" s="253"/>
      <c r="T1959" s="254"/>
      <c r="U1959" s="14"/>
      <c r="V1959" s="14"/>
      <c r="W1959" s="14"/>
      <c r="X1959" s="14"/>
      <c r="Y1959" s="14"/>
      <c r="Z1959" s="14"/>
      <c r="AA1959" s="14"/>
      <c r="AB1959" s="14"/>
      <c r="AC1959" s="14"/>
      <c r="AD1959" s="14"/>
      <c r="AE1959" s="14"/>
      <c r="AT1959" s="255" t="s">
        <v>161</v>
      </c>
      <c r="AU1959" s="255" t="s">
        <v>81</v>
      </c>
      <c r="AV1959" s="14" t="s">
        <v>81</v>
      </c>
      <c r="AW1959" s="14" t="s">
        <v>34</v>
      </c>
      <c r="AX1959" s="14" t="s">
        <v>73</v>
      </c>
      <c r="AY1959" s="255" t="s">
        <v>149</v>
      </c>
    </row>
    <row r="1960" s="14" customFormat="1">
      <c r="A1960" s="14"/>
      <c r="B1960" s="245"/>
      <c r="C1960" s="246"/>
      <c r="D1960" s="236" t="s">
        <v>161</v>
      </c>
      <c r="E1960" s="247" t="s">
        <v>21</v>
      </c>
      <c r="F1960" s="248" t="s">
        <v>2100</v>
      </c>
      <c r="G1960" s="246"/>
      <c r="H1960" s="249">
        <v>6.6779999999999999</v>
      </c>
      <c r="I1960" s="250"/>
      <c r="J1960" s="246"/>
      <c r="K1960" s="246"/>
      <c r="L1960" s="251"/>
      <c r="M1960" s="252"/>
      <c r="N1960" s="253"/>
      <c r="O1960" s="253"/>
      <c r="P1960" s="253"/>
      <c r="Q1960" s="253"/>
      <c r="R1960" s="253"/>
      <c r="S1960" s="253"/>
      <c r="T1960" s="254"/>
      <c r="U1960" s="14"/>
      <c r="V1960" s="14"/>
      <c r="W1960" s="14"/>
      <c r="X1960" s="14"/>
      <c r="Y1960" s="14"/>
      <c r="Z1960" s="14"/>
      <c r="AA1960" s="14"/>
      <c r="AB1960" s="14"/>
      <c r="AC1960" s="14"/>
      <c r="AD1960" s="14"/>
      <c r="AE1960" s="14"/>
      <c r="AT1960" s="255" t="s">
        <v>161</v>
      </c>
      <c r="AU1960" s="255" t="s">
        <v>81</v>
      </c>
      <c r="AV1960" s="14" t="s">
        <v>81</v>
      </c>
      <c r="AW1960" s="14" t="s">
        <v>34</v>
      </c>
      <c r="AX1960" s="14" t="s">
        <v>73</v>
      </c>
      <c r="AY1960" s="255" t="s">
        <v>149</v>
      </c>
    </row>
    <row r="1961" s="16" customFormat="1">
      <c r="A1961" s="16"/>
      <c r="B1961" s="267"/>
      <c r="C1961" s="268"/>
      <c r="D1961" s="236" t="s">
        <v>161</v>
      </c>
      <c r="E1961" s="269" t="s">
        <v>21</v>
      </c>
      <c r="F1961" s="270" t="s">
        <v>192</v>
      </c>
      <c r="G1961" s="268"/>
      <c r="H1961" s="271">
        <v>22.878</v>
      </c>
      <c r="I1961" s="272"/>
      <c r="J1961" s="268"/>
      <c r="K1961" s="268"/>
      <c r="L1961" s="273"/>
      <c r="M1961" s="274"/>
      <c r="N1961" s="275"/>
      <c r="O1961" s="275"/>
      <c r="P1961" s="275"/>
      <c r="Q1961" s="275"/>
      <c r="R1961" s="275"/>
      <c r="S1961" s="275"/>
      <c r="T1961" s="276"/>
      <c r="U1961" s="16"/>
      <c r="V1961" s="16"/>
      <c r="W1961" s="16"/>
      <c r="X1961" s="16"/>
      <c r="Y1961" s="16"/>
      <c r="Z1961" s="16"/>
      <c r="AA1961" s="16"/>
      <c r="AB1961" s="16"/>
      <c r="AC1961" s="16"/>
      <c r="AD1961" s="16"/>
      <c r="AE1961" s="16"/>
      <c r="AT1961" s="277" t="s">
        <v>161</v>
      </c>
      <c r="AU1961" s="277" t="s">
        <v>81</v>
      </c>
      <c r="AV1961" s="16" t="s">
        <v>150</v>
      </c>
      <c r="AW1961" s="16" t="s">
        <v>34</v>
      </c>
      <c r="AX1961" s="16" t="s">
        <v>73</v>
      </c>
      <c r="AY1961" s="277" t="s">
        <v>149</v>
      </c>
    </row>
    <row r="1962" s="15" customFormat="1">
      <c r="A1962" s="15"/>
      <c r="B1962" s="256"/>
      <c r="C1962" s="257"/>
      <c r="D1962" s="236" t="s">
        <v>161</v>
      </c>
      <c r="E1962" s="258" t="s">
        <v>21</v>
      </c>
      <c r="F1962" s="259" t="s">
        <v>164</v>
      </c>
      <c r="G1962" s="257"/>
      <c r="H1962" s="260">
        <v>22.878</v>
      </c>
      <c r="I1962" s="261"/>
      <c r="J1962" s="257"/>
      <c r="K1962" s="257"/>
      <c r="L1962" s="262"/>
      <c r="M1962" s="263"/>
      <c r="N1962" s="264"/>
      <c r="O1962" s="264"/>
      <c r="P1962" s="264"/>
      <c r="Q1962" s="264"/>
      <c r="R1962" s="264"/>
      <c r="S1962" s="264"/>
      <c r="T1962" s="265"/>
      <c r="U1962" s="15"/>
      <c r="V1962" s="15"/>
      <c r="W1962" s="15"/>
      <c r="X1962" s="15"/>
      <c r="Y1962" s="15"/>
      <c r="Z1962" s="15"/>
      <c r="AA1962" s="15"/>
      <c r="AB1962" s="15"/>
      <c r="AC1962" s="15"/>
      <c r="AD1962" s="15"/>
      <c r="AE1962" s="15"/>
      <c r="AT1962" s="266" t="s">
        <v>161</v>
      </c>
      <c r="AU1962" s="266" t="s">
        <v>81</v>
      </c>
      <c r="AV1962" s="15" t="s">
        <v>157</v>
      </c>
      <c r="AW1962" s="15" t="s">
        <v>34</v>
      </c>
      <c r="AX1962" s="15" t="s">
        <v>77</v>
      </c>
      <c r="AY1962" s="266" t="s">
        <v>149</v>
      </c>
    </row>
    <row r="1963" s="2" customFormat="1" ht="16.5" customHeight="1">
      <c r="A1963" s="41"/>
      <c r="B1963" s="42"/>
      <c r="C1963" s="278" t="s">
        <v>2101</v>
      </c>
      <c r="D1963" s="278" t="s">
        <v>229</v>
      </c>
      <c r="E1963" s="279" t="s">
        <v>2102</v>
      </c>
      <c r="F1963" s="280" t="s">
        <v>2103</v>
      </c>
      <c r="G1963" s="281" t="s">
        <v>155</v>
      </c>
      <c r="H1963" s="282">
        <v>24.021999999999998</v>
      </c>
      <c r="I1963" s="283"/>
      <c r="J1963" s="284">
        <f>ROUND(I1963*H1963,2)</f>
        <v>0</v>
      </c>
      <c r="K1963" s="280" t="s">
        <v>21</v>
      </c>
      <c r="L1963" s="285"/>
      <c r="M1963" s="286" t="s">
        <v>21</v>
      </c>
      <c r="N1963" s="287" t="s">
        <v>44</v>
      </c>
      <c r="O1963" s="87"/>
      <c r="P1963" s="225">
        <f>O1963*H1963</f>
        <v>0</v>
      </c>
      <c r="Q1963" s="225">
        <v>0.01</v>
      </c>
      <c r="R1963" s="225">
        <f>Q1963*H1963</f>
        <v>0.24021999999999999</v>
      </c>
      <c r="S1963" s="225">
        <v>0</v>
      </c>
      <c r="T1963" s="226">
        <f>S1963*H1963</f>
        <v>0</v>
      </c>
      <c r="U1963" s="41"/>
      <c r="V1963" s="41"/>
      <c r="W1963" s="41"/>
      <c r="X1963" s="41"/>
      <c r="Y1963" s="41"/>
      <c r="Z1963" s="41"/>
      <c r="AA1963" s="41"/>
      <c r="AB1963" s="41"/>
      <c r="AC1963" s="41"/>
      <c r="AD1963" s="41"/>
      <c r="AE1963" s="41"/>
      <c r="AR1963" s="227" t="s">
        <v>328</v>
      </c>
      <c r="AT1963" s="227" t="s">
        <v>229</v>
      </c>
      <c r="AU1963" s="227" t="s">
        <v>81</v>
      </c>
      <c r="AY1963" s="20" t="s">
        <v>149</v>
      </c>
      <c r="BE1963" s="228">
        <f>IF(N1963="základní",J1963,0)</f>
        <v>0</v>
      </c>
      <c r="BF1963" s="228">
        <f>IF(N1963="snížená",J1963,0)</f>
        <v>0</v>
      </c>
      <c r="BG1963" s="228">
        <f>IF(N1963="zákl. přenesená",J1963,0)</f>
        <v>0</v>
      </c>
      <c r="BH1963" s="228">
        <f>IF(N1963="sníž. přenesená",J1963,0)</f>
        <v>0</v>
      </c>
      <c r="BI1963" s="228">
        <f>IF(N1963="nulová",J1963,0)</f>
        <v>0</v>
      </c>
      <c r="BJ1963" s="20" t="s">
        <v>77</v>
      </c>
      <c r="BK1963" s="228">
        <f>ROUND(I1963*H1963,2)</f>
        <v>0</v>
      </c>
      <c r="BL1963" s="20" t="s">
        <v>256</v>
      </c>
      <c r="BM1963" s="227" t="s">
        <v>2104</v>
      </c>
    </row>
    <row r="1964" s="2" customFormat="1">
      <c r="A1964" s="41"/>
      <c r="B1964" s="42"/>
      <c r="C1964" s="43"/>
      <c r="D1964" s="236" t="s">
        <v>279</v>
      </c>
      <c r="E1964" s="43"/>
      <c r="F1964" s="288" t="s">
        <v>2105</v>
      </c>
      <c r="G1964" s="43"/>
      <c r="H1964" s="43"/>
      <c r="I1964" s="231"/>
      <c r="J1964" s="43"/>
      <c r="K1964" s="43"/>
      <c r="L1964" s="47"/>
      <c r="M1964" s="232"/>
      <c r="N1964" s="233"/>
      <c r="O1964" s="87"/>
      <c r="P1964" s="87"/>
      <c r="Q1964" s="87"/>
      <c r="R1964" s="87"/>
      <c r="S1964" s="87"/>
      <c r="T1964" s="88"/>
      <c r="U1964" s="41"/>
      <c r="V1964" s="41"/>
      <c r="W1964" s="41"/>
      <c r="X1964" s="41"/>
      <c r="Y1964" s="41"/>
      <c r="Z1964" s="41"/>
      <c r="AA1964" s="41"/>
      <c r="AB1964" s="41"/>
      <c r="AC1964" s="41"/>
      <c r="AD1964" s="41"/>
      <c r="AE1964" s="41"/>
      <c r="AT1964" s="20" t="s">
        <v>279</v>
      </c>
      <c r="AU1964" s="20" t="s">
        <v>81</v>
      </c>
    </row>
    <row r="1965" s="13" customFormat="1">
      <c r="A1965" s="13"/>
      <c r="B1965" s="234"/>
      <c r="C1965" s="235"/>
      <c r="D1965" s="236" t="s">
        <v>161</v>
      </c>
      <c r="E1965" s="237" t="s">
        <v>21</v>
      </c>
      <c r="F1965" s="238" t="s">
        <v>2098</v>
      </c>
      <c r="G1965" s="235"/>
      <c r="H1965" s="237" t="s">
        <v>21</v>
      </c>
      <c r="I1965" s="239"/>
      <c r="J1965" s="235"/>
      <c r="K1965" s="235"/>
      <c r="L1965" s="240"/>
      <c r="M1965" s="241"/>
      <c r="N1965" s="242"/>
      <c r="O1965" s="242"/>
      <c r="P1965" s="242"/>
      <c r="Q1965" s="242"/>
      <c r="R1965" s="242"/>
      <c r="S1965" s="242"/>
      <c r="T1965" s="243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T1965" s="244" t="s">
        <v>161</v>
      </c>
      <c r="AU1965" s="244" t="s">
        <v>81</v>
      </c>
      <c r="AV1965" s="13" t="s">
        <v>77</v>
      </c>
      <c r="AW1965" s="13" t="s">
        <v>34</v>
      </c>
      <c r="AX1965" s="13" t="s">
        <v>73</v>
      </c>
      <c r="AY1965" s="244" t="s">
        <v>149</v>
      </c>
    </row>
    <row r="1966" s="14" customFormat="1">
      <c r="A1966" s="14"/>
      <c r="B1966" s="245"/>
      <c r="C1966" s="246"/>
      <c r="D1966" s="236" t="s">
        <v>161</v>
      </c>
      <c r="E1966" s="247" t="s">
        <v>21</v>
      </c>
      <c r="F1966" s="248" t="s">
        <v>2106</v>
      </c>
      <c r="G1966" s="246"/>
      <c r="H1966" s="249">
        <v>17.010000000000002</v>
      </c>
      <c r="I1966" s="250"/>
      <c r="J1966" s="246"/>
      <c r="K1966" s="246"/>
      <c r="L1966" s="251"/>
      <c r="M1966" s="252"/>
      <c r="N1966" s="253"/>
      <c r="O1966" s="253"/>
      <c r="P1966" s="253"/>
      <c r="Q1966" s="253"/>
      <c r="R1966" s="253"/>
      <c r="S1966" s="253"/>
      <c r="T1966" s="254"/>
      <c r="U1966" s="14"/>
      <c r="V1966" s="14"/>
      <c r="W1966" s="14"/>
      <c r="X1966" s="14"/>
      <c r="Y1966" s="14"/>
      <c r="Z1966" s="14"/>
      <c r="AA1966" s="14"/>
      <c r="AB1966" s="14"/>
      <c r="AC1966" s="14"/>
      <c r="AD1966" s="14"/>
      <c r="AE1966" s="14"/>
      <c r="AT1966" s="255" t="s">
        <v>161</v>
      </c>
      <c r="AU1966" s="255" t="s">
        <v>81</v>
      </c>
      <c r="AV1966" s="14" t="s">
        <v>81</v>
      </c>
      <c r="AW1966" s="14" t="s">
        <v>34</v>
      </c>
      <c r="AX1966" s="14" t="s">
        <v>73</v>
      </c>
      <c r="AY1966" s="255" t="s">
        <v>149</v>
      </c>
    </row>
    <row r="1967" s="14" customFormat="1">
      <c r="A1967" s="14"/>
      <c r="B1967" s="245"/>
      <c r="C1967" s="246"/>
      <c r="D1967" s="236" t="s">
        <v>161</v>
      </c>
      <c r="E1967" s="247" t="s">
        <v>21</v>
      </c>
      <c r="F1967" s="248" t="s">
        <v>2107</v>
      </c>
      <c r="G1967" s="246"/>
      <c r="H1967" s="249">
        <v>7.0119999999999996</v>
      </c>
      <c r="I1967" s="250"/>
      <c r="J1967" s="246"/>
      <c r="K1967" s="246"/>
      <c r="L1967" s="251"/>
      <c r="M1967" s="252"/>
      <c r="N1967" s="253"/>
      <c r="O1967" s="253"/>
      <c r="P1967" s="253"/>
      <c r="Q1967" s="253"/>
      <c r="R1967" s="253"/>
      <c r="S1967" s="253"/>
      <c r="T1967" s="254"/>
      <c r="U1967" s="14"/>
      <c r="V1967" s="14"/>
      <c r="W1967" s="14"/>
      <c r="X1967" s="14"/>
      <c r="Y1967" s="14"/>
      <c r="Z1967" s="14"/>
      <c r="AA1967" s="14"/>
      <c r="AB1967" s="14"/>
      <c r="AC1967" s="14"/>
      <c r="AD1967" s="14"/>
      <c r="AE1967" s="14"/>
      <c r="AT1967" s="255" t="s">
        <v>161</v>
      </c>
      <c r="AU1967" s="255" t="s">
        <v>81</v>
      </c>
      <c r="AV1967" s="14" t="s">
        <v>81</v>
      </c>
      <c r="AW1967" s="14" t="s">
        <v>34</v>
      </c>
      <c r="AX1967" s="14" t="s">
        <v>73</v>
      </c>
      <c r="AY1967" s="255" t="s">
        <v>149</v>
      </c>
    </row>
    <row r="1968" s="15" customFormat="1">
      <c r="A1968" s="15"/>
      <c r="B1968" s="256"/>
      <c r="C1968" s="257"/>
      <c r="D1968" s="236" t="s">
        <v>161</v>
      </c>
      <c r="E1968" s="258" t="s">
        <v>21</v>
      </c>
      <c r="F1968" s="259" t="s">
        <v>164</v>
      </c>
      <c r="G1968" s="257"/>
      <c r="H1968" s="260">
        <v>24.021999999999998</v>
      </c>
      <c r="I1968" s="261"/>
      <c r="J1968" s="257"/>
      <c r="K1968" s="257"/>
      <c r="L1968" s="262"/>
      <c r="M1968" s="263"/>
      <c r="N1968" s="264"/>
      <c r="O1968" s="264"/>
      <c r="P1968" s="264"/>
      <c r="Q1968" s="264"/>
      <c r="R1968" s="264"/>
      <c r="S1968" s="264"/>
      <c r="T1968" s="265"/>
      <c r="U1968" s="15"/>
      <c r="V1968" s="15"/>
      <c r="W1968" s="15"/>
      <c r="X1968" s="15"/>
      <c r="Y1968" s="15"/>
      <c r="Z1968" s="15"/>
      <c r="AA1968" s="15"/>
      <c r="AB1968" s="15"/>
      <c r="AC1968" s="15"/>
      <c r="AD1968" s="15"/>
      <c r="AE1968" s="15"/>
      <c r="AT1968" s="266" t="s">
        <v>161</v>
      </c>
      <c r="AU1968" s="266" t="s">
        <v>81</v>
      </c>
      <c r="AV1968" s="15" t="s">
        <v>157</v>
      </c>
      <c r="AW1968" s="15" t="s">
        <v>34</v>
      </c>
      <c r="AX1968" s="15" t="s">
        <v>77</v>
      </c>
      <c r="AY1968" s="266" t="s">
        <v>149</v>
      </c>
    </row>
    <row r="1969" s="2" customFormat="1" ht="37.8" customHeight="1">
      <c r="A1969" s="41"/>
      <c r="B1969" s="42"/>
      <c r="C1969" s="216" t="s">
        <v>2108</v>
      </c>
      <c r="D1969" s="216" t="s">
        <v>152</v>
      </c>
      <c r="E1969" s="217" t="s">
        <v>2109</v>
      </c>
      <c r="F1969" s="218" t="s">
        <v>2110</v>
      </c>
      <c r="G1969" s="219" t="s">
        <v>155</v>
      </c>
      <c r="H1969" s="220">
        <v>74.260000000000005</v>
      </c>
      <c r="I1969" s="221"/>
      <c r="J1969" s="222">
        <f>ROUND(I1969*H1969,2)</f>
        <v>0</v>
      </c>
      <c r="K1969" s="218" t="s">
        <v>156</v>
      </c>
      <c r="L1969" s="47"/>
      <c r="M1969" s="223" t="s">
        <v>21</v>
      </c>
      <c r="N1969" s="224" t="s">
        <v>44</v>
      </c>
      <c r="O1969" s="87"/>
      <c r="P1969" s="225">
        <f>O1969*H1969</f>
        <v>0</v>
      </c>
      <c r="Q1969" s="225">
        <v>0.00012</v>
      </c>
      <c r="R1969" s="225">
        <f>Q1969*H1969</f>
        <v>0.0089112000000000011</v>
      </c>
      <c r="S1969" s="225">
        <v>0</v>
      </c>
      <c r="T1969" s="226">
        <f>S1969*H1969</f>
        <v>0</v>
      </c>
      <c r="U1969" s="41"/>
      <c r="V1969" s="41"/>
      <c r="W1969" s="41"/>
      <c r="X1969" s="41"/>
      <c r="Y1969" s="41"/>
      <c r="Z1969" s="41"/>
      <c r="AA1969" s="41"/>
      <c r="AB1969" s="41"/>
      <c r="AC1969" s="41"/>
      <c r="AD1969" s="41"/>
      <c r="AE1969" s="41"/>
      <c r="AR1969" s="227" t="s">
        <v>256</v>
      </c>
      <c r="AT1969" s="227" t="s">
        <v>152</v>
      </c>
      <c r="AU1969" s="227" t="s">
        <v>81</v>
      </c>
      <c r="AY1969" s="20" t="s">
        <v>149</v>
      </c>
      <c r="BE1969" s="228">
        <f>IF(N1969="základní",J1969,0)</f>
        <v>0</v>
      </c>
      <c r="BF1969" s="228">
        <f>IF(N1969="snížená",J1969,0)</f>
        <v>0</v>
      </c>
      <c r="BG1969" s="228">
        <f>IF(N1969="zákl. přenesená",J1969,0)</f>
        <v>0</v>
      </c>
      <c r="BH1969" s="228">
        <f>IF(N1969="sníž. přenesená",J1969,0)</f>
        <v>0</v>
      </c>
      <c r="BI1969" s="228">
        <f>IF(N1969="nulová",J1969,0)</f>
        <v>0</v>
      </c>
      <c r="BJ1969" s="20" t="s">
        <v>77</v>
      </c>
      <c r="BK1969" s="228">
        <f>ROUND(I1969*H1969,2)</f>
        <v>0</v>
      </c>
      <c r="BL1969" s="20" t="s">
        <v>256</v>
      </c>
      <c r="BM1969" s="227" t="s">
        <v>2111</v>
      </c>
    </row>
    <row r="1970" s="2" customFormat="1">
      <c r="A1970" s="41"/>
      <c r="B1970" s="42"/>
      <c r="C1970" s="43"/>
      <c r="D1970" s="229" t="s">
        <v>159</v>
      </c>
      <c r="E1970" s="43"/>
      <c r="F1970" s="230" t="s">
        <v>2112</v>
      </c>
      <c r="G1970" s="43"/>
      <c r="H1970" s="43"/>
      <c r="I1970" s="231"/>
      <c r="J1970" s="43"/>
      <c r="K1970" s="43"/>
      <c r="L1970" s="47"/>
      <c r="M1970" s="232"/>
      <c r="N1970" s="233"/>
      <c r="O1970" s="87"/>
      <c r="P1970" s="87"/>
      <c r="Q1970" s="87"/>
      <c r="R1970" s="87"/>
      <c r="S1970" s="87"/>
      <c r="T1970" s="88"/>
      <c r="U1970" s="41"/>
      <c r="V1970" s="41"/>
      <c r="W1970" s="41"/>
      <c r="X1970" s="41"/>
      <c r="Y1970" s="41"/>
      <c r="Z1970" s="41"/>
      <c r="AA1970" s="41"/>
      <c r="AB1970" s="41"/>
      <c r="AC1970" s="41"/>
      <c r="AD1970" s="41"/>
      <c r="AE1970" s="41"/>
      <c r="AT1970" s="20" t="s">
        <v>159</v>
      </c>
      <c r="AU1970" s="20" t="s">
        <v>81</v>
      </c>
    </row>
    <row r="1971" s="13" customFormat="1">
      <c r="A1971" s="13"/>
      <c r="B1971" s="234"/>
      <c r="C1971" s="235"/>
      <c r="D1971" s="236" t="s">
        <v>161</v>
      </c>
      <c r="E1971" s="237" t="s">
        <v>21</v>
      </c>
      <c r="F1971" s="238" t="s">
        <v>1021</v>
      </c>
      <c r="G1971" s="235"/>
      <c r="H1971" s="237" t="s">
        <v>21</v>
      </c>
      <c r="I1971" s="239"/>
      <c r="J1971" s="235"/>
      <c r="K1971" s="235"/>
      <c r="L1971" s="240"/>
      <c r="M1971" s="241"/>
      <c r="N1971" s="242"/>
      <c r="O1971" s="242"/>
      <c r="P1971" s="242"/>
      <c r="Q1971" s="242"/>
      <c r="R1971" s="242"/>
      <c r="S1971" s="242"/>
      <c r="T1971" s="243"/>
      <c r="U1971" s="13"/>
      <c r="V1971" s="13"/>
      <c r="W1971" s="13"/>
      <c r="X1971" s="13"/>
      <c r="Y1971" s="13"/>
      <c r="Z1971" s="13"/>
      <c r="AA1971" s="13"/>
      <c r="AB1971" s="13"/>
      <c r="AC1971" s="13"/>
      <c r="AD1971" s="13"/>
      <c r="AE1971" s="13"/>
      <c r="AT1971" s="244" t="s">
        <v>161</v>
      </c>
      <c r="AU1971" s="244" t="s">
        <v>81</v>
      </c>
      <c r="AV1971" s="13" t="s">
        <v>77</v>
      </c>
      <c r="AW1971" s="13" t="s">
        <v>34</v>
      </c>
      <c r="AX1971" s="13" t="s">
        <v>73</v>
      </c>
      <c r="AY1971" s="244" t="s">
        <v>149</v>
      </c>
    </row>
    <row r="1972" s="13" customFormat="1">
      <c r="A1972" s="13"/>
      <c r="B1972" s="234"/>
      <c r="C1972" s="235"/>
      <c r="D1972" s="236" t="s">
        <v>161</v>
      </c>
      <c r="E1972" s="237" t="s">
        <v>21</v>
      </c>
      <c r="F1972" s="238" t="s">
        <v>1022</v>
      </c>
      <c r="G1972" s="235"/>
      <c r="H1972" s="237" t="s">
        <v>21</v>
      </c>
      <c r="I1972" s="239"/>
      <c r="J1972" s="235"/>
      <c r="K1972" s="235"/>
      <c r="L1972" s="240"/>
      <c r="M1972" s="241"/>
      <c r="N1972" s="242"/>
      <c r="O1972" s="242"/>
      <c r="P1972" s="242"/>
      <c r="Q1972" s="242"/>
      <c r="R1972" s="242"/>
      <c r="S1972" s="242"/>
      <c r="T1972" s="243"/>
      <c r="U1972" s="13"/>
      <c r="V1972" s="13"/>
      <c r="W1972" s="13"/>
      <c r="X1972" s="13"/>
      <c r="Y1972" s="13"/>
      <c r="Z1972" s="13"/>
      <c r="AA1972" s="13"/>
      <c r="AB1972" s="13"/>
      <c r="AC1972" s="13"/>
      <c r="AD1972" s="13"/>
      <c r="AE1972" s="13"/>
      <c r="AT1972" s="244" t="s">
        <v>161</v>
      </c>
      <c r="AU1972" s="244" t="s">
        <v>81</v>
      </c>
      <c r="AV1972" s="13" t="s">
        <v>77</v>
      </c>
      <c r="AW1972" s="13" t="s">
        <v>34</v>
      </c>
      <c r="AX1972" s="13" t="s">
        <v>73</v>
      </c>
      <c r="AY1972" s="244" t="s">
        <v>149</v>
      </c>
    </row>
    <row r="1973" s="13" customFormat="1">
      <c r="A1973" s="13"/>
      <c r="B1973" s="234"/>
      <c r="C1973" s="235"/>
      <c r="D1973" s="236" t="s">
        <v>161</v>
      </c>
      <c r="E1973" s="237" t="s">
        <v>21</v>
      </c>
      <c r="F1973" s="238" t="s">
        <v>227</v>
      </c>
      <c r="G1973" s="235"/>
      <c r="H1973" s="237" t="s">
        <v>21</v>
      </c>
      <c r="I1973" s="239"/>
      <c r="J1973" s="235"/>
      <c r="K1973" s="235"/>
      <c r="L1973" s="240"/>
      <c r="M1973" s="241"/>
      <c r="N1973" s="242"/>
      <c r="O1973" s="242"/>
      <c r="P1973" s="242"/>
      <c r="Q1973" s="242"/>
      <c r="R1973" s="242"/>
      <c r="S1973" s="242"/>
      <c r="T1973" s="243"/>
      <c r="U1973" s="13"/>
      <c r="V1973" s="13"/>
      <c r="W1973" s="13"/>
      <c r="X1973" s="13"/>
      <c r="Y1973" s="13"/>
      <c r="Z1973" s="13"/>
      <c r="AA1973" s="13"/>
      <c r="AB1973" s="13"/>
      <c r="AC1973" s="13"/>
      <c r="AD1973" s="13"/>
      <c r="AE1973" s="13"/>
      <c r="AT1973" s="244" t="s">
        <v>161</v>
      </c>
      <c r="AU1973" s="244" t="s">
        <v>81</v>
      </c>
      <c r="AV1973" s="13" t="s">
        <v>77</v>
      </c>
      <c r="AW1973" s="13" t="s">
        <v>34</v>
      </c>
      <c r="AX1973" s="13" t="s">
        <v>73</v>
      </c>
      <c r="AY1973" s="244" t="s">
        <v>149</v>
      </c>
    </row>
    <row r="1974" s="13" customFormat="1">
      <c r="A1974" s="13"/>
      <c r="B1974" s="234"/>
      <c r="C1974" s="235"/>
      <c r="D1974" s="236" t="s">
        <v>161</v>
      </c>
      <c r="E1974" s="237" t="s">
        <v>21</v>
      </c>
      <c r="F1974" s="238" t="s">
        <v>1023</v>
      </c>
      <c r="G1974" s="235"/>
      <c r="H1974" s="237" t="s">
        <v>21</v>
      </c>
      <c r="I1974" s="239"/>
      <c r="J1974" s="235"/>
      <c r="K1974" s="235"/>
      <c r="L1974" s="240"/>
      <c r="M1974" s="241"/>
      <c r="N1974" s="242"/>
      <c r="O1974" s="242"/>
      <c r="P1974" s="242"/>
      <c r="Q1974" s="242"/>
      <c r="R1974" s="242"/>
      <c r="S1974" s="242"/>
      <c r="T1974" s="243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T1974" s="244" t="s">
        <v>161</v>
      </c>
      <c r="AU1974" s="244" t="s">
        <v>81</v>
      </c>
      <c r="AV1974" s="13" t="s">
        <v>77</v>
      </c>
      <c r="AW1974" s="13" t="s">
        <v>34</v>
      </c>
      <c r="AX1974" s="13" t="s">
        <v>73</v>
      </c>
      <c r="AY1974" s="244" t="s">
        <v>149</v>
      </c>
    </row>
    <row r="1975" s="14" customFormat="1">
      <c r="A1975" s="14"/>
      <c r="B1975" s="245"/>
      <c r="C1975" s="246"/>
      <c r="D1975" s="236" t="s">
        <v>161</v>
      </c>
      <c r="E1975" s="247" t="s">
        <v>21</v>
      </c>
      <c r="F1975" s="248" t="s">
        <v>1037</v>
      </c>
      <c r="G1975" s="246"/>
      <c r="H1975" s="249">
        <v>10.82</v>
      </c>
      <c r="I1975" s="250"/>
      <c r="J1975" s="246"/>
      <c r="K1975" s="246"/>
      <c r="L1975" s="251"/>
      <c r="M1975" s="252"/>
      <c r="N1975" s="253"/>
      <c r="O1975" s="253"/>
      <c r="P1975" s="253"/>
      <c r="Q1975" s="253"/>
      <c r="R1975" s="253"/>
      <c r="S1975" s="253"/>
      <c r="T1975" s="254"/>
      <c r="U1975" s="14"/>
      <c r="V1975" s="14"/>
      <c r="W1975" s="14"/>
      <c r="X1975" s="14"/>
      <c r="Y1975" s="14"/>
      <c r="Z1975" s="14"/>
      <c r="AA1975" s="14"/>
      <c r="AB1975" s="14"/>
      <c r="AC1975" s="14"/>
      <c r="AD1975" s="14"/>
      <c r="AE1975" s="14"/>
      <c r="AT1975" s="255" t="s">
        <v>161</v>
      </c>
      <c r="AU1975" s="255" t="s">
        <v>81</v>
      </c>
      <c r="AV1975" s="14" t="s">
        <v>81</v>
      </c>
      <c r="AW1975" s="14" t="s">
        <v>34</v>
      </c>
      <c r="AX1975" s="14" t="s">
        <v>73</v>
      </c>
      <c r="AY1975" s="255" t="s">
        <v>149</v>
      </c>
    </row>
    <row r="1976" s="13" customFormat="1">
      <c r="A1976" s="13"/>
      <c r="B1976" s="234"/>
      <c r="C1976" s="235"/>
      <c r="D1976" s="236" t="s">
        <v>161</v>
      </c>
      <c r="E1976" s="237" t="s">
        <v>21</v>
      </c>
      <c r="F1976" s="238" t="s">
        <v>976</v>
      </c>
      <c r="G1976" s="235"/>
      <c r="H1976" s="237" t="s">
        <v>21</v>
      </c>
      <c r="I1976" s="239"/>
      <c r="J1976" s="235"/>
      <c r="K1976" s="235"/>
      <c r="L1976" s="240"/>
      <c r="M1976" s="241"/>
      <c r="N1976" s="242"/>
      <c r="O1976" s="242"/>
      <c r="P1976" s="242"/>
      <c r="Q1976" s="242"/>
      <c r="R1976" s="242"/>
      <c r="S1976" s="242"/>
      <c r="T1976" s="243"/>
      <c r="U1976" s="13"/>
      <c r="V1976" s="13"/>
      <c r="W1976" s="13"/>
      <c r="X1976" s="13"/>
      <c r="Y1976" s="13"/>
      <c r="Z1976" s="13"/>
      <c r="AA1976" s="13"/>
      <c r="AB1976" s="13"/>
      <c r="AC1976" s="13"/>
      <c r="AD1976" s="13"/>
      <c r="AE1976" s="13"/>
      <c r="AT1976" s="244" t="s">
        <v>161</v>
      </c>
      <c r="AU1976" s="244" t="s">
        <v>81</v>
      </c>
      <c r="AV1976" s="13" t="s">
        <v>77</v>
      </c>
      <c r="AW1976" s="13" t="s">
        <v>34</v>
      </c>
      <c r="AX1976" s="13" t="s">
        <v>73</v>
      </c>
      <c r="AY1976" s="244" t="s">
        <v>149</v>
      </c>
    </row>
    <row r="1977" s="13" customFormat="1">
      <c r="A1977" s="13"/>
      <c r="B1977" s="234"/>
      <c r="C1977" s="235"/>
      <c r="D1977" s="236" t="s">
        <v>161</v>
      </c>
      <c r="E1977" s="237" t="s">
        <v>21</v>
      </c>
      <c r="F1977" s="238" t="s">
        <v>1023</v>
      </c>
      <c r="G1977" s="235"/>
      <c r="H1977" s="237" t="s">
        <v>21</v>
      </c>
      <c r="I1977" s="239"/>
      <c r="J1977" s="235"/>
      <c r="K1977" s="235"/>
      <c r="L1977" s="240"/>
      <c r="M1977" s="241"/>
      <c r="N1977" s="242"/>
      <c r="O1977" s="242"/>
      <c r="P1977" s="242"/>
      <c r="Q1977" s="242"/>
      <c r="R1977" s="242"/>
      <c r="S1977" s="242"/>
      <c r="T1977" s="243"/>
      <c r="U1977" s="13"/>
      <c r="V1977" s="13"/>
      <c r="W1977" s="13"/>
      <c r="X1977" s="13"/>
      <c r="Y1977" s="13"/>
      <c r="Z1977" s="13"/>
      <c r="AA1977" s="13"/>
      <c r="AB1977" s="13"/>
      <c r="AC1977" s="13"/>
      <c r="AD1977" s="13"/>
      <c r="AE1977" s="13"/>
      <c r="AT1977" s="244" t="s">
        <v>161</v>
      </c>
      <c r="AU1977" s="244" t="s">
        <v>81</v>
      </c>
      <c r="AV1977" s="13" t="s">
        <v>77</v>
      </c>
      <c r="AW1977" s="13" t="s">
        <v>34</v>
      </c>
      <c r="AX1977" s="13" t="s">
        <v>73</v>
      </c>
      <c r="AY1977" s="244" t="s">
        <v>149</v>
      </c>
    </row>
    <row r="1978" s="14" customFormat="1">
      <c r="A1978" s="14"/>
      <c r="B1978" s="245"/>
      <c r="C1978" s="246"/>
      <c r="D1978" s="236" t="s">
        <v>161</v>
      </c>
      <c r="E1978" s="247" t="s">
        <v>21</v>
      </c>
      <c r="F1978" s="248" t="s">
        <v>1038</v>
      </c>
      <c r="G1978" s="246"/>
      <c r="H1978" s="249">
        <v>26.309999999999999</v>
      </c>
      <c r="I1978" s="250"/>
      <c r="J1978" s="246"/>
      <c r="K1978" s="246"/>
      <c r="L1978" s="251"/>
      <c r="M1978" s="252"/>
      <c r="N1978" s="253"/>
      <c r="O1978" s="253"/>
      <c r="P1978" s="253"/>
      <c r="Q1978" s="253"/>
      <c r="R1978" s="253"/>
      <c r="S1978" s="253"/>
      <c r="T1978" s="254"/>
      <c r="U1978" s="14"/>
      <c r="V1978" s="14"/>
      <c r="W1978" s="14"/>
      <c r="X1978" s="14"/>
      <c r="Y1978" s="14"/>
      <c r="Z1978" s="14"/>
      <c r="AA1978" s="14"/>
      <c r="AB1978" s="14"/>
      <c r="AC1978" s="14"/>
      <c r="AD1978" s="14"/>
      <c r="AE1978" s="14"/>
      <c r="AT1978" s="255" t="s">
        <v>161</v>
      </c>
      <c r="AU1978" s="255" t="s">
        <v>81</v>
      </c>
      <c r="AV1978" s="14" t="s">
        <v>81</v>
      </c>
      <c r="AW1978" s="14" t="s">
        <v>34</v>
      </c>
      <c r="AX1978" s="14" t="s">
        <v>73</v>
      </c>
      <c r="AY1978" s="255" t="s">
        <v>149</v>
      </c>
    </row>
    <row r="1979" s="13" customFormat="1">
      <c r="A1979" s="13"/>
      <c r="B1979" s="234"/>
      <c r="C1979" s="235"/>
      <c r="D1979" s="236" t="s">
        <v>161</v>
      </c>
      <c r="E1979" s="237" t="s">
        <v>21</v>
      </c>
      <c r="F1979" s="238" t="s">
        <v>669</v>
      </c>
      <c r="G1979" s="235"/>
      <c r="H1979" s="237" t="s">
        <v>21</v>
      </c>
      <c r="I1979" s="239"/>
      <c r="J1979" s="235"/>
      <c r="K1979" s="235"/>
      <c r="L1979" s="240"/>
      <c r="M1979" s="241"/>
      <c r="N1979" s="242"/>
      <c r="O1979" s="242"/>
      <c r="P1979" s="242"/>
      <c r="Q1979" s="242"/>
      <c r="R1979" s="242"/>
      <c r="S1979" s="242"/>
      <c r="T1979" s="243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T1979" s="244" t="s">
        <v>161</v>
      </c>
      <c r="AU1979" s="244" t="s">
        <v>81</v>
      </c>
      <c r="AV1979" s="13" t="s">
        <v>77</v>
      </c>
      <c r="AW1979" s="13" t="s">
        <v>34</v>
      </c>
      <c r="AX1979" s="13" t="s">
        <v>73</v>
      </c>
      <c r="AY1979" s="244" t="s">
        <v>149</v>
      </c>
    </row>
    <row r="1980" s="13" customFormat="1">
      <c r="A1980" s="13"/>
      <c r="B1980" s="234"/>
      <c r="C1980" s="235"/>
      <c r="D1980" s="236" t="s">
        <v>161</v>
      </c>
      <c r="E1980" s="237" t="s">
        <v>21</v>
      </c>
      <c r="F1980" s="238" t="s">
        <v>1026</v>
      </c>
      <c r="G1980" s="235"/>
      <c r="H1980" s="237" t="s">
        <v>21</v>
      </c>
      <c r="I1980" s="239"/>
      <c r="J1980" s="235"/>
      <c r="K1980" s="235"/>
      <c r="L1980" s="240"/>
      <c r="M1980" s="241"/>
      <c r="N1980" s="242"/>
      <c r="O1980" s="242"/>
      <c r="P1980" s="242"/>
      <c r="Q1980" s="242"/>
      <c r="R1980" s="242"/>
      <c r="S1980" s="242"/>
      <c r="T1980" s="243"/>
      <c r="U1980" s="13"/>
      <c r="V1980" s="13"/>
      <c r="W1980" s="13"/>
      <c r="X1980" s="13"/>
      <c r="Y1980" s="13"/>
      <c r="Z1980" s="13"/>
      <c r="AA1980" s="13"/>
      <c r="AB1980" s="13"/>
      <c r="AC1980" s="13"/>
      <c r="AD1980" s="13"/>
      <c r="AE1980" s="13"/>
      <c r="AT1980" s="244" t="s">
        <v>161</v>
      </c>
      <c r="AU1980" s="244" t="s">
        <v>81</v>
      </c>
      <c r="AV1980" s="13" t="s">
        <v>77</v>
      </c>
      <c r="AW1980" s="13" t="s">
        <v>34</v>
      </c>
      <c r="AX1980" s="13" t="s">
        <v>73</v>
      </c>
      <c r="AY1980" s="244" t="s">
        <v>149</v>
      </c>
    </row>
    <row r="1981" s="14" customFormat="1">
      <c r="A1981" s="14"/>
      <c r="B1981" s="245"/>
      <c r="C1981" s="246"/>
      <c r="D1981" s="236" t="s">
        <v>161</v>
      </c>
      <c r="E1981" s="247" t="s">
        <v>21</v>
      </c>
      <c r="F1981" s="248" t="s">
        <v>1037</v>
      </c>
      <c r="G1981" s="246"/>
      <c r="H1981" s="249">
        <v>10.82</v>
      </c>
      <c r="I1981" s="250"/>
      <c r="J1981" s="246"/>
      <c r="K1981" s="246"/>
      <c r="L1981" s="251"/>
      <c r="M1981" s="252"/>
      <c r="N1981" s="253"/>
      <c r="O1981" s="253"/>
      <c r="P1981" s="253"/>
      <c r="Q1981" s="253"/>
      <c r="R1981" s="253"/>
      <c r="S1981" s="253"/>
      <c r="T1981" s="254"/>
      <c r="U1981" s="14"/>
      <c r="V1981" s="14"/>
      <c r="W1981" s="14"/>
      <c r="X1981" s="14"/>
      <c r="Y1981" s="14"/>
      <c r="Z1981" s="14"/>
      <c r="AA1981" s="14"/>
      <c r="AB1981" s="14"/>
      <c r="AC1981" s="14"/>
      <c r="AD1981" s="14"/>
      <c r="AE1981" s="14"/>
      <c r="AT1981" s="255" t="s">
        <v>161</v>
      </c>
      <c r="AU1981" s="255" t="s">
        <v>81</v>
      </c>
      <c r="AV1981" s="14" t="s">
        <v>81</v>
      </c>
      <c r="AW1981" s="14" t="s">
        <v>34</v>
      </c>
      <c r="AX1981" s="14" t="s">
        <v>73</v>
      </c>
      <c r="AY1981" s="255" t="s">
        <v>149</v>
      </c>
    </row>
    <row r="1982" s="13" customFormat="1">
      <c r="A1982" s="13"/>
      <c r="B1982" s="234"/>
      <c r="C1982" s="235"/>
      <c r="D1982" s="236" t="s">
        <v>161</v>
      </c>
      <c r="E1982" s="237" t="s">
        <v>21</v>
      </c>
      <c r="F1982" s="238" t="s">
        <v>226</v>
      </c>
      <c r="G1982" s="235"/>
      <c r="H1982" s="237" t="s">
        <v>21</v>
      </c>
      <c r="I1982" s="239"/>
      <c r="J1982" s="235"/>
      <c r="K1982" s="235"/>
      <c r="L1982" s="240"/>
      <c r="M1982" s="241"/>
      <c r="N1982" s="242"/>
      <c r="O1982" s="242"/>
      <c r="P1982" s="242"/>
      <c r="Q1982" s="242"/>
      <c r="R1982" s="242"/>
      <c r="S1982" s="242"/>
      <c r="T1982" s="243"/>
      <c r="U1982" s="13"/>
      <c r="V1982" s="13"/>
      <c r="W1982" s="13"/>
      <c r="X1982" s="13"/>
      <c r="Y1982" s="13"/>
      <c r="Z1982" s="13"/>
      <c r="AA1982" s="13"/>
      <c r="AB1982" s="13"/>
      <c r="AC1982" s="13"/>
      <c r="AD1982" s="13"/>
      <c r="AE1982" s="13"/>
      <c r="AT1982" s="244" t="s">
        <v>161</v>
      </c>
      <c r="AU1982" s="244" t="s">
        <v>81</v>
      </c>
      <c r="AV1982" s="13" t="s">
        <v>77</v>
      </c>
      <c r="AW1982" s="13" t="s">
        <v>34</v>
      </c>
      <c r="AX1982" s="13" t="s">
        <v>73</v>
      </c>
      <c r="AY1982" s="244" t="s">
        <v>149</v>
      </c>
    </row>
    <row r="1983" s="13" customFormat="1">
      <c r="A1983" s="13"/>
      <c r="B1983" s="234"/>
      <c r="C1983" s="235"/>
      <c r="D1983" s="236" t="s">
        <v>161</v>
      </c>
      <c r="E1983" s="237" t="s">
        <v>21</v>
      </c>
      <c r="F1983" s="238" t="s">
        <v>1023</v>
      </c>
      <c r="G1983" s="235"/>
      <c r="H1983" s="237" t="s">
        <v>21</v>
      </c>
      <c r="I1983" s="239"/>
      <c r="J1983" s="235"/>
      <c r="K1983" s="235"/>
      <c r="L1983" s="240"/>
      <c r="M1983" s="241"/>
      <c r="N1983" s="242"/>
      <c r="O1983" s="242"/>
      <c r="P1983" s="242"/>
      <c r="Q1983" s="242"/>
      <c r="R1983" s="242"/>
      <c r="S1983" s="242"/>
      <c r="T1983" s="243"/>
      <c r="U1983" s="13"/>
      <c r="V1983" s="13"/>
      <c r="W1983" s="13"/>
      <c r="X1983" s="13"/>
      <c r="Y1983" s="13"/>
      <c r="Z1983" s="13"/>
      <c r="AA1983" s="13"/>
      <c r="AB1983" s="13"/>
      <c r="AC1983" s="13"/>
      <c r="AD1983" s="13"/>
      <c r="AE1983" s="13"/>
      <c r="AT1983" s="244" t="s">
        <v>161</v>
      </c>
      <c r="AU1983" s="244" t="s">
        <v>81</v>
      </c>
      <c r="AV1983" s="13" t="s">
        <v>77</v>
      </c>
      <c r="AW1983" s="13" t="s">
        <v>34</v>
      </c>
      <c r="AX1983" s="13" t="s">
        <v>73</v>
      </c>
      <c r="AY1983" s="244" t="s">
        <v>149</v>
      </c>
    </row>
    <row r="1984" s="14" customFormat="1">
      <c r="A1984" s="14"/>
      <c r="B1984" s="245"/>
      <c r="C1984" s="246"/>
      <c r="D1984" s="236" t="s">
        <v>161</v>
      </c>
      <c r="E1984" s="247" t="s">
        <v>21</v>
      </c>
      <c r="F1984" s="248" t="s">
        <v>1038</v>
      </c>
      <c r="G1984" s="246"/>
      <c r="H1984" s="249">
        <v>26.309999999999999</v>
      </c>
      <c r="I1984" s="250"/>
      <c r="J1984" s="246"/>
      <c r="K1984" s="246"/>
      <c r="L1984" s="251"/>
      <c r="M1984" s="252"/>
      <c r="N1984" s="253"/>
      <c r="O1984" s="253"/>
      <c r="P1984" s="253"/>
      <c r="Q1984" s="253"/>
      <c r="R1984" s="253"/>
      <c r="S1984" s="253"/>
      <c r="T1984" s="254"/>
      <c r="U1984" s="14"/>
      <c r="V1984" s="14"/>
      <c r="W1984" s="14"/>
      <c r="X1984" s="14"/>
      <c r="Y1984" s="14"/>
      <c r="Z1984" s="14"/>
      <c r="AA1984" s="14"/>
      <c r="AB1984" s="14"/>
      <c r="AC1984" s="14"/>
      <c r="AD1984" s="14"/>
      <c r="AE1984" s="14"/>
      <c r="AT1984" s="255" t="s">
        <v>161</v>
      </c>
      <c r="AU1984" s="255" t="s">
        <v>81</v>
      </c>
      <c r="AV1984" s="14" t="s">
        <v>81</v>
      </c>
      <c r="AW1984" s="14" t="s">
        <v>34</v>
      </c>
      <c r="AX1984" s="14" t="s">
        <v>73</v>
      </c>
      <c r="AY1984" s="255" t="s">
        <v>149</v>
      </c>
    </row>
    <row r="1985" s="16" customFormat="1">
      <c r="A1985" s="16"/>
      <c r="B1985" s="267"/>
      <c r="C1985" s="268"/>
      <c r="D1985" s="236" t="s">
        <v>161</v>
      </c>
      <c r="E1985" s="269" t="s">
        <v>2113</v>
      </c>
      <c r="F1985" s="270" t="s">
        <v>192</v>
      </c>
      <c r="G1985" s="268"/>
      <c r="H1985" s="271">
        <v>74.260000000000005</v>
      </c>
      <c r="I1985" s="272"/>
      <c r="J1985" s="268"/>
      <c r="K1985" s="268"/>
      <c r="L1985" s="273"/>
      <c r="M1985" s="274"/>
      <c r="N1985" s="275"/>
      <c r="O1985" s="275"/>
      <c r="P1985" s="275"/>
      <c r="Q1985" s="275"/>
      <c r="R1985" s="275"/>
      <c r="S1985" s="275"/>
      <c r="T1985" s="276"/>
      <c r="U1985" s="16"/>
      <c r="V1985" s="16"/>
      <c r="W1985" s="16"/>
      <c r="X1985" s="16"/>
      <c r="Y1985" s="16"/>
      <c r="Z1985" s="16"/>
      <c r="AA1985" s="16"/>
      <c r="AB1985" s="16"/>
      <c r="AC1985" s="16"/>
      <c r="AD1985" s="16"/>
      <c r="AE1985" s="16"/>
      <c r="AT1985" s="277" t="s">
        <v>161</v>
      </c>
      <c r="AU1985" s="277" t="s">
        <v>81</v>
      </c>
      <c r="AV1985" s="16" t="s">
        <v>150</v>
      </c>
      <c r="AW1985" s="16" t="s">
        <v>34</v>
      </c>
      <c r="AX1985" s="16" t="s">
        <v>73</v>
      </c>
      <c r="AY1985" s="277" t="s">
        <v>149</v>
      </c>
    </row>
    <row r="1986" s="15" customFormat="1">
      <c r="A1986" s="15"/>
      <c r="B1986" s="256"/>
      <c r="C1986" s="257"/>
      <c r="D1986" s="236" t="s">
        <v>161</v>
      </c>
      <c r="E1986" s="258" t="s">
        <v>21</v>
      </c>
      <c r="F1986" s="259" t="s">
        <v>164</v>
      </c>
      <c r="G1986" s="257"/>
      <c r="H1986" s="260">
        <v>74.260000000000005</v>
      </c>
      <c r="I1986" s="261"/>
      <c r="J1986" s="257"/>
      <c r="K1986" s="257"/>
      <c r="L1986" s="262"/>
      <c r="M1986" s="263"/>
      <c r="N1986" s="264"/>
      <c r="O1986" s="264"/>
      <c r="P1986" s="264"/>
      <c r="Q1986" s="264"/>
      <c r="R1986" s="264"/>
      <c r="S1986" s="264"/>
      <c r="T1986" s="265"/>
      <c r="U1986" s="15"/>
      <c r="V1986" s="15"/>
      <c r="W1986" s="15"/>
      <c r="X1986" s="15"/>
      <c r="Y1986" s="15"/>
      <c r="Z1986" s="15"/>
      <c r="AA1986" s="15"/>
      <c r="AB1986" s="15"/>
      <c r="AC1986" s="15"/>
      <c r="AD1986" s="15"/>
      <c r="AE1986" s="15"/>
      <c r="AT1986" s="266" t="s">
        <v>161</v>
      </c>
      <c r="AU1986" s="266" t="s">
        <v>81</v>
      </c>
      <c r="AV1986" s="15" t="s">
        <v>157</v>
      </c>
      <c r="AW1986" s="15" t="s">
        <v>34</v>
      </c>
      <c r="AX1986" s="15" t="s">
        <v>77</v>
      </c>
      <c r="AY1986" s="266" t="s">
        <v>149</v>
      </c>
    </row>
    <row r="1987" s="2" customFormat="1" ht="16.5" customHeight="1">
      <c r="A1987" s="41"/>
      <c r="B1987" s="42"/>
      <c r="C1987" s="278" t="s">
        <v>2114</v>
      </c>
      <c r="D1987" s="278" t="s">
        <v>229</v>
      </c>
      <c r="E1987" s="279" t="s">
        <v>2115</v>
      </c>
      <c r="F1987" s="280" t="s">
        <v>2116</v>
      </c>
      <c r="G1987" s="281" t="s">
        <v>155</v>
      </c>
      <c r="H1987" s="282">
        <v>77.972999999999999</v>
      </c>
      <c r="I1987" s="283"/>
      <c r="J1987" s="284">
        <f>ROUND(I1987*H1987,2)</f>
        <v>0</v>
      </c>
      <c r="K1987" s="280" t="s">
        <v>156</v>
      </c>
      <c r="L1987" s="285"/>
      <c r="M1987" s="286" t="s">
        <v>21</v>
      </c>
      <c r="N1987" s="287" t="s">
        <v>44</v>
      </c>
      <c r="O1987" s="87"/>
      <c r="P1987" s="225">
        <f>O1987*H1987</f>
        <v>0</v>
      </c>
      <c r="Q1987" s="225">
        <v>0.0037000000000000002</v>
      </c>
      <c r="R1987" s="225">
        <f>Q1987*H1987</f>
        <v>0.28850009999999998</v>
      </c>
      <c r="S1987" s="225">
        <v>0</v>
      </c>
      <c r="T1987" s="226">
        <f>S1987*H1987</f>
        <v>0</v>
      </c>
      <c r="U1987" s="41"/>
      <c r="V1987" s="41"/>
      <c r="W1987" s="41"/>
      <c r="X1987" s="41"/>
      <c r="Y1987" s="41"/>
      <c r="Z1987" s="41"/>
      <c r="AA1987" s="41"/>
      <c r="AB1987" s="41"/>
      <c r="AC1987" s="41"/>
      <c r="AD1987" s="41"/>
      <c r="AE1987" s="41"/>
      <c r="AR1987" s="227" t="s">
        <v>328</v>
      </c>
      <c r="AT1987" s="227" t="s">
        <v>229</v>
      </c>
      <c r="AU1987" s="227" t="s">
        <v>81</v>
      </c>
      <c r="AY1987" s="20" t="s">
        <v>149</v>
      </c>
      <c r="BE1987" s="228">
        <f>IF(N1987="základní",J1987,0)</f>
        <v>0</v>
      </c>
      <c r="BF1987" s="228">
        <f>IF(N1987="snížená",J1987,0)</f>
        <v>0</v>
      </c>
      <c r="BG1987" s="228">
        <f>IF(N1987="zákl. přenesená",J1987,0)</f>
        <v>0</v>
      </c>
      <c r="BH1987" s="228">
        <f>IF(N1987="sníž. přenesená",J1987,0)</f>
        <v>0</v>
      </c>
      <c r="BI1987" s="228">
        <f>IF(N1987="nulová",J1987,0)</f>
        <v>0</v>
      </c>
      <c r="BJ1987" s="20" t="s">
        <v>77</v>
      </c>
      <c r="BK1987" s="228">
        <f>ROUND(I1987*H1987,2)</f>
        <v>0</v>
      </c>
      <c r="BL1987" s="20" t="s">
        <v>256</v>
      </c>
      <c r="BM1987" s="227" t="s">
        <v>2117</v>
      </c>
    </row>
    <row r="1988" s="14" customFormat="1">
      <c r="A1988" s="14"/>
      <c r="B1988" s="245"/>
      <c r="C1988" s="246"/>
      <c r="D1988" s="236" t="s">
        <v>161</v>
      </c>
      <c r="E1988" s="246"/>
      <c r="F1988" s="248" t="s">
        <v>1043</v>
      </c>
      <c r="G1988" s="246"/>
      <c r="H1988" s="249">
        <v>77.972999999999999</v>
      </c>
      <c r="I1988" s="250"/>
      <c r="J1988" s="246"/>
      <c r="K1988" s="246"/>
      <c r="L1988" s="251"/>
      <c r="M1988" s="252"/>
      <c r="N1988" s="253"/>
      <c r="O1988" s="253"/>
      <c r="P1988" s="253"/>
      <c r="Q1988" s="253"/>
      <c r="R1988" s="253"/>
      <c r="S1988" s="253"/>
      <c r="T1988" s="254"/>
      <c r="U1988" s="14"/>
      <c r="V1988" s="14"/>
      <c r="W1988" s="14"/>
      <c r="X1988" s="14"/>
      <c r="Y1988" s="14"/>
      <c r="Z1988" s="14"/>
      <c r="AA1988" s="14"/>
      <c r="AB1988" s="14"/>
      <c r="AC1988" s="14"/>
      <c r="AD1988" s="14"/>
      <c r="AE1988" s="14"/>
      <c r="AT1988" s="255" t="s">
        <v>161</v>
      </c>
      <c r="AU1988" s="255" t="s">
        <v>81</v>
      </c>
      <c r="AV1988" s="14" t="s">
        <v>81</v>
      </c>
      <c r="AW1988" s="14" t="s">
        <v>4</v>
      </c>
      <c r="AX1988" s="14" t="s">
        <v>77</v>
      </c>
      <c r="AY1988" s="255" t="s">
        <v>149</v>
      </c>
    </row>
    <row r="1989" s="2" customFormat="1" ht="37.8" customHeight="1">
      <c r="A1989" s="41"/>
      <c r="B1989" s="42"/>
      <c r="C1989" s="216" t="s">
        <v>2118</v>
      </c>
      <c r="D1989" s="216" t="s">
        <v>152</v>
      </c>
      <c r="E1989" s="217" t="s">
        <v>2119</v>
      </c>
      <c r="F1989" s="218" t="s">
        <v>2120</v>
      </c>
      <c r="G1989" s="219" t="s">
        <v>155</v>
      </c>
      <c r="H1989" s="220">
        <v>28.75</v>
      </c>
      <c r="I1989" s="221"/>
      <c r="J1989" s="222">
        <f>ROUND(I1989*H1989,2)</f>
        <v>0</v>
      </c>
      <c r="K1989" s="218" t="s">
        <v>156</v>
      </c>
      <c r="L1989" s="47"/>
      <c r="M1989" s="223" t="s">
        <v>21</v>
      </c>
      <c r="N1989" s="224" t="s">
        <v>44</v>
      </c>
      <c r="O1989" s="87"/>
      <c r="P1989" s="225">
        <f>O1989*H1989</f>
        <v>0</v>
      </c>
      <c r="Q1989" s="225">
        <v>0</v>
      </c>
      <c r="R1989" s="225">
        <f>Q1989*H1989</f>
        <v>0</v>
      </c>
      <c r="S1989" s="225">
        <v>0</v>
      </c>
      <c r="T1989" s="226">
        <f>S1989*H1989</f>
        <v>0</v>
      </c>
      <c r="U1989" s="41"/>
      <c r="V1989" s="41"/>
      <c r="W1989" s="41"/>
      <c r="X1989" s="41"/>
      <c r="Y1989" s="41"/>
      <c r="Z1989" s="41"/>
      <c r="AA1989" s="41"/>
      <c r="AB1989" s="41"/>
      <c r="AC1989" s="41"/>
      <c r="AD1989" s="41"/>
      <c r="AE1989" s="41"/>
      <c r="AR1989" s="227" t="s">
        <v>256</v>
      </c>
      <c r="AT1989" s="227" t="s">
        <v>152</v>
      </c>
      <c r="AU1989" s="227" t="s">
        <v>81</v>
      </c>
      <c r="AY1989" s="20" t="s">
        <v>149</v>
      </c>
      <c r="BE1989" s="228">
        <f>IF(N1989="základní",J1989,0)</f>
        <v>0</v>
      </c>
      <c r="BF1989" s="228">
        <f>IF(N1989="snížená",J1989,0)</f>
        <v>0</v>
      </c>
      <c r="BG1989" s="228">
        <f>IF(N1989="zákl. přenesená",J1989,0)</f>
        <v>0</v>
      </c>
      <c r="BH1989" s="228">
        <f>IF(N1989="sníž. přenesená",J1989,0)</f>
        <v>0</v>
      </c>
      <c r="BI1989" s="228">
        <f>IF(N1989="nulová",J1989,0)</f>
        <v>0</v>
      </c>
      <c r="BJ1989" s="20" t="s">
        <v>77</v>
      </c>
      <c r="BK1989" s="228">
        <f>ROUND(I1989*H1989,2)</f>
        <v>0</v>
      </c>
      <c r="BL1989" s="20" t="s">
        <v>256</v>
      </c>
      <c r="BM1989" s="227" t="s">
        <v>2121</v>
      </c>
    </row>
    <row r="1990" s="2" customFormat="1">
      <c r="A1990" s="41"/>
      <c r="B1990" s="42"/>
      <c r="C1990" s="43"/>
      <c r="D1990" s="229" t="s">
        <v>159</v>
      </c>
      <c r="E1990" s="43"/>
      <c r="F1990" s="230" t="s">
        <v>2122</v>
      </c>
      <c r="G1990" s="43"/>
      <c r="H1990" s="43"/>
      <c r="I1990" s="231"/>
      <c r="J1990" s="43"/>
      <c r="K1990" s="43"/>
      <c r="L1990" s="47"/>
      <c r="M1990" s="232"/>
      <c r="N1990" s="233"/>
      <c r="O1990" s="87"/>
      <c r="P1990" s="87"/>
      <c r="Q1990" s="87"/>
      <c r="R1990" s="87"/>
      <c r="S1990" s="87"/>
      <c r="T1990" s="88"/>
      <c r="U1990" s="41"/>
      <c r="V1990" s="41"/>
      <c r="W1990" s="41"/>
      <c r="X1990" s="41"/>
      <c r="Y1990" s="41"/>
      <c r="Z1990" s="41"/>
      <c r="AA1990" s="41"/>
      <c r="AB1990" s="41"/>
      <c r="AC1990" s="41"/>
      <c r="AD1990" s="41"/>
      <c r="AE1990" s="41"/>
      <c r="AT1990" s="20" t="s">
        <v>159</v>
      </c>
      <c r="AU1990" s="20" t="s">
        <v>81</v>
      </c>
    </row>
    <row r="1991" s="14" customFormat="1">
      <c r="A1991" s="14"/>
      <c r="B1991" s="245"/>
      <c r="C1991" s="246"/>
      <c r="D1991" s="236" t="s">
        <v>161</v>
      </c>
      <c r="E1991" s="247" t="s">
        <v>21</v>
      </c>
      <c r="F1991" s="248" t="s">
        <v>493</v>
      </c>
      <c r="G1991" s="246"/>
      <c r="H1991" s="249">
        <v>28.75</v>
      </c>
      <c r="I1991" s="250"/>
      <c r="J1991" s="246"/>
      <c r="K1991" s="246"/>
      <c r="L1991" s="251"/>
      <c r="M1991" s="252"/>
      <c r="N1991" s="253"/>
      <c r="O1991" s="253"/>
      <c r="P1991" s="253"/>
      <c r="Q1991" s="253"/>
      <c r="R1991" s="253"/>
      <c r="S1991" s="253"/>
      <c r="T1991" s="254"/>
      <c r="U1991" s="14"/>
      <c r="V1991" s="14"/>
      <c r="W1991" s="14"/>
      <c r="X1991" s="14"/>
      <c r="Y1991" s="14"/>
      <c r="Z1991" s="14"/>
      <c r="AA1991" s="14"/>
      <c r="AB1991" s="14"/>
      <c r="AC1991" s="14"/>
      <c r="AD1991" s="14"/>
      <c r="AE1991" s="14"/>
      <c r="AT1991" s="255" t="s">
        <v>161</v>
      </c>
      <c r="AU1991" s="255" t="s">
        <v>81</v>
      </c>
      <c r="AV1991" s="14" t="s">
        <v>81</v>
      </c>
      <c r="AW1991" s="14" t="s">
        <v>34</v>
      </c>
      <c r="AX1991" s="14" t="s">
        <v>73</v>
      </c>
      <c r="AY1991" s="255" t="s">
        <v>149</v>
      </c>
    </row>
    <row r="1992" s="15" customFormat="1">
      <c r="A1992" s="15"/>
      <c r="B1992" s="256"/>
      <c r="C1992" s="257"/>
      <c r="D1992" s="236" t="s">
        <v>161</v>
      </c>
      <c r="E1992" s="258" t="s">
        <v>21</v>
      </c>
      <c r="F1992" s="259" t="s">
        <v>164</v>
      </c>
      <c r="G1992" s="257"/>
      <c r="H1992" s="260">
        <v>28.75</v>
      </c>
      <c r="I1992" s="261"/>
      <c r="J1992" s="257"/>
      <c r="K1992" s="257"/>
      <c r="L1992" s="262"/>
      <c r="M1992" s="263"/>
      <c r="N1992" s="264"/>
      <c r="O1992" s="264"/>
      <c r="P1992" s="264"/>
      <c r="Q1992" s="264"/>
      <c r="R1992" s="264"/>
      <c r="S1992" s="264"/>
      <c r="T1992" s="265"/>
      <c r="U1992" s="15"/>
      <c r="V1992" s="15"/>
      <c r="W1992" s="15"/>
      <c r="X1992" s="15"/>
      <c r="Y1992" s="15"/>
      <c r="Z1992" s="15"/>
      <c r="AA1992" s="15"/>
      <c r="AB1992" s="15"/>
      <c r="AC1992" s="15"/>
      <c r="AD1992" s="15"/>
      <c r="AE1992" s="15"/>
      <c r="AT1992" s="266" t="s">
        <v>161</v>
      </c>
      <c r="AU1992" s="266" t="s">
        <v>81</v>
      </c>
      <c r="AV1992" s="15" t="s">
        <v>157</v>
      </c>
      <c r="AW1992" s="15" t="s">
        <v>34</v>
      </c>
      <c r="AX1992" s="15" t="s">
        <v>77</v>
      </c>
      <c r="AY1992" s="266" t="s">
        <v>149</v>
      </c>
    </row>
    <row r="1993" s="2" customFormat="1" ht="24.15" customHeight="1">
      <c r="A1993" s="41"/>
      <c r="B1993" s="42"/>
      <c r="C1993" s="278" t="s">
        <v>2123</v>
      </c>
      <c r="D1993" s="278" t="s">
        <v>229</v>
      </c>
      <c r="E1993" s="279" t="s">
        <v>2124</v>
      </c>
      <c r="F1993" s="280" t="s">
        <v>2125</v>
      </c>
      <c r="G1993" s="281" t="s">
        <v>155</v>
      </c>
      <c r="H1993" s="282">
        <v>29.324999999999999</v>
      </c>
      <c r="I1993" s="283"/>
      <c r="J1993" s="284">
        <f>ROUND(I1993*H1993,2)</f>
        <v>0</v>
      </c>
      <c r="K1993" s="280" t="s">
        <v>156</v>
      </c>
      <c r="L1993" s="285"/>
      <c r="M1993" s="286" t="s">
        <v>21</v>
      </c>
      <c r="N1993" s="287" t="s">
        <v>44</v>
      </c>
      <c r="O1993" s="87"/>
      <c r="P1993" s="225">
        <f>O1993*H1993</f>
        <v>0</v>
      </c>
      <c r="Q1993" s="225">
        <v>0.0080000000000000002</v>
      </c>
      <c r="R1993" s="225">
        <f>Q1993*H1993</f>
        <v>0.2346</v>
      </c>
      <c r="S1993" s="225">
        <v>0</v>
      </c>
      <c r="T1993" s="226">
        <f>S1993*H1993</f>
        <v>0</v>
      </c>
      <c r="U1993" s="41"/>
      <c r="V1993" s="41"/>
      <c r="W1993" s="41"/>
      <c r="X1993" s="41"/>
      <c r="Y1993" s="41"/>
      <c r="Z1993" s="41"/>
      <c r="AA1993" s="41"/>
      <c r="AB1993" s="41"/>
      <c r="AC1993" s="41"/>
      <c r="AD1993" s="41"/>
      <c r="AE1993" s="41"/>
      <c r="AR1993" s="227" t="s">
        <v>328</v>
      </c>
      <c r="AT1993" s="227" t="s">
        <v>229</v>
      </c>
      <c r="AU1993" s="227" t="s">
        <v>81</v>
      </c>
      <c r="AY1993" s="20" t="s">
        <v>149</v>
      </c>
      <c r="BE1993" s="228">
        <f>IF(N1993="základní",J1993,0)</f>
        <v>0</v>
      </c>
      <c r="BF1993" s="228">
        <f>IF(N1993="snížená",J1993,0)</f>
        <v>0</v>
      </c>
      <c r="BG1993" s="228">
        <f>IF(N1993="zákl. přenesená",J1993,0)</f>
        <v>0</v>
      </c>
      <c r="BH1993" s="228">
        <f>IF(N1993="sníž. přenesená",J1993,0)</f>
        <v>0</v>
      </c>
      <c r="BI1993" s="228">
        <f>IF(N1993="nulová",J1993,0)</f>
        <v>0</v>
      </c>
      <c r="BJ1993" s="20" t="s">
        <v>77</v>
      </c>
      <c r="BK1993" s="228">
        <f>ROUND(I1993*H1993,2)</f>
        <v>0</v>
      </c>
      <c r="BL1993" s="20" t="s">
        <v>256</v>
      </c>
      <c r="BM1993" s="227" t="s">
        <v>2126</v>
      </c>
    </row>
    <row r="1994" s="14" customFormat="1">
      <c r="A1994" s="14"/>
      <c r="B1994" s="245"/>
      <c r="C1994" s="246"/>
      <c r="D1994" s="236" t="s">
        <v>161</v>
      </c>
      <c r="E1994" s="246"/>
      <c r="F1994" s="248" t="s">
        <v>2127</v>
      </c>
      <c r="G1994" s="246"/>
      <c r="H1994" s="249">
        <v>29.324999999999999</v>
      </c>
      <c r="I1994" s="250"/>
      <c r="J1994" s="246"/>
      <c r="K1994" s="246"/>
      <c r="L1994" s="251"/>
      <c r="M1994" s="252"/>
      <c r="N1994" s="253"/>
      <c r="O1994" s="253"/>
      <c r="P1994" s="253"/>
      <c r="Q1994" s="253"/>
      <c r="R1994" s="253"/>
      <c r="S1994" s="253"/>
      <c r="T1994" s="254"/>
      <c r="U1994" s="14"/>
      <c r="V1994" s="14"/>
      <c r="W1994" s="14"/>
      <c r="X1994" s="14"/>
      <c r="Y1994" s="14"/>
      <c r="Z1994" s="14"/>
      <c r="AA1994" s="14"/>
      <c r="AB1994" s="14"/>
      <c r="AC1994" s="14"/>
      <c r="AD1994" s="14"/>
      <c r="AE1994" s="14"/>
      <c r="AT1994" s="255" t="s">
        <v>161</v>
      </c>
      <c r="AU1994" s="255" t="s">
        <v>81</v>
      </c>
      <c r="AV1994" s="14" t="s">
        <v>81</v>
      </c>
      <c r="AW1994" s="14" t="s">
        <v>4</v>
      </c>
      <c r="AX1994" s="14" t="s">
        <v>77</v>
      </c>
      <c r="AY1994" s="255" t="s">
        <v>149</v>
      </c>
    </row>
    <row r="1995" s="2" customFormat="1" ht="24.15" customHeight="1">
      <c r="A1995" s="41"/>
      <c r="B1995" s="42"/>
      <c r="C1995" s="216" t="s">
        <v>2128</v>
      </c>
      <c r="D1995" s="216" t="s">
        <v>152</v>
      </c>
      <c r="E1995" s="217" t="s">
        <v>2129</v>
      </c>
      <c r="F1995" s="218" t="s">
        <v>2130</v>
      </c>
      <c r="G1995" s="219" t="s">
        <v>155</v>
      </c>
      <c r="H1995" s="220">
        <v>2475.3020000000001</v>
      </c>
      <c r="I1995" s="221"/>
      <c r="J1995" s="222">
        <f>ROUND(I1995*H1995,2)</f>
        <v>0</v>
      </c>
      <c r="K1995" s="218" t="s">
        <v>21</v>
      </c>
      <c r="L1995" s="47"/>
      <c r="M1995" s="223" t="s">
        <v>21</v>
      </c>
      <c r="N1995" s="224" t="s">
        <v>44</v>
      </c>
      <c r="O1995" s="87"/>
      <c r="P1995" s="225">
        <f>O1995*H1995</f>
        <v>0</v>
      </c>
      <c r="Q1995" s="225">
        <v>1.0000000000000001E-05</v>
      </c>
      <c r="R1995" s="225">
        <f>Q1995*H1995</f>
        <v>0.024753020000000004</v>
      </c>
      <c r="S1995" s="225">
        <v>0</v>
      </c>
      <c r="T1995" s="226">
        <f>S1995*H1995</f>
        <v>0</v>
      </c>
      <c r="U1995" s="41"/>
      <c r="V1995" s="41"/>
      <c r="W1995" s="41"/>
      <c r="X1995" s="41"/>
      <c r="Y1995" s="41"/>
      <c r="Z1995" s="41"/>
      <c r="AA1995" s="41"/>
      <c r="AB1995" s="41"/>
      <c r="AC1995" s="41"/>
      <c r="AD1995" s="41"/>
      <c r="AE1995" s="41"/>
      <c r="AR1995" s="227" t="s">
        <v>256</v>
      </c>
      <c r="AT1995" s="227" t="s">
        <v>152</v>
      </c>
      <c r="AU1995" s="227" t="s">
        <v>81</v>
      </c>
      <c r="AY1995" s="20" t="s">
        <v>149</v>
      </c>
      <c r="BE1995" s="228">
        <f>IF(N1995="základní",J1995,0)</f>
        <v>0</v>
      </c>
      <c r="BF1995" s="228">
        <f>IF(N1995="snížená",J1995,0)</f>
        <v>0</v>
      </c>
      <c r="BG1995" s="228">
        <f>IF(N1995="zákl. přenesená",J1995,0)</f>
        <v>0</v>
      </c>
      <c r="BH1995" s="228">
        <f>IF(N1995="sníž. přenesená",J1995,0)</f>
        <v>0</v>
      </c>
      <c r="BI1995" s="228">
        <f>IF(N1995="nulová",J1995,0)</f>
        <v>0</v>
      </c>
      <c r="BJ1995" s="20" t="s">
        <v>77</v>
      </c>
      <c r="BK1995" s="228">
        <f>ROUND(I1995*H1995,2)</f>
        <v>0</v>
      </c>
      <c r="BL1995" s="20" t="s">
        <v>256</v>
      </c>
      <c r="BM1995" s="227" t="s">
        <v>2131</v>
      </c>
    </row>
    <row r="1996" s="13" customFormat="1">
      <c r="A1996" s="13"/>
      <c r="B1996" s="234"/>
      <c r="C1996" s="235"/>
      <c r="D1996" s="236" t="s">
        <v>161</v>
      </c>
      <c r="E1996" s="237" t="s">
        <v>21</v>
      </c>
      <c r="F1996" s="238" t="s">
        <v>2132</v>
      </c>
      <c r="G1996" s="235"/>
      <c r="H1996" s="237" t="s">
        <v>21</v>
      </c>
      <c r="I1996" s="239"/>
      <c r="J1996" s="235"/>
      <c r="K1996" s="235"/>
      <c r="L1996" s="240"/>
      <c r="M1996" s="241"/>
      <c r="N1996" s="242"/>
      <c r="O1996" s="242"/>
      <c r="P1996" s="242"/>
      <c r="Q1996" s="242"/>
      <c r="R1996" s="242"/>
      <c r="S1996" s="242"/>
      <c r="T1996" s="243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T1996" s="244" t="s">
        <v>161</v>
      </c>
      <c r="AU1996" s="244" t="s">
        <v>81</v>
      </c>
      <c r="AV1996" s="13" t="s">
        <v>77</v>
      </c>
      <c r="AW1996" s="13" t="s">
        <v>34</v>
      </c>
      <c r="AX1996" s="13" t="s">
        <v>73</v>
      </c>
      <c r="AY1996" s="244" t="s">
        <v>149</v>
      </c>
    </row>
    <row r="1997" s="14" customFormat="1">
      <c r="A1997" s="14"/>
      <c r="B1997" s="245"/>
      <c r="C1997" s="246"/>
      <c r="D1997" s="236" t="s">
        <v>161</v>
      </c>
      <c r="E1997" s="247" t="s">
        <v>21</v>
      </c>
      <c r="F1997" s="248" t="s">
        <v>2133</v>
      </c>
      <c r="G1997" s="246"/>
      <c r="H1997" s="249">
        <v>1124.71</v>
      </c>
      <c r="I1997" s="250"/>
      <c r="J1997" s="246"/>
      <c r="K1997" s="246"/>
      <c r="L1997" s="251"/>
      <c r="M1997" s="252"/>
      <c r="N1997" s="253"/>
      <c r="O1997" s="253"/>
      <c r="P1997" s="253"/>
      <c r="Q1997" s="253"/>
      <c r="R1997" s="253"/>
      <c r="S1997" s="253"/>
      <c r="T1997" s="254"/>
      <c r="U1997" s="14"/>
      <c r="V1997" s="14"/>
      <c r="W1997" s="14"/>
      <c r="X1997" s="14"/>
      <c r="Y1997" s="14"/>
      <c r="Z1997" s="14"/>
      <c r="AA1997" s="14"/>
      <c r="AB1997" s="14"/>
      <c r="AC1997" s="14"/>
      <c r="AD1997" s="14"/>
      <c r="AE1997" s="14"/>
      <c r="AT1997" s="255" t="s">
        <v>161</v>
      </c>
      <c r="AU1997" s="255" t="s">
        <v>81</v>
      </c>
      <c r="AV1997" s="14" t="s">
        <v>81</v>
      </c>
      <c r="AW1997" s="14" t="s">
        <v>34</v>
      </c>
      <c r="AX1997" s="14" t="s">
        <v>73</v>
      </c>
      <c r="AY1997" s="255" t="s">
        <v>149</v>
      </c>
    </row>
    <row r="1998" s="14" customFormat="1">
      <c r="A1998" s="14"/>
      <c r="B1998" s="245"/>
      <c r="C1998" s="246"/>
      <c r="D1998" s="236" t="s">
        <v>161</v>
      </c>
      <c r="E1998" s="247" t="s">
        <v>21</v>
      </c>
      <c r="F1998" s="248" t="s">
        <v>2134</v>
      </c>
      <c r="G1998" s="246"/>
      <c r="H1998" s="249">
        <v>-10.050000000000001</v>
      </c>
      <c r="I1998" s="250"/>
      <c r="J1998" s="246"/>
      <c r="K1998" s="246"/>
      <c r="L1998" s="251"/>
      <c r="M1998" s="252"/>
      <c r="N1998" s="253"/>
      <c r="O1998" s="253"/>
      <c r="P1998" s="253"/>
      <c r="Q1998" s="253"/>
      <c r="R1998" s="253"/>
      <c r="S1998" s="253"/>
      <c r="T1998" s="254"/>
      <c r="U1998" s="14"/>
      <c r="V1998" s="14"/>
      <c r="W1998" s="14"/>
      <c r="X1998" s="14"/>
      <c r="Y1998" s="14"/>
      <c r="Z1998" s="14"/>
      <c r="AA1998" s="14"/>
      <c r="AB1998" s="14"/>
      <c r="AC1998" s="14"/>
      <c r="AD1998" s="14"/>
      <c r="AE1998" s="14"/>
      <c r="AT1998" s="255" t="s">
        <v>161</v>
      </c>
      <c r="AU1998" s="255" t="s">
        <v>81</v>
      </c>
      <c r="AV1998" s="14" t="s">
        <v>81</v>
      </c>
      <c r="AW1998" s="14" t="s">
        <v>34</v>
      </c>
      <c r="AX1998" s="14" t="s">
        <v>73</v>
      </c>
      <c r="AY1998" s="255" t="s">
        <v>149</v>
      </c>
    </row>
    <row r="1999" s="14" customFormat="1">
      <c r="A1999" s="14"/>
      <c r="B1999" s="245"/>
      <c r="C1999" s="246"/>
      <c r="D1999" s="236" t="s">
        <v>161</v>
      </c>
      <c r="E1999" s="247" t="s">
        <v>21</v>
      </c>
      <c r="F1999" s="248" t="s">
        <v>2135</v>
      </c>
      <c r="G1999" s="246"/>
      <c r="H1999" s="249">
        <v>-17.559999999999999</v>
      </c>
      <c r="I1999" s="250"/>
      <c r="J1999" s="246"/>
      <c r="K1999" s="246"/>
      <c r="L1999" s="251"/>
      <c r="M1999" s="252"/>
      <c r="N1999" s="253"/>
      <c r="O1999" s="253"/>
      <c r="P1999" s="253"/>
      <c r="Q1999" s="253"/>
      <c r="R1999" s="253"/>
      <c r="S1999" s="253"/>
      <c r="T1999" s="254"/>
      <c r="U1999" s="14"/>
      <c r="V1999" s="14"/>
      <c r="W1999" s="14"/>
      <c r="X1999" s="14"/>
      <c r="Y1999" s="14"/>
      <c r="Z1999" s="14"/>
      <c r="AA1999" s="14"/>
      <c r="AB1999" s="14"/>
      <c r="AC1999" s="14"/>
      <c r="AD1999" s="14"/>
      <c r="AE1999" s="14"/>
      <c r="AT1999" s="255" t="s">
        <v>161</v>
      </c>
      <c r="AU1999" s="255" t="s">
        <v>81</v>
      </c>
      <c r="AV1999" s="14" t="s">
        <v>81</v>
      </c>
      <c r="AW1999" s="14" t="s">
        <v>34</v>
      </c>
      <c r="AX1999" s="14" t="s">
        <v>73</v>
      </c>
      <c r="AY1999" s="255" t="s">
        <v>149</v>
      </c>
    </row>
    <row r="2000" s="16" customFormat="1">
      <c r="A2000" s="16"/>
      <c r="B2000" s="267"/>
      <c r="C2000" s="268"/>
      <c r="D2000" s="236" t="s">
        <v>161</v>
      </c>
      <c r="E2000" s="269" t="s">
        <v>481</v>
      </c>
      <c r="F2000" s="270" t="s">
        <v>192</v>
      </c>
      <c r="G2000" s="268"/>
      <c r="H2000" s="271">
        <v>1097.1000000000001</v>
      </c>
      <c r="I2000" s="272"/>
      <c r="J2000" s="268"/>
      <c r="K2000" s="268"/>
      <c r="L2000" s="273"/>
      <c r="M2000" s="274"/>
      <c r="N2000" s="275"/>
      <c r="O2000" s="275"/>
      <c r="P2000" s="275"/>
      <c r="Q2000" s="275"/>
      <c r="R2000" s="275"/>
      <c r="S2000" s="275"/>
      <c r="T2000" s="276"/>
      <c r="U2000" s="16"/>
      <c r="V2000" s="16"/>
      <c r="W2000" s="16"/>
      <c r="X2000" s="16"/>
      <c r="Y2000" s="16"/>
      <c r="Z2000" s="16"/>
      <c r="AA2000" s="16"/>
      <c r="AB2000" s="16"/>
      <c r="AC2000" s="16"/>
      <c r="AD2000" s="16"/>
      <c r="AE2000" s="16"/>
      <c r="AT2000" s="277" t="s">
        <v>161</v>
      </c>
      <c r="AU2000" s="277" t="s">
        <v>81</v>
      </c>
      <c r="AV2000" s="16" t="s">
        <v>150</v>
      </c>
      <c r="AW2000" s="16" t="s">
        <v>34</v>
      </c>
      <c r="AX2000" s="16" t="s">
        <v>73</v>
      </c>
      <c r="AY2000" s="277" t="s">
        <v>149</v>
      </c>
    </row>
    <row r="2001" s="13" customFormat="1">
      <c r="A2001" s="13"/>
      <c r="B2001" s="234"/>
      <c r="C2001" s="235"/>
      <c r="D2001" s="236" t="s">
        <v>161</v>
      </c>
      <c r="E2001" s="237" t="s">
        <v>21</v>
      </c>
      <c r="F2001" s="238" t="s">
        <v>2136</v>
      </c>
      <c r="G2001" s="235"/>
      <c r="H2001" s="237" t="s">
        <v>21</v>
      </c>
      <c r="I2001" s="239"/>
      <c r="J2001" s="235"/>
      <c r="K2001" s="235"/>
      <c r="L2001" s="240"/>
      <c r="M2001" s="241"/>
      <c r="N2001" s="242"/>
      <c r="O2001" s="242"/>
      <c r="P2001" s="242"/>
      <c r="Q2001" s="242"/>
      <c r="R2001" s="242"/>
      <c r="S2001" s="242"/>
      <c r="T2001" s="243"/>
      <c r="U2001" s="13"/>
      <c r="V2001" s="13"/>
      <c r="W2001" s="13"/>
      <c r="X2001" s="13"/>
      <c r="Y2001" s="13"/>
      <c r="Z2001" s="13"/>
      <c r="AA2001" s="13"/>
      <c r="AB2001" s="13"/>
      <c r="AC2001" s="13"/>
      <c r="AD2001" s="13"/>
      <c r="AE2001" s="13"/>
      <c r="AT2001" s="244" t="s">
        <v>161</v>
      </c>
      <c r="AU2001" s="244" t="s">
        <v>81</v>
      </c>
      <c r="AV2001" s="13" t="s">
        <v>77</v>
      </c>
      <c r="AW2001" s="13" t="s">
        <v>34</v>
      </c>
      <c r="AX2001" s="13" t="s">
        <v>73</v>
      </c>
      <c r="AY2001" s="244" t="s">
        <v>149</v>
      </c>
    </row>
    <row r="2002" s="14" customFormat="1">
      <c r="A2002" s="14"/>
      <c r="B2002" s="245"/>
      <c r="C2002" s="246"/>
      <c r="D2002" s="236" t="s">
        <v>161</v>
      </c>
      <c r="E2002" s="247" t="s">
        <v>21</v>
      </c>
      <c r="F2002" s="248" t="s">
        <v>488</v>
      </c>
      <c r="G2002" s="246"/>
      <c r="H2002" s="249">
        <v>10.4</v>
      </c>
      <c r="I2002" s="250"/>
      <c r="J2002" s="246"/>
      <c r="K2002" s="246"/>
      <c r="L2002" s="251"/>
      <c r="M2002" s="252"/>
      <c r="N2002" s="253"/>
      <c r="O2002" s="253"/>
      <c r="P2002" s="253"/>
      <c r="Q2002" s="253"/>
      <c r="R2002" s="253"/>
      <c r="S2002" s="253"/>
      <c r="T2002" s="254"/>
      <c r="U2002" s="14"/>
      <c r="V2002" s="14"/>
      <c r="W2002" s="14"/>
      <c r="X2002" s="14"/>
      <c r="Y2002" s="14"/>
      <c r="Z2002" s="14"/>
      <c r="AA2002" s="14"/>
      <c r="AB2002" s="14"/>
      <c r="AC2002" s="14"/>
      <c r="AD2002" s="14"/>
      <c r="AE2002" s="14"/>
      <c r="AT2002" s="255" t="s">
        <v>161</v>
      </c>
      <c r="AU2002" s="255" t="s">
        <v>81</v>
      </c>
      <c r="AV2002" s="14" t="s">
        <v>81</v>
      </c>
      <c r="AW2002" s="14" t="s">
        <v>34</v>
      </c>
      <c r="AX2002" s="14" t="s">
        <v>73</v>
      </c>
      <c r="AY2002" s="255" t="s">
        <v>149</v>
      </c>
    </row>
    <row r="2003" s="16" customFormat="1">
      <c r="A2003" s="16"/>
      <c r="B2003" s="267"/>
      <c r="C2003" s="268"/>
      <c r="D2003" s="236" t="s">
        <v>161</v>
      </c>
      <c r="E2003" s="269" t="s">
        <v>487</v>
      </c>
      <c r="F2003" s="270" t="s">
        <v>192</v>
      </c>
      <c r="G2003" s="268"/>
      <c r="H2003" s="271">
        <v>10.4</v>
      </c>
      <c r="I2003" s="272"/>
      <c r="J2003" s="268"/>
      <c r="K2003" s="268"/>
      <c r="L2003" s="273"/>
      <c r="M2003" s="274"/>
      <c r="N2003" s="275"/>
      <c r="O2003" s="275"/>
      <c r="P2003" s="275"/>
      <c r="Q2003" s="275"/>
      <c r="R2003" s="275"/>
      <c r="S2003" s="275"/>
      <c r="T2003" s="276"/>
      <c r="U2003" s="16"/>
      <c r="V2003" s="16"/>
      <c r="W2003" s="16"/>
      <c r="X2003" s="16"/>
      <c r="Y2003" s="16"/>
      <c r="Z2003" s="16"/>
      <c r="AA2003" s="16"/>
      <c r="AB2003" s="16"/>
      <c r="AC2003" s="16"/>
      <c r="AD2003" s="16"/>
      <c r="AE2003" s="16"/>
      <c r="AT2003" s="277" t="s">
        <v>161</v>
      </c>
      <c r="AU2003" s="277" t="s">
        <v>81</v>
      </c>
      <c r="AV2003" s="16" t="s">
        <v>150</v>
      </c>
      <c r="AW2003" s="16" t="s">
        <v>34</v>
      </c>
      <c r="AX2003" s="16" t="s">
        <v>73</v>
      </c>
      <c r="AY2003" s="277" t="s">
        <v>149</v>
      </c>
    </row>
    <row r="2004" s="13" customFormat="1">
      <c r="A2004" s="13"/>
      <c r="B2004" s="234"/>
      <c r="C2004" s="235"/>
      <c r="D2004" s="236" t="s">
        <v>161</v>
      </c>
      <c r="E2004" s="237" t="s">
        <v>21</v>
      </c>
      <c r="F2004" s="238" t="s">
        <v>1072</v>
      </c>
      <c r="G2004" s="235"/>
      <c r="H2004" s="237" t="s">
        <v>21</v>
      </c>
      <c r="I2004" s="239"/>
      <c r="J2004" s="235"/>
      <c r="K2004" s="235"/>
      <c r="L2004" s="240"/>
      <c r="M2004" s="241"/>
      <c r="N2004" s="242"/>
      <c r="O2004" s="242"/>
      <c r="P2004" s="242"/>
      <c r="Q2004" s="242"/>
      <c r="R2004" s="242"/>
      <c r="S2004" s="242"/>
      <c r="T2004" s="243"/>
      <c r="U2004" s="13"/>
      <c r="V2004" s="13"/>
      <c r="W2004" s="13"/>
      <c r="X2004" s="13"/>
      <c r="Y2004" s="13"/>
      <c r="Z2004" s="13"/>
      <c r="AA2004" s="13"/>
      <c r="AB2004" s="13"/>
      <c r="AC2004" s="13"/>
      <c r="AD2004" s="13"/>
      <c r="AE2004" s="13"/>
      <c r="AT2004" s="244" t="s">
        <v>161</v>
      </c>
      <c r="AU2004" s="244" t="s">
        <v>81</v>
      </c>
      <c r="AV2004" s="13" t="s">
        <v>77</v>
      </c>
      <c r="AW2004" s="13" t="s">
        <v>34</v>
      </c>
      <c r="AX2004" s="13" t="s">
        <v>73</v>
      </c>
      <c r="AY2004" s="244" t="s">
        <v>149</v>
      </c>
    </row>
    <row r="2005" s="13" customFormat="1">
      <c r="A2005" s="13"/>
      <c r="B2005" s="234"/>
      <c r="C2005" s="235"/>
      <c r="D2005" s="236" t="s">
        <v>161</v>
      </c>
      <c r="E2005" s="237" t="s">
        <v>21</v>
      </c>
      <c r="F2005" s="238" t="s">
        <v>2009</v>
      </c>
      <c r="G2005" s="235"/>
      <c r="H2005" s="237" t="s">
        <v>21</v>
      </c>
      <c r="I2005" s="239"/>
      <c r="J2005" s="235"/>
      <c r="K2005" s="235"/>
      <c r="L2005" s="240"/>
      <c r="M2005" s="241"/>
      <c r="N2005" s="242"/>
      <c r="O2005" s="242"/>
      <c r="P2005" s="242"/>
      <c r="Q2005" s="242"/>
      <c r="R2005" s="242"/>
      <c r="S2005" s="242"/>
      <c r="T2005" s="243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T2005" s="244" t="s">
        <v>161</v>
      </c>
      <c r="AU2005" s="244" t="s">
        <v>81</v>
      </c>
      <c r="AV2005" s="13" t="s">
        <v>77</v>
      </c>
      <c r="AW2005" s="13" t="s">
        <v>34</v>
      </c>
      <c r="AX2005" s="13" t="s">
        <v>73</v>
      </c>
      <c r="AY2005" s="244" t="s">
        <v>149</v>
      </c>
    </row>
    <row r="2006" s="13" customFormat="1">
      <c r="A2006" s="13"/>
      <c r="B2006" s="234"/>
      <c r="C2006" s="235"/>
      <c r="D2006" s="236" t="s">
        <v>161</v>
      </c>
      <c r="E2006" s="237" t="s">
        <v>21</v>
      </c>
      <c r="F2006" s="238" t="s">
        <v>2010</v>
      </c>
      <c r="G2006" s="235"/>
      <c r="H2006" s="237" t="s">
        <v>21</v>
      </c>
      <c r="I2006" s="239"/>
      <c r="J2006" s="235"/>
      <c r="K2006" s="235"/>
      <c r="L2006" s="240"/>
      <c r="M2006" s="241"/>
      <c r="N2006" s="242"/>
      <c r="O2006" s="242"/>
      <c r="P2006" s="242"/>
      <c r="Q2006" s="242"/>
      <c r="R2006" s="242"/>
      <c r="S2006" s="242"/>
      <c r="T2006" s="243"/>
      <c r="U2006" s="13"/>
      <c r="V2006" s="13"/>
      <c r="W2006" s="13"/>
      <c r="X2006" s="13"/>
      <c r="Y2006" s="13"/>
      <c r="Z2006" s="13"/>
      <c r="AA2006" s="13"/>
      <c r="AB2006" s="13"/>
      <c r="AC2006" s="13"/>
      <c r="AD2006" s="13"/>
      <c r="AE2006" s="13"/>
      <c r="AT2006" s="244" t="s">
        <v>161</v>
      </c>
      <c r="AU2006" s="244" t="s">
        <v>81</v>
      </c>
      <c r="AV2006" s="13" t="s">
        <v>77</v>
      </c>
      <c r="AW2006" s="13" t="s">
        <v>34</v>
      </c>
      <c r="AX2006" s="13" t="s">
        <v>73</v>
      </c>
      <c r="AY2006" s="244" t="s">
        <v>149</v>
      </c>
    </row>
    <row r="2007" s="13" customFormat="1">
      <c r="A2007" s="13"/>
      <c r="B2007" s="234"/>
      <c r="C2007" s="235"/>
      <c r="D2007" s="236" t="s">
        <v>161</v>
      </c>
      <c r="E2007" s="237" t="s">
        <v>21</v>
      </c>
      <c r="F2007" s="238" t="s">
        <v>2011</v>
      </c>
      <c r="G2007" s="235"/>
      <c r="H2007" s="237" t="s">
        <v>21</v>
      </c>
      <c r="I2007" s="239"/>
      <c r="J2007" s="235"/>
      <c r="K2007" s="235"/>
      <c r="L2007" s="240"/>
      <c r="M2007" s="241"/>
      <c r="N2007" s="242"/>
      <c r="O2007" s="242"/>
      <c r="P2007" s="242"/>
      <c r="Q2007" s="242"/>
      <c r="R2007" s="242"/>
      <c r="S2007" s="242"/>
      <c r="T2007" s="243"/>
      <c r="U2007" s="13"/>
      <c r="V2007" s="13"/>
      <c r="W2007" s="13"/>
      <c r="X2007" s="13"/>
      <c r="Y2007" s="13"/>
      <c r="Z2007" s="13"/>
      <c r="AA2007" s="13"/>
      <c r="AB2007" s="13"/>
      <c r="AC2007" s="13"/>
      <c r="AD2007" s="13"/>
      <c r="AE2007" s="13"/>
      <c r="AT2007" s="244" t="s">
        <v>161</v>
      </c>
      <c r="AU2007" s="244" t="s">
        <v>81</v>
      </c>
      <c r="AV2007" s="13" t="s">
        <v>77</v>
      </c>
      <c r="AW2007" s="13" t="s">
        <v>34</v>
      </c>
      <c r="AX2007" s="13" t="s">
        <v>73</v>
      </c>
      <c r="AY2007" s="244" t="s">
        <v>149</v>
      </c>
    </row>
    <row r="2008" s="14" customFormat="1">
      <c r="A2008" s="14"/>
      <c r="B2008" s="245"/>
      <c r="C2008" s="246"/>
      <c r="D2008" s="236" t="s">
        <v>161</v>
      </c>
      <c r="E2008" s="247" t="s">
        <v>21</v>
      </c>
      <c r="F2008" s="248" t="s">
        <v>2012</v>
      </c>
      <c r="G2008" s="246"/>
      <c r="H2008" s="249">
        <v>105.703</v>
      </c>
      <c r="I2008" s="250"/>
      <c r="J2008" s="246"/>
      <c r="K2008" s="246"/>
      <c r="L2008" s="251"/>
      <c r="M2008" s="252"/>
      <c r="N2008" s="253"/>
      <c r="O2008" s="253"/>
      <c r="P2008" s="253"/>
      <c r="Q2008" s="253"/>
      <c r="R2008" s="253"/>
      <c r="S2008" s="253"/>
      <c r="T2008" s="254"/>
      <c r="U2008" s="14"/>
      <c r="V2008" s="14"/>
      <c r="W2008" s="14"/>
      <c r="X2008" s="14"/>
      <c r="Y2008" s="14"/>
      <c r="Z2008" s="14"/>
      <c r="AA2008" s="14"/>
      <c r="AB2008" s="14"/>
      <c r="AC2008" s="14"/>
      <c r="AD2008" s="14"/>
      <c r="AE2008" s="14"/>
      <c r="AT2008" s="255" t="s">
        <v>161</v>
      </c>
      <c r="AU2008" s="255" t="s">
        <v>81</v>
      </c>
      <c r="AV2008" s="14" t="s">
        <v>81</v>
      </c>
      <c r="AW2008" s="14" t="s">
        <v>34</v>
      </c>
      <c r="AX2008" s="14" t="s">
        <v>73</v>
      </c>
      <c r="AY2008" s="255" t="s">
        <v>149</v>
      </c>
    </row>
    <row r="2009" s="14" customFormat="1">
      <c r="A2009" s="14"/>
      <c r="B2009" s="245"/>
      <c r="C2009" s="246"/>
      <c r="D2009" s="236" t="s">
        <v>161</v>
      </c>
      <c r="E2009" s="247" t="s">
        <v>21</v>
      </c>
      <c r="F2009" s="248" t="s">
        <v>2013</v>
      </c>
      <c r="G2009" s="246"/>
      <c r="H2009" s="249">
        <v>4.1040000000000001</v>
      </c>
      <c r="I2009" s="250"/>
      <c r="J2009" s="246"/>
      <c r="K2009" s="246"/>
      <c r="L2009" s="251"/>
      <c r="M2009" s="252"/>
      <c r="N2009" s="253"/>
      <c r="O2009" s="253"/>
      <c r="P2009" s="253"/>
      <c r="Q2009" s="253"/>
      <c r="R2009" s="253"/>
      <c r="S2009" s="253"/>
      <c r="T2009" s="254"/>
      <c r="U2009" s="14"/>
      <c r="V2009" s="14"/>
      <c r="W2009" s="14"/>
      <c r="X2009" s="14"/>
      <c r="Y2009" s="14"/>
      <c r="Z2009" s="14"/>
      <c r="AA2009" s="14"/>
      <c r="AB2009" s="14"/>
      <c r="AC2009" s="14"/>
      <c r="AD2009" s="14"/>
      <c r="AE2009" s="14"/>
      <c r="AT2009" s="255" t="s">
        <v>161</v>
      </c>
      <c r="AU2009" s="255" t="s">
        <v>81</v>
      </c>
      <c r="AV2009" s="14" t="s">
        <v>81</v>
      </c>
      <c r="AW2009" s="14" t="s">
        <v>34</v>
      </c>
      <c r="AX2009" s="14" t="s">
        <v>73</v>
      </c>
      <c r="AY2009" s="255" t="s">
        <v>149</v>
      </c>
    </row>
    <row r="2010" s="14" customFormat="1">
      <c r="A2010" s="14"/>
      <c r="B2010" s="245"/>
      <c r="C2010" s="246"/>
      <c r="D2010" s="236" t="s">
        <v>161</v>
      </c>
      <c r="E2010" s="247" t="s">
        <v>21</v>
      </c>
      <c r="F2010" s="248" t="s">
        <v>2014</v>
      </c>
      <c r="G2010" s="246"/>
      <c r="H2010" s="249">
        <v>6.4800000000000004</v>
      </c>
      <c r="I2010" s="250"/>
      <c r="J2010" s="246"/>
      <c r="K2010" s="246"/>
      <c r="L2010" s="251"/>
      <c r="M2010" s="252"/>
      <c r="N2010" s="253"/>
      <c r="O2010" s="253"/>
      <c r="P2010" s="253"/>
      <c r="Q2010" s="253"/>
      <c r="R2010" s="253"/>
      <c r="S2010" s="253"/>
      <c r="T2010" s="254"/>
      <c r="U2010" s="14"/>
      <c r="V2010" s="14"/>
      <c r="W2010" s="14"/>
      <c r="X2010" s="14"/>
      <c r="Y2010" s="14"/>
      <c r="Z2010" s="14"/>
      <c r="AA2010" s="14"/>
      <c r="AB2010" s="14"/>
      <c r="AC2010" s="14"/>
      <c r="AD2010" s="14"/>
      <c r="AE2010" s="14"/>
      <c r="AT2010" s="255" t="s">
        <v>161</v>
      </c>
      <c r="AU2010" s="255" t="s">
        <v>81</v>
      </c>
      <c r="AV2010" s="14" t="s">
        <v>81</v>
      </c>
      <c r="AW2010" s="14" t="s">
        <v>34</v>
      </c>
      <c r="AX2010" s="14" t="s">
        <v>73</v>
      </c>
      <c r="AY2010" s="255" t="s">
        <v>149</v>
      </c>
    </row>
    <row r="2011" s="14" customFormat="1">
      <c r="A2011" s="14"/>
      <c r="B2011" s="245"/>
      <c r="C2011" s="246"/>
      <c r="D2011" s="236" t="s">
        <v>161</v>
      </c>
      <c r="E2011" s="247" t="s">
        <v>21</v>
      </c>
      <c r="F2011" s="248" t="s">
        <v>2015</v>
      </c>
      <c r="G2011" s="246"/>
      <c r="H2011" s="249">
        <v>-2.7000000000000002</v>
      </c>
      <c r="I2011" s="250"/>
      <c r="J2011" s="246"/>
      <c r="K2011" s="246"/>
      <c r="L2011" s="251"/>
      <c r="M2011" s="252"/>
      <c r="N2011" s="253"/>
      <c r="O2011" s="253"/>
      <c r="P2011" s="253"/>
      <c r="Q2011" s="253"/>
      <c r="R2011" s="253"/>
      <c r="S2011" s="253"/>
      <c r="T2011" s="254"/>
      <c r="U2011" s="14"/>
      <c r="V2011" s="14"/>
      <c r="W2011" s="14"/>
      <c r="X2011" s="14"/>
      <c r="Y2011" s="14"/>
      <c r="Z2011" s="14"/>
      <c r="AA2011" s="14"/>
      <c r="AB2011" s="14"/>
      <c r="AC2011" s="14"/>
      <c r="AD2011" s="14"/>
      <c r="AE2011" s="14"/>
      <c r="AT2011" s="255" t="s">
        <v>161</v>
      </c>
      <c r="AU2011" s="255" t="s">
        <v>81</v>
      </c>
      <c r="AV2011" s="14" t="s">
        <v>81</v>
      </c>
      <c r="AW2011" s="14" t="s">
        <v>34</v>
      </c>
      <c r="AX2011" s="14" t="s">
        <v>73</v>
      </c>
      <c r="AY2011" s="255" t="s">
        <v>149</v>
      </c>
    </row>
    <row r="2012" s="13" customFormat="1">
      <c r="A2012" s="13"/>
      <c r="B2012" s="234"/>
      <c r="C2012" s="235"/>
      <c r="D2012" s="236" t="s">
        <v>161</v>
      </c>
      <c r="E2012" s="237" t="s">
        <v>21</v>
      </c>
      <c r="F2012" s="238" t="s">
        <v>2016</v>
      </c>
      <c r="G2012" s="235"/>
      <c r="H2012" s="237" t="s">
        <v>21</v>
      </c>
      <c r="I2012" s="239"/>
      <c r="J2012" s="235"/>
      <c r="K2012" s="235"/>
      <c r="L2012" s="240"/>
      <c r="M2012" s="241"/>
      <c r="N2012" s="242"/>
      <c r="O2012" s="242"/>
      <c r="P2012" s="242"/>
      <c r="Q2012" s="242"/>
      <c r="R2012" s="242"/>
      <c r="S2012" s="242"/>
      <c r="T2012" s="243"/>
      <c r="U2012" s="13"/>
      <c r="V2012" s="13"/>
      <c r="W2012" s="13"/>
      <c r="X2012" s="13"/>
      <c r="Y2012" s="13"/>
      <c r="Z2012" s="13"/>
      <c r="AA2012" s="13"/>
      <c r="AB2012" s="13"/>
      <c r="AC2012" s="13"/>
      <c r="AD2012" s="13"/>
      <c r="AE2012" s="13"/>
      <c r="AT2012" s="244" t="s">
        <v>161</v>
      </c>
      <c r="AU2012" s="244" t="s">
        <v>81</v>
      </c>
      <c r="AV2012" s="13" t="s">
        <v>77</v>
      </c>
      <c r="AW2012" s="13" t="s">
        <v>34</v>
      </c>
      <c r="AX2012" s="13" t="s">
        <v>73</v>
      </c>
      <c r="AY2012" s="244" t="s">
        <v>149</v>
      </c>
    </row>
    <row r="2013" s="14" customFormat="1">
      <c r="A2013" s="14"/>
      <c r="B2013" s="245"/>
      <c r="C2013" s="246"/>
      <c r="D2013" s="236" t="s">
        <v>161</v>
      </c>
      <c r="E2013" s="247" t="s">
        <v>21</v>
      </c>
      <c r="F2013" s="248" t="s">
        <v>2017</v>
      </c>
      <c r="G2013" s="246"/>
      <c r="H2013" s="249">
        <v>12.460000000000001</v>
      </c>
      <c r="I2013" s="250"/>
      <c r="J2013" s="246"/>
      <c r="K2013" s="246"/>
      <c r="L2013" s="251"/>
      <c r="M2013" s="252"/>
      <c r="N2013" s="253"/>
      <c r="O2013" s="253"/>
      <c r="P2013" s="253"/>
      <c r="Q2013" s="253"/>
      <c r="R2013" s="253"/>
      <c r="S2013" s="253"/>
      <c r="T2013" s="254"/>
      <c r="U2013" s="14"/>
      <c r="V2013" s="14"/>
      <c r="W2013" s="14"/>
      <c r="X2013" s="14"/>
      <c r="Y2013" s="14"/>
      <c r="Z2013" s="14"/>
      <c r="AA2013" s="14"/>
      <c r="AB2013" s="14"/>
      <c r="AC2013" s="14"/>
      <c r="AD2013" s="14"/>
      <c r="AE2013" s="14"/>
      <c r="AT2013" s="255" t="s">
        <v>161</v>
      </c>
      <c r="AU2013" s="255" t="s">
        <v>81</v>
      </c>
      <c r="AV2013" s="14" t="s">
        <v>81</v>
      </c>
      <c r="AW2013" s="14" t="s">
        <v>34</v>
      </c>
      <c r="AX2013" s="14" t="s">
        <v>73</v>
      </c>
      <c r="AY2013" s="255" t="s">
        <v>149</v>
      </c>
    </row>
    <row r="2014" s="13" customFormat="1">
      <c r="A2014" s="13"/>
      <c r="B2014" s="234"/>
      <c r="C2014" s="235"/>
      <c r="D2014" s="236" t="s">
        <v>161</v>
      </c>
      <c r="E2014" s="237" t="s">
        <v>21</v>
      </c>
      <c r="F2014" s="238" t="s">
        <v>2018</v>
      </c>
      <c r="G2014" s="235"/>
      <c r="H2014" s="237" t="s">
        <v>21</v>
      </c>
      <c r="I2014" s="239"/>
      <c r="J2014" s="235"/>
      <c r="K2014" s="235"/>
      <c r="L2014" s="240"/>
      <c r="M2014" s="241"/>
      <c r="N2014" s="242"/>
      <c r="O2014" s="242"/>
      <c r="P2014" s="242"/>
      <c r="Q2014" s="242"/>
      <c r="R2014" s="242"/>
      <c r="S2014" s="242"/>
      <c r="T2014" s="243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T2014" s="244" t="s">
        <v>161</v>
      </c>
      <c r="AU2014" s="244" t="s">
        <v>81</v>
      </c>
      <c r="AV2014" s="13" t="s">
        <v>77</v>
      </c>
      <c r="AW2014" s="13" t="s">
        <v>34</v>
      </c>
      <c r="AX2014" s="13" t="s">
        <v>73</v>
      </c>
      <c r="AY2014" s="244" t="s">
        <v>149</v>
      </c>
    </row>
    <row r="2015" s="14" customFormat="1">
      <c r="A2015" s="14"/>
      <c r="B2015" s="245"/>
      <c r="C2015" s="246"/>
      <c r="D2015" s="236" t="s">
        <v>161</v>
      </c>
      <c r="E2015" s="247" t="s">
        <v>21</v>
      </c>
      <c r="F2015" s="248" t="s">
        <v>2013</v>
      </c>
      <c r="G2015" s="246"/>
      <c r="H2015" s="249">
        <v>4.1040000000000001</v>
      </c>
      <c r="I2015" s="250"/>
      <c r="J2015" s="246"/>
      <c r="K2015" s="246"/>
      <c r="L2015" s="251"/>
      <c r="M2015" s="252"/>
      <c r="N2015" s="253"/>
      <c r="O2015" s="253"/>
      <c r="P2015" s="253"/>
      <c r="Q2015" s="253"/>
      <c r="R2015" s="253"/>
      <c r="S2015" s="253"/>
      <c r="T2015" s="254"/>
      <c r="U2015" s="14"/>
      <c r="V2015" s="14"/>
      <c r="W2015" s="14"/>
      <c r="X2015" s="14"/>
      <c r="Y2015" s="14"/>
      <c r="Z2015" s="14"/>
      <c r="AA2015" s="14"/>
      <c r="AB2015" s="14"/>
      <c r="AC2015" s="14"/>
      <c r="AD2015" s="14"/>
      <c r="AE2015" s="14"/>
      <c r="AT2015" s="255" t="s">
        <v>161</v>
      </c>
      <c r="AU2015" s="255" t="s">
        <v>81</v>
      </c>
      <c r="AV2015" s="14" t="s">
        <v>81</v>
      </c>
      <c r="AW2015" s="14" t="s">
        <v>34</v>
      </c>
      <c r="AX2015" s="14" t="s">
        <v>73</v>
      </c>
      <c r="AY2015" s="255" t="s">
        <v>149</v>
      </c>
    </row>
    <row r="2016" s="16" customFormat="1">
      <c r="A2016" s="16"/>
      <c r="B2016" s="267"/>
      <c r="C2016" s="268"/>
      <c r="D2016" s="236" t="s">
        <v>161</v>
      </c>
      <c r="E2016" s="269" t="s">
        <v>491</v>
      </c>
      <c r="F2016" s="270" t="s">
        <v>192</v>
      </c>
      <c r="G2016" s="268"/>
      <c r="H2016" s="271">
        <v>130.15100000000001</v>
      </c>
      <c r="I2016" s="272"/>
      <c r="J2016" s="268"/>
      <c r="K2016" s="268"/>
      <c r="L2016" s="273"/>
      <c r="M2016" s="274"/>
      <c r="N2016" s="275"/>
      <c r="O2016" s="275"/>
      <c r="P2016" s="275"/>
      <c r="Q2016" s="275"/>
      <c r="R2016" s="275"/>
      <c r="S2016" s="275"/>
      <c r="T2016" s="276"/>
      <c r="U2016" s="16"/>
      <c r="V2016" s="16"/>
      <c r="W2016" s="16"/>
      <c r="X2016" s="16"/>
      <c r="Y2016" s="16"/>
      <c r="Z2016" s="16"/>
      <c r="AA2016" s="16"/>
      <c r="AB2016" s="16"/>
      <c r="AC2016" s="16"/>
      <c r="AD2016" s="16"/>
      <c r="AE2016" s="16"/>
      <c r="AT2016" s="277" t="s">
        <v>161</v>
      </c>
      <c r="AU2016" s="277" t="s">
        <v>81</v>
      </c>
      <c r="AV2016" s="16" t="s">
        <v>150</v>
      </c>
      <c r="AW2016" s="16" t="s">
        <v>34</v>
      </c>
      <c r="AX2016" s="16" t="s">
        <v>73</v>
      </c>
      <c r="AY2016" s="277" t="s">
        <v>149</v>
      </c>
    </row>
    <row r="2017" s="14" customFormat="1">
      <c r="A2017" s="14"/>
      <c r="B2017" s="245"/>
      <c r="C2017" s="246"/>
      <c r="D2017" s="236" t="s">
        <v>161</v>
      </c>
      <c r="E2017" s="247" t="s">
        <v>21</v>
      </c>
      <c r="F2017" s="248" t="s">
        <v>2137</v>
      </c>
      <c r="G2017" s="246"/>
      <c r="H2017" s="249">
        <v>1237.6510000000001</v>
      </c>
      <c r="I2017" s="250"/>
      <c r="J2017" s="246"/>
      <c r="K2017" s="246"/>
      <c r="L2017" s="251"/>
      <c r="M2017" s="252"/>
      <c r="N2017" s="253"/>
      <c r="O2017" s="253"/>
      <c r="P2017" s="253"/>
      <c r="Q2017" s="253"/>
      <c r="R2017" s="253"/>
      <c r="S2017" s="253"/>
      <c r="T2017" s="254"/>
      <c r="U2017" s="14"/>
      <c r="V2017" s="14"/>
      <c r="W2017" s="14"/>
      <c r="X2017" s="14"/>
      <c r="Y2017" s="14"/>
      <c r="Z2017" s="14"/>
      <c r="AA2017" s="14"/>
      <c r="AB2017" s="14"/>
      <c r="AC2017" s="14"/>
      <c r="AD2017" s="14"/>
      <c r="AE2017" s="14"/>
      <c r="AT2017" s="255" t="s">
        <v>161</v>
      </c>
      <c r="AU2017" s="255" t="s">
        <v>81</v>
      </c>
      <c r="AV2017" s="14" t="s">
        <v>81</v>
      </c>
      <c r="AW2017" s="14" t="s">
        <v>34</v>
      </c>
      <c r="AX2017" s="14" t="s">
        <v>73</v>
      </c>
      <c r="AY2017" s="255" t="s">
        <v>149</v>
      </c>
    </row>
    <row r="2018" s="15" customFormat="1">
      <c r="A2018" s="15"/>
      <c r="B2018" s="256"/>
      <c r="C2018" s="257"/>
      <c r="D2018" s="236" t="s">
        <v>161</v>
      </c>
      <c r="E2018" s="258" t="s">
        <v>21</v>
      </c>
      <c r="F2018" s="259" t="s">
        <v>164</v>
      </c>
      <c r="G2018" s="257"/>
      <c r="H2018" s="260">
        <v>2475.3020000000006</v>
      </c>
      <c r="I2018" s="261"/>
      <c r="J2018" s="257"/>
      <c r="K2018" s="257"/>
      <c r="L2018" s="262"/>
      <c r="M2018" s="263"/>
      <c r="N2018" s="264"/>
      <c r="O2018" s="264"/>
      <c r="P2018" s="264"/>
      <c r="Q2018" s="264"/>
      <c r="R2018" s="264"/>
      <c r="S2018" s="264"/>
      <c r="T2018" s="265"/>
      <c r="U2018" s="15"/>
      <c r="V2018" s="15"/>
      <c r="W2018" s="15"/>
      <c r="X2018" s="15"/>
      <c r="Y2018" s="15"/>
      <c r="Z2018" s="15"/>
      <c r="AA2018" s="15"/>
      <c r="AB2018" s="15"/>
      <c r="AC2018" s="15"/>
      <c r="AD2018" s="15"/>
      <c r="AE2018" s="15"/>
      <c r="AT2018" s="266" t="s">
        <v>161</v>
      </c>
      <c r="AU2018" s="266" t="s">
        <v>81</v>
      </c>
      <c r="AV2018" s="15" t="s">
        <v>157</v>
      </c>
      <c r="AW2018" s="15" t="s">
        <v>34</v>
      </c>
      <c r="AX2018" s="15" t="s">
        <v>77</v>
      </c>
      <c r="AY2018" s="266" t="s">
        <v>149</v>
      </c>
    </row>
    <row r="2019" s="2" customFormat="1" ht="44.25" customHeight="1">
      <c r="A2019" s="41"/>
      <c r="B2019" s="42"/>
      <c r="C2019" s="278" t="s">
        <v>2138</v>
      </c>
      <c r="D2019" s="278" t="s">
        <v>229</v>
      </c>
      <c r="E2019" s="279" t="s">
        <v>2139</v>
      </c>
      <c r="F2019" s="280" t="s">
        <v>2140</v>
      </c>
      <c r="G2019" s="281" t="s">
        <v>155</v>
      </c>
      <c r="H2019" s="282">
        <v>2883.7269999999999</v>
      </c>
      <c r="I2019" s="283"/>
      <c r="J2019" s="284">
        <f>ROUND(I2019*H2019,2)</f>
        <v>0</v>
      </c>
      <c r="K2019" s="280" t="s">
        <v>156</v>
      </c>
      <c r="L2019" s="285"/>
      <c r="M2019" s="286" t="s">
        <v>21</v>
      </c>
      <c r="N2019" s="287" t="s">
        <v>44</v>
      </c>
      <c r="O2019" s="87"/>
      <c r="P2019" s="225">
        <f>O2019*H2019</f>
        <v>0</v>
      </c>
      <c r="Q2019" s="225">
        <v>0.00013999999999999999</v>
      </c>
      <c r="R2019" s="225">
        <f>Q2019*H2019</f>
        <v>0.40372177999999992</v>
      </c>
      <c r="S2019" s="225">
        <v>0</v>
      </c>
      <c r="T2019" s="226">
        <f>S2019*H2019</f>
        <v>0</v>
      </c>
      <c r="U2019" s="41"/>
      <c r="V2019" s="41"/>
      <c r="W2019" s="41"/>
      <c r="X2019" s="41"/>
      <c r="Y2019" s="41"/>
      <c r="Z2019" s="41"/>
      <c r="AA2019" s="41"/>
      <c r="AB2019" s="41"/>
      <c r="AC2019" s="41"/>
      <c r="AD2019" s="41"/>
      <c r="AE2019" s="41"/>
      <c r="AR2019" s="227" t="s">
        <v>328</v>
      </c>
      <c r="AT2019" s="227" t="s">
        <v>229</v>
      </c>
      <c r="AU2019" s="227" t="s">
        <v>81</v>
      </c>
      <c r="AY2019" s="20" t="s">
        <v>149</v>
      </c>
      <c r="BE2019" s="228">
        <f>IF(N2019="základní",J2019,0)</f>
        <v>0</v>
      </c>
      <c r="BF2019" s="228">
        <f>IF(N2019="snížená",J2019,0)</f>
        <v>0</v>
      </c>
      <c r="BG2019" s="228">
        <f>IF(N2019="zákl. přenesená",J2019,0)</f>
        <v>0</v>
      </c>
      <c r="BH2019" s="228">
        <f>IF(N2019="sníž. přenesená",J2019,0)</f>
        <v>0</v>
      </c>
      <c r="BI2019" s="228">
        <f>IF(N2019="nulová",J2019,0)</f>
        <v>0</v>
      </c>
      <c r="BJ2019" s="20" t="s">
        <v>77</v>
      </c>
      <c r="BK2019" s="228">
        <f>ROUND(I2019*H2019,2)</f>
        <v>0</v>
      </c>
      <c r="BL2019" s="20" t="s">
        <v>256</v>
      </c>
      <c r="BM2019" s="227" t="s">
        <v>2141</v>
      </c>
    </row>
    <row r="2020" s="14" customFormat="1">
      <c r="A2020" s="14"/>
      <c r="B2020" s="245"/>
      <c r="C2020" s="246"/>
      <c r="D2020" s="236" t="s">
        <v>161</v>
      </c>
      <c r="E2020" s="247" t="s">
        <v>21</v>
      </c>
      <c r="F2020" s="248" t="s">
        <v>2142</v>
      </c>
      <c r="G2020" s="246"/>
      <c r="H2020" s="249">
        <v>2556.2429999999999</v>
      </c>
      <c r="I2020" s="250"/>
      <c r="J2020" s="246"/>
      <c r="K2020" s="246"/>
      <c r="L2020" s="251"/>
      <c r="M2020" s="252"/>
      <c r="N2020" s="253"/>
      <c r="O2020" s="253"/>
      <c r="P2020" s="253"/>
      <c r="Q2020" s="253"/>
      <c r="R2020" s="253"/>
      <c r="S2020" s="253"/>
      <c r="T2020" s="254"/>
      <c r="U2020" s="14"/>
      <c r="V2020" s="14"/>
      <c r="W2020" s="14"/>
      <c r="X2020" s="14"/>
      <c r="Y2020" s="14"/>
      <c r="Z2020" s="14"/>
      <c r="AA2020" s="14"/>
      <c r="AB2020" s="14"/>
      <c r="AC2020" s="14"/>
      <c r="AD2020" s="14"/>
      <c r="AE2020" s="14"/>
      <c r="AT2020" s="255" t="s">
        <v>161</v>
      </c>
      <c r="AU2020" s="255" t="s">
        <v>81</v>
      </c>
      <c r="AV2020" s="14" t="s">
        <v>81</v>
      </c>
      <c r="AW2020" s="14" t="s">
        <v>34</v>
      </c>
      <c r="AX2020" s="14" t="s">
        <v>73</v>
      </c>
      <c r="AY2020" s="255" t="s">
        <v>149</v>
      </c>
    </row>
    <row r="2021" s="14" customFormat="1">
      <c r="A2021" s="14"/>
      <c r="B2021" s="245"/>
      <c r="C2021" s="246"/>
      <c r="D2021" s="236" t="s">
        <v>161</v>
      </c>
      <c r="E2021" s="247" t="s">
        <v>21</v>
      </c>
      <c r="F2021" s="248" t="s">
        <v>2143</v>
      </c>
      <c r="G2021" s="246"/>
      <c r="H2021" s="249">
        <v>303.25200000000001</v>
      </c>
      <c r="I2021" s="250"/>
      <c r="J2021" s="246"/>
      <c r="K2021" s="246"/>
      <c r="L2021" s="251"/>
      <c r="M2021" s="252"/>
      <c r="N2021" s="253"/>
      <c r="O2021" s="253"/>
      <c r="P2021" s="253"/>
      <c r="Q2021" s="253"/>
      <c r="R2021" s="253"/>
      <c r="S2021" s="253"/>
      <c r="T2021" s="254"/>
      <c r="U2021" s="14"/>
      <c r="V2021" s="14"/>
      <c r="W2021" s="14"/>
      <c r="X2021" s="14"/>
      <c r="Y2021" s="14"/>
      <c r="Z2021" s="14"/>
      <c r="AA2021" s="14"/>
      <c r="AB2021" s="14"/>
      <c r="AC2021" s="14"/>
      <c r="AD2021" s="14"/>
      <c r="AE2021" s="14"/>
      <c r="AT2021" s="255" t="s">
        <v>161</v>
      </c>
      <c r="AU2021" s="255" t="s">
        <v>81</v>
      </c>
      <c r="AV2021" s="14" t="s">
        <v>81</v>
      </c>
      <c r="AW2021" s="14" t="s">
        <v>34</v>
      </c>
      <c r="AX2021" s="14" t="s">
        <v>73</v>
      </c>
      <c r="AY2021" s="255" t="s">
        <v>149</v>
      </c>
    </row>
    <row r="2022" s="14" customFormat="1">
      <c r="A2022" s="14"/>
      <c r="B2022" s="245"/>
      <c r="C2022" s="246"/>
      <c r="D2022" s="236" t="s">
        <v>161</v>
      </c>
      <c r="E2022" s="247" t="s">
        <v>21</v>
      </c>
      <c r="F2022" s="248" t="s">
        <v>2144</v>
      </c>
      <c r="G2022" s="246"/>
      <c r="H2022" s="249">
        <v>24.231999999999999</v>
      </c>
      <c r="I2022" s="250"/>
      <c r="J2022" s="246"/>
      <c r="K2022" s="246"/>
      <c r="L2022" s="251"/>
      <c r="M2022" s="252"/>
      <c r="N2022" s="253"/>
      <c r="O2022" s="253"/>
      <c r="P2022" s="253"/>
      <c r="Q2022" s="253"/>
      <c r="R2022" s="253"/>
      <c r="S2022" s="253"/>
      <c r="T2022" s="254"/>
      <c r="U2022" s="14"/>
      <c r="V2022" s="14"/>
      <c r="W2022" s="14"/>
      <c r="X2022" s="14"/>
      <c r="Y2022" s="14"/>
      <c r="Z2022" s="14"/>
      <c r="AA2022" s="14"/>
      <c r="AB2022" s="14"/>
      <c r="AC2022" s="14"/>
      <c r="AD2022" s="14"/>
      <c r="AE2022" s="14"/>
      <c r="AT2022" s="255" t="s">
        <v>161</v>
      </c>
      <c r="AU2022" s="255" t="s">
        <v>81</v>
      </c>
      <c r="AV2022" s="14" t="s">
        <v>81</v>
      </c>
      <c r="AW2022" s="14" t="s">
        <v>34</v>
      </c>
      <c r="AX2022" s="14" t="s">
        <v>73</v>
      </c>
      <c r="AY2022" s="255" t="s">
        <v>149</v>
      </c>
    </row>
    <row r="2023" s="15" customFormat="1">
      <c r="A2023" s="15"/>
      <c r="B2023" s="256"/>
      <c r="C2023" s="257"/>
      <c r="D2023" s="236" t="s">
        <v>161</v>
      </c>
      <c r="E2023" s="258" t="s">
        <v>21</v>
      </c>
      <c r="F2023" s="259" t="s">
        <v>164</v>
      </c>
      <c r="G2023" s="257"/>
      <c r="H2023" s="260">
        <v>2883.7269999999999</v>
      </c>
      <c r="I2023" s="261"/>
      <c r="J2023" s="257"/>
      <c r="K2023" s="257"/>
      <c r="L2023" s="262"/>
      <c r="M2023" s="263"/>
      <c r="N2023" s="264"/>
      <c r="O2023" s="264"/>
      <c r="P2023" s="264"/>
      <c r="Q2023" s="264"/>
      <c r="R2023" s="264"/>
      <c r="S2023" s="264"/>
      <c r="T2023" s="265"/>
      <c r="U2023" s="15"/>
      <c r="V2023" s="15"/>
      <c r="W2023" s="15"/>
      <c r="X2023" s="15"/>
      <c r="Y2023" s="15"/>
      <c r="Z2023" s="15"/>
      <c r="AA2023" s="15"/>
      <c r="AB2023" s="15"/>
      <c r="AC2023" s="15"/>
      <c r="AD2023" s="15"/>
      <c r="AE2023" s="15"/>
      <c r="AT2023" s="266" t="s">
        <v>161</v>
      </c>
      <c r="AU2023" s="266" t="s">
        <v>81</v>
      </c>
      <c r="AV2023" s="15" t="s">
        <v>157</v>
      </c>
      <c r="AW2023" s="15" t="s">
        <v>34</v>
      </c>
      <c r="AX2023" s="15" t="s">
        <v>77</v>
      </c>
      <c r="AY2023" s="266" t="s">
        <v>149</v>
      </c>
    </row>
    <row r="2024" s="2" customFormat="1" ht="33" customHeight="1">
      <c r="A2024" s="41"/>
      <c r="B2024" s="42"/>
      <c r="C2024" s="216" t="s">
        <v>2145</v>
      </c>
      <c r="D2024" s="216" t="s">
        <v>152</v>
      </c>
      <c r="E2024" s="217" t="s">
        <v>2146</v>
      </c>
      <c r="F2024" s="218" t="s">
        <v>2147</v>
      </c>
      <c r="G2024" s="219" t="s">
        <v>363</v>
      </c>
      <c r="H2024" s="220">
        <v>20</v>
      </c>
      <c r="I2024" s="221"/>
      <c r="J2024" s="222">
        <f>ROUND(I2024*H2024,2)</f>
        <v>0</v>
      </c>
      <c r="K2024" s="218" t="s">
        <v>21</v>
      </c>
      <c r="L2024" s="47"/>
      <c r="M2024" s="223" t="s">
        <v>21</v>
      </c>
      <c r="N2024" s="224" t="s">
        <v>44</v>
      </c>
      <c r="O2024" s="87"/>
      <c r="P2024" s="225">
        <f>O2024*H2024</f>
        <v>0</v>
      </c>
      <c r="Q2024" s="225">
        <v>0</v>
      </c>
      <c r="R2024" s="225">
        <f>Q2024*H2024</f>
        <v>0</v>
      </c>
      <c r="S2024" s="225">
        <v>0</v>
      </c>
      <c r="T2024" s="226">
        <f>S2024*H2024</f>
        <v>0</v>
      </c>
      <c r="U2024" s="41"/>
      <c r="V2024" s="41"/>
      <c r="W2024" s="41"/>
      <c r="X2024" s="41"/>
      <c r="Y2024" s="41"/>
      <c r="Z2024" s="41"/>
      <c r="AA2024" s="41"/>
      <c r="AB2024" s="41"/>
      <c r="AC2024" s="41"/>
      <c r="AD2024" s="41"/>
      <c r="AE2024" s="41"/>
      <c r="AR2024" s="227" t="s">
        <v>256</v>
      </c>
      <c r="AT2024" s="227" t="s">
        <v>152</v>
      </c>
      <c r="AU2024" s="227" t="s">
        <v>81</v>
      </c>
      <c r="AY2024" s="20" t="s">
        <v>149</v>
      </c>
      <c r="BE2024" s="228">
        <f>IF(N2024="základní",J2024,0)</f>
        <v>0</v>
      </c>
      <c r="BF2024" s="228">
        <f>IF(N2024="snížená",J2024,0)</f>
        <v>0</v>
      </c>
      <c r="BG2024" s="228">
        <f>IF(N2024="zákl. přenesená",J2024,0)</f>
        <v>0</v>
      </c>
      <c r="BH2024" s="228">
        <f>IF(N2024="sníž. přenesená",J2024,0)</f>
        <v>0</v>
      </c>
      <c r="BI2024" s="228">
        <f>IF(N2024="nulová",J2024,0)</f>
        <v>0</v>
      </c>
      <c r="BJ2024" s="20" t="s">
        <v>77</v>
      </c>
      <c r="BK2024" s="228">
        <f>ROUND(I2024*H2024,2)</f>
        <v>0</v>
      </c>
      <c r="BL2024" s="20" t="s">
        <v>256</v>
      </c>
      <c r="BM2024" s="227" t="s">
        <v>2148</v>
      </c>
    </row>
    <row r="2025" s="13" customFormat="1">
      <c r="A2025" s="13"/>
      <c r="B2025" s="234"/>
      <c r="C2025" s="235"/>
      <c r="D2025" s="236" t="s">
        <v>161</v>
      </c>
      <c r="E2025" s="237" t="s">
        <v>21</v>
      </c>
      <c r="F2025" s="238" t="s">
        <v>2149</v>
      </c>
      <c r="G2025" s="235"/>
      <c r="H2025" s="237" t="s">
        <v>21</v>
      </c>
      <c r="I2025" s="239"/>
      <c r="J2025" s="235"/>
      <c r="K2025" s="235"/>
      <c r="L2025" s="240"/>
      <c r="M2025" s="241"/>
      <c r="N2025" s="242"/>
      <c r="O2025" s="242"/>
      <c r="P2025" s="242"/>
      <c r="Q2025" s="242"/>
      <c r="R2025" s="242"/>
      <c r="S2025" s="242"/>
      <c r="T2025" s="243"/>
      <c r="U2025" s="13"/>
      <c r="V2025" s="13"/>
      <c r="W2025" s="13"/>
      <c r="X2025" s="13"/>
      <c r="Y2025" s="13"/>
      <c r="Z2025" s="13"/>
      <c r="AA2025" s="13"/>
      <c r="AB2025" s="13"/>
      <c r="AC2025" s="13"/>
      <c r="AD2025" s="13"/>
      <c r="AE2025" s="13"/>
      <c r="AT2025" s="244" t="s">
        <v>161</v>
      </c>
      <c r="AU2025" s="244" t="s">
        <v>81</v>
      </c>
      <c r="AV2025" s="13" t="s">
        <v>77</v>
      </c>
      <c r="AW2025" s="13" t="s">
        <v>34</v>
      </c>
      <c r="AX2025" s="13" t="s">
        <v>73</v>
      </c>
      <c r="AY2025" s="244" t="s">
        <v>149</v>
      </c>
    </row>
    <row r="2026" s="14" customFormat="1">
      <c r="A2026" s="14"/>
      <c r="B2026" s="245"/>
      <c r="C2026" s="246"/>
      <c r="D2026" s="236" t="s">
        <v>161</v>
      </c>
      <c r="E2026" s="247" t="s">
        <v>21</v>
      </c>
      <c r="F2026" s="248" t="s">
        <v>1147</v>
      </c>
      <c r="G2026" s="246"/>
      <c r="H2026" s="249">
        <v>20</v>
      </c>
      <c r="I2026" s="250"/>
      <c r="J2026" s="246"/>
      <c r="K2026" s="246"/>
      <c r="L2026" s="251"/>
      <c r="M2026" s="252"/>
      <c r="N2026" s="253"/>
      <c r="O2026" s="253"/>
      <c r="P2026" s="253"/>
      <c r="Q2026" s="253"/>
      <c r="R2026" s="253"/>
      <c r="S2026" s="253"/>
      <c r="T2026" s="254"/>
      <c r="U2026" s="14"/>
      <c r="V2026" s="14"/>
      <c r="W2026" s="14"/>
      <c r="X2026" s="14"/>
      <c r="Y2026" s="14"/>
      <c r="Z2026" s="14"/>
      <c r="AA2026" s="14"/>
      <c r="AB2026" s="14"/>
      <c r="AC2026" s="14"/>
      <c r="AD2026" s="14"/>
      <c r="AE2026" s="14"/>
      <c r="AT2026" s="255" t="s">
        <v>161</v>
      </c>
      <c r="AU2026" s="255" t="s">
        <v>81</v>
      </c>
      <c r="AV2026" s="14" t="s">
        <v>81</v>
      </c>
      <c r="AW2026" s="14" t="s">
        <v>34</v>
      </c>
      <c r="AX2026" s="14" t="s">
        <v>73</v>
      </c>
      <c r="AY2026" s="255" t="s">
        <v>149</v>
      </c>
    </row>
    <row r="2027" s="15" customFormat="1">
      <c r="A2027" s="15"/>
      <c r="B2027" s="256"/>
      <c r="C2027" s="257"/>
      <c r="D2027" s="236" t="s">
        <v>161</v>
      </c>
      <c r="E2027" s="258" t="s">
        <v>21</v>
      </c>
      <c r="F2027" s="259" t="s">
        <v>164</v>
      </c>
      <c r="G2027" s="257"/>
      <c r="H2027" s="260">
        <v>20</v>
      </c>
      <c r="I2027" s="261"/>
      <c r="J2027" s="257"/>
      <c r="K2027" s="257"/>
      <c r="L2027" s="262"/>
      <c r="M2027" s="263"/>
      <c r="N2027" s="264"/>
      <c r="O2027" s="264"/>
      <c r="P2027" s="264"/>
      <c r="Q2027" s="264"/>
      <c r="R2027" s="264"/>
      <c r="S2027" s="264"/>
      <c r="T2027" s="265"/>
      <c r="U2027" s="15"/>
      <c r="V2027" s="15"/>
      <c r="W2027" s="15"/>
      <c r="X2027" s="15"/>
      <c r="Y2027" s="15"/>
      <c r="Z2027" s="15"/>
      <c r="AA2027" s="15"/>
      <c r="AB2027" s="15"/>
      <c r="AC2027" s="15"/>
      <c r="AD2027" s="15"/>
      <c r="AE2027" s="15"/>
      <c r="AT2027" s="266" t="s">
        <v>161</v>
      </c>
      <c r="AU2027" s="266" t="s">
        <v>81</v>
      </c>
      <c r="AV2027" s="15" t="s">
        <v>157</v>
      </c>
      <c r="AW2027" s="15" t="s">
        <v>34</v>
      </c>
      <c r="AX2027" s="15" t="s">
        <v>77</v>
      </c>
      <c r="AY2027" s="266" t="s">
        <v>149</v>
      </c>
    </row>
    <row r="2028" s="2" customFormat="1" ht="55.5" customHeight="1">
      <c r="A2028" s="41"/>
      <c r="B2028" s="42"/>
      <c r="C2028" s="216" t="s">
        <v>2150</v>
      </c>
      <c r="D2028" s="216" t="s">
        <v>152</v>
      </c>
      <c r="E2028" s="217" t="s">
        <v>334</v>
      </c>
      <c r="F2028" s="218" t="s">
        <v>335</v>
      </c>
      <c r="G2028" s="219" t="s">
        <v>310</v>
      </c>
      <c r="H2028" s="220">
        <v>34.758000000000003</v>
      </c>
      <c r="I2028" s="221"/>
      <c r="J2028" s="222">
        <f>ROUND(I2028*H2028,2)</f>
        <v>0</v>
      </c>
      <c r="K2028" s="218" t="s">
        <v>156</v>
      </c>
      <c r="L2028" s="47"/>
      <c r="M2028" s="223" t="s">
        <v>21</v>
      </c>
      <c r="N2028" s="224" t="s">
        <v>44</v>
      </c>
      <c r="O2028" s="87"/>
      <c r="P2028" s="225">
        <f>O2028*H2028</f>
        <v>0</v>
      </c>
      <c r="Q2028" s="225">
        <v>0</v>
      </c>
      <c r="R2028" s="225">
        <f>Q2028*H2028</f>
        <v>0</v>
      </c>
      <c r="S2028" s="225">
        <v>0</v>
      </c>
      <c r="T2028" s="226">
        <f>S2028*H2028</f>
        <v>0</v>
      </c>
      <c r="U2028" s="41"/>
      <c r="V2028" s="41"/>
      <c r="W2028" s="41"/>
      <c r="X2028" s="41"/>
      <c r="Y2028" s="41"/>
      <c r="Z2028" s="41"/>
      <c r="AA2028" s="41"/>
      <c r="AB2028" s="41"/>
      <c r="AC2028" s="41"/>
      <c r="AD2028" s="41"/>
      <c r="AE2028" s="41"/>
      <c r="AR2028" s="227" t="s">
        <v>256</v>
      </c>
      <c r="AT2028" s="227" t="s">
        <v>152</v>
      </c>
      <c r="AU2028" s="227" t="s">
        <v>81</v>
      </c>
      <c r="AY2028" s="20" t="s">
        <v>149</v>
      </c>
      <c r="BE2028" s="228">
        <f>IF(N2028="základní",J2028,0)</f>
        <v>0</v>
      </c>
      <c r="BF2028" s="228">
        <f>IF(N2028="snížená",J2028,0)</f>
        <v>0</v>
      </c>
      <c r="BG2028" s="228">
        <f>IF(N2028="zákl. přenesená",J2028,0)</f>
        <v>0</v>
      </c>
      <c r="BH2028" s="228">
        <f>IF(N2028="sníž. přenesená",J2028,0)</f>
        <v>0</v>
      </c>
      <c r="BI2028" s="228">
        <f>IF(N2028="nulová",J2028,0)</f>
        <v>0</v>
      </c>
      <c r="BJ2028" s="20" t="s">
        <v>77</v>
      </c>
      <c r="BK2028" s="228">
        <f>ROUND(I2028*H2028,2)</f>
        <v>0</v>
      </c>
      <c r="BL2028" s="20" t="s">
        <v>256</v>
      </c>
      <c r="BM2028" s="227" t="s">
        <v>336</v>
      </c>
    </row>
    <row r="2029" s="2" customFormat="1">
      <c r="A2029" s="41"/>
      <c r="B2029" s="42"/>
      <c r="C2029" s="43"/>
      <c r="D2029" s="229" t="s">
        <v>159</v>
      </c>
      <c r="E2029" s="43"/>
      <c r="F2029" s="230" t="s">
        <v>337</v>
      </c>
      <c r="G2029" s="43"/>
      <c r="H2029" s="43"/>
      <c r="I2029" s="231"/>
      <c r="J2029" s="43"/>
      <c r="K2029" s="43"/>
      <c r="L2029" s="47"/>
      <c r="M2029" s="232"/>
      <c r="N2029" s="233"/>
      <c r="O2029" s="87"/>
      <c r="P2029" s="87"/>
      <c r="Q2029" s="87"/>
      <c r="R2029" s="87"/>
      <c r="S2029" s="87"/>
      <c r="T2029" s="88"/>
      <c r="U2029" s="41"/>
      <c r="V2029" s="41"/>
      <c r="W2029" s="41"/>
      <c r="X2029" s="41"/>
      <c r="Y2029" s="41"/>
      <c r="Z2029" s="41"/>
      <c r="AA2029" s="41"/>
      <c r="AB2029" s="41"/>
      <c r="AC2029" s="41"/>
      <c r="AD2029" s="41"/>
      <c r="AE2029" s="41"/>
      <c r="AT2029" s="20" t="s">
        <v>159</v>
      </c>
      <c r="AU2029" s="20" t="s">
        <v>81</v>
      </c>
    </row>
    <row r="2030" s="12" customFormat="1" ht="22.8" customHeight="1">
      <c r="A2030" s="12"/>
      <c r="B2030" s="200"/>
      <c r="C2030" s="201"/>
      <c r="D2030" s="202" t="s">
        <v>72</v>
      </c>
      <c r="E2030" s="214" t="s">
        <v>2151</v>
      </c>
      <c r="F2030" s="214" t="s">
        <v>2152</v>
      </c>
      <c r="G2030" s="201"/>
      <c r="H2030" s="201"/>
      <c r="I2030" s="204"/>
      <c r="J2030" s="215">
        <f>BK2030</f>
        <v>0</v>
      </c>
      <c r="K2030" s="201"/>
      <c r="L2030" s="206"/>
      <c r="M2030" s="207"/>
      <c r="N2030" s="208"/>
      <c r="O2030" s="208"/>
      <c r="P2030" s="209">
        <f>SUM(P2031:P2037)</f>
        <v>0</v>
      </c>
      <c r="Q2030" s="208"/>
      <c r="R2030" s="209">
        <f>SUM(R2031:R2037)</f>
        <v>0.42271200000000003</v>
      </c>
      <c r="S2030" s="208"/>
      <c r="T2030" s="210">
        <f>SUM(T2031:T2037)</f>
        <v>0</v>
      </c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R2030" s="211" t="s">
        <v>81</v>
      </c>
      <c r="AT2030" s="212" t="s">
        <v>72</v>
      </c>
      <c r="AU2030" s="212" t="s">
        <v>77</v>
      </c>
      <c r="AY2030" s="211" t="s">
        <v>149</v>
      </c>
      <c r="BK2030" s="213">
        <f>SUM(BK2031:BK2037)</f>
        <v>0</v>
      </c>
    </row>
    <row r="2031" s="2" customFormat="1" ht="33" customHeight="1">
      <c r="A2031" s="41"/>
      <c r="B2031" s="42"/>
      <c r="C2031" s="216" t="s">
        <v>2153</v>
      </c>
      <c r="D2031" s="216" t="s">
        <v>152</v>
      </c>
      <c r="E2031" s="217" t="s">
        <v>2154</v>
      </c>
      <c r="F2031" s="218" t="s">
        <v>2155</v>
      </c>
      <c r="G2031" s="219" t="s">
        <v>155</v>
      </c>
      <c r="H2031" s="220">
        <v>4.3200000000000003</v>
      </c>
      <c r="I2031" s="221"/>
      <c r="J2031" s="222">
        <f>ROUND(I2031*H2031,2)</f>
        <v>0</v>
      </c>
      <c r="K2031" s="218" t="s">
        <v>156</v>
      </c>
      <c r="L2031" s="47"/>
      <c r="M2031" s="223" t="s">
        <v>21</v>
      </c>
      <c r="N2031" s="224" t="s">
        <v>44</v>
      </c>
      <c r="O2031" s="87"/>
      <c r="P2031" s="225">
        <f>O2031*H2031</f>
        <v>0</v>
      </c>
      <c r="Q2031" s="225">
        <v>0.097850000000000006</v>
      </c>
      <c r="R2031" s="225">
        <f>Q2031*H2031</f>
        <v>0.42271200000000003</v>
      </c>
      <c r="S2031" s="225">
        <v>0</v>
      </c>
      <c r="T2031" s="226">
        <f>S2031*H2031</f>
        <v>0</v>
      </c>
      <c r="U2031" s="41"/>
      <c r="V2031" s="41"/>
      <c r="W2031" s="41"/>
      <c r="X2031" s="41"/>
      <c r="Y2031" s="41"/>
      <c r="Z2031" s="41"/>
      <c r="AA2031" s="41"/>
      <c r="AB2031" s="41"/>
      <c r="AC2031" s="41"/>
      <c r="AD2031" s="41"/>
      <c r="AE2031" s="41"/>
      <c r="AR2031" s="227" t="s">
        <v>256</v>
      </c>
      <c r="AT2031" s="227" t="s">
        <v>152</v>
      </c>
      <c r="AU2031" s="227" t="s">
        <v>81</v>
      </c>
      <c r="AY2031" s="20" t="s">
        <v>149</v>
      </c>
      <c r="BE2031" s="228">
        <f>IF(N2031="základní",J2031,0)</f>
        <v>0</v>
      </c>
      <c r="BF2031" s="228">
        <f>IF(N2031="snížená",J2031,0)</f>
        <v>0</v>
      </c>
      <c r="BG2031" s="228">
        <f>IF(N2031="zákl. přenesená",J2031,0)</f>
        <v>0</v>
      </c>
      <c r="BH2031" s="228">
        <f>IF(N2031="sníž. přenesená",J2031,0)</f>
        <v>0</v>
      </c>
      <c r="BI2031" s="228">
        <f>IF(N2031="nulová",J2031,0)</f>
        <v>0</v>
      </c>
      <c r="BJ2031" s="20" t="s">
        <v>77</v>
      </c>
      <c r="BK2031" s="228">
        <f>ROUND(I2031*H2031,2)</f>
        <v>0</v>
      </c>
      <c r="BL2031" s="20" t="s">
        <v>256</v>
      </c>
      <c r="BM2031" s="227" t="s">
        <v>2156</v>
      </c>
    </row>
    <row r="2032" s="2" customFormat="1">
      <c r="A2032" s="41"/>
      <c r="B2032" s="42"/>
      <c r="C2032" s="43"/>
      <c r="D2032" s="229" t="s">
        <v>159</v>
      </c>
      <c r="E2032" s="43"/>
      <c r="F2032" s="230" t="s">
        <v>2157</v>
      </c>
      <c r="G2032" s="43"/>
      <c r="H2032" s="43"/>
      <c r="I2032" s="231"/>
      <c r="J2032" s="43"/>
      <c r="K2032" s="43"/>
      <c r="L2032" s="47"/>
      <c r="M2032" s="232"/>
      <c r="N2032" s="233"/>
      <c r="O2032" s="87"/>
      <c r="P2032" s="87"/>
      <c r="Q2032" s="87"/>
      <c r="R2032" s="87"/>
      <c r="S2032" s="87"/>
      <c r="T2032" s="88"/>
      <c r="U2032" s="41"/>
      <c r="V2032" s="41"/>
      <c r="W2032" s="41"/>
      <c r="X2032" s="41"/>
      <c r="Y2032" s="41"/>
      <c r="Z2032" s="41"/>
      <c r="AA2032" s="41"/>
      <c r="AB2032" s="41"/>
      <c r="AC2032" s="41"/>
      <c r="AD2032" s="41"/>
      <c r="AE2032" s="41"/>
      <c r="AT2032" s="20" t="s">
        <v>159</v>
      </c>
      <c r="AU2032" s="20" t="s">
        <v>81</v>
      </c>
    </row>
    <row r="2033" s="14" customFormat="1">
      <c r="A2033" s="14"/>
      <c r="B2033" s="245"/>
      <c r="C2033" s="246"/>
      <c r="D2033" s="236" t="s">
        <v>161</v>
      </c>
      <c r="E2033" s="247" t="s">
        <v>21</v>
      </c>
      <c r="F2033" s="248" t="s">
        <v>1528</v>
      </c>
      <c r="G2033" s="246"/>
      <c r="H2033" s="249">
        <v>3.8399999999999999</v>
      </c>
      <c r="I2033" s="250"/>
      <c r="J2033" s="246"/>
      <c r="K2033" s="246"/>
      <c r="L2033" s="251"/>
      <c r="M2033" s="252"/>
      <c r="N2033" s="253"/>
      <c r="O2033" s="253"/>
      <c r="P2033" s="253"/>
      <c r="Q2033" s="253"/>
      <c r="R2033" s="253"/>
      <c r="S2033" s="253"/>
      <c r="T2033" s="254"/>
      <c r="U2033" s="14"/>
      <c r="V2033" s="14"/>
      <c r="W2033" s="14"/>
      <c r="X2033" s="14"/>
      <c r="Y2033" s="14"/>
      <c r="Z2033" s="14"/>
      <c r="AA2033" s="14"/>
      <c r="AB2033" s="14"/>
      <c r="AC2033" s="14"/>
      <c r="AD2033" s="14"/>
      <c r="AE2033" s="14"/>
      <c r="AT2033" s="255" t="s">
        <v>161</v>
      </c>
      <c r="AU2033" s="255" t="s">
        <v>81</v>
      </c>
      <c r="AV2033" s="14" t="s">
        <v>81</v>
      </c>
      <c r="AW2033" s="14" t="s">
        <v>34</v>
      </c>
      <c r="AX2033" s="14" t="s">
        <v>73</v>
      </c>
      <c r="AY2033" s="255" t="s">
        <v>149</v>
      </c>
    </row>
    <row r="2034" s="14" customFormat="1">
      <c r="A2034" s="14"/>
      <c r="B2034" s="245"/>
      <c r="C2034" s="246"/>
      <c r="D2034" s="236" t="s">
        <v>161</v>
      </c>
      <c r="E2034" s="247" t="s">
        <v>21</v>
      </c>
      <c r="F2034" s="248" t="s">
        <v>683</v>
      </c>
      <c r="G2034" s="246"/>
      <c r="H2034" s="249">
        <v>0.47999999999999998</v>
      </c>
      <c r="I2034" s="250"/>
      <c r="J2034" s="246"/>
      <c r="K2034" s="246"/>
      <c r="L2034" s="251"/>
      <c r="M2034" s="252"/>
      <c r="N2034" s="253"/>
      <c r="O2034" s="253"/>
      <c r="P2034" s="253"/>
      <c r="Q2034" s="253"/>
      <c r="R2034" s="253"/>
      <c r="S2034" s="253"/>
      <c r="T2034" s="254"/>
      <c r="U2034" s="14"/>
      <c r="V2034" s="14"/>
      <c r="W2034" s="14"/>
      <c r="X2034" s="14"/>
      <c r="Y2034" s="14"/>
      <c r="Z2034" s="14"/>
      <c r="AA2034" s="14"/>
      <c r="AB2034" s="14"/>
      <c r="AC2034" s="14"/>
      <c r="AD2034" s="14"/>
      <c r="AE2034" s="14"/>
      <c r="AT2034" s="255" t="s">
        <v>161</v>
      </c>
      <c r="AU2034" s="255" t="s">
        <v>81</v>
      </c>
      <c r="AV2034" s="14" t="s">
        <v>81</v>
      </c>
      <c r="AW2034" s="14" t="s">
        <v>34</v>
      </c>
      <c r="AX2034" s="14" t="s">
        <v>73</v>
      </c>
      <c r="AY2034" s="255" t="s">
        <v>149</v>
      </c>
    </row>
    <row r="2035" s="15" customFormat="1">
      <c r="A2035" s="15"/>
      <c r="B2035" s="256"/>
      <c r="C2035" s="257"/>
      <c r="D2035" s="236" t="s">
        <v>161</v>
      </c>
      <c r="E2035" s="258" t="s">
        <v>21</v>
      </c>
      <c r="F2035" s="259" t="s">
        <v>164</v>
      </c>
      <c r="G2035" s="257"/>
      <c r="H2035" s="260">
        <v>4.3200000000000003</v>
      </c>
      <c r="I2035" s="261"/>
      <c r="J2035" s="257"/>
      <c r="K2035" s="257"/>
      <c r="L2035" s="262"/>
      <c r="M2035" s="263"/>
      <c r="N2035" s="264"/>
      <c r="O2035" s="264"/>
      <c r="P2035" s="264"/>
      <c r="Q2035" s="264"/>
      <c r="R2035" s="264"/>
      <c r="S2035" s="264"/>
      <c r="T2035" s="265"/>
      <c r="U2035" s="15"/>
      <c r="V2035" s="15"/>
      <c r="W2035" s="15"/>
      <c r="X2035" s="15"/>
      <c r="Y2035" s="15"/>
      <c r="Z2035" s="15"/>
      <c r="AA2035" s="15"/>
      <c r="AB2035" s="15"/>
      <c r="AC2035" s="15"/>
      <c r="AD2035" s="15"/>
      <c r="AE2035" s="15"/>
      <c r="AT2035" s="266" t="s">
        <v>161</v>
      </c>
      <c r="AU2035" s="266" t="s">
        <v>81</v>
      </c>
      <c r="AV2035" s="15" t="s">
        <v>157</v>
      </c>
      <c r="AW2035" s="15" t="s">
        <v>34</v>
      </c>
      <c r="AX2035" s="15" t="s">
        <v>77</v>
      </c>
      <c r="AY2035" s="266" t="s">
        <v>149</v>
      </c>
    </row>
    <row r="2036" s="2" customFormat="1" ht="55.5" customHeight="1">
      <c r="A2036" s="41"/>
      <c r="B2036" s="42"/>
      <c r="C2036" s="216" t="s">
        <v>2158</v>
      </c>
      <c r="D2036" s="216" t="s">
        <v>152</v>
      </c>
      <c r="E2036" s="217" t="s">
        <v>2159</v>
      </c>
      <c r="F2036" s="218" t="s">
        <v>2160</v>
      </c>
      <c r="G2036" s="219" t="s">
        <v>310</v>
      </c>
      <c r="H2036" s="220">
        <v>0.42299999999999999</v>
      </c>
      <c r="I2036" s="221"/>
      <c r="J2036" s="222">
        <f>ROUND(I2036*H2036,2)</f>
        <v>0</v>
      </c>
      <c r="K2036" s="218" t="s">
        <v>156</v>
      </c>
      <c r="L2036" s="47"/>
      <c r="M2036" s="223" t="s">
        <v>21</v>
      </c>
      <c r="N2036" s="224" t="s">
        <v>44</v>
      </c>
      <c r="O2036" s="87"/>
      <c r="P2036" s="225">
        <f>O2036*H2036</f>
        <v>0</v>
      </c>
      <c r="Q2036" s="225">
        <v>0</v>
      </c>
      <c r="R2036" s="225">
        <f>Q2036*H2036</f>
        <v>0</v>
      </c>
      <c r="S2036" s="225">
        <v>0</v>
      </c>
      <c r="T2036" s="226">
        <f>S2036*H2036</f>
        <v>0</v>
      </c>
      <c r="U2036" s="41"/>
      <c r="V2036" s="41"/>
      <c r="W2036" s="41"/>
      <c r="X2036" s="41"/>
      <c r="Y2036" s="41"/>
      <c r="Z2036" s="41"/>
      <c r="AA2036" s="41"/>
      <c r="AB2036" s="41"/>
      <c r="AC2036" s="41"/>
      <c r="AD2036" s="41"/>
      <c r="AE2036" s="41"/>
      <c r="AR2036" s="227" t="s">
        <v>256</v>
      </c>
      <c r="AT2036" s="227" t="s">
        <v>152</v>
      </c>
      <c r="AU2036" s="227" t="s">
        <v>81</v>
      </c>
      <c r="AY2036" s="20" t="s">
        <v>149</v>
      </c>
      <c r="BE2036" s="228">
        <f>IF(N2036="základní",J2036,0)</f>
        <v>0</v>
      </c>
      <c r="BF2036" s="228">
        <f>IF(N2036="snížená",J2036,0)</f>
        <v>0</v>
      </c>
      <c r="BG2036" s="228">
        <f>IF(N2036="zákl. přenesená",J2036,0)</f>
        <v>0</v>
      </c>
      <c r="BH2036" s="228">
        <f>IF(N2036="sníž. přenesená",J2036,0)</f>
        <v>0</v>
      </c>
      <c r="BI2036" s="228">
        <f>IF(N2036="nulová",J2036,0)</f>
        <v>0</v>
      </c>
      <c r="BJ2036" s="20" t="s">
        <v>77</v>
      </c>
      <c r="BK2036" s="228">
        <f>ROUND(I2036*H2036,2)</f>
        <v>0</v>
      </c>
      <c r="BL2036" s="20" t="s">
        <v>256</v>
      </c>
      <c r="BM2036" s="227" t="s">
        <v>2161</v>
      </c>
    </row>
    <row r="2037" s="2" customFormat="1">
      <c r="A2037" s="41"/>
      <c r="B2037" s="42"/>
      <c r="C2037" s="43"/>
      <c r="D2037" s="229" t="s">
        <v>159</v>
      </c>
      <c r="E2037" s="43"/>
      <c r="F2037" s="230" t="s">
        <v>2162</v>
      </c>
      <c r="G2037" s="43"/>
      <c r="H2037" s="43"/>
      <c r="I2037" s="231"/>
      <c r="J2037" s="43"/>
      <c r="K2037" s="43"/>
      <c r="L2037" s="47"/>
      <c r="M2037" s="232"/>
      <c r="N2037" s="233"/>
      <c r="O2037" s="87"/>
      <c r="P2037" s="87"/>
      <c r="Q2037" s="87"/>
      <c r="R2037" s="87"/>
      <c r="S2037" s="87"/>
      <c r="T2037" s="88"/>
      <c r="U2037" s="41"/>
      <c r="V2037" s="41"/>
      <c r="W2037" s="41"/>
      <c r="X2037" s="41"/>
      <c r="Y2037" s="41"/>
      <c r="Z2037" s="41"/>
      <c r="AA2037" s="41"/>
      <c r="AB2037" s="41"/>
      <c r="AC2037" s="41"/>
      <c r="AD2037" s="41"/>
      <c r="AE2037" s="41"/>
      <c r="AT2037" s="20" t="s">
        <v>159</v>
      </c>
      <c r="AU2037" s="20" t="s">
        <v>81</v>
      </c>
    </row>
    <row r="2038" s="12" customFormat="1" ht="22.8" customHeight="1">
      <c r="A2038" s="12"/>
      <c r="B2038" s="200"/>
      <c r="C2038" s="201"/>
      <c r="D2038" s="202" t="s">
        <v>72</v>
      </c>
      <c r="E2038" s="214" t="s">
        <v>2163</v>
      </c>
      <c r="F2038" s="214" t="s">
        <v>2164</v>
      </c>
      <c r="G2038" s="201"/>
      <c r="H2038" s="201"/>
      <c r="I2038" s="204"/>
      <c r="J2038" s="215">
        <f>BK2038</f>
        <v>0</v>
      </c>
      <c r="K2038" s="201"/>
      <c r="L2038" s="206"/>
      <c r="M2038" s="207"/>
      <c r="N2038" s="208"/>
      <c r="O2038" s="208"/>
      <c r="P2038" s="209">
        <f>SUM(P2039:P2167)</f>
        <v>0</v>
      </c>
      <c r="Q2038" s="208"/>
      <c r="R2038" s="209">
        <f>SUM(R2039:R2167)</f>
        <v>5.8417237800000006</v>
      </c>
      <c r="S2038" s="208"/>
      <c r="T2038" s="210">
        <f>SUM(T2039:T2167)</f>
        <v>4.7237400000000003</v>
      </c>
      <c r="U2038" s="12"/>
      <c r="V2038" s="12"/>
      <c r="W2038" s="12"/>
      <c r="X2038" s="12"/>
      <c r="Y2038" s="12"/>
      <c r="Z2038" s="12"/>
      <c r="AA2038" s="12"/>
      <c r="AB2038" s="12"/>
      <c r="AC2038" s="12"/>
      <c r="AD2038" s="12"/>
      <c r="AE2038" s="12"/>
      <c r="AR2038" s="211" t="s">
        <v>81</v>
      </c>
      <c r="AT2038" s="212" t="s">
        <v>72</v>
      </c>
      <c r="AU2038" s="212" t="s">
        <v>77</v>
      </c>
      <c r="AY2038" s="211" t="s">
        <v>149</v>
      </c>
      <c r="BK2038" s="213">
        <f>SUM(BK2039:BK2167)</f>
        <v>0</v>
      </c>
    </row>
    <row r="2039" s="2" customFormat="1" ht="37.8" customHeight="1">
      <c r="A2039" s="41"/>
      <c r="B2039" s="42"/>
      <c r="C2039" s="216" t="s">
        <v>2165</v>
      </c>
      <c r="D2039" s="216" t="s">
        <v>152</v>
      </c>
      <c r="E2039" s="217" t="s">
        <v>2166</v>
      </c>
      <c r="F2039" s="218" t="s">
        <v>2167</v>
      </c>
      <c r="G2039" s="219" t="s">
        <v>174</v>
      </c>
      <c r="H2039" s="220">
        <v>100.09999999999999</v>
      </c>
      <c r="I2039" s="221"/>
      <c r="J2039" s="222">
        <f>ROUND(I2039*H2039,2)</f>
        <v>0</v>
      </c>
      <c r="K2039" s="218" t="s">
        <v>156</v>
      </c>
      <c r="L2039" s="47"/>
      <c r="M2039" s="223" t="s">
        <v>21</v>
      </c>
      <c r="N2039" s="224" t="s">
        <v>44</v>
      </c>
      <c r="O2039" s="87"/>
      <c r="P2039" s="225">
        <f>O2039*H2039</f>
        <v>0</v>
      </c>
      <c r="Q2039" s="225">
        <v>0</v>
      </c>
      <c r="R2039" s="225">
        <f>Q2039*H2039</f>
        <v>0</v>
      </c>
      <c r="S2039" s="225">
        <v>0.014</v>
      </c>
      <c r="T2039" s="226">
        <f>S2039*H2039</f>
        <v>1.4014</v>
      </c>
      <c r="U2039" s="41"/>
      <c r="V2039" s="41"/>
      <c r="W2039" s="41"/>
      <c r="X2039" s="41"/>
      <c r="Y2039" s="41"/>
      <c r="Z2039" s="41"/>
      <c r="AA2039" s="41"/>
      <c r="AB2039" s="41"/>
      <c r="AC2039" s="41"/>
      <c r="AD2039" s="41"/>
      <c r="AE2039" s="41"/>
      <c r="AR2039" s="227" t="s">
        <v>256</v>
      </c>
      <c r="AT2039" s="227" t="s">
        <v>152</v>
      </c>
      <c r="AU2039" s="227" t="s">
        <v>81</v>
      </c>
      <c r="AY2039" s="20" t="s">
        <v>149</v>
      </c>
      <c r="BE2039" s="228">
        <f>IF(N2039="základní",J2039,0)</f>
        <v>0</v>
      </c>
      <c r="BF2039" s="228">
        <f>IF(N2039="snížená",J2039,0)</f>
        <v>0</v>
      </c>
      <c r="BG2039" s="228">
        <f>IF(N2039="zákl. přenesená",J2039,0)</f>
        <v>0</v>
      </c>
      <c r="BH2039" s="228">
        <f>IF(N2039="sníž. přenesená",J2039,0)</f>
        <v>0</v>
      </c>
      <c r="BI2039" s="228">
        <f>IF(N2039="nulová",J2039,0)</f>
        <v>0</v>
      </c>
      <c r="BJ2039" s="20" t="s">
        <v>77</v>
      </c>
      <c r="BK2039" s="228">
        <f>ROUND(I2039*H2039,2)</f>
        <v>0</v>
      </c>
      <c r="BL2039" s="20" t="s">
        <v>256</v>
      </c>
      <c r="BM2039" s="227" t="s">
        <v>2168</v>
      </c>
    </row>
    <row r="2040" s="2" customFormat="1">
      <c r="A2040" s="41"/>
      <c r="B2040" s="42"/>
      <c r="C2040" s="43"/>
      <c r="D2040" s="229" t="s">
        <v>159</v>
      </c>
      <c r="E2040" s="43"/>
      <c r="F2040" s="230" t="s">
        <v>2169</v>
      </c>
      <c r="G2040" s="43"/>
      <c r="H2040" s="43"/>
      <c r="I2040" s="231"/>
      <c r="J2040" s="43"/>
      <c r="K2040" s="43"/>
      <c r="L2040" s="47"/>
      <c r="M2040" s="232"/>
      <c r="N2040" s="233"/>
      <c r="O2040" s="87"/>
      <c r="P2040" s="87"/>
      <c r="Q2040" s="87"/>
      <c r="R2040" s="87"/>
      <c r="S2040" s="87"/>
      <c r="T2040" s="88"/>
      <c r="U2040" s="41"/>
      <c r="V2040" s="41"/>
      <c r="W2040" s="41"/>
      <c r="X2040" s="41"/>
      <c r="Y2040" s="41"/>
      <c r="Z2040" s="41"/>
      <c r="AA2040" s="41"/>
      <c r="AB2040" s="41"/>
      <c r="AC2040" s="41"/>
      <c r="AD2040" s="41"/>
      <c r="AE2040" s="41"/>
      <c r="AT2040" s="20" t="s">
        <v>159</v>
      </c>
      <c r="AU2040" s="20" t="s">
        <v>81</v>
      </c>
    </row>
    <row r="2041" s="14" customFormat="1">
      <c r="A2041" s="14"/>
      <c r="B2041" s="245"/>
      <c r="C2041" s="246"/>
      <c r="D2041" s="236" t="s">
        <v>161</v>
      </c>
      <c r="E2041" s="247" t="s">
        <v>21</v>
      </c>
      <c r="F2041" s="248" t="s">
        <v>2170</v>
      </c>
      <c r="G2041" s="246"/>
      <c r="H2041" s="249">
        <v>100.09999999999999</v>
      </c>
      <c r="I2041" s="250"/>
      <c r="J2041" s="246"/>
      <c r="K2041" s="246"/>
      <c r="L2041" s="251"/>
      <c r="M2041" s="252"/>
      <c r="N2041" s="253"/>
      <c r="O2041" s="253"/>
      <c r="P2041" s="253"/>
      <c r="Q2041" s="253"/>
      <c r="R2041" s="253"/>
      <c r="S2041" s="253"/>
      <c r="T2041" s="254"/>
      <c r="U2041" s="14"/>
      <c r="V2041" s="14"/>
      <c r="W2041" s="14"/>
      <c r="X2041" s="14"/>
      <c r="Y2041" s="14"/>
      <c r="Z2041" s="14"/>
      <c r="AA2041" s="14"/>
      <c r="AB2041" s="14"/>
      <c r="AC2041" s="14"/>
      <c r="AD2041" s="14"/>
      <c r="AE2041" s="14"/>
      <c r="AT2041" s="255" t="s">
        <v>161</v>
      </c>
      <c r="AU2041" s="255" t="s">
        <v>81</v>
      </c>
      <c r="AV2041" s="14" t="s">
        <v>81</v>
      </c>
      <c r="AW2041" s="14" t="s">
        <v>34</v>
      </c>
      <c r="AX2041" s="14" t="s">
        <v>73</v>
      </c>
      <c r="AY2041" s="255" t="s">
        <v>149</v>
      </c>
    </row>
    <row r="2042" s="15" customFormat="1">
      <c r="A2042" s="15"/>
      <c r="B2042" s="256"/>
      <c r="C2042" s="257"/>
      <c r="D2042" s="236" t="s">
        <v>161</v>
      </c>
      <c r="E2042" s="258" t="s">
        <v>21</v>
      </c>
      <c r="F2042" s="259" t="s">
        <v>164</v>
      </c>
      <c r="G2042" s="257"/>
      <c r="H2042" s="260">
        <v>100.09999999999999</v>
      </c>
      <c r="I2042" s="261"/>
      <c r="J2042" s="257"/>
      <c r="K2042" s="257"/>
      <c r="L2042" s="262"/>
      <c r="M2042" s="263"/>
      <c r="N2042" s="264"/>
      <c r="O2042" s="264"/>
      <c r="P2042" s="264"/>
      <c r="Q2042" s="264"/>
      <c r="R2042" s="264"/>
      <c r="S2042" s="264"/>
      <c r="T2042" s="265"/>
      <c r="U2042" s="15"/>
      <c r="V2042" s="15"/>
      <c r="W2042" s="15"/>
      <c r="X2042" s="15"/>
      <c r="Y2042" s="15"/>
      <c r="Z2042" s="15"/>
      <c r="AA2042" s="15"/>
      <c r="AB2042" s="15"/>
      <c r="AC2042" s="15"/>
      <c r="AD2042" s="15"/>
      <c r="AE2042" s="15"/>
      <c r="AT2042" s="266" t="s">
        <v>161</v>
      </c>
      <c r="AU2042" s="266" t="s">
        <v>81</v>
      </c>
      <c r="AV2042" s="15" t="s">
        <v>157</v>
      </c>
      <c r="AW2042" s="15" t="s">
        <v>34</v>
      </c>
      <c r="AX2042" s="15" t="s">
        <v>77</v>
      </c>
      <c r="AY2042" s="266" t="s">
        <v>149</v>
      </c>
    </row>
    <row r="2043" s="2" customFormat="1" ht="37.8" customHeight="1">
      <c r="A2043" s="41"/>
      <c r="B2043" s="42"/>
      <c r="C2043" s="216" t="s">
        <v>2171</v>
      </c>
      <c r="D2043" s="216" t="s">
        <v>152</v>
      </c>
      <c r="E2043" s="217" t="s">
        <v>2172</v>
      </c>
      <c r="F2043" s="218" t="s">
        <v>2173</v>
      </c>
      <c r="G2043" s="219" t="s">
        <v>174</v>
      </c>
      <c r="H2043" s="220">
        <v>31.899999999999999</v>
      </c>
      <c r="I2043" s="221"/>
      <c r="J2043" s="222">
        <f>ROUND(I2043*H2043,2)</f>
        <v>0</v>
      </c>
      <c r="K2043" s="218" t="s">
        <v>156</v>
      </c>
      <c r="L2043" s="47"/>
      <c r="M2043" s="223" t="s">
        <v>21</v>
      </c>
      <c r="N2043" s="224" t="s">
        <v>44</v>
      </c>
      <c r="O2043" s="87"/>
      <c r="P2043" s="225">
        <f>O2043*H2043</f>
        <v>0</v>
      </c>
      <c r="Q2043" s="225">
        <v>0</v>
      </c>
      <c r="R2043" s="225">
        <f>Q2043*H2043</f>
        <v>0</v>
      </c>
      <c r="S2043" s="225">
        <v>0.024</v>
      </c>
      <c r="T2043" s="226">
        <f>S2043*H2043</f>
        <v>0.76559999999999995</v>
      </c>
      <c r="U2043" s="41"/>
      <c r="V2043" s="41"/>
      <c r="W2043" s="41"/>
      <c r="X2043" s="41"/>
      <c r="Y2043" s="41"/>
      <c r="Z2043" s="41"/>
      <c r="AA2043" s="41"/>
      <c r="AB2043" s="41"/>
      <c r="AC2043" s="41"/>
      <c r="AD2043" s="41"/>
      <c r="AE2043" s="41"/>
      <c r="AR2043" s="227" t="s">
        <v>256</v>
      </c>
      <c r="AT2043" s="227" t="s">
        <v>152</v>
      </c>
      <c r="AU2043" s="227" t="s">
        <v>81</v>
      </c>
      <c r="AY2043" s="20" t="s">
        <v>149</v>
      </c>
      <c r="BE2043" s="228">
        <f>IF(N2043="základní",J2043,0)</f>
        <v>0</v>
      </c>
      <c r="BF2043" s="228">
        <f>IF(N2043="snížená",J2043,0)</f>
        <v>0</v>
      </c>
      <c r="BG2043" s="228">
        <f>IF(N2043="zákl. přenesená",J2043,0)</f>
        <v>0</v>
      </c>
      <c r="BH2043" s="228">
        <f>IF(N2043="sníž. přenesená",J2043,0)</f>
        <v>0</v>
      </c>
      <c r="BI2043" s="228">
        <f>IF(N2043="nulová",J2043,0)</f>
        <v>0</v>
      </c>
      <c r="BJ2043" s="20" t="s">
        <v>77</v>
      </c>
      <c r="BK2043" s="228">
        <f>ROUND(I2043*H2043,2)</f>
        <v>0</v>
      </c>
      <c r="BL2043" s="20" t="s">
        <v>256</v>
      </c>
      <c r="BM2043" s="227" t="s">
        <v>2174</v>
      </c>
    </row>
    <row r="2044" s="2" customFormat="1">
      <c r="A2044" s="41"/>
      <c r="B2044" s="42"/>
      <c r="C2044" s="43"/>
      <c r="D2044" s="229" t="s">
        <v>159</v>
      </c>
      <c r="E2044" s="43"/>
      <c r="F2044" s="230" t="s">
        <v>2175</v>
      </c>
      <c r="G2044" s="43"/>
      <c r="H2044" s="43"/>
      <c r="I2044" s="231"/>
      <c r="J2044" s="43"/>
      <c r="K2044" s="43"/>
      <c r="L2044" s="47"/>
      <c r="M2044" s="232"/>
      <c r="N2044" s="233"/>
      <c r="O2044" s="87"/>
      <c r="P2044" s="87"/>
      <c r="Q2044" s="87"/>
      <c r="R2044" s="87"/>
      <c r="S2044" s="87"/>
      <c r="T2044" s="88"/>
      <c r="U2044" s="41"/>
      <c r="V2044" s="41"/>
      <c r="W2044" s="41"/>
      <c r="X2044" s="41"/>
      <c r="Y2044" s="41"/>
      <c r="Z2044" s="41"/>
      <c r="AA2044" s="41"/>
      <c r="AB2044" s="41"/>
      <c r="AC2044" s="41"/>
      <c r="AD2044" s="41"/>
      <c r="AE2044" s="41"/>
      <c r="AT2044" s="20" t="s">
        <v>159</v>
      </c>
      <c r="AU2044" s="20" t="s">
        <v>81</v>
      </c>
    </row>
    <row r="2045" s="14" customFormat="1">
      <c r="A2045" s="14"/>
      <c r="B2045" s="245"/>
      <c r="C2045" s="246"/>
      <c r="D2045" s="236" t="s">
        <v>161</v>
      </c>
      <c r="E2045" s="247" t="s">
        <v>21</v>
      </c>
      <c r="F2045" s="248" t="s">
        <v>2176</v>
      </c>
      <c r="G2045" s="246"/>
      <c r="H2045" s="249">
        <v>31.899999999999999</v>
      </c>
      <c r="I2045" s="250"/>
      <c r="J2045" s="246"/>
      <c r="K2045" s="246"/>
      <c r="L2045" s="251"/>
      <c r="M2045" s="252"/>
      <c r="N2045" s="253"/>
      <c r="O2045" s="253"/>
      <c r="P2045" s="253"/>
      <c r="Q2045" s="253"/>
      <c r="R2045" s="253"/>
      <c r="S2045" s="253"/>
      <c r="T2045" s="254"/>
      <c r="U2045" s="14"/>
      <c r="V2045" s="14"/>
      <c r="W2045" s="14"/>
      <c r="X2045" s="14"/>
      <c r="Y2045" s="14"/>
      <c r="Z2045" s="14"/>
      <c r="AA2045" s="14"/>
      <c r="AB2045" s="14"/>
      <c r="AC2045" s="14"/>
      <c r="AD2045" s="14"/>
      <c r="AE2045" s="14"/>
      <c r="AT2045" s="255" t="s">
        <v>161</v>
      </c>
      <c r="AU2045" s="255" t="s">
        <v>81</v>
      </c>
      <c r="AV2045" s="14" t="s">
        <v>81</v>
      </c>
      <c r="AW2045" s="14" t="s">
        <v>34</v>
      </c>
      <c r="AX2045" s="14" t="s">
        <v>73</v>
      </c>
      <c r="AY2045" s="255" t="s">
        <v>149</v>
      </c>
    </row>
    <row r="2046" s="15" customFormat="1">
      <c r="A2046" s="15"/>
      <c r="B2046" s="256"/>
      <c r="C2046" s="257"/>
      <c r="D2046" s="236" t="s">
        <v>161</v>
      </c>
      <c r="E2046" s="258" t="s">
        <v>21</v>
      </c>
      <c r="F2046" s="259" t="s">
        <v>164</v>
      </c>
      <c r="G2046" s="257"/>
      <c r="H2046" s="260">
        <v>31.899999999999999</v>
      </c>
      <c r="I2046" s="261"/>
      <c r="J2046" s="257"/>
      <c r="K2046" s="257"/>
      <c r="L2046" s="262"/>
      <c r="M2046" s="263"/>
      <c r="N2046" s="264"/>
      <c r="O2046" s="264"/>
      <c r="P2046" s="264"/>
      <c r="Q2046" s="264"/>
      <c r="R2046" s="264"/>
      <c r="S2046" s="264"/>
      <c r="T2046" s="265"/>
      <c r="U2046" s="15"/>
      <c r="V2046" s="15"/>
      <c r="W2046" s="15"/>
      <c r="X2046" s="15"/>
      <c r="Y2046" s="15"/>
      <c r="Z2046" s="15"/>
      <c r="AA2046" s="15"/>
      <c r="AB2046" s="15"/>
      <c r="AC2046" s="15"/>
      <c r="AD2046" s="15"/>
      <c r="AE2046" s="15"/>
      <c r="AT2046" s="266" t="s">
        <v>161</v>
      </c>
      <c r="AU2046" s="266" t="s">
        <v>81</v>
      </c>
      <c r="AV2046" s="15" t="s">
        <v>157</v>
      </c>
      <c r="AW2046" s="15" t="s">
        <v>34</v>
      </c>
      <c r="AX2046" s="15" t="s">
        <v>77</v>
      </c>
      <c r="AY2046" s="266" t="s">
        <v>149</v>
      </c>
    </row>
    <row r="2047" s="2" customFormat="1" ht="37.8" customHeight="1">
      <c r="A2047" s="41"/>
      <c r="B2047" s="42"/>
      <c r="C2047" s="216" t="s">
        <v>2177</v>
      </c>
      <c r="D2047" s="216" t="s">
        <v>152</v>
      </c>
      <c r="E2047" s="217" t="s">
        <v>2178</v>
      </c>
      <c r="F2047" s="218" t="s">
        <v>2179</v>
      </c>
      <c r="G2047" s="219" t="s">
        <v>174</v>
      </c>
      <c r="H2047" s="220">
        <v>36.399999999999999</v>
      </c>
      <c r="I2047" s="221"/>
      <c r="J2047" s="222">
        <f>ROUND(I2047*H2047,2)</f>
        <v>0</v>
      </c>
      <c r="K2047" s="218" t="s">
        <v>156</v>
      </c>
      <c r="L2047" s="47"/>
      <c r="M2047" s="223" t="s">
        <v>21</v>
      </c>
      <c r="N2047" s="224" t="s">
        <v>44</v>
      </c>
      <c r="O2047" s="87"/>
      <c r="P2047" s="225">
        <f>O2047*H2047</f>
        <v>0</v>
      </c>
      <c r="Q2047" s="225">
        <v>0</v>
      </c>
      <c r="R2047" s="225">
        <f>Q2047*H2047</f>
        <v>0</v>
      </c>
      <c r="S2047" s="225">
        <v>0.032000000000000001</v>
      </c>
      <c r="T2047" s="226">
        <f>S2047*H2047</f>
        <v>1.1648000000000001</v>
      </c>
      <c r="U2047" s="41"/>
      <c r="V2047" s="41"/>
      <c r="W2047" s="41"/>
      <c r="X2047" s="41"/>
      <c r="Y2047" s="41"/>
      <c r="Z2047" s="41"/>
      <c r="AA2047" s="41"/>
      <c r="AB2047" s="41"/>
      <c r="AC2047" s="41"/>
      <c r="AD2047" s="41"/>
      <c r="AE2047" s="41"/>
      <c r="AR2047" s="227" t="s">
        <v>256</v>
      </c>
      <c r="AT2047" s="227" t="s">
        <v>152</v>
      </c>
      <c r="AU2047" s="227" t="s">
        <v>81</v>
      </c>
      <c r="AY2047" s="20" t="s">
        <v>149</v>
      </c>
      <c r="BE2047" s="228">
        <f>IF(N2047="základní",J2047,0)</f>
        <v>0</v>
      </c>
      <c r="BF2047" s="228">
        <f>IF(N2047="snížená",J2047,0)</f>
        <v>0</v>
      </c>
      <c r="BG2047" s="228">
        <f>IF(N2047="zákl. přenesená",J2047,0)</f>
        <v>0</v>
      </c>
      <c r="BH2047" s="228">
        <f>IF(N2047="sníž. přenesená",J2047,0)</f>
        <v>0</v>
      </c>
      <c r="BI2047" s="228">
        <f>IF(N2047="nulová",J2047,0)</f>
        <v>0</v>
      </c>
      <c r="BJ2047" s="20" t="s">
        <v>77</v>
      </c>
      <c r="BK2047" s="228">
        <f>ROUND(I2047*H2047,2)</f>
        <v>0</v>
      </c>
      <c r="BL2047" s="20" t="s">
        <v>256</v>
      </c>
      <c r="BM2047" s="227" t="s">
        <v>2180</v>
      </c>
    </row>
    <row r="2048" s="2" customFormat="1">
      <c r="A2048" s="41"/>
      <c r="B2048" s="42"/>
      <c r="C2048" s="43"/>
      <c r="D2048" s="229" t="s">
        <v>159</v>
      </c>
      <c r="E2048" s="43"/>
      <c r="F2048" s="230" t="s">
        <v>2181</v>
      </c>
      <c r="G2048" s="43"/>
      <c r="H2048" s="43"/>
      <c r="I2048" s="231"/>
      <c r="J2048" s="43"/>
      <c r="K2048" s="43"/>
      <c r="L2048" s="47"/>
      <c r="M2048" s="232"/>
      <c r="N2048" s="233"/>
      <c r="O2048" s="87"/>
      <c r="P2048" s="87"/>
      <c r="Q2048" s="87"/>
      <c r="R2048" s="87"/>
      <c r="S2048" s="87"/>
      <c r="T2048" s="88"/>
      <c r="U2048" s="41"/>
      <c r="V2048" s="41"/>
      <c r="W2048" s="41"/>
      <c r="X2048" s="41"/>
      <c r="Y2048" s="41"/>
      <c r="Z2048" s="41"/>
      <c r="AA2048" s="41"/>
      <c r="AB2048" s="41"/>
      <c r="AC2048" s="41"/>
      <c r="AD2048" s="41"/>
      <c r="AE2048" s="41"/>
      <c r="AT2048" s="20" t="s">
        <v>159</v>
      </c>
      <c r="AU2048" s="20" t="s">
        <v>81</v>
      </c>
    </row>
    <row r="2049" s="14" customFormat="1">
      <c r="A2049" s="14"/>
      <c r="B2049" s="245"/>
      <c r="C2049" s="246"/>
      <c r="D2049" s="236" t="s">
        <v>161</v>
      </c>
      <c r="E2049" s="247" t="s">
        <v>21</v>
      </c>
      <c r="F2049" s="248" t="s">
        <v>2182</v>
      </c>
      <c r="G2049" s="246"/>
      <c r="H2049" s="249">
        <v>14.800000000000001</v>
      </c>
      <c r="I2049" s="250"/>
      <c r="J2049" s="246"/>
      <c r="K2049" s="246"/>
      <c r="L2049" s="251"/>
      <c r="M2049" s="252"/>
      <c r="N2049" s="253"/>
      <c r="O2049" s="253"/>
      <c r="P2049" s="253"/>
      <c r="Q2049" s="253"/>
      <c r="R2049" s="253"/>
      <c r="S2049" s="253"/>
      <c r="T2049" s="254"/>
      <c r="U2049" s="14"/>
      <c r="V2049" s="14"/>
      <c r="W2049" s="14"/>
      <c r="X2049" s="14"/>
      <c r="Y2049" s="14"/>
      <c r="Z2049" s="14"/>
      <c r="AA2049" s="14"/>
      <c r="AB2049" s="14"/>
      <c r="AC2049" s="14"/>
      <c r="AD2049" s="14"/>
      <c r="AE2049" s="14"/>
      <c r="AT2049" s="255" t="s">
        <v>161</v>
      </c>
      <c r="AU2049" s="255" t="s">
        <v>81</v>
      </c>
      <c r="AV2049" s="14" t="s">
        <v>81</v>
      </c>
      <c r="AW2049" s="14" t="s">
        <v>34</v>
      </c>
      <c r="AX2049" s="14" t="s">
        <v>73</v>
      </c>
      <c r="AY2049" s="255" t="s">
        <v>149</v>
      </c>
    </row>
    <row r="2050" s="14" customFormat="1">
      <c r="A2050" s="14"/>
      <c r="B2050" s="245"/>
      <c r="C2050" s="246"/>
      <c r="D2050" s="236" t="s">
        <v>161</v>
      </c>
      <c r="E2050" s="247" t="s">
        <v>21</v>
      </c>
      <c r="F2050" s="248" t="s">
        <v>2183</v>
      </c>
      <c r="G2050" s="246"/>
      <c r="H2050" s="249">
        <v>21.600000000000001</v>
      </c>
      <c r="I2050" s="250"/>
      <c r="J2050" s="246"/>
      <c r="K2050" s="246"/>
      <c r="L2050" s="251"/>
      <c r="M2050" s="252"/>
      <c r="N2050" s="253"/>
      <c r="O2050" s="253"/>
      <c r="P2050" s="253"/>
      <c r="Q2050" s="253"/>
      <c r="R2050" s="253"/>
      <c r="S2050" s="253"/>
      <c r="T2050" s="254"/>
      <c r="U2050" s="14"/>
      <c r="V2050" s="14"/>
      <c r="W2050" s="14"/>
      <c r="X2050" s="14"/>
      <c r="Y2050" s="14"/>
      <c r="Z2050" s="14"/>
      <c r="AA2050" s="14"/>
      <c r="AB2050" s="14"/>
      <c r="AC2050" s="14"/>
      <c r="AD2050" s="14"/>
      <c r="AE2050" s="14"/>
      <c r="AT2050" s="255" t="s">
        <v>161</v>
      </c>
      <c r="AU2050" s="255" t="s">
        <v>81</v>
      </c>
      <c r="AV2050" s="14" t="s">
        <v>81</v>
      </c>
      <c r="AW2050" s="14" t="s">
        <v>34</v>
      </c>
      <c r="AX2050" s="14" t="s">
        <v>73</v>
      </c>
      <c r="AY2050" s="255" t="s">
        <v>149</v>
      </c>
    </row>
    <row r="2051" s="15" customFormat="1">
      <c r="A2051" s="15"/>
      <c r="B2051" s="256"/>
      <c r="C2051" s="257"/>
      <c r="D2051" s="236" t="s">
        <v>161</v>
      </c>
      <c r="E2051" s="258" t="s">
        <v>21</v>
      </c>
      <c r="F2051" s="259" t="s">
        <v>164</v>
      </c>
      <c r="G2051" s="257"/>
      <c r="H2051" s="260">
        <v>36.399999999999999</v>
      </c>
      <c r="I2051" s="261"/>
      <c r="J2051" s="257"/>
      <c r="K2051" s="257"/>
      <c r="L2051" s="262"/>
      <c r="M2051" s="263"/>
      <c r="N2051" s="264"/>
      <c r="O2051" s="264"/>
      <c r="P2051" s="264"/>
      <c r="Q2051" s="264"/>
      <c r="R2051" s="264"/>
      <c r="S2051" s="264"/>
      <c r="T2051" s="265"/>
      <c r="U2051" s="15"/>
      <c r="V2051" s="15"/>
      <c r="W2051" s="15"/>
      <c r="X2051" s="15"/>
      <c r="Y2051" s="15"/>
      <c r="Z2051" s="15"/>
      <c r="AA2051" s="15"/>
      <c r="AB2051" s="15"/>
      <c r="AC2051" s="15"/>
      <c r="AD2051" s="15"/>
      <c r="AE2051" s="15"/>
      <c r="AT2051" s="266" t="s">
        <v>161</v>
      </c>
      <c r="AU2051" s="266" t="s">
        <v>81</v>
      </c>
      <c r="AV2051" s="15" t="s">
        <v>157</v>
      </c>
      <c r="AW2051" s="15" t="s">
        <v>34</v>
      </c>
      <c r="AX2051" s="15" t="s">
        <v>77</v>
      </c>
      <c r="AY2051" s="266" t="s">
        <v>149</v>
      </c>
    </row>
    <row r="2052" s="2" customFormat="1" ht="66.75" customHeight="1">
      <c r="A2052" s="41"/>
      <c r="B2052" s="42"/>
      <c r="C2052" s="216" t="s">
        <v>2184</v>
      </c>
      <c r="D2052" s="216" t="s">
        <v>152</v>
      </c>
      <c r="E2052" s="217" t="s">
        <v>2185</v>
      </c>
      <c r="F2052" s="218" t="s">
        <v>2186</v>
      </c>
      <c r="G2052" s="219" t="s">
        <v>174</v>
      </c>
      <c r="H2052" s="220">
        <v>100.09999999999999</v>
      </c>
      <c r="I2052" s="221"/>
      <c r="J2052" s="222">
        <f>ROUND(I2052*H2052,2)</f>
        <v>0</v>
      </c>
      <c r="K2052" s="218" t="s">
        <v>156</v>
      </c>
      <c r="L2052" s="47"/>
      <c r="M2052" s="223" t="s">
        <v>21</v>
      </c>
      <c r="N2052" s="224" t="s">
        <v>44</v>
      </c>
      <c r="O2052" s="87"/>
      <c r="P2052" s="225">
        <f>O2052*H2052</f>
        <v>0</v>
      </c>
      <c r="Q2052" s="225">
        <v>0</v>
      </c>
      <c r="R2052" s="225">
        <f>Q2052*H2052</f>
        <v>0</v>
      </c>
      <c r="S2052" s="225">
        <v>0</v>
      </c>
      <c r="T2052" s="226">
        <f>S2052*H2052</f>
        <v>0</v>
      </c>
      <c r="U2052" s="41"/>
      <c r="V2052" s="41"/>
      <c r="W2052" s="41"/>
      <c r="X2052" s="41"/>
      <c r="Y2052" s="41"/>
      <c r="Z2052" s="41"/>
      <c r="AA2052" s="41"/>
      <c r="AB2052" s="41"/>
      <c r="AC2052" s="41"/>
      <c r="AD2052" s="41"/>
      <c r="AE2052" s="41"/>
      <c r="AR2052" s="227" t="s">
        <v>256</v>
      </c>
      <c r="AT2052" s="227" t="s">
        <v>152</v>
      </c>
      <c r="AU2052" s="227" t="s">
        <v>81</v>
      </c>
      <c r="AY2052" s="20" t="s">
        <v>149</v>
      </c>
      <c r="BE2052" s="228">
        <f>IF(N2052="základní",J2052,0)</f>
        <v>0</v>
      </c>
      <c r="BF2052" s="228">
        <f>IF(N2052="snížená",J2052,0)</f>
        <v>0</v>
      </c>
      <c r="BG2052" s="228">
        <f>IF(N2052="zákl. přenesená",J2052,0)</f>
        <v>0</v>
      </c>
      <c r="BH2052" s="228">
        <f>IF(N2052="sníž. přenesená",J2052,0)</f>
        <v>0</v>
      </c>
      <c r="BI2052" s="228">
        <f>IF(N2052="nulová",J2052,0)</f>
        <v>0</v>
      </c>
      <c r="BJ2052" s="20" t="s">
        <v>77</v>
      </c>
      <c r="BK2052" s="228">
        <f>ROUND(I2052*H2052,2)</f>
        <v>0</v>
      </c>
      <c r="BL2052" s="20" t="s">
        <v>256</v>
      </c>
      <c r="BM2052" s="227" t="s">
        <v>2187</v>
      </c>
    </row>
    <row r="2053" s="2" customFormat="1">
      <c r="A2053" s="41"/>
      <c r="B2053" s="42"/>
      <c r="C2053" s="43"/>
      <c r="D2053" s="229" t="s">
        <v>159</v>
      </c>
      <c r="E2053" s="43"/>
      <c r="F2053" s="230" t="s">
        <v>2188</v>
      </c>
      <c r="G2053" s="43"/>
      <c r="H2053" s="43"/>
      <c r="I2053" s="231"/>
      <c r="J2053" s="43"/>
      <c r="K2053" s="43"/>
      <c r="L2053" s="47"/>
      <c r="M2053" s="232"/>
      <c r="N2053" s="233"/>
      <c r="O2053" s="87"/>
      <c r="P2053" s="87"/>
      <c r="Q2053" s="87"/>
      <c r="R2053" s="87"/>
      <c r="S2053" s="87"/>
      <c r="T2053" s="88"/>
      <c r="U2053" s="41"/>
      <c r="V2053" s="41"/>
      <c r="W2053" s="41"/>
      <c r="X2053" s="41"/>
      <c r="Y2053" s="41"/>
      <c r="Z2053" s="41"/>
      <c r="AA2053" s="41"/>
      <c r="AB2053" s="41"/>
      <c r="AC2053" s="41"/>
      <c r="AD2053" s="41"/>
      <c r="AE2053" s="41"/>
      <c r="AT2053" s="20" t="s">
        <v>159</v>
      </c>
      <c r="AU2053" s="20" t="s">
        <v>81</v>
      </c>
    </row>
    <row r="2054" s="13" customFormat="1">
      <c r="A2054" s="13"/>
      <c r="B2054" s="234"/>
      <c r="C2054" s="235"/>
      <c r="D2054" s="236" t="s">
        <v>161</v>
      </c>
      <c r="E2054" s="237" t="s">
        <v>21</v>
      </c>
      <c r="F2054" s="238" t="s">
        <v>2189</v>
      </c>
      <c r="G2054" s="235"/>
      <c r="H2054" s="237" t="s">
        <v>21</v>
      </c>
      <c r="I2054" s="239"/>
      <c r="J2054" s="235"/>
      <c r="K2054" s="235"/>
      <c r="L2054" s="240"/>
      <c r="M2054" s="241"/>
      <c r="N2054" s="242"/>
      <c r="O2054" s="242"/>
      <c r="P2054" s="242"/>
      <c r="Q2054" s="242"/>
      <c r="R2054" s="242"/>
      <c r="S2054" s="242"/>
      <c r="T2054" s="243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T2054" s="244" t="s">
        <v>161</v>
      </c>
      <c r="AU2054" s="244" t="s">
        <v>81</v>
      </c>
      <c r="AV2054" s="13" t="s">
        <v>77</v>
      </c>
      <c r="AW2054" s="13" t="s">
        <v>34</v>
      </c>
      <c r="AX2054" s="13" t="s">
        <v>73</v>
      </c>
      <c r="AY2054" s="244" t="s">
        <v>149</v>
      </c>
    </row>
    <row r="2055" s="14" customFormat="1">
      <c r="A2055" s="14"/>
      <c r="B2055" s="245"/>
      <c r="C2055" s="246"/>
      <c r="D2055" s="236" t="s">
        <v>161</v>
      </c>
      <c r="E2055" s="247" t="s">
        <v>21</v>
      </c>
      <c r="F2055" s="248" t="s">
        <v>2170</v>
      </c>
      <c r="G2055" s="246"/>
      <c r="H2055" s="249">
        <v>100.09999999999999</v>
      </c>
      <c r="I2055" s="250"/>
      <c r="J2055" s="246"/>
      <c r="K2055" s="246"/>
      <c r="L2055" s="251"/>
      <c r="M2055" s="252"/>
      <c r="N2055" s="253"/>
      <c r="O2055" s="253"/>
      <c r="P2055" s="253"/>
      <c r="Q2055" s="253"/>
      <c r="R2055" s="253"/>
      <c r="S2055" s="253"/>
      <c r="T2055" s="254"/>
      <c r="U2055" s="14"/>
      <c r="V2055" s="14"/>
      <c r="W2055" s="14"/>
      <c r="X2055" s="14"/>
      <c r="Y2055" s="14"/>
      <c r="Z2055" s="14"/>
      <c r="AA2055" s="14"/>
      <c r="AB2055" s="14"/>
      <c r="AC2055" s="14"/>
      <c r="AD2055" s="14"/>
      <c r="AE2055" s="14"/>
      <c r="AT2055" s="255" t="s">
        <v>161</v>
      </c>
      <c r="AU2055" s="255" t="s">
        <v>81</v>
      </c>
      <c r="AV2055" s="14" t="s">
        <v>81</v>
      </c>
      <c r="AW2055" s="14" t="s">
        <v>34</v>
      </c>
      <c r="AX2055" s="14" t="s">
        <v>73</v>
      </c>
      <c r="AY2055" s="255" t="s">
        <v>149</v>
      </c>
    </row>
    <row r="2056" s="15" customFormat="1">
      <c r="A2056" s="15"/>
      <c r="B2056" s="256"/>
      <c r="C2056" s="257"/>
      <c r="D2056" s="236" t="s">
        <v>161</v>
      </c>
      <c r="E2056" s="258" t="s">
        <v>21</v>
      </c>
      <c r="F2056" s="259" t="s">
        <v>164</v>
      </c>
      <c r="G2056" s="257"/>
      <c r="H2056" s="260">
        <v>100.09999999999999</v>
      </c>
      <c r="I2056" s="261"/>
      <c r="J2056" s="257"/>
      <c r="K2056" s="257"/>
      <c r="L2056" s="262"/>
      <c r="M2056" s="263"/>
      <c r="N2056" s="264"/>
      <c r="O2056" s="264"/>
      <c r="P2056" s="264"/>
      <c r="Q2056" s="264"/>
      <c r="R2056" s="264"/>
      <c r="S2056" s="264"/>
      <c r="T2056" s="265"/>
      <c r="U2056" s="15"/>
      <c r="V2056" s="15"/>
      <c r="W2056" s="15"/>
      <c r="X2056" s="15"/>
      <c r="Y2056" s="15"/>
      <c r="Z2056" s="15"/>
      <c r="AA2056" s="15"/>
      <c r="AB2056" s="15"/>
      <c r="AC2056" s="15"/>
      <c r="AD2056" s="15"/>
      <c r="AE2056" s="15"/>
      <c r="AT2056" s="266" t="s">
        <v>161</v>
      </c>
      <c r="AU2056" s="266" t="s">
        <v>81</v>
      </c>
      <c r="AV2056" s="15" t="s">
        <v>157</v>
      </c>
      <c r="AW2056" s="15" t="s">
        <v>34</v>
      </c>
      <c r="AX2056" s="15" t="s">
        <v>77</v>
      </c>
      <c r="AY2056" s="266" t="s">
        <v>149</v>
      </c>
    </row>
    <row r="2057" s="2" customFormat="1" ht="24.15" customHeight="1">
      <c r="A2057" s="41"/>
      <c r="B2057" s="42"/>
      <c r="C2057" s="278" t="s">
        <v>2190</v>
      </c>
      <c r="D2057" s="278" t="s">
        <v>229</v>
      </c>
      <c r="E2057" s="279" t="s">
        <v>2191</v>
      </c>
      <c r="F2057" s="280" t="s">
        <v>2192</v>
      </c>
      <c r="G2057" s="281" t="s">
        <v>327</v>
      </c>
      <c r="H2057" s="282">
        <v>2.4220000000000002</v>
      </c>
      <c r="I2057" s="283"/>
      <c r="J2057" s="284">
        <f>ROUND(I2057*H2057,2)</f>
        <v>0</v>
      </c>
      <c r="K2057" s="280" t="s">
        <v>21</v>
      </c>
      <c r="L2057" s="285"/>
      <c r="M2057" s="286" t="s">
        <v>21</v>
      </c>
      <c r="N2057" s="287" t="s">
        <v>44</v>
      </c>
      <c r="O2057" s="87"/>
      <c r="P2057" s="225">
        <f>O2057*H2057</f>
        <v>0</v>
      </c>
      <c r="Q2057" s="225">
        <v>0.44</v>
      </c>
      <c r="R2057" s="225">
        <f>Q2057*H2057</f>
        <v>1.0656800000000002</v>
      </c>
      <c r="S2057" s="225">
        <v>0</v>
      </c>
      <c r="T2057" s="226">
        <f>S2057*H2057</f>
        <v>0</v>
      </c>
      <c r="U2057" s="41"/>
      <c r="V2057" s="41"/>
      <c r="W2057" s="41"/>
      <c r="X2057" s="41"/>
      <c r="Y2057" s="41"/>
      <c r="Z2057" s="41"/>
      <c r="AA2057" s="41"/>
      <c r="AB2057" s="41"/>
      <c r="AC2057" s="41"/>
      <c r="AD2057" s="41"/>
      <c r="AE2057" s="41"/>
      <c r="AR2057" s="227" t="s">
        <v>328</v>
      </c>
      <c r="AT2057" s="227" t="s">
        <v>229</v>
      </c>
      <c r="AU2057" s="227" t="s">
        <v>81</v>
      </c>
      <c r="AY2057" s="20" t="s">
        <v>149</v>
      </c>
      <c r="BE2057" s="228">
        <f>IF(N2057="základní",J2057,0)</f>
        <v>0</v>
      </c>
      <c r="BF2057" s="228">
        <f>IF(N2057="snížená",J2057,0)</f>
        <v>0</v>
      </c>
      <c r="BG2057" s="228">
        <f>IF(N2057="zákl. přenesená",J2057,0)</f>
        <v>0</v>
      </c>
      <c r="BH2057" s="228">
        <f>IF(N2057="sníž. přenesená",J2057,0)</f>
        <v>0</v>
      </c>
      <c r="BI2057" s="228">
        <f>IF(N2057="nulová",J2057,0)</f>
        <v>0</v>
      </c>
      <c r="BJ2057" s="20" t="s">
        <v>77</v>
      </c>
      <c r="BK2057" s="228">
        <f>ROUND(I2057*H2057,2)</f>
        <v>0</v>
      </c>
      <c r="BL2057" s="20" t="s">
        <v>256</v>
      </c>
      <c r="BM2057" s="227" t="s">
        <v>2193</v>
      </c>
    </row>
    <row r="2058" s="13" customFormat="1">
      <c r="A2058" s="13"/>
      <c r="B2058" s="234"/>
      <c r="C2058" s="235"/>
      <c r="D2058" s="236" t="s">
        <v>161</v>
      </c>
      <c r="E2058" s="237" t="s">
        <v>21</v>
      </c>
      <c r="F2058" s="238" t="s">
        <v>2189</v>
      </c>
      <c r="G2058" s="235"/>
      <c r="H2058" s="237" t="s">
        <v>21</v>
      </c>
      <c r="I2058" s="239"/>
      <c r="J2058" s="235"/>
      <c r="K2058" s="235"/>
      <c r="L2058" s="240"/>
      <c r="M2058" s="241"/>
      <c r="N2058" s="242"/>
      <c r="O2058" s="242"/>
      <c r="P2058" s="242"/>
      <c r="Q2058" s="242"/>
      <c r="R2058" s="242"/>
      <c r="S2058" s="242"/>
      <c r="T2058" s="243"/>
      <c r="U2058" s="13"/>
      <c r="V2058" s="13"/>
      <c r="W2058" s="13"/>
      <c r="X2058" s="13"/>
      <c r="Y2058" s="13"/>
      <c r="Z2058" s="13"/>
      <c r="AA2058" s="13"/>
      <c r="AB2058" s="13"/>
      <c r="AC2058" s="13"/>
      <c r="AD2058" s="13"/>
      <c r="AE2058" s="13"/>
      <c r="AT2058" s="244" t="s">
        <v>161</v>
      </c>
      <c r="AU2058" s="244" t="s">
        <v>81</v>
      </c>
      <c r="AV2058" s="13" t="s">
        <v>77</v>
      </c>
      <c r="AW2058" s="13" t="s">
        <v>34</v>
      </c>
      <c r="AX2058" s="13" t="s">
        <v>73</v>
      </c>
      <c r="AY2058" s="244" t="s">
        <v>149</v>
      </c>
    </row>
    <row r="2059" s="14" customFormat="1">
      <c r="A2059" s="14"/>
      <c r="B2059" s="245"/>
      <c r="C2059" s="246"/>
      <c r="D2059" s="236" t="s">
        <v>161</v>
      </c>
      <c r="E2059" s="247" t="s">
        <v>21</v>
      </c>
      <c r="F2059" s="248" t="s">
        <v>2194</v>
      </c>
      <c r="G2059" s="246"/>
      <c r="H2059" s="249">
        <v>2.4220000000000002</v>
      </c>
      <c r="I2059" s="250"/>
      <c r="J2059" s="246"/>
      <c r="K2059" s="246"/>
      <c r="L2059" s="251"/>
      <c r="M2059" s="252"/>
      <c r="N2059" s="253"/>
      <c r="O2059" s="253"/>
      <c r="P2059" s="253"/>
      <c r="Q2059" s="253"/>
      <c r="R2059" s="253"/>
      <c r="S2059" s="253"/>
      <c r="T2059" s="254"/>
      <c r="U2059" s="14"/>
      <c r="V2059" s="14"/>
      <c r="W2059" s="14"/>
      <c r="X2059" s="14"/>
      <c r="Y2059" s="14"/>
      <c r="Z2059" s="14"/>
      <c r="AA2059" s="14"/>
      <c r="AB2059" s="14"/>
      <c r="AC2059" s="14"/>
      <c r="AD2059" s="14"/>
      <c r="AE2059" s="14"/>
      <c r="AT2059" s="255" t="s">
        <v>161</v>
      </c>
      <c r="AU2059" s="255" t="s">
        <v>81</v>
      </c>
      <c r="AV2059" s="14" t="s">
        <v>81</v>
      </c>
      <c r="AW2059" s="14" t="s">
        <v>34</v>
      </c>
      <c r="AX2059" s="14" t="s">
        <v>73</v>
      </c>
      <c r="AY2059" s="255" t="s">
        <v>149</v>
      </c>
    </row>
    <row r="2060" s="15" customFormat="1">
      <c r="A2060" s="15"/>
      <c r="B2060" s="256"/>
      <c r="C2060" s="257"/>
      <c r="D2060" s="236" t="s">
        <v>161</v>
      </c>
      <c r="E2060" s="258" t="s">
        <v>21</v>
      </c>
      <c r="F2060" s="259" t="s">
        <v>164</v>
      </c>
      <c r="G2060" s="257"/>
      <c r="H2060" s="260">
        <v>2.4220000000000002</v>
      </c>
      <c r="I2060" s="261"/>
      <c r="J2060" s="257"/>
      <c r="K2060" s="257"/>
      <c r="L2060" s="262"/>
      <c r="M2060" s="263"/>
      <c r="N2060" s="264"/>
      <c r="O2060" s="264"/>
      <c r="P2060" s="264"/>
      <c r="Q2060" s="264"/>
      <c r="R2060" s="264"/>
      <c r="S2060" s="264"/>
      <c r="T2060" s="265"/>
      <c r="U2060" s="15"/>
      <c r="V2060" s="15"/>
      <c r="W2060" s="15"/>
      <c r="X2060" s="15"/>
      <c r="Y2060" s="15"/>
      <c r="Z2060" s="15"/>
      <c r="AA2060" s="15"/>
      <c r="AB2060" s="15"/>
      <c r="AC2060" s="15"/>
      <c r="AD2060" s="15"/>
      <c r="AE2060" s="15"/>
      <c r="AT2060" s="266" t="s">
        <v>161</v>
      </c>
      <c r="AU2060" s="266" t="s">
        <v>81</v>
      </c>
      <c r="AV2060" s="15" t="s">
        <v>157</v>
      </c>
      <c r="AW2060" s="15" t="s">
        <v>34</v>
      </c>
      <c r="AX2060" s="15" t="s">
        <v>77</v>
      </c>
      <c r="AY2060" s="266" t="s">
        <v>149</v>
      </c>
    </row>
    <row r="2061" s="2" customFormat="1" ht="66.75" customHeight="1">
      <c r="A2061" s="41"/>
      <c r="B2061" s="42"/>
      <c r="C2061" s="216" t="s">
        <v>2195</v>
      </c>
      <c r="D2061" s="216" t="s">
        <v>152</v>
      </c>
      <c r="E2061" s="217" t="s">
        <v>2196</v>
      </c>
      <c r="F2061" s="218" t="s">
        <v>2197</v>
      </c>
      <c r="G2061" s="219" t="s">
        <v>174</v>
      </c>
      <c r="H2061" s="220">
        <v>31.899999999999999</v>
      </c>
      <c r="I2061" s="221"/>
      <c r="J2061" s="222">
        <f>ROUND(I2061*H2061,2)</f>
        <v>0</v>
      </c>
      <c r="K2061" s="218" t="s">
        <v>156</v>
      </c>
      <c r="L2061" s="47"/>
      <c r="M2061" s="223" t="s">
        <v>21</v>
      </c>
      <c r="N2061" s="224" t="s">
        <v>44</v>
      </c>
      <c r="O2061" s="87"/>
      <c r="P2061" s="225">
        <f>O2061*H2061</f>
        <v>0</v>
      </c>
      <c r="Q2061" s="225">
        <v>0</v>
      </c>
      <c r="R2061" s="225">
        <f>Q2061*H2061</f>
        <v>0</v>
      </c>
      <c r="S2061" s="225">
        <v>0</v>
      </c>
      <c r="T2061" s="226">
        <f>S2061*H2061</f>
        <v>0</v>
      </c>
      <c r="U2061" s="41"/>
      <c r="V2061" s="41"/>
      <c r="W2061" s="41"/>
      <c r="X2061" s="41"/>
      <c r="Y2061" s="41"/>
      <c r="Z2061" s="41"/>
      <c r="AA2061" s="41"/>
      <c r="AB2061" s="41"/>
      <c r="AC2061" s="41"/>
      <c r="AD2061" s="41"/>
      <c r="AE2061" s="41"/>
      <c r="AR2061" s="227" t="s">
        <v>256</v>
      </c>
      <c r="AT2061" s="227" t="s">
        <v>152</v>
      </c>
      <c r="AU2061" s="227" t="s">
        <v>81</v>
      </c>
      <c r="AY2061" s="20" t="s">
        <v>149</v>
      </c>
      <c r="BE2061" s="228">
        <f>IF(N2061="základní",J2061,0)</f>
        <v>0</v>
      </c>
      <c r="BF2061" s="228">
        <f>IF(N2061="snížená",J2061,0)</f>
        <v>0</v>
      </c>
      <c r="BG2061" s="228">
        <f>IF(N2061="zákl. přenesená",J2061,0)</f>
        <v>0</v>
      </c>
      <c r="BH2061" s="228">
        <f>IF(N2061="sníž. přenesená",J2061,0)</f>
        <v>0</v>
      </c>
      <c r="BI2061" s="228">
        <f>IF(N2061="nulová",J2061,0)</f>
        <v>0</v>
      </c>
      <c r="BJ2061" s="20" t="s">
        <v>77</v>
      </c>
      <c r="BK2061" s="228">
        <f>ROUND(I2061*H2061,2)</f>
        <v>0</v>
      </c>
      <c r="BL2061" s="20" t="s">
        <v>256</v>
      </c>
      <c r="BM2061" s="227" t="s">
        <v>2198</v>
      </c>
    </row>
    <row r="2062" s="2" customFormat="1">
      <c r="A2062" s="41"/>
      <c r="B2062" s="42"/>
      <c r="C2062" s="43"/>
      <c r="D2062" s="229" t="s">
        <v>159</v>
      </c>
      <c r="E2062" s="43"/>
      <c r="F2062" s="230" t="s">
        <v>2199</v>
      </c>
      <c r="G2062" s="43"/>
      <c r="H2062" s="43"/>
      <c r="I2062" s="231"/>
      <c r="J2062" s="43"/>
      <c r="K2062" s="43"/>
      <c r="L2062" s="47"/>
      <c r="M2062" s="232"/>
      <c r="N2062" s="233"/>
      <c r="O2062" s="87"/>
      <c r="P2062" s="87"/>
      <c r="Q2062" s="87"/>
      <c r="R2062" s="87"/>
      <c r="S2062" s="87"/>
      <c r="T2062" s="88"/>
      <c r="U2062" s="41"/>
      <c r="V2062" s="41"/>
      <c r="W2062" s="41"/>
      <c r="X2062" s="41"/>
      <c r="Y2062" s="41"/>
      <c r="Z2062" s="41"/>
      <c r="AA2062" s="41"/>
      <c r="AB2062" s="41"/>
      <c r="AC2062" s="41"/>
      <c r="AD2062" s="41"/>
      <c r="AE2062" s="41"/>
      <c r="AT2062" s="20" t="s">
        <v>159</v>
      </c>
      <c r="AU2062" s="20" t="s">
        <v>81</v>
      </c>
    </row>
    <row r="2063" s="13" customFormat="1">
      <c r="A2063" s="13"/>
      <c r="B2063" s="234"/>
      <c r="C2063" s="235"/>
      <c r="D2063" s="236" t="s">
        <v>161</v>
      </c>
      <c r="E2063" s="237" t="s">
        <v>21</v>
      </c>
      <c r="F2063" s="238" t="s">
        <v>2200</v>
      </c>
      <c r="G2063" s="235"/>
      <c r="H2063" s="237" t="s">
        <v>21</v>
      </c>
      <c r="I2063" s="239"/>
      <c r="J2063" s="235"/>
      <c r="K2063" s="235"/>
      <c r="L2063" s="240"/>
      <c r="M2063" s="241"/>
      <c r="N2063" s="242"/>
      <c r="O2063" s="242"/>
      <c r="P2063" s="242"/>
      <c r="Q2063" s="242"/>
      <c r="R2063" s="242"/>
      <c r="S2063" s="242"/>
      <c r="T2063" s="243"/>
      <c r="U2063" s="13"/>
      <c r="V2063" s="13"/>
      <c r="W2063" s="13"/>
      <c r="X2063" s="13"/>
      <c r="Y2063" s="13"/>
      <c r="Z2063" s="13"/>
      <c r="AA2063" s="13"/>
      <c r="AB2063" s="13"/>
      <c r="AC2063" s="13"/>
      <c r="AD2063" s="13"/>
      <c r="AE2063" s="13"/>
      <c r="AT2063" s="244" t="s">
        <v>161</v>
      </c>
      <c r="AU2063" s="244" t="s">
        <v>81</v>
      </c>
      <c r="AV2063" s="13" t="s">
        <v>77</v>
      </c>
      <c r="AW2063" s="13" t="s">
        <v>34</v>
      </c>
      <c r="AX2063" s="13" t="s">
        <v>73</v>
      </c>
      <c r="AY2063" s="244" t="s">
        <v>149</v>
      </c>
    </row>
    <row r="2064" s="14" customFormat="1">
      <c r="A2064" s="14"/>
      <c r="B2064" s="245"/>
      <c r="C2064" s="246"/>
      <c r="D2064" s="236" t="s">
        <v>161</v>
      </c>
      <c r="E2064" s="247" t="s">
        <v>21</v>
      </c>
      <c r="F2064" s="248" t="s">
        <v>2201</v>
      </c>
      <c r="G2064" s="246"/>
      <c r="H2064" s="249">
        <v>10.800000000000001</v>
      </c>
      <c r="I2064" s="250"/>
      <c r="J2064" s="246"/>
      <c r="K2064" s="246"/>
      <c r="L2064" s="251"/>
      <c r="M2064" s="252"/>
      <c r="N2064" s="253"/>
      <c r="O2064" s="253"/>
      <c r="P2064" s="253"/>
      <c r="Q2064" s="253"/>
      <c r="R2064" s="253"/>
      <c r="S2064" s="253"/>
      <c r="T2064" s="254"/>
      <c r="U2064" s="14"/>
      <c r="V2064" s="14"/>
      <c r="W2064" s="14"/>
      <c r="X2064" s="14"/>
      <c r="Y2064" s="14"/>
      <c r="Z2064" s="14"/>
      <c r="AA2064" s="14"/>
      <c r="AB2064" s="14"/>
      <c r="AC2064" s="14"/>
      <c r="AD2064" s="14"/>
      <c r="AE2064" s="14"/>
      <c r="AT2064" s="255" t="s">
        <v>161</v>
      </c>
      <c r="AU2064" s="255" t="s">
        <v>81</v>
      </c>
      <c r="AV2064" s="14" t="s">
        <v>81</v>
      </c>
      <c r="AW2064" s="14" t="s">
        <v>34</v>
      </c>
      <c r="AX2064" s="14" t="s">
        <v>73</v>
      </c>
      <c r="AY2064" s="255" t="s">
        <v>149</v>
      </c>
    </row>
    <row r="2065" s="13" customFormat="1">
      <c r="A2065" s="13"/>
      <c r="B2065" s="234"/>
      <c r="C2065" s="235"/>
      <c r="D2065" s="236" t="s">
        <v>161</v>
      </c>
      <c r="E2065" s="237" t="s">
        <v>21</v>
      </c>
      <c r="F2065" s="238" t="s">
        <v>2202</v>
      </c>
      <c r="G2065" s="235"/>
      <c r="H2065" s="237" t="s">
        <v>21</v>
      </c>
      <c r="I2065" s="239"/>
      <c r="J2065" s="235"/>
      <c r="K2065" s="235"/>
      <c r="L2065" s="240"/>
      <c r="M2065" s="241"/>
      <c r="N2065" s="242"/>
      <c r="O2065" s="242"/>
      <c r="P2065" s="242"/>
      <c r="Q2065" s="242"/>
      <c r="R2065" s="242"/>
      <c r="S2065" s="242"/>
      <c r="T2065" s="243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T2065" s="244" t="s">
        <v>161</v>
      </c>
      <c r="AU2065" s="244" t="s">
        <v>81</v>
      </c>
      <c r="AV2065" s="13" t="s">
        <v>77</v>
      </c>
      <c r="AW2065" s="13" t="s">
        <v>34</v>
      </c>
      <c r="AX2065" s="13" t="s">
        <v>73</v>
      </c>
      <c r="AY2065" s="244" t="s">
        <v>149</v>
      </c>
    </row>
    <row r="2066" s="14" customFormat="1">
      <c r="A2066" s="14"/>
      <c r="B2066" s="245"/>
      <c r="C2066" s="246"/>
      <c r="D2066" s="236" t="s">
        <v>161</v>
      </c>
      <c r="E2066" s="247" t="s">
        <v>21</v>
      </c>
      <c r="F2066" s="248" t="s">
        <v>2203</v>
      </c>
      <c r="G2066" s="246"/>
      <c r="H2066" s="249">
        <v>14.800000000000001</v>
      </c>
      <c r="I2066" s="250"/>
      <c r="J2066" s="246"/>
      <c r="K2066" s="246"/>
      <c r="L2066" s="251"/>
      <c r="M2066" s="252"/>
      <c r="N2066" s="253"/>
      <c r="O2066" s="253"/>
      <c r="P2066" s="253"/>
      <c r="Q2066" s="253"/>
      <c r="R2066" s="253"/>
      <c r="S2066" s="253"/>
      <c r="T2066" s="254"/>
      <c r="U2066" s="14"/>
      <c r="V2066" s="14"/>
      <c r="W2066" s="14"/>
      <c r="X2066" s="14"/>
      <c r="Y2066" s="14"/>
      <c r="Z2066" s="14"/>
      <c r="AA2066" s="14"/>
      <c r="AB2066" s="14"/>
      <c r="AC2066" s="14"/>
      <c r="AD2066" s="14"/>
      <c r="AE2066" s="14"/>
      <c r="AT2066" s="255" t="s">
        <v>161</v>
      </c>
      <c r="AU2066" s="255" t="s">
        <v>81</v>
      </c>
      <c r="AV2066" s="14" t="s">
        <v>81</v>
      </c>
      <c r="AW2066" s="14" t="s">
        <v>34</v>
      </c>
      <c r="AX2066" s="14" t="s">
        <v>73</v>
      </c>
      <c r="AY2066" s="255" t="s">
        <v>149</v>
      </c>
    </row>
    <row r="2067" s="13" customFormat="1">
      <c r="A2067" s="13"/>
      <c r="B2067" s="234"/>
      <c r="C2067" s="235"/>
      <c r="D2067" s="236" t="s">
        <v>161</v>
      </c>
      <c r="E2067" s="237" t="s">
        <v>21</v>
      </c>
      <c r="F2067" s="238" t="s">
        <v>2204</v>
      </c>
      <c r="G2067" s="235"/>
      <c r="H2067" s="237" t="s">
        <v>21</v>
      </c>
      <c r="I2067" s="239"/>
      <c r="J2067" s="235"/>
      <c r="K2067" s="235"/>
      <c r="L2067" s="240"/>
      <c r="M2067" s="241"/>
      <c r="N2067" s="242"/>
      <c r="O2067" s="242"/>
      <c r="P2067" s="242"/>
      <c r="Q2067" s="242"/>
      <c r="R2067" s="242"/>
      <c r="S2067" s="242"/>
      <c r="T2067" s="243"/>
      <c r="U2067" s="13"/>
      <c r="V2067" s="13"/>
      <c r="W2067" s="13"/>
      <c r="X2067" s="13"/>
      <c r="Y2067" s="13"/>
      <c r="Z2067" s="13"/>
      <c r="AA2067" s="13"/>
      <c r="AB2067" s="13"/>
      <c r="AC2067" s="13"/>
      <c r="AD2067" s="13"/>
      <c r="AE2067" s="13"/>
      <c r="AT2067" s="244" t="s">
        <v>161</v>
      </c>
      <c r="AU2067" s="244" t="s">
        <v>81</v>
      </c>
      <c r="AV2067" s="13" t="s">
        <v>77</v>
      </c>
      <c r="AW2067" s="13" t="s">
        <v>34</v>
      </c>
      <c r="AX2067" s="13" t="s">
        <v>73</v>
      </c>
      <c r="AY2067" s="244" t="s">
        <v>149</v>
      </c>
    </row>
    <row r="2068" s="14" customFormat="1">
      <c r="A2068" s="14"/>
      <c r="B2068" s="245"/>
      <c r="C2068" s="246"/>
      <c r="D2068" s="236" t="s">
        <v>161</v>
      </c>
      <c r="E2068" s="247" t="s">
        <v>21</v>
      </c>
      <c r="F2068" s="248" t="s">
        <v>2205</v>
      </c>
      <c r="G2068" s="246"/>
      <c r="H2068" s="249">
        <v>6.2999999999999998</v>
      </c>
      <c r="I2068" s="250"/>
      <c r="J2068" s="246"/>
      <c r="K2068" s="246"/>
      <c r="L2068" s="251"/>
      <c r="M2068" s="252"/>
      <c r="N2068" s="253"/>
      <c r="O2068" s="253"/>
      <c r="P2068" s="253"/>
      <c r="Q2068" s="253"/>
      <c r="R2068" s="253"/>
      <c r="S2068" s="253"/>
      <c r="T2068" s="254"/>
      <c r="U2068" s="14"/>
      <c r="V2068" s="14"/>
      <c r="W2068" s="14"/>
      <c r="X2068" s="14"/>
      <c r="Y2068" s="14"/>
      <c r="Z2068" s="14"/>
      <c r="AA2068" s="14"/>
      <c r="AB2068" s="14"/>
      <c r="AC2068" s="14"/>
      <c r="AD2068" s="14"/>
      <c r="AE2068" s="14"/>
      <c r="AT2068" s="255" t="s">
        <v>161</v>
      </c>
      <c r="AU2068" s="255" t="s">
        <v>81</v>
      </c>
      <c r="AV2068" s="14" t="s">
        <v>81</v>
      </c>
      <c r="AW2068" s="14" t="s">
        <v>34</v>
      </c>
      <c r="AX2068" s="14" t="s">
        <v>73</v>
      </c>
      <c r="AY2068" s="255" t="s">
        <v>149</v>
      </c>
    </row>
    <row r="2069" s="15" customFormat="1">
      <c r="A2069" s="15"/>
      <c r="B2069" s="256"/>
      <c r="C2069" s="257"/>
      <c r="D2069" s="236" t="s">
        <v>161</v>
      </c>
      <c r="E2069" s="258" t="s">
        <v>21</v>
      </c>
      <c r="F2069" s="259" t="s">
        <v>164</v>
      </c>
      <c r="G2069" s="257"/>
      <c r="H2069" s="260">
        <v>31.899999999999999</v>
      </c>
      <c r="I2069" s="261"/>
      <c r="J2069" s="257"/>
      <c r="K2069" s="257"/>
      <c r="L2069" s="262"/>
      <c r="M2069" s="263"/>
      <c r="N2069" s="264"/>
      <c r="O2069" s="264"/>
      <c r="P2069" s="264"/>
      <c r="Q2069" s="264"/>
      <c r="R2069" s="264"/>
      <c r="S2069" s="264"/>
      <c r="T2069" s="265"/>
      <c r="U2069" s="15"/>
      <c r="V2069" s="15"/>
      <c r="W2069" s="15"/>
      <c r="X2069" s="15"/>
      <c r="Y2069" s="15"/>
      <c r="Z2069" s="15"/>
      <c r="AA2069" s="15"/>
      <c r="AB2069" s="15"/>
      <c r="AC2069" s="15"/>
      <c r="AD2069" s="15"/>
      <c r="AE2069" s="15"/>
      <c r="AT2069" s="266" t="s">
        <v>161</v>
      </c>
      <c r="AU2069" s="266" t="s">
        <v>81</v>
      </c>
      <c r="AV2069" s="15" t="s">
        <v>157</v>
      </c>
      <c r="AW2069" s="15" t="s">
        <v>34</v>
      </c>
      <c r="AX2069" s="15" t="s">
        <v>77</v>
      </c>
      <c r="AY2069" s="266" t="s">
        <v>149</v>
      </c>
    </row>
    <row r="2070" s="2" customFormat="1" ht="24.15" customHeight="1">
      <c r="A2070" s="41"/>
      <c r="B2070" s="42"/>
      <c r="C2070" s="278" t="s">
        <v>2206</v>
      </c>
      <c r="D2070" s="278" t="s">
        <v>229</v>
      </c>
      <c r="E2070" s="279" t="s">
        <v>2191</v>
      </c>
      <c r="F2070" s="280" t="s">
        <v>2192</v>
      </c>
      <c r="G2070" s="281" t="s">
        <v>327</v>
      </c>
      <c r="H2070" s="282">
        <v>0.89800000000000002</v>
      </c>
      <c r="I2070" s="283"/>
      <c r="J2070" s="284">
        <f>ROUND(I2070*H2070,2)</f>
        <v>0</v>
      </c>
      <c r="K2070" s="280" t="s">
        <v>21</v>
      </c>
      <c r="L2070" s="285"/>
      <c r="M2070" s="286" t="s">
        <v>21</v>
      </c>
      <c r="N2070" s="287" t="s">
        <v>44</v>
      </c>
      <c r="O2070" s="87"/>
      <c r="P2070" s="225">
        <f>O2070*H2070</f>
        <v>0</v>
      </c>
      <c r="Q2070" s="225">
        <v>0.44</v>
      </c>
      <c r="R2070" s="225">
        <f>Q2070*H2070</f>
        <v>0.39512000000000003</v>
      </c>
      <c r="S2070" s="225">
        <v>0</v>
      </c>
      <c r="T2070" s="226">
        <f>S2070*H2070</f>
        <v>0</v>
      </c>
      <c r="U2070" s="41"/>
      <c r="V2070" s="41"/>
      <c r="W2070" s="41"/>
      <c r="X2070" s="41"/>
      <c r="Y2070" s="41"/>
      <c r="Z2070" s="41"/>
      <c r="AA2070" s="41"/>
      <c r="AB2070" s="41"/>
      <c r="AC2070" s="41"/>
      <c r="AD2070" s="41"/>
      <c r="AE2070" s="41"/>
      <c r="AR2070" s="227" t="s">
        <v>328</v>
      </c>
      <c r="AT2070" s="227" t="s">
        <v>229</v>
      </c>
      <c r="AU2070" s="227" t="s">
        <v>81</v>
      </c>
      <c r="AY2070" s="20" t="s">
        <v>149</v>
      </c>
      <c r="BE2070" s="228">
        <f>IF(N2070="základní",J2070,0)</f>
        <v>0</v>
      </c>
      <c r="BF2070" s="228">
        <f>IF(N2070="snížená",J2070,0)</f>
        <v>0</v>
      </c>
      <c r="BG2070" s="228">
        <f>IF(N2070="zákl. přenesená",J2070,0)</f>
        <v>0</v>
      </c>
      <c r="BH2070" s="228">
        <f>IF(N2070="sníž. přenesená",J2070,0)</f>
        <v>0</v>
      </c>
      <c r="BI2070" s="228">
        <f>IF(N2070="nulová",J2070,0)</f>
        <v>0</v>
      </c>
      <c r="BJ2070" s="20" t="s">
        <v>77</v>
      </c>
      <c r="BK2070" s="228">
        <f>ROUND(I2070*H2070,2)</f>
        <v>0</v>
      </c>
      <c r="BL2070" s="20" t="s">
        <v>256</v>
      </c>
      <c r="BM2070" s="227" t="s">
        <v>2207</v>
      </c>
    </row>
    <row r="2071" s="13" customFormat="1">
      <c r="A2071" s="13"/>
      <c r="B2071" s="234"/>
      <c r="C2071" s="235"/>
      <c r="D2071" s="236" t="s">
        <v>161</v>
      </c>
      <c r="E2071" s="237" t="s">
        <v>21</v>
      </c>
      <c r="F2071" s="238" t="s">
        <v>2200</v>
      </c>
      <c r="G2071" s="235"/>
      <c r="H2071" s="237" t="s">
        <v>21</v>
      </c>
      <c r="I2071" s="239"/>
      <c r="J2071" s="235"/>
      <c r="K2071" s="235"/>
      <c r="L2071" s="240"/>
      <c r="M2071" s="241"/>
      <c r="N2071" s="242"/>
      <c r="O2071" s="242"/>
      <c r="P2071" s="242"/>
      <c r="Q2071" s="242"/>
      <c r="R2071" s="242"/>
      <c r="S2071" s="242"/>
      <c r="T2071" s="243"/>
      <c r="U2071" s="13"/>
      <c r="V2071" s="13"/>
      <c r="W2071" s="13"/>
      <c r="X2071" s="13"/>
      <c r="Y2071" s="13"/>
      <c r="Z2071" s="13"/>
      <c r="AA2071" s="13"/>
      <c r="AB2071" s="13"/>
      <c r="AC2071" s="13"/>
      <c r="AD2071" s="13"/>
      <c r="AE2071" s="13"/>
      <c r="AT2071" s="244" t="s">
        <v>161</v>
      </c>
      <c r="AU2071" s="244" t="s">
        <v>81</v>
      </c>
      <c r="AV2071" s="13" t="s">
        <v>77</v>
      </c>
      <c r="AW2071" s="13" t="s">
        <v>34</v>
      </c>
      <c r="AX2071" s="13" t="s">
        <v>73</v>
      </c>
      <c r="AY2071" s="244" t="s">
        <v>149</v>
      </c>
    </row>
    <row r="2072" s="14" customFormat="1">
      <c r="A2072" s="14"/>
      <c r="B2072" s="245"/>
      <c r="C2072" s="246"/>
      <c r="D2072" s="236" t="s">
        <v>161</v>
      </c>
      <c r="E2072" s="247" t="s">
        <v>21</v>
      </c>
      <c r="F2072" s="248" t="s">
        <v>2208</v>
      </c>
      <c r="G2072" s="246"/>
      <c r="H2072" s="249">
        <v>0.30399999999999999</v>
      </c>
      <c r="I2072" s="250"/>
      <c r="J2072" s="246"/>
      <c r="K2072" s="246"/>
      <c r="L2072" s="251"/>
      <c r="M2072" s="252"/>
      <c r="N2072" s="253"/>
      <c r="O2072" s="253"/>
      <c r="P2072" s="253"/>
      <c r="Q2072" s="253"/>
      <c r="R2072" s="253"/>
      <c r="S2072" s="253"/>
      <c r="T2072" s="254"/>
      <c r="U2072" s="14"/>
      <c r="V2072" s="14"/>
      <c r="W2072" s="14"/>
      <c r="X2072" s="14"/>
      <c r="Y2072" s="14"/>
      <c r="Z2072" s="14"/>
      <c r="AA2072" s="14"/>
      <c r="AB2072" s="14"/>
      <c r="AC2072" s="14"/>
      <c r="AD2072" s="14"/>
      <c r="AE2072" s="14"/>
      <c r="AT2072" s="255" t="s">
        <v>161</v>
      </c>
      <c r="AU2072" s="255" t="s">
        <v>81</v>
      </c>
      <c r="AV2072" s="14" t="s">
        <v>81</v>
      </c>
      <c r="AW2072" s="14" t="s">
        <v>34</v>
      </c>
      <c r="AX2072" s="14" t="s">
        <v>73</v>
      </c>
      <c r="AY2072" s="255" t="s">
        <v>149</v>
      </c>
    </row>
    <row r="2073" s="13" customFormat="1">
      <c r="A2073" s="13"/>
      <c r="B2073" s="234"/>
      <c r="C2073" s="235"/>
      <c r="D2073" s="236" t="s">
        <v>161</v>
      </c>
      <c r="E2073" s="237" t="s">
        <v>21</v>
      </c>
      <c r="F2073" s="238" t="s">
        <v>2202</v>
      </c>
      <c r="G2073" s="235"/>
      <c r="H2073" s="237" t="s">
        <v>21</v>
      </c>
      <c r="I2073" s="239"/>
      <c r="J2073" s="235"/>
      <c r="K2073" s="235"/>
      <c r="L2073" s="240"/>
      <c r="M2073" s="241"/>
      <c r="N2073" s="242"/>
      <c r="O2073" s="242"/>
      <c r="P2073" s="242"/>
      <c r="Q2073" s="242"/>
      <c r="R2073" s="242"/>
      <c r="S2073" s="242"/>
      <c r="T2073" s="243"/>
      <c r="U2073" s="13"/>
      <c r="V2073" s="13"/>
      <c r="W2073" s="13"/>
      <c r="X2073" s="13"/>
      <c r="Y2073" s="13"/>
      <c r="Z2073" s="13"/>
      <c r="AA2073" s="13"/>
      <c r="AB2073" s="13"/>
      <c r="AC2073" s="13"/>
      <c r="AD2073" s="13"/>
      <c r="AE2073" s="13"/>
      <c r="AT2073" s="244" t="s">
        <v>161</v>
      </c>
      <c r="AU2073" s="244" t="s">
        <v>81</v>
      </c>
      <c r="AV2073" s="13" t="s">
        <v>77</v>
      </c>
      <c r="AW2073" s="13" t="s">
        <v>34</v>
      </c>
      <c r="AX2073" s="13" t="s">
        <v>73</v>
      </c>
      <c r="AY2073" s="244" t="s">
        <v>149</v>
      </c>
    </row>
    <row r="2074" s="14" customFormat="1">
      <c r="A2074" s="14"/>
      <c r="B2074" s="245"/>
      <c r="C2074" s="246"/>
      <c r="D2074" s="236" t="s">
        <v>161</v>
      </c>
      <c r="E2074" s="247" t="s">
        <v>21</v>
      </c>
      <c r="F2074" s="248" t="s">
        <v>2209</v>
      </c>
      <c r="G2074" s="246"/>
      <c r="H2074" s="249">
        <v>0.41699999999999998</v>
      </c>
      <c r="I2074" s="250"/>
      <c r="J2074" s="246"/>
      <c r="K2074" s="246"/>
      <c r="L2074" s="251"/>
      <c r="M2074" s="252"/>
      <c r="N2074" s="253"/>
      <c r="O2074" s="253"/>
      <c r="P2074" s="253"/>
      <c r="Q2074" s="253"/>
      <c r="R2074" s="253"/>
      <c r="S2074" s="253"/>
      <c r="T2074" s="254"/>
      <c r="U2074" s="14"/>
      <c r="V2074" s="14"/>
      <c r="W2074" s="14"/>
      <c r="X2074" s="14"/>
      <c r="Y2074" s="14"/>
      <c r="Z2074" s="14"/>
      <c r="AA2074" s="14"/>
      <c r="AB2074" s="14"/>
      <c r="AC2074" s="14"/>
      <c r="AD2074" s="14"/>
      <c r="AE2074" s="14"/>
      <c r="AT2074" s="255" t="s">
        <v>161</v>
      </c>
      <c r="AU2074" s="255" t="s">
        <v>81</v>
      </c>
      <c r="AV2074" s="14" t="s">
        <v>81</v>
      </c>
      <c r="AW2074" s="14" t="s">
        <v>34</v>
      </c>
      <c r="AX2074" s="14" t="s">
        <v>73</v>
      </c>
      <c r="AY2074" s="255" t="s">
        <v>149</v>
      </c>
    </row>
    <row r="2075" s="13" customFormat="1">
      <c r="A2075" s="13"/>
      <c r="B2075" s="234"/>
      <c r="C2075" s="235"/>
      <c r="D2075" s="236" t="s">
        <v>161</v>
      </c>
      <c r="E2075" s="237" t="s">
        <v>21</v>
      </c>
      <c r="F2075" s="238" t="s">
        <v>2204</v>
      </c>
      <c r="G2075" s="235"/>
      <c r="H2075" s="237" t="s">
        <v>21</v>
      </c>
      <c r="I2075" s="239"/>
      <c r="J2075" s="235"/>
      <c r="K2075" s="235"/>
      <c r="L2075" s="240"/>
      <c r="M2075" s="241"/>
      <c r="N2075" s="242"/>
      <c r="O2075" s="242"/>
      <c r="P2075" s="242"/>
      <c r="Q2075" s="242"/>
      <c r="R2075" s="242"/>
      <c r="S2075" s="242"/>
      <c r="T2075" s="243"/>
      <c r="U2075" s="13"/>
      <c r="V2075" s="13"/>
      <c r="W2075" s="13"/>
      <c r="X2075" s="13"/>
      <c r="Y2075" s="13"/>
      <c r="Z2075" s="13"/>
      <c r="AA2075" s="13"/>
      <c r="AB2075" s="13"/>
      <c r="AC2075" s="13"/>
      <c r="AD2075" s="13"/>
      <c r="AE2075" s="13"/>
      <c r="AT2075" s="244" t="s">
        <v>161</v>
      </c>
      <c r="AU2075" s="244" t="s">
        <v>81</v>
      </c>
      <c r="AV2075" s="13" t="s">
        <v>77</v>
      </c>
      <c r="AW2075" s="13" t="s">
        <v>34</v>
      </c>
      <c r="AX2075" s="13" t="s">
        <v>73</v>
      </c>
      <c r="AY2075" s="244" t="s">
        <v>149</v>
      </c>
    </row>
    <row r="2076" s="14" customFormat="1">
      <c r="A2076" s="14"/>
      <c r="B2076" s="245"/>
      <c r="C2076" s="246"/>
      <c r="D2076" s="236" t="s">
        <v>161</v>
      </c>
      <c r="E2076" s="247" t="s">
        <v>21</v>
      </c>
      <c r="F2076" s="248" t="s">
        <v>2210</v>
      </c>
      <c r="G2076" s="246"/>
      <c r="H2076" s="249">
        <v>0.17699999999999999</v>
      </c>
      <c r="I2076" s="250"/>
      <c r="J2076" s="246"/>
      <c r="K2076" s="246"/>
      <c r="L2076" s="251"/>
      <c r="M2076" s="252"/>
      <c r="N2076" s="253"/>
      <c r="O2076" s="253"/>
      <c r="P2076" s="253"/>
      <c r="Q2076" s="253"/>
      <c r="R2076" s="253"/>
      <c r="S2076" s="253"/>
      <c r="T2076" s="254"/>
      <c r="U2076" s="14"/>
      <c r="V2076" s="14"/>
      <c r="W2076" s="14"/>
      <c r="X2076" s="14"/>
      <c r="Y2076" s="14"/>
      <c r="Z2076" s="14"/>
      <c r="AA2076" s="14"/>
      <c r="AB2076" s="14"/>
      <c r="AC2076" s="14"/>
      <c r="AD2076" s="14"/>
      <c r="AE2076" s="14"/>
      <c r="AT2076" s="255" t="s">
        <v>161</v>
      </c>
      <c r="AU2076" s="255" t="s">
        <v>81</v>
      </c>
      <c r="AV2076" s="14" t="s">
        <v>81</v>
      </c>
      <c r="AW2076" s="14" t="s">
        <v>34</v>
      </c>
      <c r="AX2076" s="14" t="s">
        <v>73</v>
      </c>
      <c r="AY2076" s="255" t="s">
        <v>149</v>
      </c>
    </row>
    <row r="2077" s="15" customFormat="1">
      <c r="A2077" s="15"/>
      <c r="B2077" s="256"/>
      <c r="C2077" s="257"/>
      <c r="D2077" s="236" t="s">
        <v>161</v>
      </c>
      <c r="E2077" s="258" t="s">
        <v>21</v>
      </c>
      <c r="F2077" s="259" t="s">
        <v>164</v>
      </c>
      <c r="G2077" s="257"/>
      <c r="H2077" s="260">
        <v>0.89800000000000002</v>
      </c>
      <c r="I2077" s="261"/>
      <c r="J2077" s="257"/>
      <c r="K2077" s="257"/>
      <c r="L2077" s="262"/>
      <c r="M2077" s="263"/>
      <c r="N2077" s="264"/>
      <c r="O2077" s="264"/>
      <c r="P2077" s="264"/>
      <c r="Q2077" s="264"/>
      <c r="R2077" s="264"/>
      <c r="S2077" s="264"/>
      <c r="T2077" s="265"/>
      <c r="U2077" s="15"/>
      <c r="V2077" s="15"/>
      <c r="W2077" s="15"/>
      <c r="X2077" s="15"/>
      <c r="Y2077" s="15"/>
      <c r="Z2077" s="15"/>
      <c r="AA2077" s="15"/>
      <c r="AB2077" s="15"/>
      <c r="AC2077" s="15"/>
      <c r="AD2077" s="15"/>
      <c r="AE2077" s="15"/>
      <c r="AT2077" s="266" t="s">
        <v>161</v>
      </c>
      <c r="AU2077" s="266" t="s">
        <v>81</v>
      </c>
      <c r="AV2077" s="15" t="s">
        <v>157</v>
      </c>
      <c r="AW2077" s="15" t="s">
        <v>34</v>
      </c>
      <c r="AX2077" s="15" t="s">
        <v>77</v>
      </c>
      <c r="AY2077" s="266" t="s">
        <v>149</v>
      </c>
    </row>
    <row r="2078" s="2" customFormat="1" ht="66.75" customHeight="1">
      <c r="A2078" s="41"/>
      <c r="B2078" s="42"/>
      <c r="C2078" s="216" t="s">
        <v>2211</v>
      </c>
      <c r="D2078" s="216" t="s">
        <v>152</v>
      </c>
      <c r="E2078" s="217" t="s">
        <v>2212</v>
      </c>
      <c r="F2078" s="218" t="s">
        <v>2213</v>
      </c>
      <c r="G2078" s="219" t="s">
        <v>174</v>
      </c>
      <c r="H2078" s="220">
        <v>36.399999999999999</v>
      </c>
      <c r="I2078" s="221"/>
      <c r="J2078" s="222">
        <f>ROUND(I2078*H2078,2)</f>
        <v>0</v>
      </c>
      <c r="K2078" s="218" t="s">
        <v>156</v>
      </c>
      <c r="L2078" s="47"/>
      <c r="M2078" s="223" t="s">
        <v>21</v>
      </c>
      <c r="N2078" s="224" t="s">
        <v>44</v>
      </c>
      <c r="O2078" s="87"/>
      <c r="P2078" s="225">
        <f>O2078*H2078</f>
        <v>0</v>
      </c>
      <c r="Q2078" s="225">
        <v>0</v>
      </c>
      <c r="R2078" s="225">
        <f>Q2078*H2078</f>
        <v>0</v>
      </c>
      <c r="S2078" s="225">
        <v>0</v>
      </c>
      <c r="T2078" s="226">
        <f>S2078*H2078</f>
        <v>0</v>
      </c>
      <c r="U2078" s="41"/>
      <c r="V2078" s="41"/>
      <c r="W2078" s="41"/>
      <c r="X2078" s="41"/>
      <c r="Y2078" s="41"/>
      <c r="Z2078" s="41"/>
      <c r="AA2078" s="41"/>
      <c r="AB2078" s="41"/>
      <c r="AC2078" s="41"/>
      <c r="AD2078" s="41"/>
      <c r="AE2078" s="41"/>
      <c r="AR2078" s="227" t="s">
        <v>256</v>
      </c>
      <c r="AT2078" s="227" t="s">
        <v>152</v>
      </c>
      <c r="AU2078" s="227" t="s">
        <v>81</v>
      </c>
      <c r="AY2078" s="20" t="s">
        <v>149</v>
      </c>
      <c r="BE2078" s="228">
        <f>IF(N2078="základní",J2078,0)</f>
        <v>0</v>
      </c>
      <c r="BF2078" s="228">
        <f>IF(N2078="snížená",J2078,0)</f>
        <v>0</v>
      </c>
      <c r="BG2078" s="228">
        <f>IF(N2078="zákl. přenesená",J2078,0)</f>
        <v>0</v>
      </c>
      <c r="BH2078" s="228">
        <f>IF(N2078="sníž. přenesená",J2078,0)</f>
        <v>0</v>
      </c>
      <c r="BI2078" s="228">
        <f>IF(N2078="nulová",J2078,0)</f>
        <v>0</v>
      </c>
      <c r="BJ2078" s="20" t="s">
        <v>77</v>
      </c>
      <c r="BK2078" s="228">
        <f>ROUND(I2078*H2078,2)</f>
        <v>0</v>
      </c>
      <c r="BL2078" s="20" t="s">
        <v>256</v>
      </c>
      <c r="BM2078" s="227" t="s">
        <v>2214</v>
      </c>
    </row>
    <row r="2079" s="2" customFormat="1">
      <c r="A2079" s="41"/>
      <c r="B2079" s="42"/>
      <c r="C2079" s="43"/>
      <c r="D2079" s="229" t="s">
        <v>159</v>
      </c>
      <c r="E2079" s="43"/>
      <c r="F2079" s="230" t="s">
        <v>2215</v>
      </c>
      <c r="G2079" s="43"/>
      <c r="H2079" s="43"/>
      <c r="I2079" s="231"/>
      <c r="J2079" s="43"/>
      <c r="K2079" s="43"/>
      <c r="L2079" s="47"/>
      <c r="M2079" s="232"/>
      <c r="N2079" s="233"/>
      <c r="O2079" s="87"/>
      <c r="P2079" s="87"/>
      <c r="Q2079" s="87"/>
      <c r="R2079" s="87"/>
      <c r="S2079" s="87"/>
      <c r="T2079" s="88"/>
      <c r="U2079" s="41"/>
      <c r="V2079" s="41"/>
      <c r="W2079" s="41"/>
      <c r="X2079" s="41"/>
      <c r="Y2079" s="41"/>
      <c r="Z2079" s="41"/>
      <c r="AA2079" s="41"/>
      <c r="AB2079" s="41"/>
      <c r="AC2079" s="41"/>
      <c r="AD2079" s="41"/>
      <c r="AE2079" s="41"/>
      <c r="AT2079" s="20" t="s">
        <v>159</v>
      </c>
      <c r="AU2079" s="20" t="s">
        <v>81</v>
      </c>
    </row>
    <row r="2080" s="13" customFormat="1">
      <c r="A2080" s="13"/>
      <c r="B2080" s="234"/>
      <c r="C2080" s="235"/>
      <c r="D2080" s="236" t="s">
        <v>161</v>
      </c>
      <c r="E2080" s="237" t="s">
        <v>21</v>
      </c>
      <c r="F2080" s="238" t="s">
        <v>2216</v>
      </c>
      <c r="G2080" s="235"/>
      <c r="H2080" s="237" t="s">
        <v>21</v>
      </c>
      <c r="I2080" s="239"/>
      <c r="J2080" s="235"/>
      <c r="K2080" s="235"/>
      <c r="L2080" s="240"/>
      <c r="M2080" s="241"/>
      <c r="N2080" s="242"/>
      <c r="O2080" s="242"/>
      <c r="P2080" s="242"/>
      <c r="Q2080" s="242"/>
      <c r="R2080" s="242"/>
      <c r="S2080" s="242"/>
      <c r="T2080" s="243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T2080" s="244" t="s">
        <v>161</v>
      </c>
      <c r="AU2080" s="244" t="s">
        <v>81</v>
      </c>
      <c r="AV2080" s="13" t="s">
        <v>77</v>
      </c>
      <c r="AW2080" s="13" t="s">
        <v>34</v>
      </c>
      <c r="AX2080" s="13" t="s">
        <v>73</v>
      </c>
      <c r="AY2080" s="244" t="s">
        <v>149</v>
      </c>
    </row>
    <row r="2081" s="14" customFormat="1">
      <c r="A2081" s="14"/>
      <c r="B2081" s="245"/>
      <c r="C2081" s="246"/>
      <c r="D2081" s="236" t="s">
        <v>161</v>
      </c>
      <c r="E2081" s="247" t="s">
        <v>21</v>
      </c>
      <c r="F2081" s="248" t="s">
        <v>2203</v>
      </c>
      <c r="G2081" s="246"/>
      <c r="H2081" s="249">
        <v>14.800000000000001</v>
      </c>
      <c r="I2081" s="250"/>
      <c r="J2081" s="246"/>
      <c r="K2081" s="246"/>
      <c r="L2081" s="251"/>
      <c r="M2081" s="252"/>
      <c r="N2081" s="253"/>
      <c r="O2081" s="253"/>
      <c r="P2081" s="253"/>
      <c r="Q2081" s="253"/>
      <c r="R2081" s="253"/>
      <c r="S2081" s="253"/>
      <c r="T2081" s="254"/>
      <c r="U2081" s="14"/>
      <c r="V2081" s="14"/>
      <c r="W2081" s="14"/>
      <c r="X2081" s="14"/>
      <c r="Y2081" s="14"/>
      <c r="Z2081" s="14"/>
      <c r="AA2081" s="14"/>
      <c r="AB2081" s="14"/>
      <c r="AC2081" s="14"/>
      <c r="AD2081" s="14"/>
      <c r="AE2081" s="14"/>
      <c r="AT2081" s="255" t="s">
        <v>161</v>
      </c>
      <c r="AU2081" s="255" t="s">
        <v>81</v>
      </c>
      <c r="AV2081" s="14" t="s">
        <v>81</v>
      </c>
      <c r="AW2081" s="14" t="s">
        <v>34</v>
      </c>
      <c r="AX2081" s="14" t="s">
        <v>73</v>
      </c>
      <c r="AY2081" s="255" t="s">
        <v>149</v>
      </c>
    </row>
    <row r="2082" s="13" customFormat="1">
      <c r="A2082" s="13"/>
      <c r="B2082" s="234"/>
      <c r="C2082" s="235"/>
      <c r="D2082" s="236" t="s">
        <v>161</v>
      </c>
      <c r="E2082" s="237" t="s">
        <v>21</v>
      </c>
      <c r="F2082" s="238" t="s">
        <v>2217</v>
      </c>
      <c r="G2082" s="235"/>
      <c r="H2082" s="237" t="s">
        <v>21</v>
      </c>
      <c r="I2082" s="239"/>
      <c r="J2082" s="235"/>
      <c r="K2082" s="235"/>
      <c r="L2082" s="240"/>
      <c r="M2082" s="241"/>
      <c r="N2082" s="242"/>
      <c r="O2082" s="242"/>
      <c r="P2082" s="242"/>
      <c r="Q2082" s="242"/>
      <c r="R2082" s="242"/>
      <c r="S2082" s="242"/>
      <c r="T2082" s="243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T2082" s="244" t="s">
        <v>161</v>
      </c>
      <c r="AU2082" s="244" t="s">
        <v>81</v>
      </c>
      <c r="AV2082" s="13" t="s">
        <v>77</v>
      </c>
      <c r="AW2082" s="13" t="s">
        <v>34</v>
      </c>
      <c r="AX2082" s="13" t="s">
        <v>73</v>
      </c>
      <c r="AY2082" s="244" t="s">
        <v>149</v>
      </c>
    </row>
    <row r="2083" s="14" customFormat="1">
      <c r="A2083" s="14"/>
      <c r="B2083" s="245"/>
      <c r="C2083" s="246"/>
      <c r="D2083" s="236" t="s">
        <v>161</v>
      </c>
      <c r="E2083" s="247" t="s">
        <v>21</v>
      </c>
      <c r="F2083" s="248" t="s">
        <v>2201</v>
      </c>
      <c r="G2083" s="246"/>
      <c r="H2083" s="249">
        <v>10.800000000000001</v>
      </c>
      <c r="I2083" s="250"/>
      <c r="J2083" s="246"/>
      <c r="K2083" s="246"/>
      <c r="L2083" s="251"/>
      <c r="M2083" s="252"/>
      <c r="N2083" s="253"/>
      <c r="O2083" s="253"/>
      <c r="P2083" s="253"/>
      <c r="Q2083" s="253"/>
      <c r="R2083" s="253"/>
      <c r="S2083" s="253"/>
      <c r="T2083" s="254"/>
      <c r="U2083" s="14"/>
      <c r="V2083" s="14"/>
      <c r="W2083" s="14"/>
      <c r="X2083" s="14"/>
      <c r="Y2083" s="14"/>
      <c r="Z2083" s="14"/>
      <c r="AA2083" s="14"/>
      <c r="AB2083" s="14"/>
      <c r="AC2083" s="14"/>
      <c r="AD2083" s="14"/>
      <c r="AE2083" s="14"/>
      <c r="AT2083" s="255" t="s">
        <v>161</v>
      </c>
      <c r="AU2083" s="255" t="s">
        <v>81</v>
      </c>
      <c r="AV2083" s="14" t="s">
        <v>81</v>
      </c>
      <c r="AW2083" s="14" t="s">
        <v>34</v>
      </c>
      <c r="AX2083" s="14" t="s">
        <v>73</v>
      </c>
      <c r="AY2083" s="255" t="s">
        <v>149</v>
      </c>
    </row>
    <row r="2084" s="13" customFormat="1">
      <c r="A2084" s="13"/>
      <c r="B2084" s="234"/>
      <c r="C2084" s="235"/>
      <c r="D2084" s="236" t="s">
        <v>161</v>
      </c>
      <c r="E2084" s="237" t="s">
        <v>21</v>
      </c>
      <c r="F2084" s="238" t="s">
        <v>2218</v>
      </c>
      <c r="G2084" s="235"/>
      <c r="H2084" s="237" t="s">
        <v>21</v>
      </c>
      <c r="I2084" s="239"/>
      <c r="J2084" s="235"/>
      <c r="K2084" s="235"/>
      <c r="L2084" s="240"/>
      <c r="M2084" s="241"/>
      <c r="N2084" s="242"/>
      <c r="O2084" s="242"/>
      <c r="P2084" s="242"/>
      <c r="Q2084" s="242"/>
      <c r="R2084" s="242"/>
      <c r="S2084" s="242"/>
      <c r="T2084" s="243"/>
      <c r="U2084" s="13"/>
      <c r="V2084" s="13"/>
      <c r="W2084" s="13"/>
      <c r="X2084" s="13"/>
      <c r="Y2084" s="13"/>
      <c r="Z2084" s="13"/>
      <c r="AA2084" s="13"/>
      <c r="AB2084" s="13"/>
      <c r="AC2084" s="13"/>
      <c r="AD2084" s="13"/>
      <c r="AE2084" s="13"/>
      <c r="AT2084" s="244" t="s">
        <v>161</v>
      </c>
      <c r="AU2084" s="244" t="s">
        <v>81</v>
      </c>
      <c r="AV2084" s="13" t="s">
        <v>77</v>
      </c>
      <c r="AW2084" s="13" t="s">
        <v>34</v>
      </c>
      <c r="AX2084" s="13" t="s">
        <v>73</v>
      </c>
      <c r="AY2084" s="244" t="s">
        <v>149</v>
      </c>
    </row>
    <row r="2085" s="14" customFormat="1">
      <c r="A2085" s="14"/>
      <c r="B2085" s="245"/>
      <c r="C2085" s="246"/>
      <c r="D2085" s="236" t="s">
        <v>161</v>
      </c>
      <c r="E2085" s="247" t="s">
        <v>21</v>
      </c>
      <c r="F2085" s="248" t="s">
        <v>2201</v>
      </c>
      <c r="G2085" s="246"/>
      <c r="H2085" s="249">
        <v>10.800000000000001</v>
      </c>
      <c r="I2085" s="250"/>
      <c r="J2085" s="246"/>
      <c r="K2085" s="246"/>
      <c r="L2085" s="251"/>
      <c r="M2085" s="252"/>
      <c r="N2085" s="253"/>
      <c r="O2085" s="253"/>
      <c r="P2085" s="253"/>
      <c r="Q2085" s="253"/>
      <c r="R2085" s="253"/>
      <c r="S2085" s="253"/>
      <c r="T2085" s="254"/>
      <c r="U2085" s="14"/>
      <c r="V2085" s="14"/>
      <c r="W2085" s="14"/>
      <c r="X2085" s="14"/>
      <c r="Y2085" s="14"/>
      <c r="Z2085" s="14"/>
      <c r="AA2085" s="14"/>
      <c r="AB2085" s="14"/>
      <c r="AC2085" s="14"/>
      <c r="AD2085" s="14"/>
      <c r="AE2085" s="14"/>
      <c r="AT2085" s="255" t="s">
        <v>161</v>
      </c>
      <c r="AU2085" s="255" t="s">
        <v>81</v>
      </c>
      <c r="AV2085" s="14" t="s">
        <v>81</v>
      </c>
      <c r="AW2085" s="14" t="s">
        <v>34</v>
      </c>
      <c r="AX2085" s="14" t="s">
        <v>73</v>
      </c>
      <c r="AY2085" s="255" t="s">
        <v>149</v>
      </c>
    </row>
    <row r="2086" s="15" customFormat="1">
      <c r="A2086" s="15"/>
      <c r="B2086" s="256"/>
      <c r="C2086" s="257"/>
      <c r="D2086" s="236" t="s">
        <v>161</v>
      </c>
      <c r="E2086" s="258" t="s">
        <v>21</v>
      </c>
      <c r="F2086" s="259" t="s">
        <v>164</v>
      </c>
      <c r="G2086" s="257"/>
      <c r="H2086" s="260">
        <v>36.399999999999999</v>
      </c>
      <c r="I2086" s="261"/>
      <c r="J2086" s="257"/>
      <c r="K2086" s="257"/>
      <c r="L2086" s="262"/>
      <c r="M2086" s="263"/>
      <c r="N2086" s="264"/>
      <c r="O2086" s="264"/>
      <c r="P2086" s="264"/>
      <c r="Q2086" s="264"/>
      <c r="R2086" s="264"/>
      <c r="S2086" s="264"/>
      <c r="T2086" s="265"/>
      <c r="U2086" s="15"/>
      <c r="V2086" s="15"/>
      <c r="W2086" s="15"/>
      <c r="X2086" s="15"/>
      <c r="Y2086" s="15"/>
      <c r="Z2086" s="15"/>
      <c r="AA2086" s="15"/>
      <c r="AB2086" s="15"/>
      <c r="AC2086" s="15"/>
      <c r="AD2086" s="15"/>
      <c r="AE2086" s="15"/>
      <c r="AT2086" s="266" t="s">
        <v>161</v>
      </c>
      <c r="AU2086" s="266" t="s">
        <v>81</v>
      </c>
      <c r="AV2086" s="15" t="s">
        <v>157</v>
      </c>
      <c r="AW2086" s="15" t="s">
        <v>34</v>
      </c>
      <c r="AX2086" s="15" t="s">
        <v>77</v>
      </c>
      <c r="AY2086" s="266" t="s">
        <v>149</v>
      </c>
    </row>
    <row r="2087" s="2" customFormat="1" ht="24.15" customHeight="1">
      <c r="A2087" s="41"/>
      <c r="B2087" s="42"/>
      <c r="C2087" s="278" t="s">
        <v>2219</v>
      </c>
      <c r="D2087" s="278" t="s">
        <v>229</v>
      </c>
      <c r="E2087" s="279" t="s">
        <v>2191</v>
      </c>
      <c r="F2087" s="280" t="s">
        <v>2192</v>
      </c>
      <c r="G2087" s="281" t="s">
        <v>327</v>
      </c>
      <c r="H2087" s="282">
        <v>1.395</v>
      </c>
      <c r="I2087" s="283"/>
      <c r="J2087" s="284">
        <f>ROUND(I2087*H2087,2)</f>
        <v>0</v>
      </c>
      <c r="K2087" s="280" t="s">
        <v>21</v>
      </c>
      <c r="L2087" s="285"/>
      <c r="M2087" s="286" t="s">
        <v>21</v>
      </c>
      <c r="N2087" s="287" t="s">
        <v>44</v>
      </c>
      <c r="O2087" s="87"/>
      <c r="P2087" s="225">
        <f>O2087*H2087</f>
        <v>0</v>
      </c>
      <c r="Q2087" s="225">
        <v>0.44</v>
      </c>
      <c r="R2087" s="225">
        <f>Q2087*H2087</f>
        <v>0.61380000000000001</v>
      </c>
      <c r="S2087" s="225">
        <v>0</v>
      </c>
      <c r="T2087" s="226">
        <f>S2087*H2087</f>
        <v>0</v>
      </c>
      <c r="U2087" s="41"/>
      <c r="V2087" s="41"/>
      <c r="W2087" s="41"/>
      <c r="X2087" s="41"/>
      <c r="Y2087" s="41"/>
      <c r="Z2087" s="41"/>
      <c r="AA2087" s="41"/>
      <c r="AB2087" s="41"/>
      <c r="AC2087" s="41"/>
      <c r="AD2087" s="41"/>
      <c r="AE2087" s="41"/>
      <c r="AR2087" s="227" t="s">
        <v>328</v>
      </c>
      <c r="AT2087" s="227" t="s">
        <v>229</v>
      </c>
      <c r="AU2087" s="227" t="s">
        <v>81</v>
      </c>
      <c r="AY2087" s="20" t="s">
        <v>149</v>
      </c>
      <c r="BE2087" s="228">
        <f>IF(N2087="základní",J2087,0)</f>
        <v>0</v>
      </c>
      <c r="BF2087" s="228">
        <f>IF(N2087="snížená",J2087,0)</f>
        <v>0</v>
      </c>
      <c r="BG2087" s="228">
        <f>IF(N2087="zákl. přenesená",J2087,0)</f>
        <v>0</v>
      </c>
      <c r="BH2087" s="228">
        <f>IF(N2087="sníž. přenesená",J2087,0)</f>
        <v>0</v>
      </c>
      <c r="BI2087" s="228">
        <f>IF(N2087="nulová",J2087,0)</f>
        <v>0</v>
      </c>
      <c r="BJ2087" s="20" t="s">
        <v>77</v>
      </c>
      <c r="BK2087" s="228">
        <f>ROUND(I2087*H2087,2)</f>
        <v>0</v>
      </c>
      <c r="BL2087" s="20" t="s">
        <v>256</v>
      </c>
      <c r="BM2087" s="227" t="s">
        <v>2220</v>
      </c>
    </row>
    <row r="2088" s="13" customFormat="1">
      <c r="A2088" s="13"/>
      <c r="B2088" s="234"/>
      <c r="C2088" s="235"/>
      <c r="D2088" s="236" t="s">
        <v>161</v>
      </c>
      <c r="E2088" s="237" t="s">
        <v>21</v>
      </c>
      <c r="F2088" s="238" t="s">
        <v>2216</v>
      </c>
      <c r="G2088" s="235"/>
      <c r="H2088" s="237" t="s">
        <v>21</v>
      </c>
      <c r="I2088" s="239"/>
      <c r="J2088" s="235"/>
      <c r="K2088" s="235"/>
      <c r="L2088" s="240"/>
      <c r="M2088" s="241"/>
      <c r="N2088" s="242"/>
      <c r="O2088" s="242"/>
      <c r="P2088" s="242"/>
      <c r="Q2088" s="242"/>
      <c r="R2088" s="242"/>
      <c r="S2088" s="242"/>
      <c r="T2088" s="243"/>
      <c r="U2088" s="13"/>
      <c r="V2088" s="13"/>
      <c r="W2088" s="13"/>
      <c r="X2088" s="13"/>
      <c r="Y2088" s="13"/>
      <c r="Z2088" s="13"/>
      <c r="AA2088" s="13"/>
      <c r="AB2088" s="13"/>
      <c r="AC2088" s="13"/>
      <c r="AD2088" s="13"/>
      <c r="AE2088" s="13"/>
      <c r="AT2088" s="244" t="s">
        <v>161</v>
      </c>
      <c r="AU2088" s="244" t="s">
        <v>81</v>
      </c>
      <c r="AV2088" s="13" t="s">
        <v>77</v>
      </c>
      <c r="AW2088" s="13" t="s">
        <v>34</v>
      </c>
      <c r="AX2088" s="13" t="s">
        <v>73</v>
      </c>
      <c r="AY2088" s="244" t="s">
        <v>149</v>
      </c>
    </row>
    <row r="2089" s="14" customFormat="1">
      <c r="A2089" s="14"/>
      <c r="B2089" s="245"/>
      <c r="C2089" s="246"/>
      <c r="D2089" s="236" t="s">
        <v>161</v>
      </c>
      <c r="E2089" s="247" t="s">
        <v>21</v>
      </c>
      <c r="F2089" s="248" t="s">
        <v>2221</v>
      </c>
      <c r="G2089" s="246"/>
      <c r="H2089" s="249">
        <v>0.52100000000000002</v>
      </c>
      <c r="I2089" s="250"/>
      <c r="J2089" s="246"/>
      <c r="K2089" s="246"/>
      <c r="L2089" s="251"/>
      <c r="M2089" s="252"/>
      <c r="N2089" s="253"/>
      <c r="O2089" s="253"/>
      <c r="P2089" s="253"/>
      <c r="Q2089" s="253"/>
      <c r="R2089" s="253"/>
      <c r="S2089" s="253"/>
      <c r="T2089" s="254"/>
      <c r="U2089" s="14"/>
      <c r="V2089" s="14"/>
      <c r="W2089" s="14"/>
      <c r="X2089" s="14"/>
      <c r="Y2089" s="14"/>
      <c r="Z2089" s="14"/>
      <c r="AA2089" s="14"/>
      <c r="AB2089" s="14"/>
      <c r="AC2089" s="14"/>
      <c r="AD2089" s="14"/>
      <c r="AE2089" s="14"/>
      <c r="AT2089" s="255" t="s">
        <v>161</v>
      </c>
      <c r="AU2089" s="255" t="s">
        <v>81</v>
      </c>
      <c r="AV2089" s="14" t="s">
        <v>81</v>
      </c>
      <c r="AW2089" s="14" t="s">
        <v>34</v>
      </c>
      <c r="AX2089" s="14" t="s">
        <v>73</v>
      </c>
      <c r="AY2089" s="255" t="s">
        <v>149</v>
      </c>
    </row>
    <row r="2090" s="13" customFormat="1">
      <c r="A2090" s="13"/>
      <c r="B2090" s="234"/>
      <c r="C2090" s="235"/>
      <c r="D2090" s="236" t="s">
        <v>161</v>
      </c>
      <c r="E2090" s="237" t="s">
        <v>21</v>
      </c>
      <c r="F2090" s="238" t="s">
        <v>2217</v>
      </c>
      <c r="G2090" s="235"/>
      <c r="H2090" s="237" t="s">
        <v>21</v>
      </c>
      <c r="I2090" s="239"/>
      <c r="J2090" s="235"/>
      <c r="K2090" s="235"/>
      <c r="L2090" s="240"/>
      <c r="M2090" s="241"/>
      <c r="N2090" s="242"/>
      <c r="O2090" s="242"/>
      <c r="P2090" s="242"/>
      <c r="Q2090" s="242"/>
      <c r="R2090" s="242"/>
      <c r="S2090" s="242"/>
      <c r="T2090" s="243"/>
      <c r="U2090" s="13"/>
      <c r="V2090" s="13"/>
      <c r="W2090" s="13"/>
      <c r="X2090" s="13"/>
      <c r="Y2090" s="13"/>
      <c r="Z2090" s="13"/>
      <c r="AA2090" s="13"/>
      <c r="AB2090" s="13"/>
      <c r="AC2090" s="13"/>
      <c r="AD2090" s="13"/>
      <c r="AE2090" s="13"/>
      <c r="AT2090" s="244" t="s">
        <v>161</v>
      </c>
      <c r="AU2090" s="244" t="s">
        <v>81</v>
      </c>
      <c r="AV2090" s="13" t="s">
        <v>77</v>
      </c>
      <c r="AW2090" s="13" t="s">
        <v>34</v>
      </c>
      <c r="AX2090" s="13" t="s">
        <v>73</v>
      </c>
      <c r="AY2090" s="244" t="s">
        <v>149</v>
      </c>
    </row>
    <row r="2091" s="14" customFormat="1">
      <c r="A2091" s="14"/>
      <c r="B2091" s="245"/>
      <c r="C2091" s="246"/>
      <c r="D2091" s="236" t="s">
        <v>161</v>
      </c>
      <c r="E2091" s="247" t="s">
        <v>21</v>
      </c>
      <c r="F2091" s="248" t="s">
        <v>2222</v>
      </c>
      <c r="G2091" s="246"/>
      <c r="H2091" s="249">
        <v>0.45600000000000002</v>
      </c>
      <c r="I2091" s="250"/>
      <c r="J2091" s="246"/>
      <c r="K2091" s="246"/>
      <c r="L2091" s="251"/>
      <c r="M2091" s="252"/>
      <c r="N2091" s="253"/>
      <c r="O2091" s="253"/>
      <c r="P2091" s="253"/>
      <c r="Q2091" s="253"/>
      <c r="R2091" s="253"/>
      <c r="S2091" s="253"/>
      <c r="T2091" s="254"/>
      <c r="U2091" s="14"/>
      <c r="V2091" s="14"/>
      <c r="W2091" s="14"/>
      <c r="X2091" s="14"/>
      <c r="Y2091" s="14"/>
      <c r="Z2091" s="14"/>
      <c r="AA2091" s="14"/>
      <c r="AB2091" s="14"/>
      <c r="AC2091" s="14"/>
      <c r="AD2091" s="14"/>
      <c r="AE2091" s="14"/>
      <c r="AT2091" s="255" t="s">
        <v>161</v>
      </c>
      <c r="AU2091" s="255" t="s">
        <v>81</v>
      </c>
      <c r="AV2091" s="14" t="s">
        <v>81</v>
      </c>
      <c r="AW2091" s="14" t="s">
        <v>34</v>
      </c>
      <c r="AX2091" s="14" t="s">
        <v>73</v>
      </c>
      <c r="AY2091" s="255" t="s">
        <v>149</v>
      </c>
    </row>
    <row r="2092" s="13" customFormat="1">
      <c r="A2092" s="13"/>
      <c r="B2092" s="234"/>
      <c r="C2092" s="235"/>
      <c r="D2092" s="236" t="s">
        <v>161</v>
      </c>
      <c r="E2092" s="237" t="s">
        <v>21</v>
      </c>
      <c r="F2092" s="238" t="s">
        <v>2218</v>
      </c>
      <c r="G2092" s="235"/>
      <c r="H2092" s="237" t="s">
        <v>21</v>
      </c>
      <c r="I2092" s="239"/>
      <c r="J2092" s="235"/>
      <c r="K2092" s="235"/>
      <c r="L2092" s="240"/>
      <c r="M2092" s="241"/>
      <c r="N2092" s="242"/>
      <c r="O2092" s="242"/>
      <c r="P2092" s="242"/>
      <c r="Q2092" s="242"/>
      <c r="R2092" s="242"/>
      <c r="S2092" s="242"/>
      <c r="T2092" s="243"/>
      <c r="U2092" s="13"/>
      <c r="V2092" s="13"/>
      <c r="W2092" s="13"/>
      <c r="X2092" s="13"/>
      <c r="Y2092" s="13"/>
      <c r="Z2092" s="13"/>
      <c r="AA2092" s="13"/>
      <c r="AB2092" s="13"/>
      <c r="AC2092" s="13"/>
      <c r="AD2092" s="13"/>
      <c r="AE2092" s="13"/>
      <c r="AT2092" s="244" t="s">
        <v>161</v>
      </c>
      <c r="AU2092" s="244" t="s">
        <v>81</v>
      </c>
      <c r="AV2092" s="13" t="s">
        <v>77</v>
      </c>
      <c r="AW2092" s="13" t="s">
        <v>34</v>
      </c>
      <c r="AX2092" s="13" t="s">
        <v>73</v>
      </c>
      <c r="AY2092" s="244" t="s">
        <v>149</v>
      </c>
    </row>
    <row r="2093" s="14" customFormat="1">
      <c r="A2093" s="14"/>
      <c r="B2093" s="245"/>
      <c r="C2093" s="246"/>
      <c r="D2093" s="236" t="s">
        <v>161</v>
      </c>
      <c r="E2093" s="247" t="s">
        <v>21</v>
      </c>
      <c r="F2093" s="248" t="s">
        <v>2223</v>
      </c>
      <c r="G2093" s="246"/>
      <c r="H2093" s="249">
        <v>0.41799999999999998</v>
      </c>
      <c r="I2093" s="250"/>
      <c r="J2093" s="246"/>
      <c r="K2093" s="246"/>
      <c r="L2093" s="251"/>
      <c r="M2093" s="252"/>
      <c r="N2093" s="253"/>
      <c r="O2093" s="253"/>
      <c r="P2093" s="253"/>
      <c r="Q2093" s="253"/>
      <c r="R2093" s="253"/>
      <c r="S2093" s="253"/>
      <c r="T2093" s="254"/>
      <c r="U2093" s="14"/>
      <c r="V2093" s="14"/>
      <c r="W2093" s="14"/>
      <c r="X2093" s="14"/>
      <c r="Y2093" s="14"/>
      <c r="Z2093" s="14"/>
      <c r="AA2093" s="14"/>
      <c r="AB2093" s="14"/>
      <c r="AC2093" s="14"/>
      <c r="AD2093" s="14"/>
      <c r="AE2093" s="14"/>
      <c r="AT2093" s="255" t="s">
        <v>161</v>
      </c>
      <c r="AU2093" s="255" t="s">
        <v>81</v>
      </c>
      <c r="AV2093" s="14" t="s">
        <v>81</v>
      </c>
      <c r="AW2093" s="14" t="s">
        <v>34</v>
      </c>
      <c r="AX2093" s="14" t="s">
        <v>73</v>
      </c>
      <c r="AY2093" s="255" t="s">
        <v>149</v>
      </c>
    </row>
    <row r="2094" s="15" customFormat="1">
      <c r="A2094" s="15"/>
      <c r="B2094" s="256"/>
      <c r="C2094" s="257"/>
      <c r="D2094" s="236" t="s">
        <v>161</v>
      </c>
      <c r="E2094" s="258" t="s">
        <v>21</v>
      </c>
      <c r="F2094" s="259" t="s">
        <v>164</v>
      </c>
      <c r="G2094" s="257"/>
      <c r="H2094" s="260">
        <v>1.395</v>
      </c>
      <c r="I2094" s="261"/>
      <c r="J2094" s="257"/>
      <c r="K2094" s="257"/>
      <c r="L2094" s="262"/>
      <c r="M2094" s="263"/>
      <c r="N2094" s="264"/>
      <c r="O2094" s="264"/>
      <c r="P2094" s="264"/>
      <c r="Q2094" s="264"/>
      <c r="R2094" s="264"/>
      <c r="S2094" s="264"/>
      <c r="T2094" s="265"/>
      <c r="U2094" s="15"/>
      <c r="V2094" s="15"/>
      <c r="W2094" s="15"/>
      <c r="X2094" s="15"/>
      <c r="Y2094" s="15"/>
      <c r="Z2094" s="15"/>
      <c r="AA2094" s="15"/>
      <c r="AB2094" s="15"/>
      <c r="AC2094" s="15"/>
      <c r="AD2094" s="15"/>
      <c r="AE2094" s="15"/>
      <c r="AT2094" s="266" t="s">
        <v>161</v>
      </c>
      <c r="AU2094" s="266" t="s">
        <v>81</v>
      </c>
      <c r="AV2094" s="15" t="s">
        <v>157</v>
      </c>
      <c r="AW2094" s="15" t="s">
        <v>34</v>
      </c>
      <c r="AX2094" s="15" t="s">
        <v>77</v>
      </c>
      <c r="AY2094" s="266" t="s">
        <v>149</v>
      </c>
    </row>
    <row r="2095" s="2" customFormat="1" ht="44.25" customHeight="1">
      <c r="A2095" s="41"/>
      <c r="B2095" s="42"/>
      <c r="C2095" s="216" t="s">
        <v>2224</v>
      </c>
      <c r="D2095" s="216" t="s">
        <v>152</v>
      </c>
      <c r="E2095" s="217" t="s">
        <v>2225</v>
      </c>
      <c r="F2095" s="218" t="s">
        <v>2226</v>
      </c>
      <c r="G2095" s="219" t="s">
        <v>155</v>
      </c>
      <c r="H2095" s="220">
        <v>93.055999999999997</v>
      </c>
      <c r="I2095" s="221"/>
      <c r="J2095" s="222">
        <f>ROUND(I2095*H2095,2)</f>
        <v>0</v>
      </c>
      <c r="K2095" s="218" t="s">
        <v>156</v>
      </c>
      <c r="L2095" s="47"/>
      <c r="M2095" s="223" t="s">
        <v>21</v>
      </c>
      <c r="N2095" s="224" t="s">
        <v>44</v>
      </c>
      <c r="O2095" s="87"/>
      <c r="P2095" s="225">
        <f>O2095*H2095</f>
        <v>0</v>
      </c>
      <c r="Q2095" s="225">
        <v>0</v>
      </c>
      <c r="R2095" s="225">
        <f>Q2095*H2095</f>
        <v>0</v>
      </c>
      <c r="S2095" s="225">
        <v>0</v>
      </c>
      <c r="T2095" s="226">
        <f>S2095*H2095</f>
        <v>0</v>
      </c>
      <c r="U2095" s="41"/>
      <c r="V2095" s="41"/>
      <c r="W2095" s="41"/>
      <c r="X2095" s="41"/>
      <c r="Y2095" s="41"/>
      <c r="Z2095" s="41"/>
      <c r="AA2095" s="41"/>
      <c r="AB2095" s="41"/>
      <c r="AC2095" s="41"/>
      <c r="AD2095" s="41"/>
      <c r="AE2095" s="41"/>
      <c r="AR2095" s="227" t="s">
        <v>256</v>
      </c>
      <c r="AT2095" s="227" t="s">
        <v>152</v>
      </c>
      <c r="AU2095" s="227" t="s">
        <v>81</v>
      </c>
      <c r="AY2095" s="20" t="s">
        <v>149</v>
      </c>
      <c r="BE2095" s="228">
        <f>IF(N2095="základní",J2095,0)</f>
        <v>0</v>
      </c>
      <c r="BF2095" s="228">
        <f>IF(N2095="snížená",J2095,0)</f>
        <v>0</v>
      </c>
      <c r="BG2095" s="228">
        <f>IF(N2095="zákl. přenesená",J2095,0)</f>
        <v>0</v>
      </c>
      <c r="BH2095" s="228">
        <f>IF(N2095="sníž. přenesená",J2095,0)</f>
        <v>0</v>
      </c>
      <c r="BI2095" s="228">
        <f>IF(N2095="nulová",J2095,0)</f>
        <v>0</v>
      </c>
      <c r="BJ2095" s="20" t="s">
        <v>77</v>
      </c>
      <c r="BK2095" s="228">
        <f>ROUND(I2095*H2095,2)</f>
        <v>0</v>
      </c>
      <c r="BL2095" s="20" t="s">
        <v>256</v>
      </c>
      <c r="BM2095" s="227" t="s">
        <v>2227</v>
      </c>
    </row>
    <row r="2096" s="2" customFormat="1">
      <c r="A2096" s="41"/>
      <c r="B2096" s="42"/>
      <c r="C2096" s="43"/>
      <c r="D2096" s="229" t="s">
        <v>159</v>
      </c>
      <c r="E2096" s="43"/>
      <c r="F2096" s="230" t="s">
        <v>2228</v>
      </c>
      <c r="G2096" s="43"/>
      <c r="H2096" s="43"/>
      <c r="I2096" s="231"/>
      <c r="J2096" s="43"/>
      <c r="K2096" s="43"/>
      <c r="L2096" s="47"/>
      <c r="M2096" s="232"/>
      <c r="N2096" s="233"/>
      <c r="O2096" s="87"/>
      <c r="P2096" s="87"/>
      <c r="Q2096" s="87"/>
      <c r="R2096" s="87"/>
      <c r="S2096" s="87"/>
      <c r="T2096" s="88"/>
      <c r="U2096" s="41"/>
      <c r="V2096" s="41"/>
      <c r="W2096" s="41"/>
      <c r="X2096" s="41"/>
      <c r="Y2096" s="41"/>
      <c r="Z2096" s="41"/>
      <c r="AA2096" s="41"/>
      <c r="AB2096" s="41"/>
      <c r="AC2096" s="41"/>
      <c r="AD2096" s="41"/>
      <c r="AE2096" s="41"/>
      <c r="AT2096" s="20" t="s">
        <v>159</v>
      </c>
      <c r="AU2096" s="20" t="s">
        <v>81</v>
      </c>
    </row>
    <row r="2097" s="13" customFormat="1">
      <c r="A2097" s="13"/>
      <c r="B2097" s="234"/>
      <c r="C2097" s="235"/>
      <c r="D2097" s="236" t="s">
        <v>161</v>
      </c>
      <c r="E2097" s="237" t="s">
        <v>21</v>
      </c>
      <c r="F2097" s="238" t="s">
        <v>331</v>
      </c>
      <c r="G2097" s="235"/>
      <c r="H2097" s="237" t="s">
        <v>21</v>
      </c>
      <c r="I2097" s="239"/>
      <c r="J2097" s="235"/>
      <c r="K2097" s="235"/>
      <c r="L2097" s="240"/>
      <c r="M2097" s="241"/>
      <c r="N2097" s="242"/>
      <c r="O2097" s="242"/>
      <c r="P2097" s="242"/>
      <c r="Q2097" s="242"/>
      <c r="R2097" s="242"/>
      <c r="S2097" s="242"/>
      <c r="T2097" s="243"/>
      <c r="U2097" s="13"/>
      <c r="V2097" s="13"/>
      <c r="W2097" s="13"/>
      <c r="X2097" s="13"/>
      <c r="Y2097" s="13"/>
      <c r="Z2097" s="13"/>
      <c r="AA2097" s="13"/>
      <c r="AB2097" s="13"/>
      <c r="AC2097" s="13"/>
      <c r="AD2097" s="13"/>
      <c r="AE2097" s="13"/>
      <c r="AT2097" s="244" t="s">
        <v>161</v>
      </c>
      <c r="AU2097" s="244" t="s">
        <v>81</v>
      </c>
      <c r="AV2097" s="13" t="s">
        <v>77</v>
      </c>
      <c r="AW2097" s="13" t="s">
        <v>34</v>
      </c>
      <c r="AX2097" s="13" t="s">
        <v>73</v>
      </c>
      <c r="AY2097" s="244" t="s">
        <v>149</v>
      </c>
    </row>
    <row r="2098" s="14" customFormat="1">
      <c r="A2098" s="14"/>
      <c r="B2098" s="245"/>
      <c r="C2098" s="246"/>
      <c r="D2098" s="236" t="s">
        <v>161</v>
      </c>
      <c r="E2098" s="247" t="s">
        <v>21</v>
      </c>
      <c r="F2098" s="248" t="s">
        <v>1883</v>
      </c>
      <c r="G2098" s="246"/>
      <c r="H2098" s="249">
        <v>0.26000000000000001</v>
      </c>
      <c r="I2098" s="250"/>
      <c r="J2098" s="246"/>
      <c r="K2098" s="246"/>
      <c r="L2098" s="251"/>
      <c r="M2098" s="252"/>
      <c r="N2098" s="253"/>
      <c r="O2098" s="253"/>
      <c r="P2098" s="253"/>
      <c r="Q2098" s="253"/>
      <c r="R2098" s="253"/>
      <c r="S2098" s="253"/>
      <c r="T2098" s="254"/>
      <c r="U2098" s="14"/>
      <c r="V2098" s="14"/>
      <c r="W2098" s="14"/>
      <c r="X2098" s="14"/>
      <c r="Y2098" s="14"/>
      <c r="Z2098" s="14"/>
      <c r="AA2098" s="14"/>
      <c r="AB2098" s="14"/>
      <c r="AC2098" s="14"/>
      <c r="AD2098" s="14"/>
      <c r="AE2098" s="14"/>
      <c r="AT2098" s="255" t="s">
        <v>161</v>
      </c>
      <c r="AU2098" s="255" t="s">
        <v>81</v>
      </c>
      <c r="AV2098" s="14" t="s">
        <v>81</v>
      </c>
      <c r="AW2098" s="14" t="s">
        <v>34</v>
      </c>
      <c r="AX2098" s="14" t="s">
        <v>73</v>
      </c>
      <c r="AY2098" s="255" t="s">
        <v>149</v>
      </c>
    </row>
    <row r="2099" s="13" customFormat="1">
      <c r="A2099" s="13"/>
      <c r="B2099" s="234"/>
      <c r="C2099" s="235"/>
      <c r="D2099" s="236" t="s">
        <v>161</v>
      </c>
      <c r="E2099" s="237" t="s">
        <v>21</v>
      </c>
      <c r="F2099" s="238" t="s">
        <v>1794</v>
      </c>
      <c r="G2099" s="235"/>
      <c r="H2099" s="237" t="s">
        <v>21</v>
      </c>
      <c r="I2099" s="239"/>
      <c r="J2099" s="235"/>
      <c r="K2099" s="235"/>
      <c r="L2099" s="240"/>
      <c r="M2099" s="241"/>
      <c r="N2099" s="242"/>
      <c r="O2099" s="242"/>
      <c r="P2099" s="242"/>
      <c r="Q2099" s="242"/>
      <c r="R2099" s="242"/>
      <c r="S2099" s="242"/>
      <c r="T2099" s="243"/>
      <c r="U2099" s="13"/>
      <c r="V2099" s="13"/>
      <c r="W2099" s="13"/>
      <c r="X2099" s="13"/>
      <c r="Y2099" s="13"/>
      <c r="Z2099" s="13"/>
      <c r="AA2099" s="13"/>
      <c r="AB2099" s="13"/>
      <c r="AC2099" s="13"/>
      <c r="AD2099" s="13"/>
      <c r="AE2099" s="13"/>
      <c r="AT2099" s="244" t="s">
        <v>161</v>
      </c>
      <c r="AU2099" s="244" t="s">
        <v>81</v>
      </c>
      <c r="AV2099" s="13" t="s">
        <v>77</v>
      </c>
      <c r="AW2099" s="13" t="s">
        <v>34</v>
      </c>
      <c r="AX2099" s="13" t="s">
        <v>73</v>
      </c>
      <c r="AY2099" s="244" t="s">
        <v>149</v>
      </c>
    </row>
    <row r="2100" s="14" customFormat="1">
      <c r="A2100" s="14"/>
      <c r="B2100" s="245"/>
      <c r="C2100" s="246"/>
      <c r="D2100" s="236" t="s">
        <v>161</v>
      </c>
      <c r="E2100" s="247" t="s">
        <v>21</v>
      </c>
      <c r="F2100" s="248" t="s">
        <v>1795</v>
      </c>
      <c r="G2100" s="246"/>
      <c r="H2100" s="249">
        <v>92.796000000000006</v>
      </c>
      <c r="I2100" s="250"/>
      <c r="J2100" s="246"/>
      <c r="K2100" s="246"/>
      <c r="L2100" s="251"/>
      <c r="M2100" s="252"/>
      <c r="N2100" s="253"/>
      <c r="O2100" s="253"/>
      <c r="P2100" s="253"/>
      <c r="Q2100" s="253"/>
      <c r="R2100" s="253"/>
      <c r="S2100" s="253"/>
      <c r="T2100" s="254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55" t="s">
        <v>161</v>
      </c>
      <c r="AU2100" s="255" t="s">
        <v>81</v>
      </c>
      <c r="AV2100" s="14" t="s">
        <v>81</v>
      </c>
      <c r="AW2100" s="14" t="s">
        <v>34</v>
      </c>
      <c r="AX2100" s="14" t="s">
        <v>73</v>
      </c>
      <c r="AY2100" s="255" t="s">
        <v>149</v>
      </c>
    </row>
    <row r="2101" s="15" customFormat="1">
      <c r="A2101" s="15"/>
      <c r="B2101" s="256"/>
      <c r="C2101" s="257"/>
      <c r="D2101" s="236" t="s">
        <v>161</v>
      </c>
      <c r="E2101" s="258" t="s">
        <v>21</v>
      </c>
      <c r="F2101" s="259" t="s">
        <v>164</v>
      </c>
      <c r="G2101" s="257"/>
      <c r="H2101" s="260">
        <v>93.055999999999997</v>
      </c>
      <c r="I2101" s="261"/>
      <c r="J2101" s="257"/>
      <c r="K2101" s="257"/>
      <c r="L2101" s="262"/>
      <c r="M2101" s="263"/>
      <c r="N2101" s="264"/>
      <c r="O2101" s="264"/>
      <c r="P2101" s="264"/>
      <c r="Q2101" s="264"/>
      <c r="R2101" s="264"/>
      <c r="S2101" s="264"/>
      <c r="T2101" s="265"/>
      <c r="U2101" s="15"/>
      <c r="V2101" s="15"/>
      <c r="W2101" s="15"/>
      <c r="X2101" s="15"/>
      <c r="Y2101" s="15"/>
      <c r="Z2101" s="15"/>
      <c r="AA2101" s="15"/>
      <c r="AB2101" s="15"/>
      <c r="AC2101" s="15"/>
      <c r="AD2101" s="15"/>
      <c r="AE2101" s="15"/>
      <c r="AT2101" s="266" t="s">
        <v>161</v>
      </c>
      <c r="AU2101" s="266" t="s">
        <v>81</v>
      </c>
      <c r="AV2101" s="15" t="s">
        <v>157</v>
      </c>
      <c r="AW2101" s="15" t="s">
        <v>34</v>
      </c>
      <c r="AX2101" s="15" t="s">
        <v>77</v>
      </c>
      <c r="AY2101" s="266" t="s">
        <v>149</v>
      </c>
    </row>
    <row r="2102" s="2" customFormat="1" ht="21.75" customHeight="1">
      <c r="A2102" s="41"/>
      <c r="B2102" s="42"/>
      <c r="C2102" s="278" t="s">
        <v>2229</v>
      </c>
      <c r="D2102" s="278" t="s">
        <v>229</v>
      </c>
      <c r="E2102" s="279" t="s">
        <v>2230</v>
      </c>
      <c r="F2102" s="280" t="s">
        <v>2231</v>
      </c>
      <c r="G2102" s="281" t="s">
        <v>155</v>
      </c>
      <c r="H2102" s="282">
        <v>102.362</v>
      </c>
      <c r="I2102" s="283"/>
      <c r="J2102" s="284">
        <f>ROUND(I2102*H2102,2)</f>
        <v>0</v>
      </c>
      <c r="K2102" s="280" t="s">
        <v>156</v>
      </c>
      <c r="L2102" s="285"/>
      <c r="M2102" s="286" t="s">
        <v>21</v>
      </c>
      <c r="N2102" s="287" t="s">
        <v>44</v>
      </c>
      <c r="O2102" s="87"/>
      <c r="P2102" s="225">
        <f>O2102*H2102</f>
        <v>0</v>
      </c>
      <c r="Q2102" s="225">
        <v>0.014500000000000001</v>
      </c>
      <c r="R2102" s="225">
        <f>Q2102*H2102</f>
        <v>1.4842489999999999</v>
      </c>
      <c r="S2102" s="225">
        <v>0</v>
      </c>
      <c r="T2102" s="226">
        <f>S2102*H2102</f>
        <v>0</v>
      </c>
      <c r="U2102" s="41"/>
      <c r="V2102" s="41"/>
      <c r="W2102" s="41"/>
      <c r="X2102" s="41"/>
      <c r="Y2102" s="41"/>
      <c r="Z2102" s="41"/>
      <c r="AA2102" s="41"/>
      <c r="AB2102" s="41"/>
      <c r="AC2102" s="41"/>
      <c r="AD2102" s="41"/>
      <c r="AE2102" s="41"/>
      <c r="AR2102" s="227" t="s">
        <v>328</v>
      </c>
      <c r="AT2102" s="227" t="s">
        <v>229</v>
      </c>
      <c r="AU2102" s="227" t="s">
        <v>81</v>
      </c>
      <c r="AY2102" s="20" t="s">
        <v>149</v>
      </c>
      <c r="BE2102" s="228">
        <f>IF(N2102="základní",J2102,0)</f>
        <v>0</v>
      </c>
      <c r="BF2102" s="228">
        <f>IF(N2102="snížená",J2102,0)</f>
        <v>0</v>
      </c>
      <c r="BG2102" s="228">
        <f>IF(N2102="zákl. přenesená",J2102,0)</f>
        <v>0</v>
      </c>
      <c r="BH2102" s="228">
        <f>IF(N2102="sníž. přenesená",J2102,0)</f>
        <v>0</v>
      </c>
      <c r="BI2102" s="228">
        <f>IF(N2102="nulová",J2102,0)</f>
        <v>0</v>
      </c>
      <c r="BJ2102" s="20" t="s">
        <v>77</v>
      </c>
      <c r="BK2102" s="228">
        <f>ROUND(I2102*H2102,2)</f>
        <v>0</v>
      </c>
      <c r="BL2102" s="20" t="s">
        <v>256</v>
      </c>
      <c r="BM2102" s="227" t="s">
        <v>2232</v>
      </c>
    </row>
    <row r="2103" s="13" customFormat="1">
      <c r="A2103" s="13"/>
      <c r="B2103" s="234"/>
      <c r="C2103" s="235"/>
      <c r="D2103" s="236" t="s">
        <v>161</v>
      </c>
      <c r="E2103" s="237" t="s">
        <v>21</v>
      </c>
      <c r="F2103" s="238" t="s">
        <v>331</v>
      </c>
      <c r="G2103" s="235"/>
      <c r="H2103" s="237" t="s">
        <v>21</v>
      </c>
      <c r="I2103" s="239"/>
      <c r="J2103" s="235"/>
      <c r="K2103" s="235"/>
      <c r="L2103" s="240"/>
      <c r="M2103" s="241"/>
      <c r="N2103" s="242"/>
      <c r="O2103" s="242"/>
      <c r="P2103" s="242"/>
      <c r="Q2103" s="242"/>
      <c r="R2103" s="242"/>
      <c r="S2103" s="242"/>
      <c r="T2103" s="243"/>
      <c r="U2103" s="13"/>
      <c r="V2103" s="13"/>
      <c r="W2103" s="13"/>
      <c r="X2103" s="13"/>
      <c r="Y2103" s="13"/>
      <c r="Z2103" s="13"/>
      <c r="AA2103" s="13"/>
      <c r="AB2103" s="13"/>
      <c r="AC2103" s="13"/>
      <c r="AD2103" s="13"/>
      <c r="AE2103" s="13"/>
      <c r="AT2103" s="244" t="s">
        <v>161</v>
      </c>
      <c r="AU2103" s="244" t="s">
        <v>81</v>
      </c>
      <c r="AV2103" s="13" t="s">
        <v>77</v>
      </c>
      <c r="AW2103" s="13" t="s">
        <v>34</v>
      </c>
      <c r="AX2103" s="13" t="s">
        <v>73</v>
      </c>
      <c r="AY2103" s="244" t="s">
        <v>149</v>
      </c>
    </row>
    <row r="2104" s="14" customFormat="1">
      <c r="A2104" s="14"/>
      <c r="B2104" s="245"/>
      <c r="C2104" s="246"/>
      <c r="D2104" s="236" t="s">
        <v>161</v>
      </c>
      <c r="E2104" s="247" t="s">
        <v>21</v>
      </c>
      <c r="F2104" s="248" t="s">
        <v>2233</v>
      </c>
      <c r="G2104" s="246"/>
      <c r="H2104" s="249">
        <v>0.28599999999999998</v>
      </c>
      <c r="I2104" s="250"/>
      <c r="J2104" s="246"/>
      <c r="K2104" s="246"/>
      <c r="L2104" s="251"/>
      <c r="M2104" s="252"/>
      <c r="N2104" s="253"/>
      <c r="O2104" s="253"/>
      <c r="P2104" s="253"/>
      <c r="Q2104" s="253"/>
      <c r="R2104" s="253"/>
      <c r="S2104" s="253"/>
      <c r="T2104" s="254"/>
      <c r="U2104" s="14"/>
      <c r="V2104" s="14"/>
      <c r="W2104" s="14"/>
      <c r="X2104" s="14"/>
      <c r="Y2104" s="14"/>
      <c r="Z2104" s="14"/>
      <c r="AA2104" s="14"/>
      <c r="AB2104" s="14"/>
      <c r="AC2104" s="14"/>
      <c r="AD2104" s="14"/>
      <c r="AE2104" s="14"/>
      <c r="AT2104" s="255" t="s">
        <v>161</v>
      </c>
      <c r="AU2104" s="255" t="s">
        <v>81</v>
      </c>
      <c r="AV2104" s="14" t="s">
        <v>81</v>
      </c>
      <c r="AW2104" s="14" t="s">
        <v>34</v>
      </c>
      <c r="AX2104" s="14" t="s">
        <v>73</v>
      </c>
      <c r="AY2104" s="255" t="s">
        <v>149</v>
      </c>
    </row>
    <row r="2105" s="13" customFormat="1">
      <c r="A2105" s="13"/>
      <c r="B2105" s="234"/>
      <c r="C2105" s="235"/>
      <c r="D2105" s="236" t="s">
        <v>161</v>
      </c>
      <c r="E2105" s="237" t="s">
        <v>21</v>
      </c>
      <c r="F2105" s="238" t="s">
        <v>1794</v>
      </c>
      <c r="G2105" s="235"/>
      <c r="H2105" s="237" t="s">
        <v>21</v>
      </c>
      <c r="I2105" s="239"/>
      <c r="J2105" s="235"/>
      <c r="K2105" s="235"/>
      <c r="L2105" s="240"/>
      <c r="M2105" s="241"/>
      <c r="N2105" s="242"/>
      <c r="O2105" s="242"/>
      <c r="P2105" s="242"/>
      <c r="Q2105" s="242"/>
      <c r="R2105" s="242"/>
      <c r="S2105" s="242"/>
      <c r="T2105" s="243"/>
      <c r="U2105" s="13"/>
      <c r="V2105" s="13"/>
      <c r="W2105" s="13"/>
      <c r="X2105" s="13"/>
      <c r="Y2105" s="13"/>
      <c r="Z2105" s="13"/>
      <c r="AA2105" s="13"/>
      <c r="AB2105" s="13"/>
      <c r="AC2105" s="13"/>
      <c r="AD2105" s="13"/>
      <c r="AE2105" s="13"/>
      <c r="AT2105" s="244" t="s">
        <v>161</v>
      </c>
      <c r="AU2105" s="244" t="s">
        <v>81</v>
      </c>
      <c r="AV2105" s="13" t="s">
        <v>77</v>
      </c>
      <c r="AW2105" s="13" t="s">
        <v>34</v>
      </c>
      <c r="AX2105" s="13" t="s">
        <v>73</v>
      </c>
      <c r="AY2105" s="244" t="s">
        <v>149</v>
      </c>
    </row>
    <row r="2106" s="14" customFormat="1">
      <c r="A2106" s="14"/>
      <c r="B2106" s="245"/>
      <c r="C2106" s="246"/>
      <c r="D2106" s="236" t="s">
        <v>161</v>
      </c>
      <c r="E2106" s="247" t="s">
        <v>21</v>
      </c>
      <c r="F2106" s="248" t="s">
        <v>2234</v>
      </c>
      <c r="G2106" s="246"/>
      <c r="H2106" s="249">
        <v>102.07599999999999</v>
      </c>
      <c r="I2106" s="250"/>
      <c r="J2106" s="246"/>
      <c r="K2106" s="246"/>
      <c r="L2106" s="251"/>
      <c r="M2106" s="252"/>
      <c r="N2106" s="253"/>
      <c r="O2106" s="253"/>
      <c r="P2106" s="253"/>
      <c r="Q2106" s="253"/>
      <c r="R2106" s="253"/>
      <c r="S2106" s="253"/>
      <c r="T2106" s="254"/>
      <c r="U2106" s="14"/>
      <c r="V2106" s="14"/>
      <c r="W2106" s="14"/>
      <c r="X2106" s="14"/>
      <c r="Y2106" s="14"/>
      <c r="Z2106" s="14"/>
      <c r="AA2106" s="14"/>
      <c r="AB2106" s="14"/>
      <c r="AC2106" s="14"/>
      <c r="AD2106" s="14"/>
      <c r="AE2106" s="14"/>
      <c r="AT2106" s="255" t="s">
        <v>161</v>
      </c>
      <c r="AU2106" s="255" t="s">
        <v>81</v>
      </c>
      <c r="AV2106" s="14" t="s">
        <v>81</v>
      </c>
      <c r="AW2106" s="14" t="s">
        <v>34</v>
      </c>
      <c r="AX2106" s="14" t="s">
        <v>73</v>
      </c>
      <c r="AY2106" s="255" t="s">
        <v>149</v>
      </c>
    </row>
    <row r="2107" s="15" customFormat="1">
      <c r="A2107" s="15"/>
      <c r="B2107" s="256"/>
      <c r="C2107" s="257"/>
      <c r="D2107" s="236" t="s">
        <v>161</v>
      </c>
      <c r="E2107" s="258" t="s">
        <v>21</v>
      </c>
      <c r="F2107" s="259" t="s">
        <v>164</v>
      </c>
      <c r="G2107" s="257"/>
      <c r="H2107" s="260">
        <v>102.362</v>
      </c>
      <c r="I2107" s="261"/>
      <c r="J2107" s="257"/>
      <c r="K2107" s="257"/>
      <c r="L2107" s="262"/>
      <c r="M2107" s="263"/>
      <c r="N2107" s="264"/>
      <c r="O2107" s="264"/>
      <c r="P2107" s="264"/>
      <c r="Q2107" s="264"/>
      <c r="R2107" s="264"/>
      <c r="S2107" s="264"/>
      <c r="T2107" s="265"/>
      <c r="U2107" s="15"/>
      <c r="V2107" s="15"/>
      <c r="W2107" s="15"/>
      <c r="X2107" s="15"/>
      <c r="Y2107" s="15"/>
      <c r="Z2107" s="15"/>
      <c r="AA2107" s="15"/>
      <c r="AB2107" s="15"/>
      <c r="AC2107" s="15"/>
      <c r="AD2107" s="15"/>
      <c r="AE2107" s="15"/>
      <c r="AT2107" s="266" t="s">
        <v>161</v>
      </c>
      <c r="AU2107" s="266" t="s">
        <v>81</v>
      </c>
      <c r="AV2107" s="15" t="s">
        <v>157</v>
      </c>
      <c r="AW2107" s="15" t="s">
        <v>34</v>
      </c>
      <c r="AX2107" s="15" t="s">
        <v>77</v>
      </c>
      <c r="AY2107" s="266" t="s">
        <v>149</v>
      </c>
    </row>
    <row r="2108" s="2" customFormat="1" ht="49.05" customHeight="1">
      <c r="A2108" s="41"/>
      <c r="B2108" s="42"/>
      <c r="C2108" s="216" t="s">
        <v>2235</v>
      </c>
      <c r="D2108" s="216" t="s">
        <v>152</v>
      </c>
      <c r="E2108" s="217" t="s">
        <v>2236</v>
      </c>
      <c r="F2108" s="218" t="s">
        <v>2237</v>
      </c>
      <c r="G2108" s="219" t="s">
        <v>155</v>
      </c>
      <c r="H2108" s="220">
        <v>92.796000000000006</v>
      </c>
      <c r="I2108" s="221"/>
      <c r="J2108" s="222">
        <f>ROUND(I2108*H2108,2)</f>
        <v>0</v>
      </c>
      <c r="K2108" s="218" t="s">
        <v>156</v>
      </c>
      <c r="L2108" s="47"/>
      <c r="M2108" s="223" t="s">
        <v>21</v>
      </c>
      <c r="N2108" s="224" t="s">
        <v>44</v>
      </c>
      <c r="O2108" s="87"/>
      <c r="P2108" s="225">
        <f>O2108*H2108</f>
        <v>0</v>
      </c>
      <c r="Q2108" s="225">
        <v>0</v>
      </c>
      <c r="R2108" s="225">
        <f>Q2108*H2108</f>
        <v>0</v>
      </c>
      <c r="S2108" s="225">
        <v>0.014999999999999999</v>
      </c>
      <c r="T2108" s="226">
        <f>S2108*H2108</f>
        <v>1.39194</v>
      </c>
      <c r="U2108" s="41"/>
      <c r="V2108" s="41"/>
      <c r="W2108" s="41"/>
      <c r="X2108" s="41"/>
      <c r="Y2108" s="41"/>
      <c r="Z2108" s="41"/>
      <c r="AA2108" s="41"/>
      <c r="AB2108" s="41"/>
      <c r="AC2108" s="41"/>
      <c r="AD2108" s="41"/>
      <c r="AE2108" s="41"/>
      <c r="AR2108" s="227" t="s">
        <v>256</v>
      </c>
      <c r="AT2108" s="227" t="s">
        <v>152</v>
      </c>
      <c r="AU2108" s="227" t="s">
        <v>81</v>
      </c>
      <c r="AY2108" s="20" t="s">
        <v>149</v>
      </c>
      <c r="BE2108" s="228">
        <f>IF(N2108="základní",J2108,0)</f>
        <v>0</v>
      </c>
      <c r="BF2108" s="228">
        <f>IF(N2108="snížená",J2108,0)</f>
        <v>0</v>
      </c>
      <c r="BG2108" s="228">
        <f>IF(N2108="zákl. přenesená",J2108,0)</f>
        <v>0</v>
      </c>
      <c r="BH2108" s="228">
        <f>IF(N2108="sníž. přenesená",J2108,0)</f>
        <v>0</v>
      </c>
      <c r="BI2108" s="228">
        <f>IF(N2108="nulová",J2108,0)</f>
        <v>0</v>
      </c>
      <c r="BJ2108" s="20" t="s">
        <v>77</v>
      </c>
      <c r="BK2108" s="228">
        <f>ROUND(I2108*H2108,2)</f>
        <v>0</v>
      </c>
      <c r="BL2108" s="20" t="s">
        <v>256</v>
      </c>
      <c r="BM2108" s="227" t="s">
        <v>2238</v>
      </c>
    </row>
    <row r="2109" s="2" customFormat="1">
      <c r="A2109" s="41"/>
      <c r="B2109" s="42"/>
      <c r="C2109" s="43"/>
      <c r="D2109" s="229" t="s">
        <v>159</v>
      </c>
      <c r="E2109" s="43"/>
      <c r="F2109" s="230" t="s">
        <v>2239</v>
      </c>
      <c r="G2109" s="43"/>
      <c r="H2109" s="43"/>
      <c r="I2109" s="231"/>
      <c r="J2109" s="43"/>
      <c r="K2109" s="43"/>
      <c r="L2109" s="47"/>
      <c r="M2109" s="232"/>
      <c r="N2109" s="233"/>
      <c r="O2109" s="87"/>
      <c r="P2109" s="87"/>
      <c r="Q2109" s="87"/>
      <c r="R2109" s="87"/>
      <c r="S2109" s="87"/>
      <c r="T2109" s="88"/>
      <c r="U2109" s="41"/>
      <c r="V2109" s="41"/>
      <c r="W2109" s="41"/>
      <c r="X2109" s="41"/>
      <c r="Y2109" s="41"/>
      <c r="Z2109" s="41"/>
      <c r="AA2109" s="41"/>
      <c r="AB2109" s="41"/>
      <c r="AC2109" s="41"/>
      <c r="AD2109" s="41"/>
      <c r="AE2109" s="41"/>
      <c r="AT2109" s="20" t="s">
        <v>159</v>
      </c>
      <c r="AU2109" s="20" t="s">
        <v>81</v>
      </c>
    </row>
    <row r="2110" s="2" customFormat="1">
      <c r="A2110" s="41"/>
      <c r="B2110" s="42"/>
      <c r="C2110" s="43"/>
      <c r="D2110" s="236" t="s">
        <v>279</v>
      </c>
      <c r="E2110" s="43"/>
      <c r="F2110" s="288" t="s">
        <v>2240</v>
      </c>
      <c r="G2110" s="43"/>
      <c r="H2110" s="43"/>
      <c r="I2110" s="231"/>
      <c r="J2110" s="43"/>
      <c r="K2110" s="43"/>
      <c r="L2110" s="47"/>
      <c r="M2110" s="232"/>
      <c r="N2110" s="233"/>
      <c r="O2110" s="87"/>
      <c r="P2110" s="87"/>
      <c r="Q2110" s="87"/>
      <c r="R2110" s="87"/>
      <c r="S2110" s="87"/>
      <c r="T2110" s="88"/>
      <c r="U2110" s="41"/>
      <c r="V2110" s="41"/>
      <c r="W2110" s="41"/>
      <c r="X2110" s="41"/>
      <c r="Y2110" s="41"/>
      <c r="Z2110" s="41"/>
      <c r="AA2110" s="41"/>
      <c r="AB2110" s="41"/>
      <c r="AC2110" s="41"/>
      <c r="AD2110" s="41"/>
      <c r="AE2110" s="41"/>
      <c r="AT2110" s="20" t="s">
        <v>279</v>
      </c>
      <c r="AU2110" s="20" t="s">
        <v>81</v>
      </c>
    </row>
    <row r="2111" s="13" customFormat="1">
      <c r="A2111" s="13"/>
      <c r="B2111" s="234"/>
      <c r="C2111" s="235"/>
      <c r="D2111" s="236" t="s">
        <v>161</v>
      </c>
      <c r="E2111" s="237" t="s">
        <v>21</v>
      </c>
      <c r="F2111" s="238" t="s">
        <v>1794</v>
      </c>
      <c r="G2111" s="235"/>
      <c r="H2111" s="237" t="s">
        <v>21</v>
      </c>
      <c r="I2111" s="239"/>
      <c r="J2111" s="235"/>
      <c r="K2111" s="235"/>
      <c r="L2111" s="240"/>
      <c r="M2111" s="241"/>
      <c r="N2111" s="242"/>
      <c r="O2111" s="242"/>
      <c r="P2111" s="242"/>
      <c r="Q2111" s="242"/>
      <c r="R2111" s="242"/>
      <c r="S2111" s="242"/>
      <c r="T2111" s="243"/>
      <c r="U2111" s="13"/>
      <c r="V2111" s="13"/>
      <c r="W2111" s="13"/>
      <c r="X2111" s="13"/>
      <c r="Y2111" s="13"/>
      <c r="Z2111" s="13"/>
      <c r="AA2111" s="13"/>
      <c r="AB2111" s="13"/>
      <c r="AC2111" s="13"/>
      <c r="AD2111" s="13"/>
      <c r="AE2111" s="13"/>
      <c r="AT2111" s="244" t="s">
        <v>161</v>
      </c>
      <c r="AU2111" s="244" t="s">
        <v>81</v>
      </c>
      <c r="AV2111" s="13" t="s">
        <v>77</v>
      </c>
      <c r="AW2111" s="13" t="s">
        <v>34</v>
      </c>
      <c r="AX2111" s="13" t="s">
        <v>73</v>
      </c>
      <c r="AY2111" s="244" t="s">
        <v>149</v>
      </c>
    </row>
    <row r="2112" s="14" customFormat="1">
      <c r="A2112" s="14"/>
      <c r="B2112" s="245"/>
      <c r="C2112" s="246"/>
      <c r="D2112" s="236" t="s">
        <v>161</v>
      </c>
      <c r="E2112" s="247" t="s">
        <v>21</v>
      </c>
      <c r="F2112" s="248" t="s">
        <v>1795</v>
      </c>
      <c r="G2112" s="246"/>
      <c r="H2112" s="249">
        <v>92.796000000000006</v>
      </c>
      <c r="I2112" s="250"/>
      <c r="J2112" s="246"/>
      <c r="K2112" s="246"/>
      <c r="L2112" s="251"/>
      <c r="M2112" s="252"/>
      <c r="N2112" s="253"/>
      <c r="O2112" s="253"/>
      <c r="P2112" s="253"/>
      <c r="Q2112" s="253"/>
      <c r="R2112" s="253"/>
      <c r="S2112" s="253"/>
      <c r="T2112" s="254"/>
      <c r="U2112" s="14"/>
      <c r="V2112" s="14"/>
      <c r="W2112" s="14"/>
      <c r="X2112" s="14"/>
      <c r="Y2112" s="14"/>
      <c r="Z2112" s="14"/>
      <c r="AA2112" s="14"/>
      <c r="AB2112" s="14"/>
      <c r="AC2112" s="14"/>
      <c r="AD2112" s="14"/>
      <c r="AE2112" s="14"/>
      <c r="AT2112" s="255" t="s">
        <v>161</v>
      </c>
      <c r="AU2112" s="255" t="s">
        <v>81</v>
      </c>
      <c r="AV2112" s="14" t="s">
        <v>81</v>
      </c>
      <c r="AW2112" s="14" t="s">
        <v>34</v>
      </c>
      <c r="AX2112" s="14" t="s">
        <v>73</v>
      </c>
      <c r="AY2112" s="255" t="s">
        <v>149</v>
      </c>
    </row>
    <row r="2113" s="15" customFormat="1">
      <c r="A2113" s="15"/>
      <c r="B2113" s="256"/>
      <c r="C2113" s="257"/>
      <c r="D2113" s="236" t="s">
        <v>161</v>
      </c>
      <c r="E2113" s="258" t="s">
        <v>21</v>
      </c>
      <c r="F2113" s="259" t="s">
        <v>164</v>
      </c>
      <c r="G2113" s="257"/>
      <c r="H2113" s="260">
        <v>92.796000000000006</v>
      </c>
      <c r="I2113" s="261"/>
      <c r="J2113" s="257"/>
      <c r="K2113" s="257"/>
      <c r="L2113" s="262"/>
      <c r="M2113" s="263"/>
      <c r="N2113" s="264"/>
      <c r="O2113" s="264"/>
      <c r="P2113" s="264"/>
      <c r="Q2113" s="264"/>
      <c r="R2113" s="264"/>
      <c r="S2113" s="264"/>
      <c r="T2113" s="265"/>
      <c r="U2113" s="15"/>
      <c r="V2113" s="15"/>
      <c r="W2113" s="15"/>
      <c r="X2113" s="15"/>
      <c r="Y2113" s="15"/>
      <c r="Z2113" s="15"/>
      <c r="AA2113" s="15"/>
      <c r="AB2113" s="15"/>
      <c r="AC2113" s="15"/>
      <c r="AD2113" s="15"/>
      <c r="AE2113" s="15"/>
      <c r="AT2113" s="266" t="s">
        <v>161</v>
      </c>
      <c r="AU2113" s="266" t="s">
        <v>81</v>
      </c>
      <c r="AV2113" s="15" t="s">
        <v>157</v>
      </c>
      <c r="AW2113" s="15" t="s">
        <v>34</v>
      </c>
      <c r="AX2113" s="15" t="s">
        <v>77</v>
      </c>
      <c r="AY2113" s="266" t="s">
        <v>149</v>
      </c>
    </row>
    <row r="2114" s="2" customFormat="1" ht="49.05" customHeight="1">
      <c r="A2114" s="41"/>
      <c r="B2114" s="42"/>
      <c r="C2114" s="216" t="s">
        <v>2241</v>
      </c>
      <c r="D2114" s="216" t="s">
        <v>152</v>
      </c>
      <c r="E2114" s="217" t="s">
        <v>2242</v>
      </c>
      <c r="F2114" s="218" t="s">
        <v>2243</v>
      </c>
      <c r="G2114" s="219" t="s">
        <v>155</v>
      </c>
      <c r="H2114" s="220">
        <v>84.609999999999999</v>
      </c>
      <c r="I2114" s="221"/>
      <c r="J2114" s="222">
        <f>ROUND(I2114*H2114,2)</f>
        <v>0</v>
      </c>
      <c r="K2114" s="218" t="s">
        <v>156</v>
      </c>
      <c r="L2114" s="47"/>
      <c r="M2114" s="223" t="s">
        <v>21</v>
      </c>
      <c r="N2114" s="224" t="s">
        <v>44</v>
      </c>
      <c r="O2114" s="87"/>
      <c r="P2114" s="225">
        <f>O2114*H2114</f>
        <v>0</v>
      </c>
      <c r="Q2114" s="225">
        <v>0.015789999999999998</v>
      </c>
      <c r="R2114" s="225">
        <f>Q2114*H2114</f>
        <v>1.3359918999999998</v>
      </c>
      <c r="S2114" s="225">
        <v>0</v>
      </c>
      <c r="T2114" s="226">
        <f>S2114*H2114</f>
        <v>0</v>
      </c>
      <c r="U2114" s="41"/>
      <c r="V2114" s="41"/>
      <c r="W2114" s="41"/>
      <c r="X2114" s="41"/>
      <c r="Y2114" s="41"/>
      <c r="Z2114" s="41"/>
      <c r="AA2114" s="41"/>
      <c r="AB2114" s="41"/>
      <c r="AC2114" s="41"/>
      <c r="AD2114" s="41"/>
      <c r="AE2114" s="41"/>
      <c r="AR2114" s="227" t="s">
        <v>256</v>
      </c>
      <c r="AT2114" s="227" t="s">
        <v>152</v>
      </c>
      <c r="AU2114" s="227" t="s">
        <v>81</v>
      </c>
      <c r="AY2114" s="20" t="s">
        <v>149</v>
      </c>
      <c r="BE2114" s="228">
        <f>IF(N2114="základní",J2114,0)</f>
        <v>0</v>
      </c>
      <c r="BF2114" s="228">
        <f>IF(N2114="snížená",J2114,0)</f>
        <v>0</v>
      </c>
      <c r="BG2114" s="228">
        <f>IF(N2114="zákl. přenesená",J2114,0)</f>
        <v>0</v>
      </c>
      <c r="BH2114" s="228">
        <f>IF(N2114="sníž. přenesená",J2114,0)</f>
        <v>0</v>
      </c>
      <c r="BI2114" s="228">
        <f>IF(N2114="nulová",J2114,0)</f>
        <v>0</v>
      </c>
      <c r="BJ2114" s="20" t="s">
        <v>77</v>
      </c>
      <c r="BK2114" s="228">
        <f>ROUND(I2114*H2114,2)</f>
        <v>0</v>
      </c>
      <c r="BL2114" s="20" t="s">
        <v>256</v>
      </c>
      <c r="BM2114" s="227" t="s">
        <v>2244</v>
      </c>
    </row>
    <row r="2115" s="2" customFormat="1">
      <c r="A2115" s="41"/>
      <c r="B2115" s="42"/>
      <c r="C2115" s="43"/>
      <c r="D2115" s="229" t="s">
        <v>159</v>
      </c>
      <c r="E2115" s="43"/>
      <c r="F2115" s="230" t="s">
        <v>2245</v>
      </c>
      <c r="G2115" s="43"/>
      <c r="H2115" s="43"/>
      <c r="I2115" s="231"/>
      <c r="J2115" s="43"/>
      <c r="K2115" s="43"/>
      <c r="L2115" s="47"/>
      <c r="M2115" s="232"/>
      <c r="N2115" s="233"/>
      <c r="O2115" s="87"/>
      <c r="P2115" s="87"/>
      <c r="Q2115" s="87"/>
      <c r="R2115" s="87"/>
      <c r="S2115" s="87"/>
      <c r="T2115" s="88"/>
      <c r="U2115" s="41"/>
      <c r="V2115" s="41"/>
      <c r="W2115" s="41"/>
      <c r="X2115" s="41"/>
      <c r="Y2115" s="41"/>
      <c r="Z2115" s="41"/>
      <c r="AA2115" s="41"/>
      <c r="AB2115" s="41"/>
      <c r="AC2115" s="41"/>
      <c r="AD2115" s="41"/>
      <c r="AE2115" s="41"/>
      <c r="AT2115" s="20" t="s">
        <v>159</v>
      </c>
      <c r="AU2115" s="20" t="s">
        <v>81</v>
      </c>
    </row>
    <row r="2116" s="13" customFormat="1">
      <c r="A2116" s="13"/>
      <c r="B2116" s="234"/>
      <c r="C2116" s="235"/>
      <c r="D2116" s="236" t="s">
        <v>161</v>
      </c>
      <c r="E2116" s="237" t="s">
        <v>21</v>
      </c>
      <c r="F2116" s="238" t="s">
        <v>2019</v>
      </c>
      <c r="G2116" s="235"/>
      <c r="H2116" s="237" t="s">
        <v>21</v>
      </c>
      <c r="I2116" s="239"/>
      <c r="J2116" s="235"/>
      <c r="K2116" s="235"/>
      <c r="L2116" s="240"/>
      <c r="M2116" s="241"/>
      <c r="N2116" s="242"/>
      <c r="O2116" s="242"/>
      <c r="P2116" s="242"/>
      <c r="Q2116" s="242"/>
      <c r="R2116" s="242"/>
      <c r="S2116" s="242"/>
      <c r="T2116" s="243"/>
      <c r="U2116" s="13"/>
      <c r="V2116" s="13"/>
      <c r="W2116" s="13"/>
      <c r="X2116" s="13"/>
      <c r="Y2116" s="13"/>
      <c r="Z2116" s="13"/>
      <c r="AA2116" s="13"/>
      <c r="AB2116" s="13"/>
      <c r="AC2116" s="13"/>
      <c r="AD2116" s="13"/>
      <c r="AE2116" s="13"/>
      <c r="AT2116" s="244" t="s">
        <v>161</v>
      </c>
      <c r="AU2116" s="244" t="s">
        <v>81</v>
      </c>
      <c r="AV2116" s="13" t="s">
        <v>77</v>
      </c>
      <c r="AW2116" s="13" t="s">
        <v>34</v>
      </c>
      <c r="AX2116" s="13" t="s">
        <v>73</v>
      </c>
      <c r="AY2116" s="244" t="s">
        <v>149</v>
      </c>
    </row>
    <row r="2117" s="13" customFormat="1">
      <c r="A2117" s="13"/>
      <c r="B2117" s="234"/>
      <c r="C2117" s="235"/>
      <c r="D2117" s="236" t="s">
        <v>161</v>
      </c>
      <c r="E2117" s="237" t="s">
        <v>21</v>
      </c>
      <c r="F2117" s="238" t="s">
        <v>2022</v>
      </c>
      <c r="G2117" s="235"/>
      <c r="H2117" s="237" t="s">
        <v>21</v>
      </c>
      <c r="I2117" s="239"/>
      <c r="J2117" s="235"/>
      <c r="K2117" s="235"/>
      <c r="L2117" s="240"/>
      <c r="M2117" s="241"/>
      <c r="N2117" s="242"/>
      <c r="O2117" s="242"/>
      <c r="P2117" s="242"/>
      <c r="Q2117" s="242"/>
      <c r="R2117" s="242"/>
      <c r="S2117" s="242"/>
      <c r="T2117" s="243"/>
      <c r="U2117" s="13"/>
      <c r="V2117" s="13"/>
      <c r="W2117" s="13"/>
      <c r="X2117" s="13"/>
      <c r="Y2117" s="13"/>
      <c r="Z2117" s="13"/>
      <c r="AA2117" s="13"/>
      <c r="AB2117" s="13"/>
      <c r="AC2117" s="13"/>
      <c r="AD2117" s="13"/>
      <c r="AE2117" s="13"/>
      <c r="AT2117" s="244" t="s">
        <v>161</v>
      </c>
      <c r="AU2117" s="244" t="s">
        <v>81</v>
      </c>
      <c r="AV2117" s="13" t="s">
        <v>77</v>
      </c>
      <c r="AW2117" s="13" t="s">
        <v>34</v>
      </c>
      <c r="AX2117" s="13" t="s">
        <v>73</v>
      </c>
      <c r="AY2117" s="244" t="s">
        <v>149</v>
      </c>
    </row>
    <row r="2118" s="14" customFormat="1">
      <c r="A2118" s="14"/>
      <c r="B2118" s="245"/>
      <c r="C2118" s="246"/>
      <c r="D2118" s="236" t="s">
        <v>161</v>
      </c>
      <c r="E2118" s="247" t="s">
        <v>21</v>
      </c>
      <c r="F2118" s="248" t="s">
        <v>2023</v>
      </c>
      <c r="G2118" s="246"/>
      <c r="H2118" s="249">
        <v>57.195</v>
      </c>
      <c r="I2118" s="250"/>
      <c r="J2118" s="246"/>
      <c r="K2118" s="246"/>
      <c r="L2118" s="251"/>
      <c r="M2118" s="252"/>
      <c r="N2118" s="253"/>
      <c r="O2118" s="253"/>
      <c r="P2118" s="253"/>
      <c r="Q2118" s="253"/>
      <c r="R2118" s="253"/>
      <c r="S2118" s="253"/>
      <c r="T2118" s="254"/>
      <c r="U2118" s="14"/>
      <c r="V2118" s="14"/>
      <c r="W2118" s="14"/>
      <c r="X2118" s="14"/>
      <c r="Y2118" s="14"/>
      <c r="Z2118" s="14"/>
      <c r="AA2118" s="14"/>
      <c r="AB2118" s="14"/>
      <c r="AC2118" s="14"/>
      <c r="AD2118" s="14"/>
      <c r="AE2118" s="14"/>
      <c r="AT2118" s="255" t="s">
        <v>161</v>
      </c>
      <c r="AU2118" s="255" t="s">
        <v>81</v>
      </c>
      <c r="AV2118" s="14" t="s">
        <v>81</v>
      </c>
      <c r="AW2118" s="14" t="s">
        <v>34</v>
      </c>
      <c r="AX2118" s="14" t="s">
        <v>73</v>
      </c>
      <c r="AY2118" s="255" t="s">
        <v>149</v>
      </c>
    </row>
    <row r="2119" s="13" customFormat="1">
      <c r="A2119" s="13"/>
      <c r="B2119" s="234"/>
      <c r="C2119" s="235"/>
      <c r="D2119" s="236" t="s">
        <v>161</v>
      </c>
      <c r="E2119" s="237" t="s">
        <v>21</v>
      </c>
      <c r="F2119" s="238" t="s">
        <v>2246</v>
      </c>
      <c r="G2119" s="235"/>
      <c r="H2119" s="237" t="s">
        <v>21</v>
      </c>
      <c r="I2119" s="239"/>
      <c r="J2119" s="235"/>
      <c r="K2119" s="235"/>
      <c r="L2119" s="240"/>
      <c r="M2119" s="241"/>
      <c r="N2119" s="242"/>
      <c r="O2119" s="242"/>
      <c r="P2119" s="242"/>
      <c r="Q2119" s="242"/>
      <c r="R2119" s="242"/>
      <c r="S2119" s="242"/>
      <c r="T2119" s="243"/>
      <c r="U2119" s="13"/>
      <c r="V2119" s="13"/>
      <c r="W2119" s="13"/>
      <c r="X2119" s="13"/>
      <c r="Y2119" s="13"/>
      <c r="Z2119" s="13"/>
      <c r="AA2119" s="13"/>
      <c r="AB2119" s="13"/>
      <c r="AC2119" s="13"/>
      <c r="AD2119" s="13"/>
      <c r="AE2119" s="13"/>
      <c r="AT2119" s="244" t="s">
        <v>161</v>
      </c>
      <c r="AU2119" s="244" t="s">
        <v>81</v>
      </c>
      <c r="AV2119" s="13" t="s">
        <v>77</v>
      </c>
      <c r="AW2119" s="13" t="s">
        <v>34</v>
      </c>
      <c r="AX2119" s="13" t="s">
        <v>73</v>
      </c>
      <c r="AY2119" s="244" t="s">
        <v>149</v>
      </c>
    </row>
    <row r="2120" s="13" customFormat="1">
      <c r="A2120" s="13"/>
      <c r="B2120" s="234"/>
      <c r="C2120" s="235"/>
      <c r="D2120" s="236" t="s">
        <v>161</v>
      </c>
      <c r="E2120" s="237" t="s">
        <v>21</v>
      </c>
      <c r="F2120" s="238" t="s">
        <v>2247</v>
      </c>
      <c r="G2120" s="235"/>
      <c r="H2120" s="237" t="s">
        <v>21</v>
      </c>
      <c r="I2120" s="239"/>
      <c r="J2120" s="235"/>
      <c r="K2120" s="235"/>
      <c r="L2120" s="240"/>
      <c r="M2120" s="241"/>
      <c r="N2120" s="242"/>
      <c r="O2120" s="242"/>
      <c r="P2120" s="242"/>
      <c r="Q2120" s="242"/>
      <c r="R2120" s="242"/>
      <c r="S2120" s="242"/>
      <c r="T2120" s="243"/>
      <c r="U2120" s="13"/>
      <c r="V2120" s="13"/>
      <c r="W2120" s="13"/>
      <c r="X2120" s="13"/>
      <c r="Y2120" s="13"/>
      <c r="Z2120" s="13"/>
      <c r="AA2120" s="13"/>
      <c r="AB2120" s="13"/>
      <c r="AC2120" s="13"/>
      <c r="AD2120" s="13"/>
      <c r="AE2120" s="13"/>
      <c r="AT2120" s="244" t="s">
        <v>161</v>
      </c>
      <c r="AU2120" s="244" t="s">
        <v>81</v>
      </c>
      <c r="AV2120" s="13" t="s">
        <v>77</v>
      </c>
      <c r="AW2120" s="13" t="s">
        <v>34</v>
      </c>
      <c r="AX2120" s="13" t="s">
        <v>73</v>
      </c>
      <c r="AY2120" s="244" t="s">
        <v>149</v>
      </c>
    </row>
    <row r="2121" s="14" customFormat="1">
      <c r="A2121" s="14"/>
      <c r="B2121" s="245"/>
      <c r="C2121" s="246"/>
      <c r="D2121" s="236" t="s">
        <v>161</v>
      </c>
      <c r="E2121" s="247" t="s">
        <v>21</v>
      </c>
      <c r="F2121" s="248" t="s">
        <v>2248</v>
      </c>
      <c r="G2121" s="246"/>
      <c r="H2121" s="249">
        <v>10.640000000000001</v>
      </c>
      <c r="I2121" s="250"/>
      <c r="J2121" s="246"/>
      <c r="K2121" s="246"/>
      <c r="L2121" s="251"/>
      <c r="M2121" s="252"/>
      <c r="N2121" s="253"/>
      <c r="O2121" s="253"/>
      <c r="P2121" s="253"/>
      <c r="Q2121" s="253"/>
      <c r="R2121" s="253"/>
      <c r="S2121" s="253"/>
      <c r="T2121" s="254"/>
      <c r="U2121" s="14"/>
      <c r="V2121" s="14"/>
      <c r="W2121" s="14"/>
      <c r="X2121" s="14"/>
      <c r="Y2121" s="14"/>
      <c r="Z2121" s="14"/>
      <c r="AA2121" s="14"/>
      <c r="AB2121" s="14"/>
      <c r="AC2121" s="14"/>
      <c r="AD2121" s="14"/>
      <c r="AE2121" s="14"/>
      <c r="AT2121" s="255" t="s">
        <v>161</v>
      </c>
      <c r="AU2121" s="255" t="s">
        <v>81</v>
      </c>
      <c r="AV2121" s="14" t="s">
        <v>81</v>
      </c>
      <c r="AW2121" s="14" t="s">
        <v>34</v>
      </c>
      <c r="AX2121" s="14" t="s">
        <v>73</v>
      </c>
      <c r="AY2121" s="255" t="s">
        <v>149</v>
      </c>
    </row>
    <row r="2122" s="13" customFormat="1">
      <c r="A2122" s="13"/>
      <c r="B2122" s="234"/>
      <c r="C2122" s="235"/>
      <c r="D2122" s="236" t="s">
        <v>161</v>
      </c>
      <c r="E2122" s="237" t="s">
        <v>21</v>
      </c>
      <c r="F2122" s="238" t="s">
        <v>2249</v>
      </c>
      <c r="G2122" s="235"/>
      <c r="H2122" s="237" t="s">
        <v>21</v>
      </c>
      <c r="I2122" s="239"/>
      <c r="J2122" s="235"/>
      <c r="K2122" s="235"/>
      <c r="L2122" s="240"/>
      <c r="M2122" s="241"/>
      <c r="N2122" s="242"/>
      <c r="O2122" s="242"/>
      <c r="P2122" s="242"/>
      <c r="Q2122" s="242"/>
      <c r="R2122" s="242"/>
      <c r="S2122" s="242"/>
      <c r="T2122" s="243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T2122" s="244" t="s">
        <v>161</v>
      </c>
      <c r="AU2122" s="244" t="s">
        <v>81</v>
      </c>
      <c r="AV2122" s="13" t="s">
        <v>77</v>
      </c>
      <c r="AW2122" s="13" t="s">
        <v>34</v>
      </c>
      <c r="AX2122" s="13" t="s">
        <v>73</v>
      </c>
      <c r="AY2122" s="244" t="s">
        <v>149</v>
      </c>
    </row>
    <row r="2123" s="14" customFormat="1">
      <c r="A2123" s="14"/>
      <c r="B2123" s="245"/>
      <c r="C2123" s="246"/>
      <c r="D2123" s="236" t="s">
        <v>161</v>
      </c>
      <c r="E2123" s="247" t="s">
        <v>21</v>
      </c>
      <c r="F2123" s="248" t="s">
        <v>2250</v>
      </c>
      <c r="G2123" s="246"/>
      <c r="H2123" s="249">
        <v>15.539999999999999</v>
      </c>
      <c r="I2123" s="250"/>
      <c r="J2123" s="246"/>
      <c r="K2123" s="246"/>
      <c r="L2123" s="251"/>
      <c r="M2123" s="252"/>
      <c r="N2123" s="253"/>
      <c r="O2123" s="253"/>
      <c r="P2123" s="253"/>
      <c r="Q2123" s="253"/>
      <c r="R2123" s="253"/>
      <c r="S2123" s="253"/>
      <c r="T2123" s="254"/>
      <c r="U2123" s="14"/>
      <c r="V2123" s="14"/>
      <c r="W2123" s="14"/>
      <c r="X2123" s="14"/>
      <c r="Y2123" s="14"/>
      <c r="Z2123" s="14"/>
      <c r="AA2123" s="14"/>
      <c r="AB2123" s="14"/>
      <c r="AC2123" s="14"/>
      <c r="AD2123" s="14"/>
      <c r="AE2123" s="14"/>
      <c r="AT2123" s="255" t="s">
        <v>161</v>
      </c>
      <c r="AU2123" s="255" t="s">
        <v>81</v>
      </c>
      <c r="AV2123" s="14" t="s">
        <v>81</v>
      </c>
      <c r="AW2123" s="14" t="s">
        <v>34</v>
      </c>
      <c r="AX2123" s="14" t="s">
        <v>73</v>
      </c>
      <c r="AY2123" s="255" t="s">
        <v>149</v>
      </c>
    </row>
    <row r="2124" s="13" customFormat="1">
      <c r="A2124" s="13"/>
      <c r="B2124" s="234"/>
      <c r="C2124" s="235"/>
      <c r="D2124" s="236" t="s">
        <v>161</v>
      </c>
      <c r="E2124" s="237" t="s">
        <v>21</v>
      </c>
      <c r="F2124" s="238" t="s">
        <v>2251</v>
      </c>
      <c r="G2124" s="235"/>
      <c r="H2124" s="237" t="s">
        <v>21</v>
      </c>
      <c r="I2124" s="239"/>
      <c r="J2124" s="235"/>
      <c r="K2124" s="235"/>
      <c r="L2124" s="240"/>
      <c r="M2124" s="241"/>
      <c r="N2124" s="242"/>
      <c r="O2124" s="242"/>
      <c r="P2124" s="242"/>
      <c r="Q2124" s="242"/>
      <c r="R2124" s="242"/>
      <c r="S2124" s="242"/>
      <c r="T2124" s="243"/>
      <c r="U2124" s="13"/>
      <c r="V2124" s="13"/>
      <c r="W2124" s="13"/>
      <c r="X2124" s="13"/>
      <c r="Y2124" s="13"/>
      <c r="Z2124" s="13"/>
      <c r="AA2124" s="13"/>
      <c r="AB2124" s="13"/>
      <c r="AC2124" s="13"/>
      <c r="AD2124" s="13"/>
      <c r="AE2124" s="13"/>
      <c r="AT2124" s="244" t="s">
        <v>161</v>
      </c>
      <c r="AU2124" s="244" t="s">
        <v>81</v>
      </c>
      <c r="AV2124" s="13" t="s">
        <v>77</v>
      </c>
      <c r="AW2124" s="13" t="s">
        <v>34</v>
      </c>
      <c r="AX2124" s="13" t="s">
        <v>73</v>
      </c>
      <c r="AY2124" s="244" t="s">
        <v>149</v>
      </c>
    </row>
    <row r="2125" s="14" customFormat="1">
      <c r="A2125" s="14"/>
      <c r="B2125" s="245"/>
      <c r="C2125" s="246"/>
      <c r="D2125" s="236" t="s">
        <v>161</v>
      </c>
      <c r="E2125" s="247" t="s">
        <v>21</v>
      </c>
      <c r="F2125" s="248" t="s">
        <v>2252</v>
      </c>
      <c r="G2125" s="246"/>
      <c r="H2125" s="249">
        <v>1.2350000000000001</v>
      </c>
      <c r="I2125" s="250"/>
      <c r="J2125" s="246"/>
      <c r="K2125" s="246"/>
      <c r="L2125" s="251"/>
      <c r="M2125" s="252"/>
      <c r="N2125" s="253"/>
      <c r="O2125" s="253"/>
      <c r="P2125" s="253"/>
      <c r="Q2125" s="253"/>
      <c r="R2125" s="253"/>
      <c r="S2125" s="253"/>
      <c r="T2125" s="254"/>
      <c r="U2125" s="14"/>
      <c r="V2125" s="14"/>
      <c r="W2125" s="14"/>
      <c r="X2125" s="14"/>
      <c r="Y2125" s="14"/>
      <c r="Z2125" s="14"/>
      <c r="AA2125" s="14"/>
      <c r="AB2125" s="14"/>
      <c r="AC2125" s="14"/>
      <c r="AD2125" s="14"/>
      <c r="AE2125" s="14"/>
      <c r="AT2125" s="255" t="s">
        <v>161</v>
      </c>
      <c r="AU2125" s="255" t="s">
        <v>81</v>
      </c>
      <c r="AV2125" s="14" t="s">
        <v>81</v>
      </c>
      <c r="AW2125" s="14" t="s">
        <v>34</v>
      </c>
      <c r="AX2125" s="14" t="s">
        <v>73</v>
      </c>
      <c r="AY2125" s="255" t="s">
        <v>149</v>
      </c>
    </row>
    <row r="2126" s="15" customFormat="1">
      <c r="A2126" s="15"/>
      <c r="B2126" s="256"/>
      <c r="C2126" s="257"/>
      <c r="D2126" s="236" t="s">
        <v>161</v>
      </c>
      <c r="E2126" s="258" t="s">
        <v>21</v>
      </c>
      <c r="F2126" s="259" t="s">
        <v>164</v>
      </c>
      <c r="G2126" s="257"/>
      <c r="H2126" s="260">
        <v>84.609999999999999</v>
      </c>
      <c r="I2126" s="261"/>
      <c r="J2126" s="257"/>
      <c r="K2126" s="257"/>
      <c r="L2126" s="262"/>
      <c r="M2126" s="263"/>
      <c r="N2126" s="264"/>
      <c r="O2126" s="264"/>
      <c r="P2126" s="264"/>
      <c r="Q2126" s="264"/>
      <c r="R2126" s="264"/>
      <c r="S2126" s="264"/>
      <c r="T2126" s="265"/>
      <c r="U2126" s="15"/>
      <c r="V2126" s="15"/>
      <c r="W2126" s="15"/>
      <c r="X2126" s="15"/>
      <c r="Y2126" s="15"/>
      <c r="Z2126" s="15"/>
      <c r="AA2126" s="15"/>
      <c r="AB2126" s="15"/>
      <c r="AC2126" s="15"/>
      <c r="AD2126" s="15"/>
      <c r="AE2126" s="15"/>
      <c r="AT2126" s="266" t="s">
        <v>161</v>
      </c>
      <c r="AU2126" s="266" t="s">
        <v>81</v>
      </c>
      <c r="AV2126" s="15" t="s">
        <v>157</v>
      </c>
      <c r="AW2126" s="15" t="s">
        <v>34</v>
      </c>
      <c r="AX2126" s="15" t="s">
        <v>77</v>
      </c>
      <c r="AY2126" s="266" t="s">
        <v>149</v>
      </c>
    </row>
    <row r="2127" s="2" customFormat="1" ht="37.8" customHeight="1">
      <c r="A2127" s="41"/>
      <c r="B2127" s="42"/>
      <c r="C2127" s="216" t="s">
        <v>2253</v>
      </c>
      <c r="D2127" s="216" t="s">
        <v>152</v>
      </c>
      <c r="E2127" s="217" t="s">
        <v>2254</v>
      </c>
      <c r="F2127" s="218" t="s">
        <v>2255</v>
      </c>
      <c r="G2127" s="219" t="s">
        <v>327</v>
      </c>
      <c r="H2127" s="220">
        <v>8.4710000000000001</v>
      </c>
      <c r="I2127" s="221"/>
      <c r="J2127" s="222">
        <f>ROUND(I2127*H2127,2)</f>
        <v>0</v>
      </c>
      <c r="K2127" s="218" t="s">
        <v>156</v>
      </c>
      <c r="L2127" s="47"/>
      <c r="M2127" s="223" t="s">
        <v>21</v>
      </c>
      <c r="N2127" s="224" t="s">
        <v>44</v>
      </c>
      <c r="O2127" s="87"/>
      <c r="P2127" s="225">
        <f>O2127*H2127</f>
        <v>0</v>
      </c>
      <c r="Q2127" s="225">
        <v>0.022839999999999999</v>
      </c>
      <c r="R2127" s="225">
        <f>Q2127*H2127</f>
        <v>0.19347764000000001</v>
      </c>
      <c r="S2127" s="225">
        <v>0</v>
      </c>
      <c r="T2127" s="226">
        <f>S2127*H2127</f>
        <v>0</v>
      </c>
      <c r="U2127" s="41"/>
      <c r="V2127" s="41"/>
      <c r="W2127" s="41"/>
      <c r="X2127" s="41"/>
      <c r="Y2127" s="41"/>
      <c r="Z2127" s="41"/>
      <c r="AA2127" s="41"/>
      <c r="AB2127" s="41"/>
      <c r="AC2127" s="41"/>
      <c r="AD2127" s="41"/>
      <c r="AE2127" s="41"/>
      <c r="AR2127" s="227" t="s">
        <v>256</v>
      </c>
      <c r="AT2127" s="227" t="s">
        <v>152</v>
      </c>
      <c r="AU2127" s="227" t="s">
        <v>81</v>
      </c>
      <c r="AY2127" s="20" t="s">
        <v>149</v>
      </c>
      <c r="BE2127" s="228">
        <f>IF(N2127="základní",J2127,0)</f>
        <v>0</v>
      </c>
      <c r="BF2127" s="228">
        <f>IF(N2127="snížená",J2127,0)</f>
        <v>0</v>
      </c>
      <c r="BG2127" s="228">
        <f>IF(N2127="zákl. přenesená",J2127,0)</f>
        <v>0</v>
      </c>
      <c r="BH2127" s="228">
        <f>IF(N2127="sníž. přenesená",J2127,0)</f>
        <v>0</v>
      </c>
      <c r="BI2127" s="228">
        <f>IF(N2127="nulová",J2127,0)</f>
        <v>0</v>
      </c>
      <c r="BJ2127" s="20" t="s">
        <v>77</v>
      </c>
      <c r="BK2127" s="228">
        <f>ROUND(I2127*H2127,2)</f>
        <v>0</v>
      </c>
      <c r="BL2127" s="20" t="s">
        <v>256</v>
      </c>
      <c r="BM2127" s="227" t="s">
        <v>2256</v>
      </c>
    </row>
    <row r="2128" s="2" customFormat="1">
      <c r="A2128" s="41"/>
      <c r="B2128" s="42"/>
      <c r="C2128" s="43"/>
      <c r="D2128" s="229" t="s">
        <v>159</v>
      </c>
      <c r="E2128" s="43"/>
      <c r="F2128" s="230" t="s">
        <v>2257</v>
      </c>
      <c r="G2128" s="43"/>
      <c r="H2128" s="43"/>
      <c r="I2128" s="231"/>
      <c r="J2128" s="43"/>
      <c r="K2128" s="43"/>
      <c r="L2128" s="47"/>
      <c r="M2128" s="232"/>
      <c r="N2128" s="233"/>
      <c r="O2128" s="87"/>
      <c r="P2128" s="87"/>
      <c r="Q2128" s="87"/>
      <c r="R2128" s="87"/>
      <c r="S2128" s="87"/>
      <c r="T2128" s="88"/>
      <c r="U2128" s="41"/>
      <c r="V2128" s="41"/>
      <c r="W2128" s="41"/>
      <c r="X2128" s="41"/>
      <c r="Y2128" s="41"/>
      <c r="Z2128" s="41"/>
      <c r="AA2128" s="41"/>
      <c r="AB2128" s="41"/>
      <c r="AC2128" s="41"/>
      <c r="AD2128" s="41"/>
      <c r="AE2128" s="41"/>
      <c r="AT2128" s="20" t="s">
        <v>159</v>
      </c>
      <c r="AU2128" s="20" t="s">
        <v>81</v>
      </c>
    </row>
    <row r="2129" s="14" customFormat="1">
      <c r="A2129" s="14"/>
      <c r="B2129" s="245"/>
      <c r="C2129" s="246"/>
      <c r="D2129" s="236" t="s">
        <v>161</v>
      </c>
      <c r="E2129" s="247" t="s">
        <v>21</v>
      </c>
      <c r="F2129" s="248" t="s">
        <v>2258</v>
      </c>
      <c r="G2129" s="246"/>
      <c r="H2129" s="249">
        <v>3.7559999999999998</v>
      </c>
      <c r="I2129" s="250"/>
      <c r="J2129" s="246"/>
      <c r="K2129" s="246"/>
      <c r="L2129" s="251"/>
      <c r="M2129" s="252"/>
      <c r="N2129" s="253"/>
      <c r="O2129" s="253"/>
      <c r="P2129" s="253"/>
      <c r="Q2129" s="253"/>
      <c r="R2129" s="253"/>
      <c r="S2129" s="253"/>
      <c r="T2129" s="254"/>
      <c r="U2129" s="14"/>
      <c r="V2129" s="14"/>
      <c r="W2129" s="14"/>
      <c r="X2129" s="14"/>
      <c r="Y2129" s="14"/>
      <c r="Z2129" s="14"/>
      <c r="AA2129" s="14"/>
      <c r="AB2129" s="14"/>
      <c r="AC2129" s="14"/>
      <c r="AD2129" s="14"/>
      <c r="AE2129" s="14"/>
      <c r="AT2129" s="255" t="s">
        <v>161</v>
      </c>
      <c r="AU2129" s="255" t="s">
        <v>81</v>
      </c>
      <c r="AV2129" s="14" t="s">
        <v>81</v>
      </c>
      <c r="AW2129" s="14" t="s">
        <v>34</v>
      </c>
      <c r="AX2129" s="14" t="s">
        <v>73</v>
      </c>
      <c r="AY2129" s="255" t="s">
        <v>149</v>
      </c>
    </row>
    <row r="2130" s="14" customFormat="1">
      <c r="A2130" s="14"/>
      <c r="B2130" s="245"/>
      <c r="C2130" s="246"/>
      <c r="D2130" s="236" t="s">
        <v>161</v>
      </c>
      <c r="E2130" s="247" t="s">
        <v>21</v>
      </c>
      <c r="F2130" s="248" t="s">
        <v>2259</v>
      </c>
      <c r="G2130" s="246"/>
      <c r="H2130" s="249">
        <v>4.7149999999999999</v>
      </c>
      <c r="I2130" s="250"/>
      <c r="J2130" s="246"/>
      <c r="K2130" s="246"/>
      <c r="L2130" s="251"/>
      <c r="M2130" s="252"/>
      <c r="N2130" s="253"/>
      <c r="O2130" s="253"/>
      <c r="P2130" s="253"/>
      <c r="Q2130" s="253"/>
      <c r="R2130" s="253"/>
      <c r="S2130" s="253"/>
      <c r="T2130" s="254"/>
      <c r="U2130" s="14"/>
      <c r="V2130" s="14"/>
      <c r="W2130" s="14"/>
      <c r="X2130" s="14"/>
      <c r="Y2130" s="14"/>
      <c r="Z2130" s="14"/>
      <c r="AA2130" s="14"/>
      <c r="AB2130" s="14"/>
      <c r="AC2130" s="14"/>
      <c r="AD2130" s="14"/>
      <c r="AE2130" s="14"/>
      <c r="AT2130" s="255" t="s">
        <v>161</v>
      </c>
      <c r="AU2130" s="255" t="s">
        <v>81</v>
      </c>
      <c r="AV2130" s="14" t="s">
        <v>81</v>
      </c>
      <c r="AW2130" s="14" t="s">
        <v>34</v>
      </c>
      <c r="AX2130" s="14" t="s">
        <v>73</v>
      </c>
      <c r="AY2130" s="255" t="s">
        <v>149</v>
      </c>
    </row>
    <row r="2131" s="15" customFormat="1">
      <c r="A2131" s="15"/>
      <c r="B2131" s="256"/>
      <c r="C2131" s="257"/>
      <c r="D2131" s="236" t="s">
        <v>161</v>
      </c>
      <c r="E2131" s="258" t="s">
        <v>21</v>
      </c>
      <c r="F2131" s="259" t="s">
        <v>164</v>
      </c>
      <c r="G2131" s="257"/>
      <c r="H2131" s="260">
        <v>8.4710000000000001</v>
      </c>
      <c r="I2131" s="261"/>
      <c r="J2131" s="257"/>
      <c r="K2131" s="257"/>
      <c r="L2131" s="262"/>
      <c r="M2131" s="263"/>
      <c r="N2131" s="264"/>
      <c r="O2131" s="264"/>
      <c r="P2131" s="264"/>
      <c r="Q2131" s="264"/>
      <c r="R2131" s="264"/>
      <c r="S2131" s="264"/>
      <c r="T2131" s="265"/>
      <c r="U2131" s="15"/>
      <c r="V2131" s="15"/>
      <c r="W2131" s="15"/>
      <c r="X2131" s="15"/>
      <c r="Y2131" s="15"/>
      <c r="Z2131" s="15"/>
      <c r="AA2131" s="15"/>
      <c r="AB2131" s="15"/>
      <c r="AC2131" s="15"/>
      <c r="AD2131" s="15"/>
      <c r="AE2131" s="15"/>
      <c r="AT2131" s="266" t="s">
        <v>161</v>
      </c>
      <c r="AU2131" s="266" t="s">
        <v>81</v>
      </c>
      <c r="AV2131" s="15" t="s">
        <v>157</v>
      </c>
      <c r="AW2131" s="15" t="s">
        <v>34</v>
      </c>
      <c r="AX2131" s="15" t="s">
        <v>77</v>
      </c>
      <c r="AY2131" s="266" t="s">
        <v>149</v>
      </c>
    </row>
    <row r="2132" s="2" customFormat="1" ht="37.8" customHeight="1">
      <c r="A2132" s="41"/>
      <c r="B2132" s="42"/>
      <c r="C2132" s="216" t="s">
        <v>2260</v>
      </c>
      <c r="D2132" s="216" t="s">
        <v>152</v>
      </c>
      <c r="E2132" s="217" t="s">
        <v>2261</v>
      </c>
      <c r="F2132" s="218" t="s">
        <v>2262</v>
      </c>
      <c r="G2132" s="219" t="s">
        <v>155</v>
      </c>
      <c r="H2132" s="220">
        <v>8</v>
      </c>
      <c r="I2132" s="221"/>
      <c r="J2132" s="222">
        <f>ROUND(I2132*H2132,2)</f>
        <v>0</v>
      </c>
      <c r="K2132" s="218" t="s">
        <v>21</v>
      </c>
      <c r="L2132" s="47"/>
      <c r="M2132" s="223" t="s">
        <v>21</v>
      </c>
      <c r="N2132" s="224" t="s">
        <v>44</v>
      </c>
      <c r="O2132" s="87"/>
      <c r="P2132" s="225">
        <f>O2132*H2132</f>
        <v>0</v>
      </c>
      <c r="Q2132" s="225">
        <v>0.014200000000000001</v>
      </c>
      <c r="R2132" s="225">
        <f>Q2132*H2132</f>
        <v>0.11360000000000001</v>
      </c>
      <c r="S2132" s="225">
        <v>0</v>
      </c>
      <c r="T2132" s="226">
        <f>S2132*H2132</f>
        <v>0</v>
      </c>
      <c r="U2132" s="41"/>
      <c r="V2132" s="41"/>
      <c r="W2132" s="41"/>
      <c r="X2132" s="41"/>
      <c r="Y2132" s="41"/>
      <c r="Z2132" s="41"/>
      <c r="AA2132" s="41"/>
      <c r="AB2132" s="41"/>
      <c r="AC2132" s="41"/>
      <c r="AD2132" s="41"/>
      <c r="AE2132" s="41"/>
      <c r="AR2132" s="227" t="s">
        <v>256</v>
      </c>
      <c r="AT2132" s="227" t="s">
        <v>152</v>
      </c>
      <c r="AU2132" s="227" t="s">
        <v>81</v>
      </c>
      <c r="AY2132" s="20" t="s">
        <v>149</v>
      </c>
      <c r="BE2132" s="228">
        <f>IF(N2132="základní",J2132,0)</f>
        <v>0</v>
      </c>
      <c r="BF2132" s="228">
        <f>IF(N2132="snížená",J2132,0)</f>
        <v>0</v>
      </c>
      <c r="BG2132" s="228">
        <f>IF(N2132="zákl. přenesená",J2132,0)</f>
        <v>0</v>
      </c>
      <c r="BH2132" s="228">
        <f>IF(N2132="sníž. přenesená",J2132,0)</f>
        <v>0</v>
      </c>
      <c r="BI2132" s="228">
        <f>IF(N2132="nulová",J2132,0)</f>
        <v>0</v>
      </c>
      <c r="BJ2132" s="20" t="s">
        <v>77</v>
      </c>
      <c r="BK2132" s="228">
        <f>ROUND(I2132*H2132,2)</f>
        <v>0</v>
      </c>
      <c r="BL2132" s="20" t="s">
        <v>256</v>
      </c>
      <c r="BM2132" s="227" t="s">
        <v>2263</v>
      </c>
    </row>
    <row r="2133" s="13" customFormat="1">
      <c r="A2133" s="13"/>
      <c r="B2133" s="234"/>
      <c r="C2133" s="235"/>
      <c r="D2133" s="236" t="s">
        <v>161</v>
      </c>
      <c r="E2133" s="237" t="s">
        <v>21</v>
      </c>
      <c r="F2133" s="238" t="s">
        <v>2149</v>
      </c>
      <c r="G2133" s="235"/>
      <c r="H2133" s="237" t="s">
        <v>21</v>
      </c>
      <c r="I2133" s="239"/>
      <c r="J2133" s="235"/>
      <c r="K2133" s="235"/>
      <c r="L2133" s="240"/>
      <c r="M2133" s="241"/>
      <c r="N2133" s="242"/>
      <c r="O2133" s="242"/>
      <c r="P2133" s="242"/>
      <c r="Q2133" s="242"/>
      <c r="R2133" s="242"/>
      <c r="S2133" s="242"/>
      <c r="T2133" s="243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T2133" s="244" t="s">
        <v>161</v>
      </c>
      <c r="AU2133" s="244" t="s">
        <v>81</v>
      </c>
      <c r="AV2133" s="13" t="s">
        <v>77</v>
      </c>
      <c r="AW2133" s="13" t="s">
        <v>34</v>
      </c>
      <c r="AX2133" s="13" t="s">
        <v>73</v>
      </c>
      <c r="AY2133" s="244" t="s">
        <v>149</v>
      </c>
    </row>
    <row r="2134" s="14" customFormat="1">
      <c r="A2134" s="14"/>
      <c r="B2134" s="245"/>
      <c r="C2134" s="246"/>
      <c r="D2134" s="236" t="s">
        <v>161</v>
      </c>
      <c r="E2134" s="247" t="s">
        <v>21</v>
      </c>
      <c r="F2134" s="248" t="s">
        <v>2264</v>
      </c>
      <c r="G2134" s="246"/>
      <c r="H2134" s="249">
        <v>8</v>
      </c>
      <c r="I2134" s="250"/>
      <c r="J2134" s="246"/>
      <c r="K2134" s="246"/>
      <c r="L2134" s="251"/>
      <c r="M2134" s="252"/>
      <c r="N2134" s="253"/>
      <c r="O2134" s="253"/>
      <c r="P2134" s="253"/>
      <c r="Q2134" s="253"/>
      <c r="R2134" s="253"/>
      <c r="S2134" s="253"/>
      <c r="T2134" s="254"/>
      <c r="U2134" s="14"/>
      <c r="V2134" s="14"/>
      <c r="W2134" s="14"/>
      <c r="X2134" s="14"/>
      <c r="Y2134" s="14"/>
      <c r="Z2134" s="14"/>
      <c r="AA2134" s="14"/>
      <c r="AB2134" s="14"/>
      <c r="AC2134" s="14"/>
      <c r="AD2134" s="14"/>
      <c r="AE2134" s="14"/>
      <c r="AT2134" s="255" t="s">
        <v>161</v>
      </c>
      <c r="AU2134" s="255" t="s">
        <v>81</v>
      </c>
      <c r="AV2134" s="14" t="s">
        <v>81</v>
      </c>
      <c r="AW2134" s="14" t="s">
        <v>34</v>
      </c>
      <c r="AX2134" s="14" t="s">
        <v>73</v>
      </c>
      <c r="AY2134" s="255" t="s">
        <v>149</v>
      </c>
    </row>
    <row r="2135" s="15" customFormat="1">
      <c r="A2135" s="15"/>
      <c r="B2135" s="256"/>
      <c r="C2135" s="257"/>
      <c r="D2135" s="236" t="s">
        <v>161</v>
      </c>
      <c r="E2135" s="258" t="s">
        <v>21</v>
      </c>
      <c r="F2135" s="259" t="s">
        <v>164</v>
      </c>
      <c r="G2135" s="257"/>
      <c r="H2135" s="260">
        <v>8</v>
      </c>
      <c r="I2135" s="261"/>
      <c r="J2135" s="257"/>
      <c r="K2135" s="257"/>
      <c r="L2135" s="262"/>
      <c r="M2135" s="263"/>
      <c r="N2135" s="264"/>
      <c r="O2135" s="264"/>
      <c r="P2135" s="264"/>
      <c r="Q2135" s="264"/>
      <c r="R2135" s="264"/>
      <c r="S2135" s="264"/>
      <c r="T2135" s="265"/>
      <c r="U2135" s="15"/>
      <c r="V2135" s="15"/>
      <c r="W2135" s="15"/>
      <c r="X2135" s="15"/>
      <c r="Y2135" s="15"/>
      <c r="Z2135" s="15"/>
      <c r="AA2135" s="15"/>
      <c r="AB2135" s="15"/>
      <c r="AC2135" s="15"/>
      <c r="AD2135" s="15"/>
      <c r="AE2135" s="15"/>
      <c r="AT2135" s="266" t="s">
        <v>161</v>
      </c>
      <c r="AU2135" s="266" t="s">
        <v>81</v>
      </c>
      <c r="AV2135" s="15" t="s">
        <v>157</v>
      </c>
      <c r="AW2135" s="15" t="s">
        <v>34</v>
      </c>
      <c r="AX2135" s="15" t="s">
        <v>77</v>
      </c>
      <c r="AY2135" s="266" t="s">
        <v>149</v>
      </c>
    </row>
    <row r="2136" s="2" customFormat="1" ht="44.25" customHeight="1">
      <c r="A2136" s="41"/>
      <c r="B2136" s="42"/>
      <c r="C2136" s="216" t="s">
        <v>2265</v>
      </c>
      <c r="D2136" s="216" t="s">
        <v>152</v>
      </c>
      <c r="E2136" s="217" t="s">
        <v>2266</v>
      </c>
      <c r="F2136" s="218" t="s">
        <v>2267</v>
      </c>
      <c r="G2136" s="219" t="s">
        <v>155</v>
      </c>
      <c r="H2136" s="220">
        <v>10.4</v>
      </c>
      <c r="I2136" s="221"/>
      <c r="J2136" s="222">
        <f>ROUND(I2136*H2136,2)</f>
        <v>0</v>
      </c>
      <c r="K2136" s="218" t="s">
        <v>156</v>
      </c>
      <c r="L2136" s="47"/>
      <c r="M2136" s="223" t="s">
        <v>21</v>
      </c>
      <c r="N2136" s="224" t="s">
        <v>44</v>
      </c>
      <c r="O2136" s="87"/>
      <c r="P2136" s="225">
        <f>O2136*H2136</f>
        <v>0</v>
      </c>
      <c r="Q2136" s="225">
        <v>0.015740000000000001</v>
      </c>
      <c r="R2136" s="225">
        <f>Q2136*H2136</f>
        <v>0.16369600000000001</v>
      </c>
      <c r="S2136" s="225">
        <v>0</v>
      </c>
      <c r="T2136" s="226">
        <f>S2136*H2136</f>
        <v>0</v>
      </c>
      <c r="U2136" s="41"/>
      <c r="V2136" s="41"/>
      <c r="W2136" s="41"/>
      <c r="X2136" s="41"/>
      <c r="Y2136" s="41"/>
      <c r="Z2136" s="41"/>
      <c r="AA2136" s="41"/>
      <c r="AB2136" s="41"/>
      <c r="AC2136" s="41"/>
      <c r="AD2136" s="41"/>
      <c r="AE2136" s="41"/>
      <c r="AR2136" s="227" t="s">
        <v>256</v>
      </c>
      <c r="AT2136" s="227" t="s">
        <v>152</v>
      </c>
      <c r="AU2136" s="227" t="s">
        <v>81</v>
      </c>
      <c r="AY2136" s="20" t="s">
        <v>149</v>
      </c>
      <c r="BE2136" s="228">
        <f>IF(N2136="základní",J2136,0)</f>
        <v>0</v>
      </c>
      <c r="BF2136" s="228">
        <f>IF(N2136="snížená",J2136,0)</f>
        <v>0</v>
      </c>
      <c r="BG2136" s="228">
        <f>IF(N2136="zákl. přenesená",J2136,0)</f>
        <v>0</v>
      </c>
      <c r="BH2136" s="228">
        <f>IF(N2136="sníž. přenesená",J2136,0)</f>
        <v>0</v>
      </c>
      <c r="BI2136" s="228">
        <f>IF(N2136="nulová",J2136,0)</f>
        <v>0</v>
      </c>
      <c r="BJ2136" s="20" t="s">
        <v>77</v>
      </c>
      <c r="BK2136" s="228">
        <f>ROUND(I2136*H2136,2)</f>
        <v>0</v>
      </c>
      <c r="BL2136" s="20" t="s">
        <v>256</v>
      </c>
      <c r="BM2136" s="227" t="s">
        <v>2268</v>
      </c>
    </row>
    <row r="2137" s="2" customFormat="1">
      <c r="A2137" s="41"/>
      <c r="B2137" s="42"/>
      <c r="C2137" s="43"/>
      <c r="D2137" s="229" t="s">
        <v>159</v>
      </c>
      <c r="E2137" s="43"/>
      <c r="F2137" s="230" t="s">
        <v>2269</v>
      </c>
      <c r="G2137" s="43"/>
      <c r="H2137" s="43"/>
      <c r="I2137" s="231"/>
      <c r="J2137" s="43"/>
      <c r="K2137" s="43"/>
      <c r="L2137" s="47"/>
      <c r="M2137" s="232"/>
      <c r="N2137" s="233"/>
      <c r="O2137" s="87"/>
      <c r="P2137" s="87"/>
      <c r="Q2137" s="87"/>
      <c r="R2137" s="87"/>
      <c r="S2137" s="87"/>
      <c r="T2137" s="88"/>
      <c r="U2137" s="41"/>
      <c r="V2137" s="41"/>
      <c r="W2137" s="41"/>
      <c r="X2137" s="41"/>
      <c r="Y2137" s="41"/>
      <c r="Z2137" s="41"/>
      <c r="AA2137" s="41"/>
      <c r="AB2137" s="41"/>
      <c r="AC2137" s="41"/>
      <c r="AD2137" s="41"/>
      <c r="AE2137" s="41"/>
      <c r="AT2137" s="20" t="s">
        <v>159</v>
      </c>
      <c r="AU2137" s="20" t="s">
        <v>81</v>
      </c>
    </row>
    <row r="2138" s="13" customFormat="1">
      <c r="A2138" s="13"/>
      <c r="B2138" s="234"/>
      <c r="C2138" s="235"/>
      <c r="D2138" s="236" t="s">
        <v>161</v>
      </c>
      <c r="E2138" s="237" t="s">
        <v>21</v>
      </c>
      <c r="F2138" s="238" t="s">
        <v>2270</v>
      </c>
      <c r="G2138" s="235"/>
      <c r="H2138" s="237" t="s">
        <v>21</v>
      </c>
      <c r="I2138" s="239"/>
      <c r="J2138" s="235"/>
      <c r="K2138" s="235"/>
      <c r="L2138" s="240"/>
      <c r="M2138" s="241"/>
      <c r="N2138" s="242"/>
      <c r="O2138" s="242"/>
      <c r="P2138" s="242"/>
      <c r="Q2138" s="242"/>
      <c r="R2138" s="242"/>
      <c r="S2138" s="242"/>
      <c r="T2138" s="243"/>
      <c r="U2138" s="13"/>
      <c r="V2138" s="13"/>
      <c r="W2138" s="13"/>
      <c r="X2138" s="13"/>
      <c r="Y2138" s="13"/>
      <c r="Z2138" s="13"/>
      <c r="AA2138" s="13"/>
      <c r="AB2138" s="13"/>
      <c r="AC2138" s="13"/>
      <c r="AD2138" s="13"/>
      <c r="AE2138" s="13"/>
      <c r="AT2138" s="244" t="s">
        <v>161</v>
      </c>
      <c r="AU2138" s="244" t="s">
        <v>81</v>
      </c>
      <c r="AV2138" s="13" t="s">
        <v>77</v>
      </c>
      <c r="AW2138" s="13" t="s">
        <v>34</v>
      </c>
      <c r="AX2138" s="13" t="s">
        <v>73</v>
      </c>
      <c r="AY2138" s="244" t="s">
        <v>149</v>
      </c>
    </row>
    <row r="2139" s="14" customFormat="1">
      <c r="A2139" s="14"/>
      <c r="B2139" s="245"/>
      <c r="C2139" s="246"/>
      <c r="D2139" s="236" t="s">
        <v>161</v>
      </c>
      <c r="E2139" s="247" t="s">
        <v>21</v>
      </c>
      <c r="F2139" s="248" t="s">
        <v>488</v>
      </c>
      <c r="G2139" s="246"/>
      <c r="H2139" s="249">
        <v>10.4</v>
      </c>
      <c r="I2139" s="250"/>
      <c r="J2139" s="246"/>
      <c r="K2139" s="246"/>
      <c r="L2139" s="251"/>
      <c r="M2139" s="252"/>
      <c r="N2139" s="253"/>
      <c r="O2139" s="253"/>
      <c r="P2139" s="253"/>
      <c r="Q2139" s="253"/>
      <c r="R2139" s="253"/>
      <c r="S2139" s="253"/>
      <c r="T2139" s="254"/>
      <c r="U2139" s="14"/>
      <c r="V2139" s="14"/>
      <c r="W2139" s="14"/>
      <c r="X2139" s="14"/>
      <c r="Y2139" s="14"/>
      <c r="Z2139" s="14"/>
      <c r="AA2139" s="14"/>
      <c r="AB2139" s="14"/>
      <c r="AC2139" s="14"/>
      <c r="AD2139" s="14"/>
      <c r="AE2139" s="14"/>
      <c r="AT2139" s="255" t="s">
        <v>161</v>
      </c>
      <c r="AU2139" s="255" t="s">
        <v>81</v>
      </c>
      <c r="AV2139" s="14" t="s">
        <v>81</v>
      </c>
      <c r="AW2139" s="14" t="s">
        <v>34</v>
      </c>
      <c r="AX2139" s="14" t="s">
        <v>73</v>
      </c>
      <c r="AY2139" s="255" t="s">
        <v>149</v>
      </c>
    </row>
    <row r="2140" s="15" customFormat="1">
      <c r="A2140" s="15"/>
      <c r="B2140" s="256"/>
      <c r="C2140" s="257"/>
      <c r="D2140" s="236" t="s">
        <v>161</v>
      </c>
      <c r="E2140" s="258" t="s">
        <v>21</v>
      </c>
      <c r="F2140" s="259" t="s">
        <v>164</v>
      </c>
      <c r="G2140" s="257"/>
      <c r="H2140" s="260">
        <v>10.4</v>
      </c>
      <c r="I2140" s="261"/>
      <c r="J2140" s="257"/>
      <c r="K2140" s="257"/>
      <c r="L2140" s="262"/>
      <c r="M2140" s="263"/>
      <c r="N2140" s="264"/>
      <c r="O2140" s="264"/>
      <c r="P2140" s="264"/>
      <c r="Q2140" s="264"/>
      <c r="R2140" s="264"/>
      <c r="S2140" s="264"/>
      <c r="T2140" s="265"/>
      <c r="U2140" s="15"/>
      <c r="V2140" s="15"/>
      <c r="W2140" s="15"/>
      <c r="X2140" s="15"/>
      <c r="Y2140" s="15"/>
      <c r="Z2140" s="15"/>
      <c r="AA2140" s="15"/>
      <c r="AB2140" s="15"/>
      <c r="AC2140" s="15"/>
      <c r="AD2140" s="15"/>
      <c r="AE2140" s="15"/>
      <c r="AT2140" s="266" t="s">
        <v>161</v>
      </c>
      <c r="AU2140" s="266" t="s">
        <v>81</v>
      </c>
      <c r="AV2140" s="15" t="s">
        <v>157</v>
      </c>
      <c r="AW2140" s="15" t="s">
        <v>34</v>
      </c>
      <c r="AX2140" s="15" t="s">
        <v>77</v>
      </c>
      <c r="AY2140" s="266" t="s">
        <v>149</v>
      </c>
    </row>
    <row r="2141" s="2" customFormat="1" ht="24.15" customHeight="1">
      <c r="A2141" s="41"/>
      <c r="B2141" s="42"/>
      <c r="C2141" s="216" t="s">
        <v>2271</v>
      </c>
      <c r="D2141" s="216" t="s">
        <v>152</v>
      </c>
      <c r="E2141" s="217" t="s">
        <v>2272</v>
      </c>
      <c r="F2141" s="218" t="s">
        <v>2273</v>
      </c>
      <c r="G2141" s="219" t="s">
        <v>174</v>
      </c>
      <c r="H2141" s="220">
        <v>40.799999999999997</v>
      </c>
      <c r="I2141" s="221"/>
      <c r="J2141" s="222">
        <f>ROUND(I2141*H2141,2)</f>
        <v>0</v>
      </c>
      <c r="K2141" s="218" t="s">
        <v>156</v>
      </c>
      <c r="L2141" s="47"/>
      <c r="M2141" s="223" t="s">
        <v>21</v>
      </c>
      <c r="N2141" s="224" t="s">
        <v>44</v>
      </c>
      <c r="O2141" s="87"/>
      <c r="P2141" s="225">
        <f>O2141*H2141</f>
        <v>0</v>
      </c>
      <c r="Q2141" s="225">
        <v>1.0000000000000001E-05</v>
      </c>
      <c r="R2141" s="225">
        <f>Q2141*H2141</f>
        <v>0.000408</v>
      </c>
      <c r="S2141" s="225">
        <v>0</v>
      </c>
      <c r="T2141" s="226">
        <f>S2141*H2141</f>
        <v>0</v>
      </c>
      <c r="U2141" s="41"/>
      <c r="V2141" s="41"/>
      <c r="W2141" s="41"/>
      <c r="X2141" s="41"/>
      <c r="Y2141" s="41"/>
      <c r="Z2141" s="41"/>
      <c r="AA2141" s="41"/>
      <c r="AB2141" s="41"/>
      <c r="AC2141" s="41"/>
      <c r="AD2141" s="41"/>
      <c r="AE2141" s="41"/>
      <c r="AR2141" s="227" t="s">
        <v>256</v>
      </c>
      <c r="AT2141" s="227" t="s">
        <v>152</v>
      </c>
      <c r="AU2141" s="227" t="s">
        <v>81</v>
      </c>
      <c r="AY2141" s="20" t="s">
        <v>149</v>
      </c>
      <c r="BE2141" s="228">
        <f>IF(N2141="základní",J2141,0)</f>
        <v>0</v>
      </c>
      <c r="BF2141" s="228">
        <f>IF(N2141="snížená",J2141,0)</f>
        <v>0</v>
      </c>
      <c r="BG2141" s="228">
        <f>IF(N2141="zákl. přenesená",J2141,0)</f>
        <v>0</v>
      </c>
      <c r="BH2141" s="228">
        <f>IF(N2141="sníž. přenesená",J2141,0)</f>
        <v>0</v>
      </c>
      <c r="BI2141" s="228">
        <f>IF(N2141="nulová",J2141,0)</f>
        <v>0</v>
      </c>
      <c r="BJ2141" s="20" t="s">
        <v>77</v>
      </c>
      <c r="BK2141" s="228">
        <f>ROUND(I2141*H2141,2)</f>
        <v>0</v>
      </c>
      <c r="BL2141" s="20" t="s">
        <v>256</v>
      </c>
      <c r="BM2141" s="227" t="s">
        <v>2274</v>
      </c>
    </row>
    <row r="2142" s="2" customFormat="1">
      <c r="A2142" s="41"/>
      <c r="B2142" s="42"/>
      <c r="C2142" s="43"/>
      <c r="D2142" s="229" t="s">
        <v>159</v>
      </c>
      <c r="E2142" s="43"/>
      <c r="F2142" s="230" t="s">
        <v>2275</v>
      </c>
      <c r="G2142" s="43"/>
      <c r="H2142" s="43"/>
      <c r="I2142" s="231"/>
      <c r="J2142" s="43"/>
      <c r="K2142" s="43"/>
      <c r="L2142" s="47"/>
      <c r="M2142" s="232"/>
      <c r="N2142" s="233"/>
      <c r="O2142" s="87"/>
      <c r="P2142" s="87"/>
      <c r="Q2142" s="87"/>
      <c r="R2142" s="87"/>
      <c r="S2142" s="87"/>
      <c r="T2142" s="88"/>
      <c r="U2142" s="41"/>
      <c r="V2142" s="41"/>
      <c r="W2142" s="41"/>
      <c r="X2142" s="41"/>
      <c r="Y2142" s="41"/>
      <c r="Z2142" s="41"/>
      <c r="AA2142" s="41"/>
      <c r="AB2142" s="41"/>
      <c r="AC2142" s="41"/>
      <c r="AD2142" s="41"/>
      <c r="AE2142" s="41"/>
      <c r="AT2142" s="20" t="s">
        <v>159</v>
      </c>
      <c r="AU2142" s="20" t="s">
        <v>81</v>
      </c>
    </row>
    <row r="2143" s="13" customFormat="1">
      <c r="A2143" s="13"/>
      <c r="B2143" s="234"/>
      <c r="C2143" s="235"/>
      <c r="D2143" s="236" t="s">
        <v>161</v>
      </c>
      <c r="E2143" s="237" t="s">
        <v>21</v>
      </c>
      <c r="F2143" s="238" t="s">
        <v>2276</v>
      </c>
      <c r="G2143" s="235"/>
      <c r="H2143" s="237" t="s">
        <v>21</v>
      </c>
      <c r="I2143" s="239"/>
      <c r="J2143" s="235"/>
      <c r="K2143" s="235"/>
      <c r="L2143" s="240"/>
      <c r="M2143" s="241"/>
      <c r="N2143" s="242"/>
      <c r="O2143" s="242"/>
      <c r="P2143" s="242"/>
      <c r="Q2143" s="242"/>
      <c r="R2143" s="242"/>
      <c r="S2143" s="242"/>
      <c r="T2143" s="243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T2143" s="244" t="s">
        <v>161</v>
      </c>
      <c r="AU2143" s="244" t="s">
        <v>81</v>
      </c>
      <c r="AV2143" s="13" t="s">
        <v>77</v>
      </c>
      <c r="AW2143" s="13" t="s">
        <v>34</v>
      </c>
      <c r="AX2143" s="13" t="s">
        <v>73</v>
      </c>
      <c r="AY2143" s="244" t="s">
        <v>149</v>
      </c>
    </row>
    <row r="2144" s="13" customFormat="1">
      <c r="A2144" s="13"/>
      <c r="B2144" s="234"/>
      <c r="C2144" s="235"/>
      <c r="D2144" s="236" t="s">
        <v>161</v>
      </c>
      <c r="E2144" s="237" t="s">
        <v>21</v>
      </c>
      <c r="F2144" s="238" t="s">
        <v>2277</v>
      </c>
      <c r="G2144" s="235"/>
      <c r="H2144" s="237" t="s">
        <v>21</v>
      </c>
      <c r="I2144" s="239"/>
      <c r="J2144" s="235"/>
      <c r="K2144" s="235"/>
      <c r="L2144" s="240"/>
      <c r="M2144" s="241"/>
      <c r="N2144" s="242"/>
      <c r="O2144" s="242"/>
      <c r="P2144" s="242"/>
      <c r="Q2144" s="242"/>
      <c r="R2144" s="242"/>
      <c r="S2144" s="242"/>
      <c r="T2144" s="243"/>
      <c r="U2144" s="13"/>
      <c r="V2144" s="13"/>
      <c r="W2144" s="13"/>
      <c r="X2144" s="13"/>
      <c r="Y2144" s="13"/>
      <c r="Z2144" s="13"/>
      <c r="AA2144" s="13"/>
      <c r="AB2144" s="13"/>
      <c r="AC2144" s="13"/>
      <c r="AD2144" s="13"/>
      <c r="AE2144" s="13"/>
      <c r="AT2144" s="244" t="s">
        <v>161</v>
      </c>
      <c r="AU2144" s="244" t="s">
        <v>81</v>
      </c>
      <c r="AV2144" s="13" t="s">
        <v>77</v>
      </c>
      <c r="AW2144" s="13" t="s">
        <v>34</v>
      </c>
      <c r="AX2144" s="13" t="s">
        <v>73</v>
      </c>
      <c r="AY2144" s="244" t="s">
        <v>149</v>
      </c>
    </row>
    <row r="2145" s="14" customFormat="1">
      <c r="A2145" s="14"/>
      <c r="B2145" s="245"/>
      <c r="C2145" s="246"/>
      <c r="D2145" s="236" t="s">
        <v>161</v>
      </c>
      <c r="E2145" s="247" t="s">
        <v>21</v>
      </c>
      <c r="F2145" s="248" t="s">
        <v>2278</v>
      </c>
      <c r="G2145" s="246"/>
      <c r="H2145" s="249">
        <v>20.399999999999999</v>
      </c>
      <c r="I2145" s="250"/>
      <c r="J2145" s="246"/>
      <c r="K2145" s="246"/>
      <c r="L2145" s="251"/>
      <c r="M2145" s="252"/>
      <c r="N2145" s="253"/>
      <c r="O2145" s="253"/>
      <c r="P2145" s="253"/>
      <c r="Q2145" s="253"/>
      <c r="R2145" s="253"/>
      <c r="S2145" s="253"/>
      <c r="T2145" s="254"/>
      <c r="U2145" s="14"/>
      <c r="V2145" s="14"/>
      <c r="W2145" s="14"/>
      <c r="X2145" s="14"/>
      <c r="Y2145" s="14"/>
      <c r="Z2145" s="14"/>
      <c r="AA2145" s="14"/>
      <c r="AB2145" s="14"/>
      <c r="AC2145" s="14"/>
      <c r="AD2145" s="14"/>
      <c r="AE2145" s="14"/>
      <c r="AT2145" s="255" t="s">
        <v>161</v>
      </c>
      <c r="AU2145" s="255" t="s">
        <v>81</v>
      </c>
      <c r="AV2145" s="14" t="s">
        <v>81</v>
      </c>
      <c r="AW2145" s="14" t="s">
        <v>34</v>
      </c>
      <c r="AX2145" s="14" t="s">
        <v>73</v>
      </c>
      <c r="AY2145" s="255" t="s">
        <v>149</v>
      </c>
    </row>
    <row r="2146" s="13" customFormat="1">
      <c r="A2146" s="13"/>
      <c r="B2146" s="234"/>
      <c r="C2146" s="235"/>
      <c r="D2146" s="236" t="s">
        <v>161</v>
      </c>
      <c r="E2146" s="237" t="s">
        <v>21</v>
      </c>
      <c r="F2146" s="238" t="s">
        <v>2279</v>
      </c>
      <c r="G2146" s="235"/>
      <c r="H2146" s="237" t="s">
        <v>21</v>
      </c>
      <c r="I2146" s="239"/>
      <c r="J2146" s="235"/>
      <c r="K2146" s="235"/>
      <c r="L2146" s="240"/>
      <c r="M2146" s="241"/>
      <c r="N2146" s="242"/>
      <c r="O2146" s="242"/>
      <c r="P2146" s="242"/>
      <c r="Q2146" s="242"/>
      <c r="R2146" s="242"/>
      <c r="S2146" s="242"/>
      <c r="T2146" s="243"/>
      <c r="U2146" s="13"/>
      <c r="V2146" s="13"/>
      <c r="W2146" s="13"/>
      <c r="X2146" s="13"/>
      <c r="Y2146" s="13"/>
      <c r="Z2146" s="13"/>
      <c r="AA2146" s="13"/>
      <c r="AB2146" s="13"/>
      <c r="AC2146" s="13"/>
      <c r="AD2146" s="13"/>
      <c r="AE2146" s="13"/>
      <c r="AT2146" s="244" t="s">
        <v>161</v>
      </c>
      <c r="AU2146" s="244" t="s">
        <v>81</v>
      </c>
      <c r="AV2146" s="13" t="s">
        <v>77</v>
      </c>
      <c r="AW2146" s="13" t="s">
        <v>34</v>
      </c>
      <c r="AX2146" s="13" t="s">
        <v>73</v>
      </c>
      <c r="AY2146" s="244" t="s">
        <v>149</v>
      </c>
    </row>
    <row r="2147" s="14" customFormat="1">
      <c r="A2147" s="14"/>
      <c r="B2147" s="245"/>
      <c r="C2147" s="246"/>
      <c r="D2147" s="236" t="s">
        <v>161</v>
      </c>
      <c r="E2147" s="247" t="s">
        <v>21</v>
      </c>
      <c r="F2147" s="248" t="s">
        <v>2280</v>
      </c>
      <c r="G2147" s="246"/>
      <c r="H2147" s="249">
        <v>20.399999999999999</v>
      </c>
      <c r="I2147" s="250"/>
      <c r="J2147" s="246"/>
      <c r="K2147" s="246"/>
      <c r="L2147" s="251"/>
      <c r="M2147" s="252"/>
      <c r="N2147" s="253"/>
      <c r="O2147" s="253"/>
      <c r="P2147" s="253"/>
      <c r="Q2147" s="253"/>
      <c r="R2147" s="253"/>
      <c r="S2147" s="253"/>
      <c r="T2147" s="254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T2147" s="255" t="s">
        <v>161</v>
      </c>
      <c r="AU2147" s="255" t="s">
        <v>81</v>
      </c>
      <c r="AV2147" s="14" t="s">
        <v>81</v>
      </c>
      <c r="AW2147" s="14" t="s">
        <v>34</v>
      </c>
      <c r="AX2147" s="14" t="s">
        <v>73</v>
      </c>
      <c r="AY2147" s="255" t="s">
        <v>149</v>
      </c>
    </row>
    <row r="2148" s="15" customFormat="1">
      <c r="A2148" s="15"/>
      <c r="B2148" s="256"/>
      <c r="C2148" s="257"/>
      <c r="D2148" s="236" t="s">
        <v>161</v>
      </c>
      <c r="E2148" s="258" t="s">
        <v>21</v>
      </c>
      <c r="F2148" s="259" t="s">
        <v>164</v>
      </c>
      <c r="G2148" s="257"/>
      <c r="H2148" s="260">
        <v>40.799999999999997</v>
      </c>
      <c r="I2148" s="261"/>
      <c r="J2148" s="257"/>
      <c r="K2148" s="257"/>
      <c r="L2148" s="262"/>
      <c r="M2148" s="263"/>
      <c r="N2148" s="264"/>
      <c r="O2148" s="264"/>
      <c r="P2148" s="264"/>
      <c r="Q2148" s="264"/>
      <c r="R2148" s="264"/>
      <c r="S2148" s="264"/>
      <c r="T2148" s="265"/>
      <c r="U2148" s="15"/>
      <c r="V2148" s="15"/>
      <c r="W2148" s="15"/>
      <c r="X2148" s="15"/>
      <c r="Y2148" s="15"/>
      <c r="Z2148" s="15"/>
      <c r="AA2148" s="15"/>
      <c r="AB2148" s="15"/>
      <c r="AC2148" s="15"/>
      <c r="AD2148" s="15"/>
      <c r="AE2148" s="15"/>
      <c r="AT2148" s="266" t="s">
        <v>161</v>
      </c>
      <c r="AU2148" s="266" t="s">
        <v>81</v>
      </c>
      <c r="AV2148" s="15" t="s">
        <v>157</v>
      </c>
      <c r="AW2148" s="15" t="s">
        <v>34</v>
      </c>
      <c r="AX2148" s="15" t="s">
        <v>77</v>
      </c>
      <c r="AY2148" s="266" t="s">
        <v>149</v>
      </c>
    </row>
    <row r="2149" s="2" customFormat="1" ht="21.75" customHeight="1">
      <c r="A2149" s="41"/>
      <c r="B2149" s="42"/>
      <c r="C2149" s="278" t="s">
        <v>2281</v>
      </c>
      <c r="D2149" s="278" t="s">
        <v>229</v>
      </c>
      <c r="E2149" s="279" t="s">
        <v>2282</v>
      </c>
      <c r="F2149" s="280" t="s">
        <v>2283</v>
      </c>
      <c r="G2149" s="281" t="s">
        <v>327</v>
      </c>
      <c r="H2149" s="282">
        <v>0.71799999999999997</v>
      </c>
      <c r="I2149" s="283"/>
      <c r="J2149" s="284">
        <f>ROUND(I2149*H2149,2)</f>
        <v>0</v>
      </c>
      <c r="K2149" s="280" t="s">
        <v>156</v>
      </c>
      <c r="L2149" s="285"/>
      <c r="M2149" s="286" t="s">
        <v>21</v>
      </c>
      <c r="N2149" s="287" t="s">
        <v>44</v>
      </c>
      <c r="O2149" s="87"/>
      <c r="P2149" s="225">
        <f>O2149*H2149</f>
        <v>0</v>
      </c>
      <c r="Q2149" s="225">
        <v>0.55000000000000004</v>
      </c>
      <c r="R2149" s="225">
        <f>Q2149*H2149</f>
        <v>0.39490000000000003</v>
      </c>
      <c r="S2149" s="225">
        <v>0</v>
      </c>
      <c r="T2149" s="226">
        <f>S2149*H2149</f>
        <v>0</v>
      </c>
      <c r="U2149" s="41"/>
      <c r="V2149" s="41"/>
      <c r="W2149" s="41"/>
      <c r="X2149" s="41"/>
      <c r="Y2149" s="41"/>
      <c r="Z2149" s="41"/>
      <c r="AA2149" s="41"/>
      <c r="AB2149" s="41"/>
      <c r="AC2149" s="41"/>
      <c r="AD2149" s="41"/>
      <c r="AE2149" s="41"/>
      <c r="AR2149" s="227" t="s">
        <v>328</v>
      </c>
      <c r="AT2149" s="227" t="s">
        <v>229</v>
      </c>
      <c r="AU2149" s="227" t="s">
        <v>81</v>
      </c>
      <c r="AY2149" s="20" t="s">
        <v>149</v>
      </c>
      <c r="BE2149" s="228">
        <f>IF(N2149="základní",J2149,0)</f>
        <v>0</v>
      </c>
      <c r="BF2149" s="228">
        <f>IF(N2149="snížená",J2149,0)</f>
        <v>0</v>
      </c>
      <c r="BG2149" s="228">
        <f>IF(N2149="zákl. přenesená",J2149,0)</f>
        <v>0</v>
      </c>
      <c r="BH2149" s="228">
        <f>IF(N2149="sníž. přenesená",J2149,0)</f>
        <v>0</v>
      </c>
      <c r="BI2149" s="228">
        <f>IF(N2149="nulová",J2149,0)</f>
        <v>0</v>
      </c>
      <c r="BJ2149" s="20" t="s">
        <v>77</v>
      </c>
      <c r="BK2149" s="228">
        <f>ROUND(I2149*H2149,2)</f>
        <v>0</v>
      </c>
      <c r="BL2149" s="20" t="s">
        <v>256</v>
      </c>
      <c r="BM2149" s="227" t="s">
        <v>2284</v>
      </c>
    </row>
    <row r="2150" s="13" customFormat="1">
      <c r="A2150" s="13"/>
      <c r="B2150" s="234"/>
      <c r="C2150" s="235"/>
      <c r="D2150" s="236" t="s">
        <v>161</v>
      </c>
      <c r="E2150" s="237" t="s">
        <v>21</v>
      </c>
      <c r="F2150" s="238" t="s">
        <v>2285</v>
      </c>
      <c r="G2150" s="235"/>
      <c r="H2150" s="237" t="s">
        <v>21</v>
      </c>
      <c r="I2150" s="239"/>
      <c r="J2150" s="235"/>
      <c r="K2150" s="235"/>
      <c r="L2150" s="240"/>
      <c r="M2150" s="241"/>
      <c r="N2150" s="242"/>
      <c r="O2150" s="242"/>
      <c r="P2150" s="242"/>
      <c r="Q2150" s="242"/>
      <c r="R2150" s="242"/>
      <c r="S2150" s="242"/>
      <c r="T2150" s="243"/>
      <c r="U2150" s="13"/>
      <c r="V2150" s="13"/>
      <c r="W2150" s="13"/>
      <c r="X2150" s="13"/>
      <c r="Y2150" s="13"/>
      <c r="Z2150" s="13"/>
      <c r="AA2150" s="13"/>
      <c r="AB2150" s="13"/>
      <c r="AC2150" s="13"/>
      <c r="AD2150" s="13"/>
      <c r="AE2150" s="13"/>
      <c r="AT2150" s="244" t="s">
        <v>161</v>
      </c>
      <c r="AU2150" s="244" t="s">
        <v>81</v>
      </c>
      <c r="AV2150" s="13" t="s">
        <v>77</v>
      </c>
      <c r="AW2150" s="13" t="s">
        <v>34</v>
      </c>
      <c r="AX2150" s="13" t="s">
        <v>73</v>
      </c>
      <c r="AY2150" s="244" t="s">
        <v>149</v>
      </c>
    </row>
    <row r="2151" s="13" customFormat="1">
      <c r="A2151" s="13"/>
      <c r="B2151" s="234"/>
      <c r="C2151" s="235"/>
      <c r="D2151" s="236" t="s">
        <v>161</v>
      </c>
      <c r="E2151" s="237" t="s">
        <v>21</v>
      </c>
      <c r="F2151" s="238" t="s">
        <v>2277</v>
      </c>
      <c r="G2151" s="235"/>
      <c r="H2151" s="237" t="s">
        <v>21</v>
      </c>
      <c r="I2151" s="239"/>
      <c r="J2151" s="235"/>
      <c r="K2151" s="235"/>
      <c r="L2151" s="240"/>
      <c r="M2151" s="241"/>
      <c r="N2151" s="242"/>
      <c r="O2151" s="242"/>
      <c r="P2151" s="242"/>
      <c r="Q2151" s="242"/>
      <c r="R2151" s="242"/>
      <c r="S2151" s="242"/>
      <c r="T2151" s="243"/>
      <c r="U2151" s="13"/>
      <c r="V2151" s="13"/>
      <c r="W2151" s="13"/>
      <c r="X2151" s="13"/>
      <c r="Y2151" s="13"/>
      <c r="Z2151" s="13"/>
      <c r="AA2151" s="13"/>
      <c r="AB2151" s="13"/>
      <c r="AC2151" s="13"/>
      <c r="AD2151" s="13"/>
      <c r="AE2151" s="13"/>
      <c r="AT2151" s="244" t="s">
        <v>161</v>
      </c>
      <c r="AU2151" s="244" t="s">
        <v>81</v>
      </c>
      <c r="AV2151" s="13" t="s">
        <v>77</v>
      </c>
      <c r="AW2151" s="13" t="s">
        <v>34</v>
      </c>
      <c r="AX2151" s="13" t="s">
        <v>73</v>
      </c>
      <c r="AY2151" s="244" t="s">
        <v>149</v>
      </c>
    </row>
    <row r="2152" s="14" customFormat="1">
      <c r="A2152" s="14"/>
      <c r="B2152" s="245"/>
      <c r="C2152" s="246"/>
      <c r="D2152" s="236" t="s">
        <v>161</v>
      </c>
      <c r="E2152" s="247" t="s">
        <v>21</v>
      </c>
      <c r="F2152" s="248" t="s">
        <v>2286</v>
      </c>
      <c r="G2152" s="246"/>
      <c r="H2152" s="249">
        <v>0.35899999999999999</v>
      </c>
      <c r="I2152" s="250"/>
      <c r="J2152" s="246"/>
      <c r="K2152" s="246"/>
      <c r="L2152" s="251"/>
      <c r="M2152" s="252"/>
      <c r="N2152" s="253"/>
      <c r="O2152" s="253"/>
      <c r="P2152" s="253"/>
      <c r="Q2152" s="253"/>
      <c r="R2152" s="253"/>
      <c r="S2152" s="253"/>
      <c r="T2152" s="254"/>
      <c r="U2152" s="14"/>
      <c r="V2152" s="14"/>
      <c r="W2152" s="14"/>
      <c r="X2152" s="14"/>
      <c r="Y2152" s="14"/>
      <c r="Z2152" s="14"/>
      <c r="AA2152" s="14"/>
      <c r="AB2152" s="14"/>
      <c r="AC2152" s="14"/>
      <c r="AD2152" s="14"/>
      <c r="AE2152" s="14"/>
      <c r="AT2152" s="255" t="s">
        <v>161</v>
      </c>
      <c r="AU2152" s="255" t="s">
        <v>81</v>
      </c>
      <c r="AV2152" s="14" t="s">
        <v>81</v>
      </c>
      <c r="AW2152" s="14" t="s">
        <v>34</v>
      </c>
      <c r="AX2152" s="14" t="s">
        <v>73</v>
      </c>
      <c r="AY2152" s="255" t="s">
        <v>149</v>
      </c>
    </row>
    <row r="2153" s="13" customFormat="1">
      <c r="A2153" s="13"/>
      <c r="B2153" s="234"/>
      <c r="C2153" s="235"/>
      <c r="D2153" s="236" t="s">
        <v>161</v>
      </c>
      <c r="E2153" s="237" t="s">
        <v>21</v>
      </c>
      <c r="F2153" s="238" t="s">
        <v>2279</v>
      </c>
      <c r="G2153" s="235"/>
      <c r="H2153" s="237" t="s">
        <v>21</v>
      </c>
      <c r="I2153" s="239"/>
      <c r="J2153" s="235"/>
      <c r="K2153" s="235"/>
      <c r="L2153" s="240"/>
      <c r="M2153" s="241"/>
      <c r="N2153" s="242"/>
      <c r="O2153" s="242"/>
      <c r="P2153" s="242"/>
      <c r="Q2153" s="242"/>
      <c r="R2153" s="242"/>
      <c r="S2153" s="242"/>
      <c r="T2153" s="243"/>
      <c r="U2153" s="13"/>
      <c r="V2153" s="13"/>
      <c r="W2153" s="13"/>
      <c r="X2153" s="13"/>
      <c r="Y2153" s="13"/>
      <c r="Z2153" s="13"/>
      <c r="AA2153" s="13"/>
      <c r="AB2153" s="13"/>
      <c r="AC2153" s="13"/>
      <c r="AD2153" s="13"/>
      <c r="AE2153" s="13"/>
      <c r="AT2153" s="244" t="s">
        <v>161</v>
      </c>
      <c r="AU2153" s="244" t="s">
        <v>81</v>
      </c>
      <c r="AV2153" s="13" t="s">
        <v>77</v>
      </c>
      <c r="AW2153" s="13" t="s">
        <v>34</v>
      </c>
      <c r="AX2153" s="13" t="s">
        <v>73</v>
      </c>
      <c r="AY2153" s="244" t="s">
        <v>149</v>
      </c>
    </row>
    <row r="2154" s="14" customFormat="1">
      <c r="A2154" s="14"/>
      <c r="B2154" s="245"/>
      <c r="C2154" s="246"/>
      <c r="D2154" s="236" t="s">
        <v>161</v>
      </c>
      <c r="E2154" s="247" t="s">
        <v>21</v>
      </c>
      <c r="F2154" s="248" t="s">
        <v>2287</v>
      </c>
      <c r="G2154" s="246"/>
      <c r="H2154" s="249">
        <v>0.35899999999999999</v>
      </c>
      <c r="I2154" s="250"/>
      <c r="J2154" s="246"/>
      <c r="K2154" s="246"/>
      <c r="L2154" s="251"/>
      <c r="M2154" s="252"/>
      <c r="N2154" s="253"/>
      <c r="O2154" s="253"/>
      <c r="P2154" s="253"/>
      <c r="Q2154" s="253"/>
      <c r="R2154" s="253"/>
      <c r="S2154" s="253"/>
      <c r="T2154" s="254"/>
      <c r="U2154" s="14"/>
      <c r="V2154" s="14"/>
      <c r="W2154" s="14"/>
      <c r="X2154" s="14"/>
      <c r="Y2154" s="14"/>
      <c r="Z2154" s="14"/>
      <c r="AA2154" s="14"/>
      <c r="AB2154" s="14"/>
      <c r="AC2154" s="14"/>
      <c r="AD2154" s="14"/>
      <c r="AE2154" s="14"/>
      <c r="AT2154" s="255" t="s">
        <v>161</v>
      </c>
      <c r="AU2154" s="255" t="s">
        <v>81</v>
      </c>
      <c r="AV2154" s="14" t="s">
        <v>81</v>
      </c>
      <c r="AW2154" s="14" t="s">
        <v>34</v>
      </c>
      <c r="AX2154" s="14" t="s">
        <v>73</v>
      </c>
      <c r="AY2154" s="255" t="s">
        <v>149</v>
      </c>
    </row>
    <row r="2155" s="15" customFormat="1">
      <c r="A2155" s="15"/>
      <c r="B2155" s="256"/>
      <c r="C2155" s="257"/>
      <c r="D2155" s="236" t="s">
        <v>161</v>
      </c>
      <c r="E2155" s="258" t="s">
        <v>21</v>
      </c>
      <c r="F2155" s="259" t="s">
        <v>164</v>
      </c>
      <c r="G2155" s="257"/>
      <c r="H2155" s="260">
        <v>0.71799999999999997</v>
      </c>
      <c r="I2155" s="261"/>
      <c r="J2155" s="257"/>
      <c r="K2155" s="257"/>
      <c r="L2155" s="262"/>
      <c r="M2155" s="263"/>
      <c r="N2155" s="264"/>
      <c r="O2155" s="264"/>
      <c r="P2155" s="264"/>
      <c r="Q2155" s="264"/>
      <c r="R2155" s="264"/>
      <c r="S2155" s="264"/>
      <c r="T2155" s="265"/>
      <c r="U2155" s="15"/>
      <c r="V2155" s="15"/>
      <c r="W2155" s="15"/>
      <c r="X2155" s="15"/>
      <c r="Y2155" s="15"/>
      <c r="Z2155" s="15"/>
      <c r="AA2155" s="15"/>
      <c r="AB2155" s="15"/>
      <c r="AC2155" s="15"/>
      <c r="AD2155" s="15"/>
      <c r="AE2155" s="15"/>
      <c r="AT2155" s="266" t="s">
        <v>161</v>
      </c>
      <c r="AU2155" s="266" t="s">
        <v>81</v>
      </c>
      <c r="AV2155" s="15" t="s">
        <v>157</v>
      </c>
      <c r="AW2155" s="15" t="s">
        <v>34</v>
      </c>
      <c r="AX2155" s="15" t="s">
        <v>77</v>
      </c>
      <c r="AY2155" s="266" t="s">
        <v>149</v>
      </c>
    </row>
    <row r="2156" s="2" customFormat="1" ht="24.15" customHeight="1">
      <c r="A2156" s="41"/>
      <c r="B2156" s="42"/>
      <c r="C2156" s="216" t="s">
        <v>2288</v>
      </c>
      <c r="D2156" s="216" t="s">
        <v>152</v>
      </c>
      <c r="E2156" s="217" t="s">
        <v>2289</v>
      </c>
      <c r="F2156" s="218" t="s">
        <v>2290</v>
      </c>
      <c r="G2156" s="219" t="s">
        <v>155</v>
      </c>
      <c r="H2156" s="220">
        <v>11.118</v>
      </c>
      <c r="I2156" s="221"/>
      <c r="J2156" s="222">
        <f>ROUND(I2156*H2156,2)</f>
        <v>0</v>
      </c>
      <c r="K2156" s="218" t="s">
        <v>156</v>
      </c>
      <c r="L2156" s="47"/>
      <c r="M2156" s="223" t="s">
        <v>21</v>
      </c>
      <c r="N2156" s="224" t="s">
        <v>44</v>
      </c>
      <c r="O2156" s="87"/>
      <c r="P2156" s="225">
        <f>O2156*H2156</f>
        <v>0</v>
      </c>
      <c r="Q2156" s="225">
        <v>0.00018000000000000001</v>
      </c>
      <c r="R2156" s="225">
        <f>Q2156*H2156</f>
        <v>0.00200124</v>
      </c>
      <c r="S2156" s="225">
        <v>0</v>
      </c>
      <c r="T2156" s="226">
        <f>S2156*H2156</f>
        <v>0</v>
      </c>
      <c r="U2156" s="41"/>
      <c r="V2156" s="41"/>
      <c r="W2156" s="41"/>
      <c r="X2156" s="41"/>
      <c r="Y2156" s="41"/>
      <c r="Z2156" s="41"/>
      <c r="AA2156" s="41"/>
      <c r="AB2156" s="41"/>
      <c r="AC2156" s="41"/>
      <c r="AD2156" s="41"/>
      <c r="AE2156" s="41"/>
      <c r="AR2156" s="227" t="s">
        <v>256</v>
      </c>
      <c r="AT2156" s="227" t="s">
        <v>152</v>
      </c>
      <c r="AU2156" s="227" t="s">
        <v>81</v>
      </c>
      <c r="AY2156" s="20" t="s">
        <v>149</v>
      </c>
      <c r="BE2156" s="228">
        <f>IF(N2156="základní",J2156,0)</f>
        <v>0</v>
      </c>
      <c r="BF2156" s="228">
        <f>IF(N2156="snížená",J2156,0)</f>
        <v>0</v>
      </c>
      <c r="BG2156" s="228">
        <f>IF(N2156="zákl. přenesená",J2156,0)</f>
        <v>0</v>
      </c>
      <c r="BH2156" s="228">
        <f>IF(N2156="sníž. přenesená",J2156,0)</f>
        <v>0</v>
      </c>
      <c r="BI2156" s="228">
        <f>IF(N2156="nulová",J2156,0)</f>
        <v>0</v>
      </c>
      <c r="BJ2156" s="20" t="s">
        <v>77</v>
      </c>
      <c r="BK2156" s="228">
        <f>ROUND(I2156*H2156,2)</f>
        <v>0</v>
      </c>
      <c r="BL2156" s="20" t="s">
        <v>256</v>
      </c>
      <c r="BM2156" s="227" t="s">
        <v>2291</v>
      </c>
    </row>
    <row r="2157" s="2" customFormat="1">
      <c r="A2157" s="41"/>
      <c r="B2157" s="42"/>
      <c r="C2157" s="43"/>
      <c r="D2157" s="229" t="s">
        <v>159</v>
      </c>
      <c r="E2157" s="43"/>
      <c r="F2157" s="230" t="s">
        <v>2292</v>
      </c>
      <c r="G2157" s="43"/>
      <c r="H2157" s="43"/>
      <c r="I2157" s="231"/>
      <c r="J2157" s="43"/>
      <c r="K2157" s="43"/>
      <c r="L2157" s="47"/>
      <c r="M2157" s="232"/>
      <c r="N2157" s="233"/>
      <c r="O2157" s="87"/>
      <c r="P2157" s="87"/>
      <c r="Q2157" s="87"/>
      <c r="R2157" s="87"/>
      <c r="S2157" s="87"/>
      <c r="T2157" s="88"/>
      <c r="U2157" s="41"/>
      <c r="V2157" s="41"/>
      <c r="W2157" s="41"/>
      <c r="X2157" s="41"/>
      <c r="Y2157" s="41"/>
      <c r="Z2157" s="41"/>
      <c r="AA2157" s="41"/>
      <c r="AB2157" s="41"/>
      <c r="AC2157" s="41"/>
      <c r="AD2157" s="41"/>
      <c r="AE2157" s="41"/>
      <c r="AT2157" s="20" t="s">
        <v>159</v>
      </c>
      <c r="AU2157" s="20" t="s">
        <v>81</v>
      </c>
    </row>
    <row r="2158" s="13" customFormat="1">
      <c r="A2158" s="13"/>
      <c r="B2158" s="234"/>
      <c r="C2158" s="235"/>
      <c r="D2158" s="236" t="s">
        <v>161</v>
      </c>
      <c r="E2158" s="237" t="s">
        <v>21</v>
      </c>
      <c r="F2158" s="238" t="s">
        <v>2293</v>
      </c>
      <c r="G2158" s="235"/>
      <c r="H2158" s="237" t="s">
        <v>21</v>
      </c>
      <c r="I2158" s="239"/>
      <c r="J2158" s="235"/>
      <c r="K2158" s="235"/>
      <c r="L2158" s="240"/>
      <c r="M2158" s="241"/>
      <c r="N2158" s="242"/>
      <c r="O2158" s="242"/>
      <c r="P2158" s="242"/>
      <c r="Q2158" s="242"/>
      <c r="R2158" s="242"/>
      <c r="S2158" s="242"/>
      <c r="T2158" s="243"/>
      <c r="U2158" s="13"/>
      <c r="V2158" s="13"/>
      <c r="W2158" s="13"/>
      <c r="X2158" s="13"/>
      <c r="Y2158" s="13"/>
      <c r="Z2158" s="13"/>
      <c r="AA2158" s="13"/>
      <c r="AB2158" s="13"/>
      <c r="AC2158" s="13"/>
      <c r="AD2158" s="13"/>
      <c r="AE2158" s="13"/>
      <c r="AT2158" s="244" t="s">
        <v>161</v>
      </c>
      <c r="AU2158" s="244" t="s">
        <v>81</v>
      </c>
      <c r="AV2158" s="13" t="s">
        <v>77</v>
      </c>
      <c r="AW2158" s="13" t="s">
        <v>34</v>
      </c>
      <c r="AX2158" s="13" t="s">
        <v>73</v>
      </c>
      <c r="AY2158" s="244" t="s">
        <v>149</v>
      </c>
    </row>
    <row r="2159" s="14" customFormat="1">
      <c r="A2159" s="14"/>
      <c r="B2159" s="245"/>
      <c r="C2159" s="246"/>
      <c r="D2159" s="236" t="s">
        <v>161</v>
      </c>
      <c r="E2159" s="247" t="s">
        <v>21</v>
      </c>
      <c r="F2159" s="248" t="s">
        <v>488</v>
      </c>
      <c r="G2159" s="246"/>
      <c r="H2159" s="249">
        <v>10.4</v>
      </c>
      <c r="I2159" s="250"/>
      <c r="J2159" s="246"/>
      <c r="K2159" s="246"/>
      <c r="L2159" s="251"/>
      <c r="M2159" s="252"/>
      <c r="N2159" s="253"/>
      <c r="O2159" s="253"/>
      <c r="P2159" s="253"/>
      <c r="Q2159" s="253"/>
      <c r="R2159" s="253"/>
      <c r="S2159" s="253"/>
      <c r="T2159" s="254"/>
      <c r="U2159" s="14"/>
      <c r="V2159" s="14"/>
      <c r="W2159" s="14"/>
      <c r="X2159" s="14"/>
      <c r="Y2159" s="14"/>
      <c r="Z2159" s="14"/>
      <c r="AA2159" s="14"/>
      <c r="AB2159" s="14"/>
      <c r="AC2159" s="14"/>
      <c r="AD2159" s="14"/>
      <c r="AE2159" s="14"/>
      <c r="AT2159" s="255" t="s">
        <v>161</v>
      </c>
      <c r="AU2159" s="255" t="s">
        <v>81</v>
      </c>
      <c r="AV2159" s="14" t="s">
        <v>81</v>
      </c>
      <c r="AW2159" s="14" t="s">
        <v>34</v>
      </c>
      <c r="AX2159" s="14" t="s">
        <v>73</v>
      </c>
      <c r="AY2159" s="255" t="s">
        <v>149</v>
      </c>
    </row>
    <row r="2160" s="14" customFormat="1">
      <c r="A2160" s="14"/>
      <c r="B2160" s="245"/>
      <c r="C2160" s="246"/>
      <c r="D2160" s="236" t="s">
        <v>161</v>
      </c>
      <c r="E2160" s="247" t="s">
        <v>21</v>
      </c>
      <c r="F2160" s="248" t="s">
        <v>2294</v>
      </c>
      <c r="G2160" s="246"/>
      <c r="H2160" s="249">
        <v>0.71799999999999997</v>
      </c>
      <c r="I2160" s="250"/>
      <c r="J2160" s="246"/>
      <c r="K2160" s="246"/>
      <c r="L2160" s="251"/>
      <c r="M2160" s="252"/>
      <c r="N2160" s="253"/>
      <c r="O2160" s="253"/>
      <c r="P2160" s="253"/>
      <c r="Q2160" s="253"/>
      <c r="R2160" s="253"/>
      <c r="S2160" s="253"/>
      <c r="T2160" s="254"/>
      <c r="U2160" s="14"/>
      <c r="V2160" s="14"/>
      <c r="W2160" s="14"/>
      <c r="X2160" s="14"/>
      <c r="Y2160" s="14"/>
      <c r="Z2160" s="14"/>
      <c r="AA2160" s="14"/>
      <c r="AB2160" s="14"/>
      <c r="AC2160" s="14"/>
      <c r="AD2160" s="14"/>
      <c r="AE2160" s="14"/>
      <c r="AT2160" s="255" t="s">
        <v>161</v>
      </c>
      <c r="AU2160" s="255" t="s">
        <v>81</v>
      </c>
      <c r="AV2160" s="14" t="s">
        <v>81</v>
      </c>
      <c r="AW2160" s="14" t="s">
        <v>34</v>
      </c>
      <c r="AX2160" s="14" t="s">
        <v>73</v>
      </c>
      <c r="AY2160" s="255" t="s">
        <v>149</v>
      </c>
    </row>
    <row r="2161" s="15" customFormat="1">
      <c r="A2161" s="15"/>
      <c r="B2161" s="256"/>
      <c r="C2161" s="257"/>
      <c r="D2161" s="236" t="s">
        <v>161</v>
      </c>
      <c r="E2161" s="258" t="s">
        <v>21</v>
      </c>
      <c r="F2161" s="259" t="s">
        <v>164</v>
      </c>
      <c r="G2161" s="257"/>
      <c r="H2161" s="260">
        <v>11.118</v>
      </c>
      <c r="I2161" s="261"/>
      <c r="J2161" s="257"/>
      <c r="K2161" s="257"/>
      <c r="L2161" s="262"/>
      <c r="M2161" s="263"/>
      <c r="N2161" s="264"/>
      <c r="O2161" s="264"/>
      <c r="P2161" s="264"/>
      <c r="Q2161" s="264"/>
      <c r="R2161" s="264"/>
      <c r="S2161" s="264"/>
      <c r="T2161" s="265"/>
      <c r="U2161" s="15"/>
      <c r="V2161" s="15"/>
      <c r="W2161" s="15"/>
      <c r="X2161" s="15"/>
      <c r="Y2161" s="15"/>
      <c r="Z2161" s="15"/>
      <c r="AA2161" s="15"/>
      <c r="AB2161" s="15"/>
      <c r="AC2161" s="15"/>
      <c r="AD2161" s="15"/>
      <c r="AE2161" s="15"/>
      <c r="AT2161" s="266" t="s">
        <v>161</v>
      </c>
      <c r="AU2161" s="266" t="s">
        <v>81</v>
      </c>
      <c r="AV2161" s="15" t="s">
        <v>157</v>
      </c>
      <c r="AW2161" s="15" t="s">
        <v>34</v>
      </c>
      <c r="AX2161" s="15" t="s">
        <v>77</v>
      </c>
      <c r="AY2161" s="266" t="s">
        <v>149</v>
      </c>
    </row>
    <row r="2162" s="2" customFormat="1" ht="49.05" customHeight="1">
      <c r="A2162" s="41"/>
      <c r="B2162" s="42"/>
      <c r="C2162" s="216" t="s">
        <v>2295</v>
      </c>
      <c r="D2162" s="216" t="s">
        <v>152</v>
      </c>
      <c r="E2162" s="217" t="s">
        <v>2296</v>
      </c>
      <c r="F2162" s="218" t="s">
        <v>2297</v>
      </c>
      <c r="G2162" s="219" t="s">
        <v>155</v>
      </c>
      <c r="H2162" s="220">
        <v>8</v>
      </c>
      <c r="I2162" s="221"/>
      <c r="J2162" s="222">
        <f>ROUND(I2162*H2162,2)</f>
        <v>0</v>
      </c>
      <c r="K2162" s="218" t="s">
        <v>21</v>
      </c>
      <c r="L2162" s="47"/>
      <c r="M2162" s="223" t="s">
        <v>21</v>
      </c>
      <c r="N2162" s="224" t="s">
        <v>44</v>
      </c>
      <c r="O2162" s="87"/>
      <c r="P2162" s="225">
        <f>O2162*H2162</f>
        <v>0</v>
      </c>
      <c r="Q2162" s="225">
        <v>0.0098499999999999994</v>
      </c>
      <c r="R2162" s="225">
        <f>Q2162*H2162</f>
        <v>0.078799999999999995</v>
      </c>
      <c r="S2162" s="225">
        <v>0</v>
      </c>
      <c r="T2162" s="226">
        <f>S2162*H2162</f>
        <v>0</v>
      </c>
      <c r="U2162" s="41"/>
      <c r="V2162" s="41"/>
      <c r="W2162" s="41"/>
      <c r="X2162" s="41"/>
      <c r="Y2162" s="41"/>
      <c r="Z2162" s="41"/>
      <c r="AA2162" s="41"/>
      <c r="AB2162" s="41"/>
      <c r="AC2162" s="41"/>
      <c r="AD2162" s="41"/>
      <c r="AE2162" s="41"/>
      <c r="AR2162" s="227" t="s">
        <v>256</v>
      </c>
      <c r="AT2162" s="227" t="s">
        <v>152</v>
      </c>
      <c r="AU2162" s="227" t="s">
        <v>81</v>
      </c>
      <c r="AY2162" s="20" t="s">
        <v>149</v>
      </c>
      <c r="BE2162" s="228">
        <f>IF(N2162="základní",J2162,0)</f>
        <v>0</v>
      </c>
      <c r="BF2162" s="228">
        <f>IF(N2162="snížená",J2162,0)</f>
        <v>0</v>
      </c>
      <c r="BG2162" s="228">
        <f>IF(N2162="zákl. přenesená",J2162,0)</f>
        <v>0</v>
      </c>
      <c r="BH2162" s="228">
        <f>IF(N2162="sníž. přenesená",J2162,0)</f>
        <v>0</v>
      </c>
      <c r="BI2162" s="228">
        <f>IF(N2162="nulová",J2162,0)</f>
        <v>0</v>
      </c>
      <c r="BJ2162" s="20" t="s">
        <v>77</v>
      </c>
      <c r="BK2162" s="228">
        <f>ROUND(I2162*H2162,2)</f>
        <v>0</v>
      </c>
      <c r="BL2162" s="20" t="s">
        <v>256</v>
      </c>
      <c r="BM2162" s="227" t="s">
        <v>2298</v>
      </c>
    </row>
    <row r="2163" s="13" customFormat="1">
      <c r="A2163" s="13"/>
      <c r="B2163" s="234"/>
      <c r="C2163" s="235"/>
      <c r="D2163" s="236" t="s">
        <v>161</v>
      </c>
      <c r="E2163" s="237" t="s">
        <v>21</v>
      </c>
      <c r="F2163" s="238" t="s">
        <v>922</v>
      </c>
      <c r="G2163" s="235"/>
      <c r="H2163" s="237" t="s">
        <v>21</v>
      </c>
      <c r="I2163" s="239"/>
      <c r="J2163" s="235"/>
      <c r="K2163" s="235"/>
      <c r="L2163" s="240"/>
      <c r="M2163" s="241"/>
      <c r="N2163" s="242"/>
      <c r="O2163" s="242"/>
      <c r="P2163" s="242"/>
      <c r="Q2163" s="242"/>
      <c r="R2163" s="242"/>
      <c r="S2163" s="242"/>
      <c r="T2163" s="243"/>
      <c r="U2163" s="13"/>
      <c r="V2163" s="13"/>
      <c r="W2163" s="13"/>
      <c r="X2163" s="13"/>
      <c r="Y2163" s="13"/>
      <c r="Z2163" s="13"/>
      <c r="AA2163" s="13"/>
      <c r="AB2163" s="13"/>
      <c r="AC2163" s="13"/>
      <c r="AD2163" s="13"/>
      <c r="AE2163" s="13"/>
      <c r="AT2163" s="244" t="s">
        <v>161</v>
      </c>
      <c r="AU2163" s="244" t="s">
        <v>81</v>
      </c>
      <c r="AV2163" s="13" t="s">
        <v>77</v>
      </c>
      <c r="AW2163" s="13" t="s">
        <v>34</v>
      </c>
      <c r="AX2163" s="13" t="s">
        <v>73</v>
      </c>
      <c r="AY2163" s="244" t="s">
        <v>149</v>
      </c>
    </row>
    <row r="2164" s="14" customFormat="1">
      <c r="A2164" s="14"/>
      <c r="B2164" s="245"/>
      <c r="C2164" s="246"/>
      <c r="D2164" s="236" t="s">
        <v>161</v>
      </c>
      <c r="E2164" s="247" t="s">
        <v>21</v>
      </c>
      <c r="F2164" s="248" t="s">
        <v>2299</v>
      </c>
      <c r="G2164" s="246"/>
      <c r="H2164" s="249">
        <v>8</v>
      </c>
      <c r="I2164" s="250"/>
      <c r="J2164" s="246"/>
      <c r="K2164" s="246"/>
      <c r="L2164" s="251"/>
      <c r="M2164" s="252"/>
      <c r="N2164" s="253"/>
      <c r="O2164" s="253"/>
      <c r="P2164" s="253"/>
      <c r="Q2164" s="253"/>
      <c r="R2164" s="253"/>
      <c r="S2164" s="253"/>
      <c r="T2164" s="254"/>
      <c r="U2164" s="14"/>
      <c r="V2164" s="14"/>
      <c r="W2164" s="14"/>
      <c r="X2164" s="14"/>
      <c r="Y2164" s="14"/>
      <c r="Z2164" s="14"/>
      <c r="AA2164" s="14"/>
      <c r="AB2164" s="14"/>
      <c r="AC2164" s="14"/>
      <c r="AD2164" s="14"/>
      <c r="AE2164" s="14"/>
      <c r="AT2164" s="255" t="s">
        <v>161</v>
      </c>
      <c r="AU2164" s="255" t="s">
        <v>81</v>
      </c>
      <c r="AV2164" s="14" t="s">
        <v>81</v>
      </c>
      <c r="AW2164" s="14" t="s">
        <v>34</v>
      </c>
      <c r="AX2164" s="14" t="s">
        <v>73</v>
      </c>
      <c r="AY2164" s="255" t="s">
        <v>149</v>
      </c>
    </row>
    <row r="2165" s="15" customFormat="1">
      <c r="A2165" s="15"/>
      <c r="B2165" s="256"/>
      <c r="C2165" s="257"/>
      <c r="D2165" s="236" t="s">
        <v>161</v>
      </c>
      <c r="E2165" s="258" t="s">
        <v>21</v>
      </c>
      <c r="F2165" s="259" t="s">
        <v>164</v>
      </c>
      <c r="G2165" s="257"/>
      <c r="H2165" s="260">
        <v>8</v>
      </c>
      <c r="I2165" s="261"/>
      <c r="J2165" s="257"/>
      <c r="K2165" s="257"/>
      <c r="L2165" s="262"/>
      <c r="M2165" s="263"/>
      <c r="N2165" s="264"/>
      <c r="O2165" s="264"/>
      <c r="P2165" s="264"/>
      <c r="Q2165" s="264"/>
      <c r="R2165" s="264"/>
      <c r="S2165" s="264"/>
      <c r="T2165" s="265"/>
      <c r="U2165" s="15"/>
      <c r="V2165" s="15"/>
      <c r="W2165" s="15"/>
      <c r="X2165" s="15"/>
      <c r="Y2165" s="15"/>
      <c r="Z2165" s="15"/>
      <c r="AA2165" s="15"/>
      <c r="AB2165" s="15"/>
      <c r="AC2165" s="15"/>
      <c r="AD2165" s="15"/>
      <c r="AE2165" s="15"/>
      <c r="AT2165" s="266" t="s">
        <v>161</v>
      </c>
      <c r="AU2165" s="266" t="s">
        <v>81</v>
      </c>
      <c r="AV2165" s="15" t="s">
        <v>157</v>
      </c>
      <c r="AW2165" s="15" t="s">
        <v>34</v>
      </c>
      <c r="AX2165" s="15" t="s">
        <v>77</v>
      </c>
      <c r="AY2165" s="266" t="s">
        <v>149</v>
      </c>
    </row>
    <row r="2166" s="2" customFormat="1" ht="49.05" customHeight="1">
      <c r="A2166" s="41"/>
      <c r="B2166" s="42"/>
      <c r="C2166" s="216" t="s">
        <v>2300</v>
      </c>
      <c r="D2166" s="216" t="s">
        <v>152</v>
      </c>
      <c r="E2166" s="217" t="s">
        <v>2301</v>
      </c>
      <c r="F2166" s="218" t="s">
        <v>2302</v>
      </c>
      <c r="G2166" s="219" t="s">
        <v>310</v>
      </c>
      <c r="H2166" s="220">
        <v>5.8419999999999996</v>
      </c>
      <c r="I2166" s="221"/>
      <c r="J2166" s="222">
        <f>ROUND(I2166*H2166,2)</f>
        <v>0</v>
      </c>
      <c r="K2166" s="218" t="s">
        <v>156</v>
      </c>
      <c r="L2166" s="47"/>
      <c r="M2166" s="223" t="s">
        <v>21</v>
      </c>
      <c r="N2166" s="224" t="s">
        <v>44</v>
      </c>
      <c r="O2166" s="87"/>
      <c r="P2166" s="225">
        <f>O2166*H2166</f>
        <v>0</v>
      </c>
      <c r="Q2166" s="225">
        <v>0</v>
      </c>
      <c r="R2166" s="225">
        <f>Q2166*H2166</f>
        <v>0</v>
      </c>
      <c r="S2166" s="225">
        <v>0</v>
      </c>
      <c r="T2166" s="226">
        <f>S2166*H2166</f>
        <v>0</v>
      </c>
      <c r="U2166" s="41"/>
      <c r="V2166" s="41"/>
      <c r="W2166" s="41"/>
      <c r="X2166" s="41"/>
      <c r="Y2166" s="41"/>
      <c r="Z2166" s="41"/>
      <c r="AA2166" s="41"/>
      <c r="AB2166" s="41"/>
      <c r="AC2166" s="41"/>
      <c r="AD2166" s="41"/>
      <c r="AE2166" s="41"/>
      <c r="AR2166" s="227" t="s">
        <v>256</v>
      </c>
      <c r="AT2166" s="227" t="s">
        <v>152</v>
      </c>
      <c r="AU2166" s="227" t="s">
        <v>81</v>
      </c>
      <c r="AY2166" s="20" t="s">
        <v>149</v>
      </c>
      <c r="BE2166" s="228">
        <f>IF(N2166="základní",J2166,0)</f>
        <v>0</v>
      </c>
      <c r="BF2166" s="228">
        <f>IF(N2166="snížená",J2166,0)</f>
        <v>0</v>
      </c>
      <c r="BG2166" s="228">
        <f>IF(N2166="zákl. přenesená",J2166,0)</f>
        <v>0</v>
      </c>
      <c r="BH2166" s="228">
        <f>IF(N2166="sníž. přenesená",J2166,0)</f>
        <v>0</v>
      </c>
      <c r="BI2166" s="228">
        <f>IF(N2166="nulová",J2166,0)</f>
        <v>0</v>
      </c>
      <c r="BJ2166" s="20" t="s">
        <v>77</v>
      </c>
      <c r="BK2166" s="228">
        <f>ROUND(I2166*H2166,2)</f>
        <v>0</v>
      </c>
      <c r="BL2166" s="20" t="s">
        <v>256</v>
      </c>
      <c r="BM2166" s="227" t="s">
        <v>2303</v>
      </c>
    </row>
    <row r="2167" s="2" customFormat="1">
      <c r="A2167" s="41"/>
      <c r="B2167" s="42"/>
      <c r="C2167" s="43"/>
      <c r="D2167" s="229" t="s">
        <v>159</v>
      </c>
      <c r="E2167" s="43"/>
      <c r="F2167" s="230" t="s">
        <v>2304</v>
      </c>
      <c r="G2167" s="43"/>
      <c r="H2167" s="43"/>
      <c r="I2167" s="231"/>
      <c r="J2167" s="43"/>
      <c r="K2167" s="43"/>
      <c r="L2167" s="47"/>
      <c r="M2167" s="232"/>
      <c r="N2167" s="233"/>
      <c r="O2167" s="87"/>
      <c r="P2167" s="87"/>
      <c r="Q2167" s="87"/>
      <c r="R2167" s="87"/>
      <c r="S2167" s="87"/>
      <c r="T2167" s="88"/>
      <c r="U2167" s="41"/>
      <c r="V2167" s="41"/>
      <c r="W2167" s="41"/>
      <c r="X2167" s="41"/>
      <c r="Y2167" s="41"/>
      <c r="Z2167" s="41"/>
      <c r="AA2167" s="41"/>
      <c r="AB2167" s="41"/>
      <c r="AC2167" s="41"/>
      <c r="AD2167" s="41"/>
      <c r="AE2167" s="41"/>
      <c r="AT2167" s="20" t="s">
        <v>159</v>
      </c>
      <c r="AU2167" s="20" t="s">
        <v>81</v>
      </c>
    </row>
    <row r="2168" s="12" customFormat="1" ht="22.8" customHeight="1">
      <c r="A2168" s="12"/>
      <c r="B2168" s="200"/>
      <c r="C2168" s="201"/>
      <c r="D2168" s="202" t="s">
        <v>72</v>
      </c>
      <c r="E2168" s="214" t="s">
        <v>2305</v>
      </c>
      <c r="F2168" s="214" t="s">
        <v>2306</v>
      </c>
      <c r="G2168" s="201"/>
      <c r="H2168" s="201"/>
      <c r="I2168" s="204"/>
      <c r="J2168" s="215">
        <f>BK2168</f>
        <v>0</v>
      </c>
      <c r="K2168" s="201"/>
      <c r="L2168" s="206"/>
      <c r="M2168" s="207"/>
      <c r="N2168" s="208"/>
      <c r="O2168" s="208"/>
      <c r="P2168" s="209">
        <f>SUM(P2169:P2201)</f>
        <v>0</v>
      </c>
      <c r="Q2168" s="208"/>
      <c r="R2168" s="209">
        <f>SUM(R2169:R2201)</f>
        <v>2.2402061</v>
      </c>
      <c r="S2168" s="208"/>
      <c r="T2168" s="210">
        <f>SUM(T2169:T2201)</f>
        <v>0</v>
      </c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R2168" s="211" t="s">
        <v>81</v>
      </c>
      <c r="AT2168" s="212" t="s">
        <v>72</v>
      </c>
      <c r="AU2168" s="212" t="s">
        <v>77</v>
      </c>
      <c r="AY2168" s="211" t="s">
        <v>149</v>
      </c>
      <c r="BK2168" s="213">
        <f>SUM(BK2169:BK2201)</f>
        <v>0</v>
      </c>
    </row>
    <row r="2169" s="2" customFormat="1" ht="62.7" customHeight="1">
      <c r="A2169" s="41"/>
      <c r="B2169" s="42"/>
      <c r="C2169" s="216" t="s">
        <v>2307</v>
      </c>
      <c r="D2169" s="216" t="s">
        <v>152</v>
      </c>
      <c r="E2169" s="217" t="s">
        <v>2308</v>
      </c>
      <c r="F2169" s="218" t="s">
        <v>2309</v>
      </c>
      <c r="G2169" s="219" t="s">
        <v>155</v>
      </c>
      <c r="H2169" s="220">
        <v>27.507999999999999</v>
      </c>
      <c r="I2169" s="221"/>
      <c r="J2169" s="222">
        <f>ROUND(I2169*H2169,2)</f>
        <v>0</v>
      </c>
      <c r="K2169" s="218" t="s">
        <v>156</v>
      </c>
      <c r="L2169" s="47"/>
      <c r="M2169" s="223" t="s">
        <v>21</v>
      </c>
      <c r="N2169" s="224" t="s">
        <v>44</v>
      </c>
      <c r="O2169" s="87"/>
      <c r="P2169" s="225">
        <f>O2169*H2169</f>
        <v>0</v>
      </c>
      <c r="Q2169" s="225">
        <v>0.052769999999999997</v>
      </c>
      <c r="R2169" s="225">
        <f>Q2169*H2169</f>
        <v>1.4515971599999999</v>
      </c>
      <c r="S2169" s="225">
        <v>0</v>
      </c>
      <c r="T2169" s="226">
        <f>S2169*H2169</f>
        <v>0</v>
      </c>
      <c r="U2169" s="41"/>
      <c r="V2169" s="41"/>
      <c r="W2169" s="41"/>
      <c r="X2169" s="41"/>
      <c r="Y2169" s="41"/>
      <c r="Z2169" s="41"/>
      <c r="AA2169" s="41"/>
      <c r="AB2169" s="41"/>
      <c r="AC2169" s="41"/>
      <c r="AD2169" s="41"/>
      <c r="AE2169" s="41"/>
      <c r="AR2169" s="227" t="s">
        <v>256</v>
      </c>
      <c r="AT2169" s="227" t="s">
        <v>152</v>
      </c>
      <c r="AU2169" s="227" t="s">
        <v>81</v>
      </c>
      <c r="AY2169" s="20" t="s">
        <v>149</v>
      </c>
      <c r="BE2169" s="228">
        <f>IF(N2169="základní",J2169,0)</f>
        <v>0</v>
      </c>
      <c r="BF2169" s="228">
        <f>IF(N2169="snížená",J2169,0)</f>
        <v>0</v>
      </c>
      <c r="BG2169" s="228">
        <f>IF(N2169="zákl. přenesená",J2169,0)</f>
        <v>0</v>
      </c>
      <c r="BH2169" s="228">
        <f>IF(N2169="sníž. přenesená",J2169,0)</f>
        <v>0</v>
      </c>
      <c r="BI2169" s="228">
        <f>IF(N2169="nulová",J2169,0)</f>
        <v>0</v>
      </c>
      <c r="BJ2169" s="20" t="s">
        <v>77</v>
      </c>
      <c r="BK2169" s="228">
        <f>ROUND(I2169*H2169,2)</f>
        <v>0</v>
      </c>
      <c r="BL2169" s="20" t="s">
        <v>256</v>
      </c>
      <c r="BM2169" s="227" t="s">
        <v>2310</v>
      </c>
    </row>
    <row r="2170" s="2" customFormat="1">
      <c r="A2170" s="41"/>
      <c r="B2170" s="42"/>
      <c r="C2170" s="43"/>
      <c r="D2170" s="229" t="s">
        <v>159</v>
      </c>
      <c r="E2170" s="43"/>
      <c r="F2170" s="230" t="s">
        <v>2311</v>
      </c>
      <c r="G2170" s="43"/>
      <c r="H2170" s="43"/>
      <c r="I2170" s="231"/>
      <c r="J2170" s="43"/>
      <c r="K2170" s="43"/>
      <c r="L2170" s="47"/>
      <c r="M2170" s="232"/>
      <c r="N2170" s="233"/>
      <c r="O2170" s="87"/>
      <c r="P2170" s="87"/>
      <c r="Q2170" s="87"/>
      <c r="R2170" s="87"/>
      <c r="S2170" s="87"/>
      <c r="T2170" s="88"/>
      <c r="U2170" s="41"/>
      <c r="V2170" s="41"/>
      <c r="W2170" s="41"/>
      <c r="X2170" s="41"/>
      <c r="Y2170" s="41"/>
      <c r="Z2170" s="41"/>
      <c r="AA2170" s="41"/>
      <c r="AB2170" s="41"/>
      <c r="AC2170" s="41"/>
      <c r="AD2170" s="41"/>
      <c r="AE2170" s="41"/>
      <c r="AT2170" s="20" t="s">
        <v>159</v>
      </c>
      <c r="AU2170" s="20" t="s">
        <v>81</v>
      </c>
    </row>
    <row r="2171" s="13" customFormat="1">
      <c r="A2171" s="13"/>
      <c r="B2171" s="234"/>
      <c r="C2171" s="235"/>
      <c r="D2171" s="236" t="s">
        <v>161</v>
      </c>
      <c r="E2171" s="237" t="s">
        <v>21</v>
      </c>
      <c r="F2171" s="238" t="s">
        <v>2312</v>
      </c>
      <c r="G2171" s="235"/>
      <c r="H2171" s="237" t="s">
        <v>21</v>
      </c>
      <c r="I2171" s="239"/>
      <c r="J2171" s="235"/>
      <c r="K2171" s="235"/>
      <c r="L2171" s="240"/>
      <c r="M2171" s="241"/>
      <c r="N2171" s="242"/>
      <c r="O2171" s="242"/>
      <c r="P2171" s="242"/>
      <c r="Q2171" s="242"/>
      <c r="R2171" s="242"/>
      <c r="S2171" s="242"/>
      <c r="T2171" s="243"/>
      <c r="U2171" s="13"/>
      <c r="V2171" s="13"/>
      <c r="W2171" s="13"/>
      <c r="X2171" s="13"/>
      <c r="Y2171" s="13"/>
      <c r="Z2171" s="13"/>
      <c r="AA2171" s="13"/>
      <c r="AB2171" s="13"/>
      <c r="AC2171" s="13"/>
      <c r="AD2171" s="13"/>
      <c r="AE2171" s="13"/>
      <c r="AT2171" s="244" t="s">
        <v>161</v>
      </c>
      <c r="AU2171" s="244" t="s">
        <v>81</v>
      </c>
      <c r="AV2171" s="13" t="s">
        <v>77</v>
      </c>
      <c r="AW2171" s="13" t="s">
        <v>34</v>
      </c>
      <c r="AX2171" s="13" t="s">
        <v>73</v>
      </c>
      <c r="AY2171" s="244" t="s">
        <v>149</v>
      </c>
    </row>
    <row r="2172" s="14" customFormat="1">
      <c r="A2172" s="14"/>
      <c r="B2172" s="245"/>
      <c r="C2172" s="246"/>
      <c r="D2172" s="236" t="s">
        <v>161</v>
      </c>
      <c r="E2172" s="247" t="s">
        <v>21</v>
      </c>
      <c r="F2172" s="248" t="s">
        <v>2313</v>
      </c>
      <c r="G2172" s="246"/>
      <c r="H2172" s="249">
        <v>27.507999999999999</v>
      </c>
      <c r="I2172" s="250"/>
      <c r="J2172" s="246"/>
      <c r="K2172" s="246"/>
      <c r="L2172" s="251"/>
      <c r="M2172" s="252"/>
      <c r="N2172" s="253"/>
      <c r="O2172" s="253"/>
      <c r="P2172" s="253"/>
      <c r="Q2172" s="253"/>
      <c r="R2172" s="253"/>
      <c r="S2172" s="253"/>
      <c r="T2172" s="254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55" t="s">
        <v>161</v>
      </c>
      <c r="AU2172" s="255" t="s">
        <v>81</v>
      </c>
      <c r="AV2172" s="14" t="s">
        <v>81</v>
      </c>
      <c r="AW2172" s="14" t="s">
        <v>34</v>
      </c>
      <c r="AX2172" s="14" t="s">
        <v>73</v>
      </c>
      <c r="AY2172" s="255" t="s">
        <v>149</v>
      </c>
    </row>
    <row r="2173" s="16" customFormat="1">
      <c r="A2173" s="16"/>
      <c r="B2173" s="267"/>
      <c r="C2173" s="268"/>
      <c r="D2173" s="236" t="s">
        <v>161</v>
      </c>
      <c r="E2173" s="269" t="s">
        <v>503</v>
      </c>
      <c r="F2173" s="270" t="s">
        <v>192</v>
      </c>
      <c r="G2173" s="268"/>
      <c r="H2173" s="271">
        <v>27.507999999999999</v>
      </c>
      <c r="I2173" s="272"/>
      <c r="J2173" s="268"/>
      <c r="K2173" s="268"/>
      <c r="L2173" s="273"/>
      <c r="M2173" s="274"/>
      <c r="N2173" s="275"/>
      <c r="O2173" s="275"/>
      <c r="P2173" s="275"/>
      <c r="Q2173" s="275"/>
      <c r="R2173" s="275"/>
      <c r="S2173" s="275"/>
      <c r="T2173" s="276"/>
      <c r="U2173" s="16"/>
      <c r="V2173" s="16"/>
      <c r="W2173" s="16"/>
      <c r="X2173" s="16"/>
      <c r="Y2173" s="16"/>
      <c r="Z2173" s="16"/>
      <c r="AA2173" s="16"/>
      <c r="AB2173" s="16"/>
      <c r="AC2173" s="16"/>
      <c r="AD2173" s="16"/>
      <c r="AE2173" s="16"/>
      <c r="AT2173" s="277" t="s">
        <v>161</v>
      </c>
      <c r="AU2173" s="277" t="s">
        <v>81</v>
      </c>
      <c r="AV2173" s="16" t="s">
        <v>150</v>
      </c>
      <c r="AW2173" s="16" t="s">
        <v>34</v>
      </c>
      <c r="AX2173" s="16" t="s">
        <v>73</v>
      </c>
      <c r="AY2173" s="277" t="s">
        <v>149</v>
      </c>
    </row>
    <row r="2174" s="15" customFormat="1">
      <c r="A2174" s="15"/>
      <c r="B2174" s="256"/>
      <c r="C2174" s="257"/>
      <c r="D2174" s="236" t="s">
        <v>161</v>
      </c>
      <c r="E2174" s="258" t="s">
        <v>21</v>
      </c>
      <c r="F2174" s="259" t="s">
        <v>164</v>
      </c>
      <c r="G2174" s="257"/>
      <c r="H2174" s="260">
        <v>27.507999999999999</v>
      </c>
      <c r="I2174" s="261"/>
      <c r="J2174" s="257"/>
      <c r="K2174" s="257"/>
      <c r="L2174" s="262"/>
      <c r="M2174" s="263"/>
      <c r="N2174" s="264"/>
      <c r="O2174" s="264"/>
      <c r="P2174" s="264"/>
      <c r="Q2174" s="264"/>
      <c r="R2174" s="264"/>
      <c r="S2174" s="264"/>
      <c r="T2174" s="265"/>
      <c r="U2174" s="15"/>
      <c r="V2174" s="15"/>
      <c r="W2174" s="15"/>
      <c r="X2174" s="15"/>
      <c r="Y2174" s="15"/>
      <c r="Z2174" s="15"/>
      <c r="AA2174" s="15"/>
      <c r="AB2174" s="15"/>
      <c r="AC2174" s="15"/>
      <c r="AD2174" s="15"/>
      <c r="AE2174" s="15"/>
      <c r="AT2174" s="266" t="s">
        <v>161</v>
      </c>
      <c r="AU2174" s="266" t="s">
        <v>81</v>
      </c>
      <c r="AV2174" s="15" t="s">
        <v>157</v>
      </c>
      <c r="AW2174" s="15" t="s">
        <v>34</v>
      </c>
      <c r="AX2174" s="15" t="s">
        <v>77</v>
      </c>
      <c r="AY2174" s="266" t="s">
        <v>149</v>
      </c>
    </row>
    <row r="2175" s="2" customFormat="1" ht="44.25" customHeight="1">
      <c r="A2175" s="41"/>
      <c r="B2175" s="42"/>
      <c r="C2175" s="216" t="s">
        <v>2314</v>
      </c>
      <c r="D2175" s="216" t="s">
        <v>152</v>
      </c>
      <c r="E2175" s="217" t="s">
        <v>2315</v>
      </c>
      <c r="F2175" s="218" t="s">
        <v>2316</v>
      </c>
      <c r="G2175" s="219" t="s">
        <v>155</v>
      </c>
      <c r="H2175" s="220">
        <v>83.228999999999999</v>
      </c>
      <c r="I2175" s="221"/>
      <c r="J2175" s="222">
        <f>ROUND(I2175*H2175,2)</f>
        <v>0</v>
      </c>
      <c r="K2175" s="218" t="s">
        <v>156</v>
      </c>
      <c r="L2175" s="47"/>
      <c r="M2175" s="223" t="s">
        <v>21</v>
      </c>
      <c r="N2175" s="224" t="s">
        <v>44</v>
      </c>
      <c r="O2175" s="87"/>
      <c r="P2175" s="225">
        <f>O2175*H2175</f>
        <v>0</v>
      </c>
      <c r="Q2175" s="225">
        <v>0.00020000000000000001</v>
      </c>
      <c r="R2175" s="225">
        <f>Q2175*H2175</f>
        <v>0.016645800000000002</v>
      </c>
      <c r="S2175" s="225">
        <v>0</v>
      </c>
      <c r="T2175" s="226">
        <f>S2175*H2175</f>
        <v>0</v>
      </c>
      <c r="U2175" s="41"/>
      <c r="V2175" s="41"/>
      <c r="W2175" s="41"/>
      <c r="X2175" s="41"/>
      <c r="Y2175" s="41"/>
      <c r="Z2175" s="41"/>
      <c r="AA2175" s="41"/>
      <c r="AB2175" s="41"/>
      <c r="AC2175" s="41"/>
      <c r="AD2175" s="41"/>
      <c r="AE2175" s="41"/>
      <c r="AR2175" s="227" t="s">
        <v>256</v>
      </c>
      <c r="AT2175" s="227" t="s">
        <v>152</v>
      </c>
      <c r="AU2175" s="227" t="s">
        <v>81</v>
      </c>
      <c r="AY2175" s="20" t="s">
        <v>149</v>
      </c>
      <c r="BE2175" s="228">
        <f>IF(N2175="základní",J2175,0)</f>
        <v>0</v>
      </c>
      <c r="BF2175" s="228">
        <f>IF(N2175="snížená",J2175,0)</f>
        <v>0</v>
      </c>
      <c r="BG2175" s="228">
        <f>IF(N2175="zákl. přenesená",J2175,0)</f>
        <v>0</v>
      </c>
      <c r="BH2175" s="228">
        <f>IF(N2175="sníž. přenesená",J2175,0)</f>
        <v>0</v>
      </c>
      <c r="BI2175" s="228">
        <f>IF(N2175="nulová",J2175,0)</f>
        <v>0</v>
      </c>
      <c r="BJ2175" s="20" t="s">
        <v>77</v>
      </c>
      <c r="BK2175" s="228">
        <f>ROUND(I2175*H2175,2)</f>
        <v>0</v>
      </c>
      <c r="BL2175" s="20" t="s">
        <v>256</v>
      </c>
      <c r="BM2175" s="227" t="s">
        <v>2317</v>
      </c>
    </row>
    <row r="2176" s="2" customFormat="1">
      <c r="A2176" s="41"/>
      <c r="B2176" s="42"/>
      <c r="C2176" s="43"/>
      <c r="D2176" s="229" t="s">
        <v>159</v>
      </c>
      <c r="E2176" s="43"/>
      <c r="F2176" s="230" t="s">
        <v>2318</v>
      </c>
      <c r="G2176" s="43"/>
      <c r="H2176" s="43"/>
      <c r="I2176" s="231"/>
      <c r="J2176" s="43"/>
      <c r="K2176" s="43"/>
      <c r="L2176" s="47"/>
      <c r="M2176" s="232"/>
      <c r="N2176" s="233"/>
      <c r="O2176" s="87"/>
      <c r="P2176" s="87"/>
      <c r="Q2176" s="87"/>
      <c r="R2176" s="87"/>
      <c r="S2176" s="87"/>
      <c r="T2176" s="88"/>
      <c r="U2176" s="41"/>
      <c r="V2176" s="41"/>
      <c r="W2176" s="41"/>
      <c r="X2176" s="41"/>
      <c r="Y2176" s="41"/>
      <c r="Z2176" s="41"/>
      <c r="AA2176" s="41"/>
      <c r="AB2176" s="41"/>
      <c r="AC2176" s="41"/>
      <c r="AD2176" s="41"/>
      <c r="AE2176" s="41"/>
      <c r="AT2176" s="20" t="s">
        <v>159</v>
      </c>
      <c r="AU2176" s="20" t="s">
        <v>81</v>
      </c>
    </row>
    <row r="2177" s="14" customFormat="1">
      <c r="A2177" s="14"/>
      <c r="B2177" s="245"/>
      <c r="C2177" s="246"/>
      <c r="D2177" s="236" t="s">
        <v>161</v>
      </c>
      <c r="E2177" s="247" t="s">
        <v>21</v>
      </c>
      <c r="F2177" s="248" t="s">
        <v>2319</v>
      </c>
      <c r="G2177" s="246"/>
      <c r="H2177" s="249">
        <v>83.228999999999999</v>
      </c>
      <c r="I2177" s="250"/>
      <c r="J2177" s="246"/>
      <c r="K2177" s="246"/>
      <c r="L2177" s="251"/>
      <c r="M2177" s="252"/>
      <c r="N2177" s="253"/>
      <c r="O2177" s="253"/>
      <c r="P2177" s="253"/>
      <c r="Q2177" s="253"/>
      <c r="R2177" s="253"/>
      <c r="S2177" s="253"/>
      <c r="T2177" s="254"/>
      <c r="U2177" s="14"/>
      <c r="V2177" s="14"/>
      <c r="W2177" s="14"/>
      <c r="X2177" s="14"/>
      <c r="Y2177" s="14"/>
      <c r="Z2177" s="14"/>
      <c r="AA2177" s="14"/>
      <c r="AB2177" s="14"/>
      <c r="AC2177" s="14"/>
      <c r="AD2177" s="14"/>
      <c r="AE2177" s="14"/>
      <c r="AT2177" s="255" t="s">
        <v>161</v>
      </c>
      <c r="AU2177" s="255" t="s">
        <v>81</v>
      </c>
      <c r="AV2177" s="14" t="s">
        <v>81</v>
      </c>
      <c r="AW2177" s="14" t="s">
        <v>34</v>
      </c>
      <c r="AX2177" s="14" t="s">
        <v>77</v>
      </c>
      <c r="AY2177" s="255" t="s">
        <v>149</v>
      </c>
    </row>
    <row r="2178" s="2" customFormat="1" ht="37.8" customHeight="1">
      <c r="A2178" s="41"/>
      <c r="B2178" s="42"/>
      <c r="C2178" s="216" t="s">
        <v>2320</v>
      </c>
      <c r="D2178" s="216" t="s">
        <v>152</v>
      </c>
      <c r="E2178" s="217" t="s">
        <v>2321</v>
      </c>
      <c r="F2178" s="218" t="s">
        <v>2322</v>
      </c>
      <c r="G2178" s="219" t="s">
        <v>155</v>
      </c>
      <c r="H2178" s="220">
        <v>28.75</v>
      </c>
      <c r="I2178" s="221"/>
      <c r="J2178" s="222">
        <f>ROUND(I2178*H2178,2)</f>
        <v>0</v>
      </c>
      <c r="K2178" s="218" t="s">
        <v>21</v>
      </c>
      <c r="L2178" s="47"/>
      <c r="M2178" s="223" t="s">
        <v>21</v>
      </c>
      <c r="N2178" s="224" t="s">
        <v>44</v>
      </c>
      <c r="O2178" s="87"/>
      <c r="P2178" s="225">
        <f>O2178*H2178</f>
        <v>0</v>
      </c>
      <c r="Q2178" s="225">
        <v>0.024879999999999999</v>
      </c>
      <c r="R2178" s="225">
        <f>Q2178*H2178</f>
        <v>0.71529999999999994</v>
      </c>
      <c r="S2178" s="225">
        <v>0</v>
      </c>
      <c r="T2178" s="226">
        <f>S2178*H2178</f>
        <v>0</v>
      </c>
      <c r="U2178" s="41"/>
      <c r="V2178" s="41"/>
      <c r="W2178" s="41"/>
      <c r="X2178" s="41"/>
      <c r="Y2178" s="41"/>
      <c r="Z2178" s="41"/>
      <c r="AA2178" s="41"/>
      <c r="AB2178" s="41"/>
      <c r="AC2178" s="41"/>
      <c r="AD2178" s="41"/>
      <c r="AE2178" s="41"/>
      <c r="AR2178" s="227" t="s">
        <v>256</v>
      </c>
      <c r="AT2178" s="227" t="s">
        <v>152</v>
      </c>
      <c r="AU2178" s="227" t="s">
        <v>81</v>
      </c>
      <c r="AY2178" s="20" t="s">
        <v>149</v>
      </c>
      <c r="BE2178" s="228">
        <f>IF(N2178="základní",J2178,0)</f>
        <v>0</v>
      </c>
      <c r="BF2178" s="228">
        <f>IF(N2178="snížená",J2178,0)</f>
        <v>0</v>
      </c>
      <c r="BG2178" s="228">
        <f>IF(N2178="zákl. přenesená",J2178,0)</f>
        <v>0</v>
      </c>
      <c r="BH2178" s="228">
        <f>IF(N2178="sníž. přenesená",J2178,0)</f>
        <v>0</v>
      </c>
      <c r="BI2178" s="228">
        <f>IF(N2178="nulová",J2178,0)</f>
        <v>0</v>
      </c>
      <c r="BJ2178" s="20" t="s">
        <v>77</v>
      </c>
      <c r="BK2178" s="228">
        <f>ROUND(I2178*H2178,2)</f>
        <v>0</v>
      </c>
      <c r="BL2178" s="20" t="s">
        <v>256</v>
      </c>
      <c r="BM2178" s="227" t="s">
        <v>2323</v>
      </c>
    </row>
    <row r="2179" s="13" customFormat="1">
      <c r="A2179" s="13"/>
      <c r="B2179" s="234"/>
      <c r="C2179" s="235"/>
      <c r="D2179" s="236" t="s">
        <v>161</v>
      </c>
      <c r="E2179" s="237" t="s">
        <v>21</v>
      </c>
      <c r="F2179" s="238" t="s">
        <v>2324</v>
      </c>
      <c r="G2179" s="235"/>
      <c r="H2179" s="237" t="s">
        <v>21</v>
      </c>
      <c r="I2179" s="239"/>
      <c r="J2179" s="235"/>
      <c r="K2179" s="235"/>
      <c r="L2179" s="240"/>
      <c r="M2179" s="241"/>
      <c r="N2179" s="242"/>
      <c r="O2179" s="242"/>
      <c r="P2179" s="242"/>
      <c r="Q2179" s="242"/>
      <c r="R2179" s="242"/>
      <c r="S2179" s="242"/>
      <c r="T2179" s="243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T2179" s="244" t="s">
        <v>161</v>
      </c>
      <c r="AU2179" s="244" t="s">
        <v>81</v>
      </c>
      <c r="AV2179" s="13" t="s">
        <v>77</v>
      </c>
      <c r="AW2179" s="13" t="s">
        <v>34</v>
      </c>
      <c r="AX2179" s="13" t="s">
        <v>73</v>
      </c>
      <c r="AY2179" s="244" t="s">
        <v>149</v>
      </c>
    </row>
    <row r="2180" s="13" customFormat="1">
      <c r="A2180" s="13"/>
      <c r="B2180" s="234"/>
      <c r="C2180" s="235"/>
      <c r="D2180" s="236" t="s">
        <v>161</v>
      </c>
      <c r="E2180" s="237" t="s">
        <v>21</v>
      </c>
      <c r="F2180" s="238" t="s">
        <v>2325</v>
      </c>
      <c r="G2180" s="235"/>
      <c r="H2180" s="237" t="s">
        <v>21</v>
      </c>
      <c r="I2180" s="239"/>
      <c r="J2180" s="235"/>
      <c r="K2180" s="235"/>
      <c r="L2180" s="240"/>
      <c r="M2180" s="241"/>
      <c r="N2180" s="242"/>
      <c r="O2180" s="242"/>
      <c r="P2180" s="242"/>
      <c r="Q2180" s="242"/>
      <c r="R2180" s="242"/>
      <c r="S2180" s="242"/>
      <c r="T2180" s="243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T2180" s="244" t="s">
        <v>161</v>
      </c>
      <c r="AU2180" s="244" t="s">
        <v>81</v>
      </c>
      <c r="AV2180" s="13" t="s">
        <v>77</v>
      </c>
      <c r="AW2180" s="13" t="s">
        <v>34</v>
      </c>
      <c r="AX2180" s="13" t="s">
        <v>73</v>
      </c>
      <c r="AY2180" s="244" t="s">
        <v>149</v>
      </c>
    </row>
    <row r="2181" s="14" customFormat="1">
      <c r="A2181" s="14"/>
      <c r="B2181" s="245"/>
      <c r="C2181" s="246"/>
      <c r="D2181" s="236" t="s">
        <v>161</v>
      </c>
      <c r="E2181" s="247" t="s">
        <v>21</v>
      </c>
      <c r="F2181" s="248" t="s">
        <v>494</v>
      </c>
      <c r="G2181" s="246"/>
      <c r="H2181" s="249">
        <v>28.75</v>
      </c>
      <c r="I2181" s="250"/>
      <c r="J2181" s="246"/>
      <c r="K2181" s="246"/>
      <c r="L2181" s="251"/>
      <c r="M2181" s="252"/>
      <c r="N2181" s="253"/>
      <c r="O2181" s="253"/>
      <c r="P2181" s="253"/>
      <c r="Q2181" s="253"/>
      <c r="R2181" s="253"/>
      <c r="S2181" s="253"/>
      <c r="T2181" s="254"/>
      <c r="U2181" s="14"/>
      <c r="V2181" s="14"/>
      <c r="W2181" s="14"/>
      <c r="X2181" s="14"/>
      <c r="Y2181" s="14"/>
      <c r="Z2181" s="14"/>
      <c r="AA2181" s="14"/>
      <c r="AB2181" s="14"/>
      <c r="AC2181" s="14"/>
      <c r="AD2181" s="14"/>
      <c r="AE2181" s="14"/>
      <c r="AT2181" s="255" t="s">
        <v>161</v>
      </c>
      <c r="AU2181" s="255" t="s">
        <v>81</v>
      </c>
      <c r="AV2181" s="14" t="s">
        <v>81</v>
      </c>
      <c r="AW2181" s="14" t="s">
        <v>34</v>
      </c>
      <c r="AX2181" s="14" t="s">
        <v>73</v>
      </c>
      <c r="AY2181" s="255" t="s">
        <v>149</v>
      </c>
    </row>
    <row r="2182" s="16" customFormat="1">
      <c r="A2182" s="16"/>
      <c r="B2182" s="267"/>
      <c r="C2182" s="268"/>
      <c r="D2182" s="236" t="s">
        <v>161</v>
      </c>
      <c r="E2182" s="269" t="s">
        <v>493</v>
      </c>
      <c r="F2182" s="270" t="s">
        <v>192</v>
      </c>
      <c r="G2182" s="268"/>
      <c r="H2182" s="271">
        <v>28.75</v>
      </c>
      <c r="I2182" s="272"/>
      <c r="J2182" s="268"/>
      <c r="K2182" s="268"/>
      <c r="L2182" s="273"/>
      <c r="M2182" s="274"/>
      <c r="N2182" s="275"/>
      <c r="O2182" s="275"/>
      <c r="P2182" s="275"/>
      <c r="Q2182" s="275"/>
      <c r="R2182" s="275"/>
      <c r="S2182" s="275"/>
      <c r="T2182" s="276"/>
      <c r="U2182" s="16"/>
      <c r="V2182" s="16"/>
      <c r="W2182" s="16"/>
      <c r="X2182" s="16"/>
      <c r="Y2182" s="16"/>
      <c r="Z2182" s="16"/>
      <c r="AA2182" s="16"/>
      <c r="AB2182" s="16"/>
      <c r="AC2182" s="16"/>
      <c r="AD2182" s="16"/>
      <c r="AE2182" s="16"/>
      <c r="AT2182" s="277" t="s">
        <v>161</v>
      </c>
      <c r="AU2182" s="277" t="s">
        <v>81</v>
      </c>
      <c r="AV2182" s="16" t="s">
        <v>150</v>
      </c>
      <c r="AW2182" s="16" t="s">
        <v>34</v>
      </c>
      <c r="AX2182" s="16" t="s">
        <v>73</v>
      </c>
      <c r="AY2182" s="277" t="s">
        <v>149</v>
      </c>
    </row>
    <row r="2183" s="15" customFormat="1">
      <c r="A2183" s="15"/>
      <c r="B2183" s="256"/>
      <c r="C2183" s="257"/>
      <c r="D2183" s="236" t="s">
        <v>161</v>
      </c>
      <c r="E2183" s="258" t="s">
        <v>21</v>
      </c>
      <c r="F2183" s="259" t="s">
        <v>164</v>
      </c>
      <c r="G2183" s="257"/>
      <c r="H2183" s="260">
        <v>28.75</v>
      </c>
      <c r="I2183" s="261"/>
      <c r="J2183" s="257"/>
      <c r="K2183" s="257"/>
      <c r="L2183" s="262"/>
      <c r="M2183" s="263"/>
      <c r="N2183" s="264"/>
      <c r="O2183" s="264"/>
      <c r="P2183" s="264"/>
      <c r="Q2183" s="264"/>
      <c r="R2183" s="264"/>
      <c r="S2183" s="264"/>
      <c r="T2183" s="265"/>
      <c r="U2183" s="15"/>
      <c r="V2183" s="15"/>
      <c r="W2183" s="15"/>
      <c r="X2183" s="15"/>
      <c r="Y2183" s="15"/>
      <c r="Z2183" s="15"/>
      <c r="AA2183" s="15"/>
      <c r="AB2183" s="15"/>
      <c r="AC2183" s="15"/>
      <c r="AD2183" s="15"/>
      <c r="AE2183" s="15"/>
      <c r="AT2183" s="266" t="s">
        <v>161</v>
      </c>
      <c r="AU2183" s="266" t="s">
        <v>81</v>
      </c>
      <c r="AV2183" s="15" t="s">
        <v>157</v>
      </c>
      <c r="AW2183" s="15" t="s">
        <v>34</v>
      </c>
      <c r="AX2183" s="15" t="s">
        <v>77</v>
      </c>
      <c r="AY2183" s="266" t="s">
        <v>149</v>
      </c>
    </row>
    <row r="2184" s="2" customFormat="1" ht="37.8" customHeight="1">
      <c r="A2184" s="41"/>
      <c r="B2184" s="42"/>
      <c r="C2184" s="216" t="s">
        <v>2326</v>
      </c>
      <c r="D2184" s="216" t="s">
        <v>152</v>
      </c>
      <c r="E2184" s="217" t="s">
        <v>2327</v>
      </c>
      <c r="F2184" s="218" t="s">
        <v>2328</v>
      </c>
      <c r="G2184" s="219" t="s">
        <v>155</v>
      </c>
      <c r="H2184" s="220">
        <v>28.75</v>
      </c>
      <c r="I2184" s="221"/>
      <c r="J2184" s="222">
        <f>ROUND(I2184*H2184,2)</f>
        <v>0</v>
      </c>
      <c r="K2184" s="218" t="s">
        <v>156</v>
      </c>
      <c r="L2184" s="47"/>
      <c r="M2184" s="223" t="s">
        <v>21</v>
      </c>
      <c r="N2184" s="224" t="s">
        <v>44</v>
      </c>
      <c r="O2184" s="87"/>
      <c r="P2184" s="225">
        <f>O2184*H2184</f>
        <v>0</v>
      </c>
      <c r="Q2184" s="225">
        <v>0.00010000000000000001</v>
      </c>
      <c r="R2184" s="225">
        <f>Q2184*H2184</f>
        <v>0.002875</v>
      </c>
      <c r="S2184" s="225">
        <v>0</v>
      </c>
      <c r="T2184" s="226">
        <f>S2184*H2184</f>
        <v>0</v>
      </c>
      <c r="U2184" s="41"/>
      <c r="V2184" s="41"/>
      <c r="W2184" s="41"/>
      <c r="X2184" s="41"/>
      <c r="Y2184" s="41"/>
      <c r="Z2184" s="41"/>
      <c r="AA2184" s="41"/>
      <c r="AB2184" s="41"/>
      <c r="AC2184" s="41"/>
      <c r="AD2184" s="41"/>
      <c r="AE2184" s="41"/>
      <c r="AR2184" s="227" t="s">
        <v>256</v>
      </c>
      <c r="AT2184" s="227" t="s">
        <v>152</v>
      </c>
      <c r="AU2184" s="227" t="s">
        <v>81</v>
      </c>
      <c r="AY2184" s="20" t="s">
        <v>149</v>
      </c>
      <c r="BE2184" s="228">
        <f>IF(N2184="základní",J2184,0)</f>
        <v>0</v>
      </c>
      <c r="BF2184" s="228">
        <f>IF(N2184="snížená",J2184,0)</f>
        <v>0</v>
      </c>
      <c r="BG2184" s="228">
        <f>IF(N2184="zákl. přenesená",J2184,0)</f>
        <v>0</v>
      </c>
      <c r="BH2184" s="228">
        <f>IF(N2184="sníž. přenesená",J2184,0)</f>
        <v>0</v>
      </c>
      <c r="BI2184" s="228">
        <f>IF(N2184="nulová",J2184,0)</f>
        <v>0</v>
      </c>
      <c r="BJ2184" s="20" t="s">
        <v>77</v>
      </c>
      <c r="BK2184" s="228">
        <f>ROUND(I2184*H2184,2)</f>
        <v>0</v>
      </c>
      <c r="BL2184" s="20" t="s">
        <v>256</v>
      </c>
      <c r="BM2184" s="227" t="s">
        <v>2329</v>
      </c>
    </row>
    <row r="2185" s="2" customFormat="1">
      <c r="A2185" s="41"/>
      <c r="B2185" s="42"/>
      <c r="C2185" s="43"/>
      <c r="D2185" s="229" t="s">
        <v>159</v>
      </c>
      <c r="E2185" s="43"/>
      <c r="F2185" s="230" t="s">
        <v>2330</v>
      </c>
      <c r="G2185" s="43"/>
      <c r="H2185" s="43"/>
      <c r="I2185" s="231"/>
      <c r="J2185" s="43"/>
      <c r="K2185" s="43"/>
      <c r="L2185" s="47"/>
      <c r="M2185" s="232"/>
      <c r="N2185" s="233"/>
      <c r="O2185" s="87"/>
      <c r="P2185" s="87"/>
      <c r="Q2185" s="87"/>
      <c r="R2185" s="87"/>
      <c r="S2185" s="87"/>
      <c r="T2185" s="88"/>
      <c r="U2185" s="41"/>
      <c r="V2185" s="41"/>
      <c r="W2185" s="41"/>
      <c r="X2185" s="41"/>
      <c r="Y2185" s="41"/>
      <c r="Z2185" s="41"/>
      <c r="AA2185" s="41"/>
      <c r="AB2185" s="41"/>
      <c r="AC2185" s="41"/>
      <c r="AD2185" s="41"/>
      <c r="AE2185" s="41"/>
      <c r="AT2185" s="20" t="s">
        <v>159</v>
      </c>
      <c r="AU2185" s="20" t="s">
        <v>81</v>
      </c>
    </row>
    <row r="2186" s="14" customFormat="1">
      <c r="A2186" s="14"/>
      <c r="B2186" s="245"/>
      <c r="C2186" s="246"/>
      <c r="D2186" s="236" t="s">
        <v>161</v>
      </c>
      <c r="E2186" s="247" t="s">
        <v>21</v>
      </c>
      <c r="F2186" s="248" t="s">
        <v>493</v>
      </c>
      <c r="G2186" s="246"/>
      <c r="H2186" s="249">
        <v>28.75</v>
      </c>
      <c r="I2186" s="250"/>
      <c r="J2186" s="246"/>
      <c r="K2186" s="246"/>
      <c r="L2186" s="251"/>
      <c r="M2186" s="252"/>
      <c r="N2186" s="253"/>
      <c r="O2186" s="253"/>
      <c r="P2186" s="253"/>
      <c r="Q2186" s="253"/>
      <c r="R2186" s="253"/>
      <c r="S2186" s="253"/>
      <c r="T2186" s="254"/>
      <c r="U2186" s="14"/>
      <c r="V2186" s="14"/>
      <c r="W2186" s="14"/>
      <c r="X2186" s="14"/>
      <c r="Y2186" s="14"/>
      <c r="Z2186" s="14"/>
      <c r="AA2186" s="14"/>
      <c r="AB2186" s="14"/>
      <c r="AC2186" s="14"/>
      <c r="AD2186" s="14"/>
      <c r="AE2186" s="14"/>
      <c r="AT2186" s="255" t="s">
        <v>161</v>
      </c>
      <c r="AU2186" s="255" t="s">
        <v>81</v>
      </c>
      <c r="AV2186" s="14" t="s">
        <v>81</v>
      </c>
      <c r="AW2186" s="14" t="s">
        <v>34</v>
      </c>
      <c r="AX2186" s="14" t="s">
        <v>77</v>
      </c>
      <c r="AY2186" s="255" t="s">
        <v>149</v>
      </c>
    </row>
    <row r="2187" s="2" customFormat="1" ht="44.25" customHeight="1">
      <c r="A2187" s="41"/>
      <c r="B2187" s="42"/>
      <c r="C2187" s="216" t="s">
        <v>2331</v>
      </c>
      <c r="D2187" s="216" t="s">
        <v>152</v>
      </c>
      <c r="E2187" s="217" t="s">
        <v>2332</v>
      </c>
      <c r="F2187" s="218" t="s">
        <v>2333</v>
      </c>
      <c r="G2187" s="219" t="s">
        <v>155</v>
      </c>
      <c r="H2187" s="220">
        <v>28.75</v>
      </c>
      <c r="I2187" s="221"/>
      <c r="J2187" s="222">
        <f>ROUND(I2187*H2187,2)</f>
        <v>0</v>
      </c>
      <c r="K2187" s="218" t="s">
        <v>156</v>
      </c>
      <c r="L2187" s="47"/>
      <c r="M2187" s="223" t="s">
        <v>21</v>
      </c>
      <c r="N2187" s="224" t="s">
        <v>44</v>
      </c>
      <c r="O2187" s="87"/>
      <c r="P2187" s="225">
        <f>O2187*H2187</f>
        <v>0</v>
      </c>
      <c r="Q2187" s="225">
        <v>0</v>
      </c>
      <c r="R2187" s="225">
        <f>Q2187*H2187</f>
        <v>0</v>
      </c>
      <c r="S2187" s="225">
        <v>0</v>
      </c>
      <c r="T2187" s="226">
        <f>S2187*H2187</f>
        <v>0</v>
      </c>
      <c r="U2187" s="41"/>
      <c r="V2187" s="41"/>
      <c r="W2187" s="41"/>
      <c r="X2187" s="41"/>
      <c r="Y2187" s="41"/>
      <c r="Z2187" s="41"/>
      <c r="AA2187" s="41"/>
      <c r="AB2187" s="41"/>
      <c r="AC2187" s="41"/>
      <c r="AD2187" s="41"/>
      <c r="AE2187" s="41"/>
      <c r="AR2187" s="227" t="s">
        <v>256</v>
      </c>
      <c r="AT2187" s="227" t="s">
        <v>152</v>
      </c>
      <c r="AU2187" s="227" t="s">
        <v>81</v>
      </c>
      <c r="AY2187" s="20" t="s">
        <v>149</v>
      </c>
      <c r="BE2187" s="228">
        <f>IF(N2187="základní",J2187,0)</f>
        <v>0</v>
      </c>
      <c r="BF2187" s="228">
        <f>IF(N2187="snížená",J2187,0)</f>
        <v>0</v>
      </c>
      <c r="BG2187" s="228">
        <f>IF(N2187="zákl. přenesená",J2187,0)</f>
        <v>0</v>
      </c>
      <c r="BH2187" s="228">
        <f>IF(N2187="sníž. přenesená",J2187,0)</f>
        <v>0</v>
      </c>
      <c r="BI2187" s="228">
        <f>IF(N2187="nulová",J2187,0)</f>
        <v>0</v>
      </c>
      <c r="BJ2187" s="20" t="s">
        <v>77</v>
      </c>
      <c r="BK2187" s="228">
        <f>ROUND(I2187*H2187,2)</f>
        <v>0</v>
      </c>
      <c r="BL2187" s="20" t="s">
        <v>256</v>
      </c>
      <c r="BM2187" s="227" t="s">
        <v>2334</v>
      </c>
    </row>
    <row r="2188" s="2" customFormat="1">
      <c r="A2188" s="41"/>
      <c r="B2188" s="42"/>
      <c r="C2188" s="43"/>
      <c r="D2188" s="229" t="s">
        <v>159</v>
      </c>
      <c r="E2188" s="43"/>
      <c r="F2188" s="230" t="s">
        <v>2335</v>
      </c>
      <c r="G2188" s="43"/>
      <c r="H2188" s="43"/>
      <c r="I2188" s="231"/>
      <c r="J2188" s="43"/>
      <c r="K2188" s="43"/>
      <c r="L2188" s="47"/>
      <c r="M2188" s="232"/>
      <c r="N2188" s="233"/>
      <c r="O2188" s="87"/>
      <c r="P2188" s="87"/>
      <c r="Q2188" s="87"/>
      <c r="R2188" s="87"/>
      <c r="S2188" s="87"/>
      <c r="T2188" s="88"/>
      <c r="U2188" s="41"/>
      <c r="V2188" s="41"/>
      <c r="W2188" s="41"/>
      <c r="X2188" s="41"/>
      <c r="Y2188" s="41"/>
      <c r="Z2188" s="41"/>
      <c r="AA2188" s="41"/>
      <c r="AB2188" s="41"/>
      <c r="AC2188" s="41"/>
      <c r="AD2188" s="41"/>
      <c r="AE2188" s="41"/>
      <c r="AT2188" s="20" t="s">
        <v>159</v>
      </c>
      <c r="AU2188" s="20" t="s">
        <v>81</v>
      </c>
    </row>
    <row r="2189" s="14" customFormat="1">
      <c r="A2189" s="14"/>
      <c r="B2189" s="245"/>
      <c r="C2189" s="246"/>
      <c r="D2189" s="236" t="s">
        <v>161</v>
      </c>
      <c r="E2189" s="247" t="s">
        <v>21</v>
      </c>
      <c r="F2189" s="248" t="s">
        <v>493</v>
      </c>
      <c r="G2189" s="246"/>
      <c r="H2189" s="249">
        <v>28.75</v>
      </c>
      <c r="I2189" s="250"/>
      <c r="J2189" s="246"/>
      <c r="K2189" s="246"/>
      <c r="L2189" s="251"/>
      <c r="M2189" s="252"/>
      <c r="N2189" s="253"/>
      <c r="O2189" s="253"/>
      <c r="P2189" s="253"/>
      <c r="Q2189" s="253"/>
      <c r="R2189" s="253"/>
      <c r="S2189" s="253"/>
      <c r="T2189" s="254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55" t="s">
        <v>161</v>
      </c>
      <c r="AU2189" s="255" t="s">
        <v>81</v>
      </c>
      <c r="AV2189" s="14" t="s">
        <v>81</v>
      </c>
      <c r="AW2189" s="14" t="s">
        <v>34</v>
      </c>
      <c r="AX2189" s="14" t="s">
        <v>73</v>
      </c>
      <c r="AY2189" s="255" t="s">
        <v>149</v>
      </c>
    </row>
    <row r="2190" s="15" customFormat="1">
      <c r="A2190" s="15"/>
      <c r="B2190" s="256"/>
      <c r="C2190" s="257"/>
      <c r="D2190" s="236" t="s">
        <v>161</v>
      </c>
      <c r="E2190" s="258" t="s">
        <v>21</v>
      </c>
      <c r="F2190" s="259" t="s">
        <v>164</v>
      </c>
      <c r="G2190" s="257"/>
      <c r="H2190" s="260">
        <v>28.75</v>
      </c>
      <c r="I2190" s="261"/>
      <c r="J2190" s="257"/>
      <c r="K2190" s="257"/>
      <c r="L2190" s="262"/>
      <c r="M2190" s="263"/>
      <c r="N2190" s="264"/>
      <c r="O2190" s="264"/>
      <c r="P2190" s="264"/>
      <c r="Q2190" s="264"/>
      <c r="R2190" s="264"/>
      <c r="S2190" s="264"/>
      <c r="T2190" s="265"/>
      <c r="U2190" s="15"/>
      <c r="V2190" s="15"/>
      <c r="W2190" s="15"/>
      <c r="X2190" s="15"/>
      <c r="Y2190" s="15"/>
      <c r="Z2190" s="15"/>
      <c r="AA2190" s="15"/>
      <c r="AB2190" s="15"/>
      <c r="AC2190" s="15"/>
      <c r="AD2190" s="15"/>
      <c r="AE2190" s="15"/>
      <c r="AT2190" s="266" t="s">
        <v>161</v>
      </c>
      <c r="AU2190" s="266" t="s">
        <v>81</v>
      </c>
      <c r="AV2190" s="15" t="s">
        <v>157</v>
      </c>
      <c r="AW2190" s="15" t="s">
        <v>34</v>
      </c>
      <c r="AX2190" s="15" t="s">
        <v>77</v>
      </c>
      <c r="AY2190" s="266" t="s">
        <v>149</v>
      </c>
    </row>
    <row r="2191" s="2" customFormat="1" ht="24.15" customHeight="1">
      <c r="A2191" s="41"/>
      <c r="B2191" s="42"/>
      <c r="C2191" s="278" t="s">
        <v>2336</v>
      </c>
      <c r="D2191" s="278" t="s">
        <v>229</v>
      </c>
      <c r="E2191" s="279" t="s">
        <v>2337</v>
      </c>
      <c r="F2191" s="280" t="s">
        <v>2338</v>
      </c>
      <c r="G2191" s="281" t="s">
        <v>155</v>
      </c>
      <c r="H2191" s="282">
        <v>32.301000000000002</v>
      </c>
      <c r="I2191" s="283"/>
      <c r="J2191" s="284">
        <f>ROUND(I2191*H2191,2)</f>
        <v>0</v>
      </c>
      <c r="K2191" s="280" t="s">
        <v>156</v>
      </c>
      <c r="L2191" s="285"/>
      <c r="M2191" s="286" t="s">
        <v>21</v>
      </c>
      <c r="N2191" s="287" t="s">
        <v>44</v>
      </c>
      <c r="O2191" s="87"/>
      <c r="P2191" s="225">
        <f>O2191*H2191</f>
        <v>0</v>
      </c>
      <c r="Q2191" s="225">
        <v>0.00013999999999999999</v>
      </c>
      <c r="R2191" s="225">
        <f>Q2191*H2191</f>
        <v>0.00452214</v>
      </c>
      <c r="S2191" s="225">
        <v>0</v>
      </c>
      <c r="T2191" s="226">
        <f>S2191*H2191</f>
        <v>0</v>
      </c>
      <c r="U2191" s="41"/>
      <c r="V2191" s="41"/>
      <c r="W2191" s="41"/>
      <c r="X2191" s="41"/>
      <c r="Y2191" s="41"/>
      <c r="Z2191" s="41"/>
      <c r="AA2191" s="41"/>
      <c r="AB2191" s="41"/>
      <c r="AC2191" s="41"/>
      <c r="AD2191" s="41"/>
      <c r="AE2191" s="41"/>
      <c r="AR2191" s="227" t="s">
        <v>328</v>
      </c>
      <c r="AT2191" s="227" t="s">
        <v>229</v>
      </c>
      <c r="AU2191" s="227" t="s">
        <v>81</v>
      </c>
      <c r="AY2191" s="20" t="s">
        <v>149</v>
      </c>
      <c r="BE2191" s="228">
        <f>IF(N2191="základní",J2191,0)</f>
        <v>0</v>
      </c>
      <c r="BF2191" s="228">
        <f>IF(N2191="snížená",J2191,0)</f>
        <v>0</v>
      </c>
      <c r="BG2191" s="228">
        <f>IF(N2191="zákl. přenesená",J2191,0)</f>
        <v>0</v>
      </c>
      <c r="BH2191" s="228">
        <f>IF(N2191="sníž. přenesená",J2191,0)</f>
        <v>0</v>
      </c>
      <c r="BI2191" s="228">
        <f>IF(N2191="nulová",J2191,0)</f>
        <v>0</v>
      </c>
      <c r="BJ2191" s="20" t="s">
        <v>77</v>
      </c>
      <c r="BK2191" s="228">
        <f>ROUND(I2191*H2191,2)</f>
        <v>0</v>
      </c>
      <c r="BL2191" s="20" t="s">
        <v>256</v>
      </c>
      <c r="BM2191" s="227" t="s">
        <v>2339</v>
      </c>
    </row>
    <row r="2192" s="2" customFormat="1">
      <c r="A2192" s="41"/>
      <c r="B2192" s="42"/>
      <c r="C2192" s="43"/>
      <c r="D2192" s="236" t="s">
        <v>279</v>
      </c>
      <c r="E2192" s="43"/>
      <c r="F2192" s="288" t="s">
        <v>2340</v>
      </c>
      <c r="G2192" s="43"/>
      <c r="H2192" s="43"/>
      <c r="I2192" s="231"/>
      <c r="J2192" s="43"/>
      <c r="K2192" s="43"/>
      <c r="L2192" s="47"/>
      <c r="M2192" s="232"/>
      <c r="N2192" s="233"/>
      <c r="O2192" s="87"/>
      <c r="P2192" s="87"/>
      <c r="Q2192" s="87"/>
      <c r="R2192" s="87"/>
      <c r="S2192" s="87"/>
      <c r="T2192" s="88"/>
      <c r="U2192" s="41"/>
      <c r="V2192" s="41"/>
      <c r="W2192" s="41"/>
      <c r="X2192" s="41"/>
      <c r="Y2192" s="41"/>
      <c r="Z2192" s="41"/>
      <c r="AA2192" s="41"/>
      <c r="AB2192" s="41"/>
      <c r="AC2192" s="41"/>
      <c r="AD2192" s="41"/>
      <c r="AE2192" s="41"/>
      <c r="AT2192" s="20" t="s">
        <v>279</v>
      </c>
      <c r="AU2192" s="20" t="s">
        <v>81</v>
      </c>
    </row>
    <row r="2193" s="14" customFormat="1">
      <c r="A2193" s="14"/>
      <c r="B2193" s="245"/>
      <c r="C2193" s="246"/>
      <c r="D2193" s="236" t="s">
        <v>161</v>
      </c>
      <c r="E2193" s="246"/>
      <c r="F2193" s="248" t="s">
        <v>2341</v>
      </c>
      <c r="G2193" s="246"/>
      <c r="H2193" s="249">
        <v>32.301000000000002</v>
      </c>
      <c r="I2193" s="250"/>
      <c r="J2193" s="246"/>
      <c r="K2193" s="246"/>
      <c r="L2193" s="251"/>
      <c r="M2193" s="252"/>
      <c r="N2193" s="253"/>
      <c r="O2193" s="253"/>
      <c r="P2193" s="253"/>
      <c r="Q2193" s="253"/>
      <c r="R2193" s="253"/>
      <c r="S2193" s="253"/>
      <c r="T2193" s="254"/>
      <c r="U2193" s="14"/>
      <c r="V2193" s="14"/>
      <c r="W2193" s="14"/>
      <c r="X2193" s="14"/>
      <c r="Y2193" s="14"/>
      <c r="Z2193" s="14"/>
      <c r="AA2193" s="14"/>
      <c r="AB2193" s="14"/>
      <c r="AC2193" s="14"/>
      <c r="AD2193" s="14"/>
      <c r="AE2193" s="14"/>
      <c r="AT2193" s="255" t="s">
        <v>161</v>
      </c>
      <c r="AU2193" s="255" t="s">
        <v>81</v>
      </c>
      <c r="AV2193" s="14" t="s">
        <v>81</v>
      </c>
      <c r="AW2193" s="14" t="s">
        <v>4</v>
      </c>
      <c r="AX2193" s="14" t="s">
        <v>77</v>
      </c>
      <c r="AY2193" s="255" t="s">
        <v>149</v>
      </c>
    </row>
    <row r="2194" s="2" customFormat="1" ht="44.25" customHeight="1">
      <c r="A2194" s="41"/>
      <c r="B2194" s="42"/>
      <c r="C2194" s="216" t="s">
        <v>2342</v>
      </c>
      <c r="D2194" s="216" t="s">
        <v>152</v>
      </c>
      <c r="E2194" s="217" t="s">
        <v>2343</v>
      </c>
      <c r="F2194" s="218" t="s">
        <v>2344</v>
      </c>
      <c r="G2194" s="219" t="s">
        <v>155</v>
      </c>
      <c r="H2194" s="220">
        <v>28.75</v>
      </c>
      <c r="I2194" s="221"/>
      <c r="J2194" s="222">
        <f>ROUND(I2194*H2194,2)</f>
        <v>0</v>
      </c>
      <c r="K2194" s="218" t="s">
        <v>156</v>
      </c>
      <c r="L2194" s="47"/>
      <c r="M2194" s="223" t="s">
        <v>21</v>
      </c>
      <c r="N2194" s="224" t="s">
        <v>44</v>
      </c>
      <c r="O2194" s="87"/>
      <c r="P2194" s="225">
        <f>O2194*H2194</f>
        <v>0</v>
      </c>
      <c r="Q2194" s="225">
        <v>0</v>
      </c>
      <c r="R2194" s="225">
        <f>Q2194*H2194</f>
        <v>0</v>
      </c>
      <c r="S2194" s="225">
        <v>0</v>
      </c>
      <c r="T2194" s="226">
        <f>S2194*H2194</f>
        <v>0</v>
      </c>
      <c r="U2194" s="41"/>
      <c r="V2194" s="41"/>
      <c r="W2194" s="41"/>
      <c r="X2194" s="41"/>
      <c r="Y2194" s="41"/>
      <c r="Z2194" s="41"/>
      <c r="AA2194" s="41"/>
      <c r="AB2194" s="41"/>
      <c r="AC2194" s="41"/>
      <c r="AD2194" s="41"/>
      <c r="AE2194" s="41"/>
      <c r="AR2194" s="227" t="s">
        <v>256</v>
      </c>
      <c r="AT2194" s="227" t="s">
        <v>152</v>
      </c>
      <c r="AU2194" s="227" t="s">
        <v>81</v>
      </c>
      <c r="AY2194" s="20" t="s">
        <v>149</v>
      </c>
      <c r="BE2194" s="228">
        <f>IF(N2194="základní",J2194,0)</f>
        <v>0</v>
      </c>
      <c r="BF2194" s="228">
        <f>IF(N2194="snížená",J2194,0)</f>
        <v>0</v>
      </c>
      <c r="BG2194" s="228">
        <f>IF(N2194="zákl. přenesená",J2194,0)</f>
        <v>0</v>
      </c>
      <c r="BH2194" s="228">
        <f>IF(N2194="sníž. přenesená",J2194,0)</f>
        <v>0</v>
      </c>
      <c r="BI2194" s="228">
        <f>IF(N2194="nulová",J2194,0)</f>
        <v>0</v>
      </c>
      <c r="BJ2194" s="20" t="s">
        <v>77</v>
      </c>
      <c r="BK2194" s="228">
        <f>ROUND(I2194*H2194,2)</f>
        <v>0</v>
      </c>
      <c r="BL2194" s="20" t="s">
        <v>256</v>
      </c>
      <c r="BM2194" s="227" t="s">
        <v>2345</v>
      </c>
    </row>
    <row r="2195" s="2" customFormat="1">
      <c r="A2195" s="41"/>
      <c r="B2195" s="42"/>
      <c r="C2195" s="43"/>
      <c r="D2195" s="229" t="s">
        <v>159</v>
      </c>
      <c r="E2195" s="43"/>
      <c r="F2195" s="230" t="s">
        <v>2346</v>
      </c>
      <c r="G2195" s="43"/>
      <c r="H2195" s="43"/>
      <c r="I2195" s="231"/>
      <c r="J2195" s="43"/>
      <c r="K2195" s="43"/>
      <c r="L2195" s="47"/>
      <c r="M2195" s="232"/>
      <c r="N2195" s="233"/>
      <c r="O2195" s="87"/>
      <c r="P2195" s="87"/>
      <c r="Q2195" s="87"/>
      <c r="R2195" s="87"/>
      <c r="S2195" s="87"/>
      <c r="T2195" s="88"/>
      <c r="U2195" s="41"/>
      <c r="V2195" s="41"/>
      <c r="W2195" s="41"/>
      <c r="X2195" s="41"/>
      <c r="Y2195" s="41"/>
      <c r="Z2195" s="41"/>
      <c r="AA2195" s="41"/>
      <c r="AB2195" s="41"/>
      <c r="AC2195" s="41"/>
      <c r="AD2195" s="41"/>
      <c r="AE2195" s="41"/>
      <c r="AT2195" s="20" t="s">
        <v>159</v>
      </c>
      <c r="AU2195" s="20" t="s">
        <v>81</v>
      </c>
    </row>
    <row r="2196" s="14" customFormat="1">
      <c r="A2196" s="14"/>
      <c r="B2196" s="245"/>
      <c r="C2196" s="246"/>
      <c r="D2196" s="236" t="s">
        <v>161</v>
      </c>
      <c r="E2196" s="247" t="s">
        <v>21</v>
      </c>
      <c r="F2196" s="248" t="s">
        <v>493</v>
      </c>
      <c r="G2196" s="246"/>
      <c r="H2196" s="249">
        <v>28.75</v>
      </c>
      <c r="I2196" s="250"/>
      <c r="J2196" s="246"/>
      <c r="K2196" s="246"/>
      <c r="L2196" s="251"/>
      <c r="M2196" s="252"/>
      <c r="N2196" s="253"/>
      <c r="O2196" s="253"/>
      <c r="P2196" s="253"/>
      <c r="Q2196" s="253"/>
      <c r="R2196" s="253"/>
      <c r="S2196" s="253"/>
      <c r="T2196" s="254"/>
      <c r="U2196" s="14"/>
      <c r="V2196" s="14"/>
      <c r="W2196" s="14"/>
      <c r="X2196" s="14"/>
      <c r="Y2196" s="14"/>
      <c r="Z2196" s="14"/>
      <c r="AA2196" s="14"/>
      <c r="AB2196" s="14"/>
      <c r="AC2196" s="14"/>
      <c r="AD2196" s="14"/>
      <c r="AE2196" s="14"/>
      <c r="AT2196" s="255" t="s">
        <v>161</v>
      </c>
      <c r="AU2196" s="255" t="s">
        <v>81</v>
      </c>
      <c r="AV2196" s="14" t="s">
        <v>81</v>
      </c>
      <c r="AW2196" s="14" t="s">
        <v>34</v>
      </c>
      <c r="AX2196" s="14" t="s">
        <v>73</v>
      </c>
      <c r="AY2196" s="255" t="s">
        <v>149</v>
      </c>
    </row>
    <row r="2197" s="15" customFormat="1">
      <c r="A2197" s="15"/>
      <c r="B2197" s="256"/>
      <c r="C2197" s="257"/>
      <c r="D2197" s="236" t="s">
        <v>161</v>
      </c>
      <c r="E2197" s="258" t="s">
        <v>21</v>
      </c>
      <c r="F2197" s="259" t="s">
        <v>164</v>
      </c>
      <c r="G2197" s="257"/>
      <c r="H2197" s="260">
        <v>28.75</v>
      </c>
      <c r="I2197" s="261"/>
      <c r="J2197" s="257"/>
      <c r="K2197" s="257"/>
      <c r="L2197" s="262"/>
      <c r="M2197" s="263"/>
      <c r="N2197" s="264"/>
      <c r="O2197" s="264"/>
      <c r="P2197" s="264"/>
      <c r="Q2197" s="264"/>
      <c r="R2197" s="264"/>
      <c r="S2197" s="264"/>
      <c r="T2197" s="265"/>
      <c r="U2197" s="15"/>
      <c r="V2197" s="15"/>
      <c r="W2197" s="15"/>
      <c r="X2197" s="15"/>
      <c r="Y2197" s="15"/>
      <c r="Z2197" s="15"/>
      <c r="AA2197" s="15"/>
      <c r="AB2197" s="15"/>
      <c r="AC2197" s="15"/>
      <c r="AD2197" s="15"/>
      <c r="AE2197" s="15"/>
      <c r="AT2197" s="266" t="s">
        <v>161</v>
      </c>
      <c r="AU2197" s="266" t="s">
        <v>81</v>
      </c>
      <c r="AV2197" s="15" t="s">
        <v>157</v>
      </c>
      <c r="AW2197" s="15" t="s">
        <v>34</v>
      </c>
      <c r="AX2197" s="15" t="s">
        <v>77</v>
      </c>
      <c r="AY2197" s="266" t="s">
        <v>149</v>
      </c>
    </row>
    <row r="2198" s="2" customFormat="1" ht="24.15" customHeight="1">
      <c r="A2198" s="41"/>
      <c r="B2198" s="42"/>
      <c r="C2198" s="278" t="s">
        <v>2347</v>
      </c>
      <c r="D2198" s="278" t="s">
        <v>229</v>
      </c>
      <c r="E2198" s="279" t="s">
        <v>2348</v>
      </c>
      <c r="F2198" s="280" t="s">
        <v>2349</v>
      </c>
      <c r="G2198" s="281" t="s">
        <v>155</v>
      </c>
      <c r="H2198" s="282">
        <v>29.324999999999999</v>
      </c>
      <c r="I2198" s="283"/>
      <c r="J2198" s="284">
        <f>ROUND(I2198*H2198,2)</f>
        <v>0</v>
      </c>
      <c r="K2198" s="280" t="s">
        <v>156</v>
      </c>
      <c r="L2198" s="285"/>
      <c r="M2198" s="286" t="s">
        <v>21</v>
      </c>
      <c r="N2198" s="287" t="s">
        <v>44</v>
      </c>
      <c r="O2198" s="87"/>
      <c r="P2198" s="225">
        <f>O2198*H2198</f>
        <v>0</v>
      </c>
      <c r="Q2198" s="225">
        <v>0.0016800000000000001</v>
      </c>
      <c r="R2198" s="225">
        <f>Q2198*H2198</f>
        <v>0.049266000000000004</v>
      </c>
      <c r="S2198" s="225">
        <v>0</v>
      </c>
      <c r="T2198" s="226">
        <f>S2198*H2198</f>
        <v>0</v>
      </c>
      <c r="U2198" s="41"/>
      <c r="V2198" s="41"/>
      <c r="W2198" s="41"/>
      <c r="X2198" s="41"/>
      <c r="Y2198" s="41"/>
      <c r="Z2198" s="41"/>
      <c r="AA2198" s="41"/>
      <c r="AB2198" s="41"/>
      <c r="AC2198" s="41"/>
      <c r="AD2198" s="41"/>
      <c r="AE2198" s="41"/>
      <c r="AR2198" s="227" t="s">
        <v>328</v>
      </c>
      <c r="AT2198" s="227" t="s">
        <v>229</v>
      </c>
      <c r="AU2198" s="227" t="s">
        <v>81</v>
      </c>
      <c r="AY2198" s="20" t="s">
        <v>149</v>
      </c>
      <c r="BE2198" s="228">
        <f>IF(N2198="základní",J2198,0)</f>
        <v>0</v>
      </c>
      <c r="BF2198" s="228">
        <f>IF(N2198="snížená",J2198,0)</f>
        <v>0</v>
      </c>
      <c r="BG2198" s="228">
        <f>IF(N2198="zákl. přenesená",J2198,0)</f>
        <v>0</v>
      </c>
      <c r="BH2198" s="228">
        <f>IF(N2198="sníž. přenesená",J2198,0)</f>
        <v>0</v>
      </c>
      <c r="BI2198" s="228">
        <f>IF(N2198="nulová",J2198,0)</f>
        <v>0</v>
      </c>
      <c r="BJ2198" s="20" t="s">
        <v>77</v>
      </c>
      <c r="BK2198" s="228">
        <f>ROUND(I2198*H2198,2)</f>
        <v>0</v>
      </c>
      <c r="BL2198" s="20" t="s">
        <v>256</v>
      </c>
      <c r="BM2198" s="227" t="s">
        <v>2350</v>
      </c>
    </row>
    <row r="2199" s="14" customFormat="1">
      <c r="A2199" s="14"/>
      <c r="B2199" s="245"/>
      <c r="C2199" s="246"/>
      <c r="D2199" s="236" t="s">
        <v>161</v>
      </c>
      <c r="E2199" s="246"/>
      <c r="F2199" s="248" t="s">
        <v>2127</v>
      </c>
      <c r="G2199" s="246"/>
      <c r="H2199" s="249">
        <v>29.324999999999999</v>
      </c>
      <c r="I2199" s="250"/>
      <c r="J2199" s="246"/>
      <c r="K2199" s="246"/>
      <c r="L2199" s="251"/>
      <c r="M2199" s="252"/>
      <c r="N2199" s="253"/>
      <c r="O2199" s="253"/>
      <c r="P2199" s="253"/>
      <c r="Q2199" s="253"/>
      <c r="R2199" s="253"/>
      <c r="S2199" s="253"/>
      <c r="T2199" s="254"/>
      <c r="U2199" s="14"/>
      <c r="V2199" s="14"/>
      <c r="W2199" s="14"/>
      <c r="X2199" s="14"/>
      <c r="Y2199" s="14"/>
      <c r="Z2199" s="14"/>
      <c r="AA2199" s="14"/>
      <c r="AB2199" s="14"/>
      <c r="AC2199" s="14"/>
      <c r="AD2199" s="14"/>
      <c r="AE2199" s="14"/>
      <c r="AT2199" s="255" t="s">
        <v>161</v>
      </c>
      <c r="AU2199" s="255" t="s">
        <v>81</v>
      </c>
      <c r="AV2199" s="14" t="s">
        <v>81</v>
      </c>
      <c r="AW2199" s="14" t="s">
        <v>4</v>
      </c>
      <c r="AX2199" s="14" t="s">
        <v>77</v>
      </c>
      <c r="AY2199" s="255" t="s">
        <v>149</v>
      </c>
    </row>
    <row r="2200" s="2" customFormat="1" ht="78" customHeight="1">
      <c r="A2200" s="41"/>
      <c r="B2200" s="42"/>
      <c r="C2200" s="216" t="s">
        <v>2351</v>
      </c>
      <c r="D2200" s="216" t="s">
        <v>152</v>
      </c>
      <c r="E2200" s="217" t="s">
        <v>2352</v>
      </c>
      <c r="F2200" s="218" t="s">
        <v>2353</v>
      </c>
      <c r="G2200" s="219" t="s">
        <v>310</v>
      </c>
      <c r="H2200" s="220">
        <v>2.2400000000000002</v>
      </c>
      <c r="I2200" s="221"/>
      <c r="J2200" s="222">
        <f>ROUND(I2200*H2200,2)</f>
        <v>0</v>
      </c>
      <c r="K2200" s="218" t="s">
        <v>156</v>
      </c>
      <c r="L2200" s="47"/>
      <c r="M2200" s="223" t="s">
        <v>21</v>
      </c>
      <c r="N2200" s="224" t="s">
        <v>44</v>
      </c>
      <c r="O2200" s="87"/>
      <c r="P2200" s="225">
        <f>O2200*H2200</f>
        <v>0</v>
      </c>
      <c r="Q2200" s="225">
        <v>0</v>
      </c>
      <c r="R2200" s="225">
        <f>Q2200*H2200</f>
        <v>0</v>
      </c>
      <c r="S2200" s="225">
        <v>0</v>
      </c>
      <c r="T2200" s="226">
        <f>S2200*H2200</f>
        <v>0</v>
      </c>
      <c r="U2200" s="41"/>
      <c r="V2200" s="41"/>
      <c r="W2200" s="41"/>
      <c r="X2200" s="41"/>
      <c r="Y2200" s="41"/>
      <c r="Z2200" s="41"/>
      <c r="AA2200" s="41"/>
      <c r="AB2200" s="41"/>
      <c r="AC2200" s="41"/>
      <c r="AD2200" s="41"/>
      <c r="AE2200" s="41"/>
      <c r="AR2200" s="227" t="s">
        <v>256</v>
      </c>
      <c r="AT2200" s="227" t="s">
        <v>152</v>
      </c>
      <c r="AU2200" s="227" t="s">
        <v>81</v>
      </c>
      <c r="AY2200" s="20" t="s">
        <v>149</v>
      </c>
      <c r="BE2200" s="228">
        <f>IF(N2200="základní",J2200,0)</f>
        <v>0</v>
      </c>
      <c r="BF2200" s="228">
        <f>IF(N2200="snížená",J2200,0)</f>
        <v>0</v>
      </c>
      <c r="BG2200" s="228">
        <f>IF(N2200="zákl. přenesená",J2200,0)</f>
        <v>0</v>
      </c>
      <c r="BH2200" s="228">
        <f>IF(N2200="sníž. přenesená",J2200,0)</f>
        <v>0</v>
      </c>
      <c r="BI2200" s="228">
        <f>IF(N2200="nulová",J2200,0)</f>
        <v>0</v>
      </c>
      <c r="BJ2200" s="20" t="s">
        <v>77</v>
      </c>
      <c r="BK2200" s="228">
        <f>ROUND(I2200*H2200,2)</f>
        <v>0</v>
      </c>
      <c r="BL2200" s="20" t="s">
        <v>256</v>
      </c>
      <c r="BM2200" s="227" t="s">
        <v>2354</v>
      </c>
    </row>
    <row r="2201" s="2" customFormat="1">
      <c r="A2201" s="41"/>
      <c r="B2201" s="42"/>
      <c r="C2201" s="43"/>
      <c r="D2201" s="229" t="s">
        <v>159</v>
      </c>
      <c r="E2201" s="43"/>
      <c r="F2201" s="230" t="s">
        <v>2355</v>
      </c>
      <c r="G2201" s="43"/>
      <c r="H2201" s="43"/>
      <c r="I2201" s="231"/>
      <c r="J2201" s="43"/>
      <c r="K2201" s="43"/>
      <c r="L2201" s="47"/>
      <c r="M2201" s="232"/>
      <c r="N2201" s="233"/>
      <c r="O2201" s="87"/>
      <c r="P2201" s="87"/>
      <c r="Q2201" s="87"/>
      <c r="R2201" s="87"/>
      <c r="S2201" s="87"/>
      <c r="T2201" s="88"/>
      <c r="U2201" s="41"/>
      <c r="V2201" s="41"/>
      <c r="W2201" s="41"/>
      <c r="X2201" s="41"/>
      <c r="Y2201" s="41"/>
      <c r="Z2201" s="41"/>
      <c r="AA2201" s="41"/>
      <c r="AB2201" s="41"/>
      <c r="AC2201" s="41"/>
      <c r="AD2201" s="41"/>
      <c r="AE2201" s="41"/>
      <c r="AT2201" s="20" t="s">
        <v>159</v>
      </c>
      <c r="AU2201" s="20" t="s">
        <v>81</v>
      </c>
    </row>
    <row r="2202" s="12" customFormat="1" ht="22.8" customHeight="1">
      <c r="A2202" s="12"/>
      <c r="B2202" s="200"/>
      <c r="C2202" s="201"/>
      <c r="D2202" s="202" t="s">
        <v>72</v>
      </c>
      <c r="E2202" s="214" t="s">
        <v>338</v>
      </c>
      <c r="F2202" s="214" t="s">
        <v>339</v>
      </c>
      <c r="G2202" s="201"/>
      <c r="H2202" s="201"/>
      <c r="I2202" s="204"/>
      <c r="J2202" s="215">
        <f>BK2202</f>
        <v>0</v>
      </c>
      <c r="K2202" s="201"/>
      <c r="L2202" s="206"/>
      <c r="M2202" s="207"/>
      <c r="N2202" s="208"/>
      <c r="O2202" s="208"/>
      <c r="P2202" s="209">
        <f>SUM(P2203:P2376)</f>
        <v>0</v>
      </c>
      <c r="Q2202" s="208"/>
      <c r="R2202" s="209">
        <f>SUM(R2203:R2376)</f>
        <v>1.2553877600000001</v>
      </c>
      <c r="S2202" s="208"/>
      <c r="T2202" s="210">
        <f>SUM(T2203:T2376)</f>
        <v>2.4555077999999999</v>
      </c>
      <c r="U2202" s="12"/>
      <c r="V2202" s="12"/>
      <c r="W2202" s="12"/>
      <c r="X2202" s="12"/>
      <c r="Y2202" s="12"/>
      <c r="Z2202" s="12"/>
      <c r="AA2202" s="12"/>
      <c r="AB2202" s="12"/>
      <c r="AC2202" s="12"/>
      <c r="AD2202" s="12"/>
      <c r="AE2202" s="12"/>
      <c r="AR2202" s="211" t="s">
        <v>81</v>
      </c>
      <c r="AT2202" s="212" t="s">
        <v>72</v>
      </c>
      <c r="AU2202" s="212" t="s">
        <v>77</v>
      </c>
      <c r="AY2202" s="211" t="s">
        <v>149</v>
      </c>
      <c r="BK2202" s="213">
        <f>SUM(BK2203:BK2376)</f>
        <v>0</v>
      </c>
    </row>
    <row r="2203" s="2" customFormat="1" ht="16.5" customHeight="1">
      <c r="A2203" s="41"/>
      <c r="B2203" s="42"/>
      <c r="C2203" s="216" t="s">
        <v>2356</v>
      </c>
      <c r="D2203" s="216" t="s">
        <v>152</v>
      </c>
      <c r="E2203" s="217" t="s">
        <v>2357</v>
      </c>
      <c r="F2203" s="218" t="s">
        <v>2358</v>
      </c>
      <c r="G2203" s="219" t="s">
        <v>155</v>
      </c>
      <c r="H2203" s="220">
        <v>4.7999999999999998</v>
      </c>
      <c r="I2203" s="221"/>
      <c r="J2203" s="222">
        <f>ROUND(I2203*H2203,2)</f>
        <v>0</v>
      </c>
      <c r="K2203" s="218" t="s">
        <v>21</v>
      </c>
      <c r="L2203" s="47"/>
      <c r="M2203" s="223" t="s">
        <v>21</v>
      </c>
      <c r="N2203" s="224" t="s">
        <v>44</v>
      </c>
      <c r="O2203" s="87"/>
      <c r="P2203" s="225">
        <f>O2203*H2203</f>
        <v>0</v>
      </c>
      <c r="Q2203" s="225">
        <v>0</v>
      </c>
      <c r="R2203" s="225">
        <f>Q2203*H2203</f>
        <v>0</v>
      </c>
      <c r="S2203" s="225">
        <v>0.00594</v>
      </c>
      <c r="T2203" s="226">
        <f>S2203*H2203</f>
        <v>0.028511999999999999</v>
      </c>
      <c r="U2203" s="41"/>
      <c r="V2203" s="41"/>
      <c r="W2203" s="41"/>
      <c r="X2203" s="41"/>
      <c r="Y2203" s="41"/>
      <c r="Z2203" s="41"/>
      <c r="AA2203" s="41"/>
      <c r="AB2203" s="41"/>
      <c r="AC2203" s="41"/>
      <c r="AD2203" s="41"/>
      <c r="AE2203" s="41"/>
      <c r="AR2203" s="227" t="s">
        <v>256</v>
      </c>
      <c r="AT2203" s="227" t="s">
        <v>152</v>
      </c>
      <c r="AU2203" s="227" t="s">
        <v>81</v>
      </c>
      <c r="AY2203" s="20" t="s">
        <v>149</v>
      </c>
      <c r="BE2203" s="228">
        <f>IF(N2203="základní",J2203,0)</f>
        <v>0</v>
      </c>
      <c r="BF2203" s="228">
        <f>IF(N2203="snížená",J2203,0)</f>
        <v>0</v>
      </c>
      <c r="BG2203" s="228">
        <f>IF(N2203="zákl. přenesená",J2203,0)</f>
        <v>0</v>
      </c>
      <c r="BH2203" s="228">
        <f>IF(N2203="sníž. přenesená",J2203,0)</f>
        <v>0</v>
      </c>
      <c r="BI2203" s="228">
        <f>IF(N2203="nulová",J2203,0)</f>
        <v>0</v>
      </c>
      <c r="BJ2203" s="20" t="s">
        <v>77</v>
      </c>
      <c r="BK2203" s="228">
        <f>ROUND(I2203*H2203,2)</f>
        <v>0</v>
      </c>
      <c r="BL2203" s="20" t="s">
        <v>256</v>
      </c>
      <c r="BM2203" s="227" t="s">
        <v>2359</v>
      </c>
    </row>
    <row r="2204" s="13" customFormat="1">
      <c r="A2204" s="13"/>
      <c r="B2204" s="234"/>
      <c r="C2204" s="235"/>
      <c r="D2204" s="236" t="s">
        <v>161</v>
      </c>
      <c r="E2204" s="237" t="s">
        <v>21</v>
      </c>
      <c r="F2204" s="238" t="s">
        <v>2360</v>
      </c>
      <c r="G2204" s="235"/>
      <c r="H2204" s="237" t="s">
        <v>21</v>
      </c>
      <c r="I2204" s="239"/>
      <c r="J2204" s="235"/>
      <c r="K2204" s="235"/>
      <c r="L2204" s="240"/>
      <c r="M2204" s="241"/>
      <c r="N2204" s="242"/>
      <c r="O2204" s="242"/>
      <c r="P2204" s="242"/>
      <c r="Q2204" s="242"/>
      <c r="R2204" s="242"/>
      <c r="S2204" s="242"/>
      <c r="T2204" s="243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T2204" s="244" t="s">
        <v>161</v>
      </c>
      <c r="AU2204" s="244" t="s">
        <v>81</v>
      </c>
      <c r="AV2204" s="13" t="s">
        <v>77</v>
      </c>
      <c r="AW2204" s="13" t="s">
        <v>34</v>
      </c>
      <c r="AX2204" s="13" t="s">
        <v>73</v>
      </c>
      <c r="AY2204" s="244" t="s">
        <v>149</v>
      </c>
    </row>
    <row r="2205" s="14" customFormat="1">
      <c r="A2205" s="14"/>
      <c r="B2205" s="245"/>
      <c r="C2205" s="246"/>
      <c r="D2205" s="236" t="s">
        <v>161</v>
      </c>
      <c r="E2205" s="247" t="s">
        <v>21</v>
      </c>
      <c r="F2205" s="248" t="s">
        <v>2361</v>
      </c>
      <c r="G2205" s="246"/>
      <c r="H2205" s="249">
        <v>4.7999999999999998</v>
      </c>
      <c r="I2205" s="250"/>
      <c r="J2205" s="246"/>
      <c r="K2205" s="246"/>
      <c r="L2205" s="251"/>
      <c r="M2205" s="252"/>
      <c r="N2205" s="253"/>
      <c r="O2205" s="253"/>
      <c r="P2205" s="253"/>
      <c r="Q2205" s="253"/>
      <c r="R2205" s="253"/>
      <c r="S2205" s="253"/>
      <c r="T2205" s="254"/>
      <c r="U2205" s="14"/>
      <c r="V2205" s="14"/>
      <c r="W2205" s="14"/>
      <c r="X2205" s="14"/>
      <c r="Y2205" s="14"/>
      <c r="Z2205" s="14"/>
      <c r="AA2205" s="14"/>
      <c r="AB2205" s="14"/>
      <c r="AC2205" s="14"/>
      <c r="AD2205" s="14"/>
      <c r="AE2205" s="14"/>
      <c r="AT2205" s="255" t="s">
        <v>161</v>
      </c>
      <c r="AU2205" s="255" t="s">
        <v>81</v>
      </c>
      <c r="AV2205" s="14" t="s">
        <v>81</v>
      </c>
      <c r="AW2205" s="14" t="s">
        <v>34</v>
      </c>
      <c r="AX2205" s="14" t="s">
        <v>73</v>
      </c>
      <c r="AY2205" s="255" t="s">
        <v>149</v>
      </c>
    </row>
    <row r="2206" s="15" customFormat="1">
      <c r="A2206" s="15"/>
      <c r="B2206" s="256"/>
      <c r="C2206" s="257"/>
      <c r="D2206" s="236" t="s">
        <v>161</v>
      </c>
      <c r="E2206" s="258" t="s">
        <v>21</v>
      </c>
      <c r="F2206" s="259" t="s">
        <v>164</v>
      </c>
      <c r="G2206" s="257"/>
      <c r="H2206" s="260">
        <v>4.7999999999999998</v>
      </c>
      <c r="I2206" s="261"/>
      <c r="J2206" s="257"/>
      <c r="K2206" s="257"/>
      <c r="L2206" s="262"/>
      <c r="M2206" s="263"/>
      <c r="N2206" s="264"/>
      <c r="O2206" s="264"/>
      <c r="P2206" s="264"/>
      <c r="Q2206" s="264"/>
      <c r="R2206" s="264"/>
      <c r="S2206" s="264"/>
      <c r="T2206" s="265"/>
      <c r="U2206" s="15"/>
      <c r="V2206" s="15"/>
      <c r="W2206" s="15"/>
      <c r="X2206" s="15"/>
      <c r="Y2206" s="15"/>
      <c r="Z2206" s="15"/>
      <c r="AA2206" s="15"/>
      <c r="AB2206" s="15"/>
      <c r="AC2206" s="15"/>
      <c r="AD2206" s="15"/>
      <c r="AE2206" s="15"/>
      <c r="AT2206" s="266" t="s">
        <v>161</v>
      </c>
      <c r="AU2206" s="266" t="s">
        <v>81</v>
      </c>
      <c r="AV2206" s="15" t="s">
        <v>157</v>
      </c>
      <c r="AW2206" s="15" t="s">
        <v>34</v>
      </c>
      <c r="AX2206" s="15" t="s">
        <v>77</v>
      </c>
      <c r="AY2206" s="266" t="s">
        <v>149</v>
      </c>
    </row>
    <row r="2207" s="2" customFormat="1" ht="24.15" customHeight="1">
      <c r="A2207" s="41"/>
      <c r="B2207" s="42"/>
      <c r="C2207" s="216" t="s">
        <v>2362</v>
      </c>
      <c r="D2207" s="216" t="s">
        <v>152</v>
      </c>
      <c r="E2207" s="217" t="s">
        <v>2363</v>
      </c>
      <c r="F2207" s="218" t="s">
        <v>2364</v>
      </c>
      <c r="G2207" s="219" t="s">
        <v>174</v>
      </c>
      <c r="H2207" s="220">
        <v>105.24</v>
      </c>
      <c r="I2207" s="221"/>
      <c r="J2207" s="222">
        <f>ROUND(I2207*H2207,2)</f>
        <v>0</v>
      </c>
      <c r="K2207" s="218" t="s">
        <v>156</v>
      </c>
      <c r="L2207" s="47"/>
      <c r="M2207" s="223" t="s">
        <v>21</v>
      </c>
      <c r="N2207" s="224" t="s">
        <v>44</v>
      </c>
      <c r="O2207" s="87"/>
      <c r="P2207" s="225">
        <f>O2207*H2207</f>
        <v>0</v>
      </c>
      <c r="Q2207" s="225">
        <v>0</v>
      </c>
      <c r="R2207" s="225">
        <f>Q2207*H2207</f>
        <v>0</v>
      </c>
      <c r="S2207" s="225">
        <v>0.0017700000000000001</v>
      </c>
      <c r="T2207" s="226">
        <f>S2207*H2207</f>
        <v>0.18627479999999999</v>
      </c>
      <c r="U2207" s="41"/>
      <c r="V2207" s="41"/>
      <c r="W2207" s="41"/>
      <c r="X2207" s="41"/>
      <c r="Y2207" s="41"/>
      <c r="Z2207" s="41"/>
      <c r="AA2207" s="41"/>
      <c r="AB2207" s="41"/>
      <c r="AC2207" s="41"/>
      <c r="AD2207" s="41"/>
      <c r="AE2207" s="41"/>
      <c r="AR2207" s="227" t="s">
        <v>256</v>
      </c>
      <c r="AT2207" s="227" t="s">
        <v>152</v>
      </c>
      <c r="AU2207" s="227" t="s">
        <v>81</v>
      </c>
      <c r="AY2207" s="20" t="s">
        <v>149</v>
      </c>
      <c r="BE2207" s="228">
        <f>IF(N2207="základní",J2207,0)</f>
        <v>0</v>
      </c>
      <c r="BF2207" s="228">
        <f>IF(N2207="snížená",J2207,0)</f>
        <v>0</v>
      </c>
      <c r="BG2207" s="228">
        <f>IF(N2207="zákl. přenesená",J2207,0)</f>
        <v>0</v>
      </c>
      <c r="BH2207" s="228">
        <f>IF(N2207="sníž. přenesená",J2207,0)</f>
        <v>0</v>
      </c>
      <c r="BI2207" s="228">
        <f>IF(N2207="nulová",J2207,0)</f>
        <v>0</v>
      </c>
      <c r="BJ2207" s="20" t="s">
        <v>77</v>
      </c>
      <c r="BK2207" s="228">
        <f>ROUND(I2207*H2207,2)</f>
        <v>0</v>
      </c>
      <c r="BL2207" s="20" t="s">
        <v>256</v>
      </c>
      <c r="BM2207" s="227" t="s">
        <v>2365</v>
      </c>
    </row>
    <row r="2208" s="2" customFormat="1">
      <c r="A2208" s="41"/>
      <c r="B2208" s="42"/>
      <c r="C2208" s="43"/>
      <c r="D2208" s="229" t="s">
        <v>159</v>
      </c>
      <c r="E2208" s="43"/>
      <c r="F2208" s="230" t="s">
        <v>2366</v>
      </c>
      <c r="G2208" s="43"/>
      <c r="H2208" s="43"/>
      <c r="I2208" s="231"/>
      <c r="J2208" s="43"/>
      <c r="K2208" s="43"/>
      <c r="L2208" s="47"/>
      <c r="M2208" s="232"/>
      <c r="N2208" s="233"/>
      <c r="O2208" s="87"/>
      <c r="P2208" s="87"/>
      <c r="Q2208" s="87"/>
      <c r="R2208" s="87"/>
      <c r="S2208" s="87"/>
      <c r="T2208" s="88"/>
      <c r="U2208" s="41"/>
      <c r="V2208" s="41"/>
      <c r="W2208" s="41"/>
      <c r="X2208" s="41"/>
      <c r="Y2208" s="41"/>
      <c r="Z2208" s="41"/>
      <c r="AA2208" s="41"/>
      <c r="AB2208" s="41"/>
      <c r="AC2208" s="41"/>
      <c r="AD2208" s="41"/>
      <c r="AE2208" s="41"/>
      <c r="AT2208" s="20" t="s">
        <v>159</v>
      </c>
      <c r="AU2208" s="20" t="s">
        <v>81</v>
      </c>
    </row>
    <row r="2209" s="13" customFormat="1">
      <c r="A2209" s="13"/>
      <c r="B2209" s="234"/>
      <c r="C2209" s="235"/>
      <c r="D2209" s="236" t="s">
        <v>161</v>
      </c>
      <c r="E2209" s="237" t="s">
        <v>21</v>
      </c>
      <c r="F2209" s="238" t="s">
        <v>976</v>
      </c>
      <c r="G2209" s="235"/>
      <c r="H2209" s="237" t="s">
        <v>21</v>
      </c>
      <c r="I2209" s="239"/>
      <c r="J2209" s="235"/>
      <c r="K2209" s="235"/>
      <c r="L2209" s="240"/>
      <c r="M2209" s="241"/>
      <c r="N2209" s="242"/>
      <c r="O2209" s="242"/>
      <c r="P2209" s="242"/>
      <c r="Q2209" s="242"/>
      <c r="R2209" s="242"/>
      <c r="S2209" s="242"/>
      <c r="T2209" s="243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T2209" s="244" t="s">
        <v>161</v>
      </c>
      <c r="AU2209" s="244" t="s">
        <v>81</v>
      </c>
      <c r="AV2209" s="13" t="s">
        <v>77</v>
      </c>
      <c r="AW2209" s="13" t="s">
        <v>34</v>
      </c>
      <c r="AX2209" s="13" t="s">
        <v>73</v>
      </c>
      <c r="AY2209" s="244" t="s">
        <v>149</v>
      </c>
    </row>
    <row r="2210" s="13" customFormat="1">
      <c r="A2210" s="13"/>
      <c r="B2210" s="234"/>
      <c r="C2210" s="235"/>
      <c r="D2210" s="236" t="s">
        <v>161</v>
      </c>
      <c r="E2210" s="237" t="s">
        <v>21</v>
      </c>
      <c r="F2210" s="238" t="s">
        <v>2367</v>
      </c>
      <c r="G2210" s="235"/>
      <c r="H2210" s="237" t="s">
        <v>21</v>
      </c>
      <c r="I2210" s="239"/>
      <c r="J2210" s="235"/>
      <c r="K2210" s="235"/>
      <c r="L2210" s="240"/>
      <c r="M2210" s="241"/>
      <c r="N2210" s="242"/>
      <c r="O2210" s="242"/>
      <c r="P2210" s="242"/>
      <c r="Q2210" s="242"/>
      <c r="R2210" s="242"/>
      <c r="S2210" s="242"/>
      <c r="T2210" s="243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44" t="s">
        <v>161</v>
      </c>
      <c r="AU2210" s="244" t="s">
        <v>81</v>
      </c>
      <c r="AV2210" s="13" t="s">
        <v>77</v>
      </c>
      <c r="AW2210" s="13" t="s">
        <v>34</v>
      </c>
      <c r="AX2210" s="13" t="s">
        <v>73</v>
      </c>
      <c r="AY2210" s="244" t="s">
        <v>149</v>
      </c>
    </row>
    <row r="2211" s="14" customFormat="1">
      <c r="A2211" s="14"/>
      <c r="B2211" s="245"/>
      <c r="C2211" s="246"/>
      <c r="D2211" s="236" t="s">
        <v>161</v>
      </c>
      <c r="E2211" s="247" t="s">
        <v>21</v>
      </c>
      <c r="F2211" s="248" t="s">
        <v>2368</v>
      </c>
      <c r="G2211" s="246"/>
      <c r="H2211" s="249">
        <v>52.619999999999997</v>
      </c>
      <c r="I2211" s="250"/>
      <c r="J2211" s="246"/>
      <c r="K2211" s="246"/>
      <c r="L2211" s="251"/>
      <c r="M2211" s="252"/>
      <c r="N2211" s="253"/>
      <c r="O2211" s="253"/>
      <c r="P2211" s="253"/>
      <c r="Q2211" s="253"/>
      <c r="R2211" s="253"/>
      <c r="S2211" s="253"/>
      <c r="T2211" s="254"/>
      <c r="U2211" s="14"/>
      <c r="V2211" s="14"/>
      <c r="W2211" s="14"/>
      <c r="X2211" s="14"/>
      <c r="Y2211" s="14"/>
      <c r="Z2211" s="14"/>
      <c r="AA2211" s="14"/>
      <c r="AB2211" s="14"/>
      <c r="AC2211" s="14"/>
      <c r="AD2211" s="14"/>
      <c r="AE2211" s="14"/>
      <c r="AT2211" s="255" t="s">
        <v>161</v>
      </c>
      <c r="AU2211" s="255" t="s">
        <v>81</v>
      </c>
      <c r="AV2211" s="14" t="s">
        <v>81</v>
      </c>
      <c r="AW2211" s="14" t="s">
        <v>34</v>
      </c>
      <c r="AX2211" s="14" t="s">
        <v>73</v>
      </c>
      <c r="AY2211" s="255" t="s">
        <v>149</v>
      </c>
    </row>
    <row r="2212" s="13" customFormat="1">
      <c r="A2212" s="13"/>
      <c r="B2212" s="234"/>
      <c r="C2212" s="235"/>
      <c r="D2212" s="236" t="s">
        <v>161</v>
      </c>
      <c r="E2212" s="237" t="s">
        <v>21</v>
      </c>
      <c r="F2212" s="238" t="s">
        <v>226</v>
      </c>
      <c r="G2212" s="235"/>
      <c r="H2212" s="237" t="s">
        <v>21</v>
      </c>
      <c r="I2212" s="239"/>
      <c r="J2212" s="235"/>
      <c r="K2212" s="235"/>
      <c r="L2212" s="240"/>
      <c r="M2212" s="241"/>
      <c r="N2212" s="242"/>
      <c r="O2212" s="242"/>
      <c r="P2212" s="242"/>
      <c r="Q2212" s="242"/>
      <c r="R2212" s="242"/>
      <c r="S2212" s="242"/>
      <c r="T2212" s="243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T2212" s="244" t="s">
        <v>161</v>
      </c>
      <c r="AU2212" s="244" t="s">
        <v>81</v>
      </c>
      <c r="AV2212" s="13" t="s">
        <v>77</v>
      </c>
      <c r="AW2212" s="13" t="s">
        <v>34</v>
      </c>
      <c r="AX2212" s="13" t="s">
        <v>73</v>
      </c>
      <c r="AY2212" s="244" t="s">
        <v>149</v>
      </c>
    </row>
    <row r="2213" s="13" customFormat="1">
      <c r="A2213" s="13"/>
      <c r="B2213" s="234"/>
      <c r="C2213" s="235"/>
      <c r="D2213" s="236" t="s">
        <v>161</v>
      </c>
      <c r="E2213" s="237" t="s">
        <v>21</v>
      </c>
      <c r="F2213" s="238" t="s">
        <v>2367</v>
      </c>
      <c r="G2213" s="235"/>
      <c r="H2213" s="237" t="s">
        <v>21</v>
      </c>
      <c r="I2213" s="239"/>
      <c r="J2213" s="235"/>
      <c r="K2213" s="235"/>
      <c r="L2213" s="240"/>
      <c r="M2213" s="241"/>
      <c r="N2213" s="242"/>
      <c r="O2213" s="242"/>
      <c r="P2213" s="242"/>
      <c r="Q2213" s="242"/>
      <c r="R2213" s="242"/>
      <c r="S2213" s="242"/>
      <c r="T2213" s="243"/>
      <c r="U2213" s="13"/>
      <c r="V2213" s="13"/>
      <c r="W2213" s="13"/>
      <c r="X2213" s="13"/>
      <c r="Y2213" s="13"/>
      <c r="Z2213" s="13"/>
      <c r="AA2213" s="13"/>
      <c r="AB2213" s="13"/>
      <c r="AC2213" s="13"/>
      <c r="AD2213" s="13"/>
      <c r="AE2213" s="13"/>
      <c r="AT2213" s="244" t="s">
        <v>161</v>
      </c>
      <c r="AU2213" s="244" t="s">
        <v>81</v>
      </c>
      <c r="AV2213" s="13" t="s">
        <v>77</v>
      </c>
      <c r="AW2213" s="13" t="s">
        <v>34</v>
      </c>
      <c r="AX2213" s="13" t="s">
        <v>73</v>
      </c>
      <c r="AY2213" s="244" t="s">
        <v>149</v>
      </c>
    </row>
    <row r="2214" s="14" customFormat="1">
      <c r="A2214" s="14"/>
      <c r="B2214" s="245"/>
      <c r="C2214" s="246"/>
      <c r="D2214" s="236" t="s">
        <v>161</v>
      </c>
      <c r="E2214" s="247" t="s">
        <v>21</v>
      </c>
      <c r="F2214" s="248" t="s">
        <v>2368</v>
      </c>
      <c r="G2214" s="246"/>
      <c r="H2214" s="249">
        <v>52.619999999999997</v>
      </c>
      <c r="I2214" s="250"/>
      <c r="J2214" s="246"/>
      <c r="K2214" s="246"/>
      <c r="L2214" s="251"/>
      <c r="M2214" s="252"/>
      <c r="N2214" s="253"/>
      <c r="O2214" s="253"/>
      <c r="P2214" s="253"/>
      <c r="Q2214" s="253"/>
      <c r="R2214" s="253"/>
      <c r="S2214" s="253"/>
      <c r="T2214" s="254"/>
      <c r="U2214" s="14"/>
      <c r="V2214" s="14"/>
      <c r="W2214" s="14"/>
      <c r="X2214" s="14"/>
      <c r="Y2214" s="14"/>
      <c r="Z2214" s="14"/>
      <c r="AA2214" s="14"/>
      <c r="AB2214" s="14"/>
      <c r="AC2214" s="14"/>
      <c r="AD2214" s="14"/>
      <c r="AE2214" s="14"/>
      <c r="AT2214" s="255" t="s">
        <v>161</v>
      </c>
      <c r="AU2214" s="255" t="s">
        <v>81</v>
      </c>
      <c r="AV2214" s="14" t="s">
        <v>81</v>
      </c>
      <c r="AW2214" s="14" t="s">
        <v>34</v>
      </c>
      <c r="AX2214" s="14" t="s">
        <v>73</v>
      </c>
      <c r="AY2214" s="255" t="s">
        <v>149</v>
      </c>
    </row>
    <row r="2215" s="15" customFormat="1">
      <c r="A2215" s="15"/>
      <c r="B2215" s="256"/>
      <c r="C2215" s="257"/>
      <c r="D2215" s="236" t="s">
        <v>161</v>
      </c>
      <c r="E2215" s="258" t="s">
        <v>21</v>
      </c>
      <c r="F2215" s="259" t="s">
        <v>164</v>
      </c>
      <c r="G2215" s="257"/>
      <c r="H2215" s="260">
        <v>105.24</v>
      </c>
      <c r="I2215" s="261"/>
      <c r="J2215" s="257"/>
      <c r="K2215" s="257"/>
      <c r="L2215" s="262"/>
      <c r="M2215" s="263"/>
      <c r="N2215" s="264"/>
      <c r="O2215" s="264"/>
      <c r="P2215" s="264"/>
      <c r="Q2215" s="264"/>
      <c r="R2215" s="264"/>
      <c r="S2215" s="264"/>
      <c r="T2215" s="265"/>
      <c r="U2215" s="15"/>
      <c r="V2215" s="15"/>
      <c r="W2215" s="15"/>
      <c r="X2215" s="15"/>
      <c r="Y2215" s="15"/>
      <c r="Z2215" s="15"/>
      <c r="AA2215" s="15"/>
      <c r="AB2215" s="15"/>
      <c r="AC2215" s="15"/>
      <c r="AD2215" s="15"/>
      <c r="AE2215" s="15"/>
      <c r="AT2215" s="266" t="s">
        <v>161</v>
      </c>
      <c r="AU2215" s="266" t="s">
        <v>81</v>
      </c>
      <c r="AV2215" s="15" t="s">
        <v>157</v>
      </c>
      <c r="AW2215" s="15" t="s">
        <v>34</v>
      </c>
      <c r="AX2215" s="15" t="s">
        <v>77</v>
      </c>
      <c r="AY2215" s="266" t="s">
        <v>149</v>
      </c>
    </row>
    <row r="2216" s="2" customFormat="1" ht="24.15" customHeight="1">
      <c r="A2216" s="41"/>
      <c r="B2216" s="42"/>
      <c r="C2216" s="216" t="s">
        <v>2369</v>
      </c>
      <c r="D2216" s="216" t="s">
        <v>152</v>
      </c>
      <c r="E2216" s="217" t="s">
        <v>2370</v>
      </c>
      <c r="F2216" s="218" t="s">
        <v>2371</v>
      </c>
      <c r="G2216" s="219" t="s">
        <v>174</v>
      </c>
      <c r="H2216" s="220">
        <v>80.819999999999993</v>
      </c>
      <c r="I2216" s="221"/>
      <c r="J2216" s="222">
        <f>ROUND(I2216*H2216,2)</f>
        <v>0</v>
      </c>
      <c r="K2216" s="218" t="s">
        <v>156</v>
      </c>
      <c r="L2216" s="47"/>
      <c r="M2216" s="223" t="s">
        <v>21</v>
      </c>
      <c r="N2216" s="224" t="s">
        <v>44</v>
      </c>
      <c r="O2216" s="87"/>
      <c r="P2216" s="225">
        <f>O2216*H2216</f>
        <v>0</v>
      </c>
      <c r="Q2216" s="225">
        <v>0</v>
      </c>
      <c r="R2216" s="225">
        <f>Q2216*H2216</f>
        <v>0</v>
      </c>
      <c r="S2216" s="225">
        <v>0.00191</v>
      </c>
      <c r="T2216" s="226">
        <f>S2216*H2216</f>
        <v>0.15436619999999998</v>
      </c>
      <c r="U2216" s="41"/>
      <c r="V2216" s="41"/>
      <c r="W2216" s="41"/>
      <c r="X2216" s="41"/>
      <c r="Y2216" s="41"/>
      <c r="Z2216" s="41"/>
      <c r="AA2216" s="41"/>
      <c r="AB2216" s="41"/>
      <c r="AC2216" s="41"/>
      <c r="AD2216" s="41"/>
      <c r="AE2216" s="41"/>
      <c r="AR2216" s="227" t="s">
        <v>256</v>
      </c>
      <c r="AT2216" s="227" t="s">
        <v>152</v>
      </c>
      <c r="AU2216" s="227" t="s">
        <v>81</v>
      </c>
      <c r="AY2216" s="20" t="s">
        <v>149</v>
      </c>
      <c r="BE2216" s="228">
        <f>IF(N2216="základní",J2216,0)</f>
        <v>0</v>
      </c>
      <c r="BF2216" s="228">
        <f>IF(N2216="snížená",J2216,0)</f>
        <v>0</v>
      </c>
      <c r="BG2216" s="228">
        <f>IF(N2216="zákl. přenesená",J2216,0)</f>
        <v>0</v>
      </c>
      <c r="BH2216" s="228">
        <f>IF(N2216="sníž. přenesená",J2216,0)</f>
        <v>0</v>
      </c>
      <c r="BI2216" s="228">
        <f>IF(N2216="nulová",J2216,0)</f>
        <v>0</v>
      </c>
      <c r="BJ2216" s="20" t="s">
        <v>77</v>
      </c>
      <c r="BK2216" s="228">
        <f>ROUND(I2216*H2216,2)</f>
        <v>0</v>
      </c>
      <c r="BL2216" s="20" t="s">
        <v>256</v>
      </c>
      <c r="BM2216" s="227" t="s">
        <v>2372</v>
      </c>
    </row>
    <row r="2217" s="2" customFormat="1">
      <c r="A2217" s="41"/>
      <c r="B2217" s="42"/>
      <c r="C2217" s="43"/>
      <c r="D2217" s="229" t="s">
        <v>159</v>
      </c>
      <c r="E2217" s="43"/>
      <c r="F2217" s="230" t="s">
        <v>2373</v>
      </c>
      <c r="G2217" s="43"/>
      <c r="H2217" s="43"/>
      <c r="I2217" s="231"/>
      <c r="J2217" s="43"/>
      <c r="K2217" s="43"/>
      <c r="L2217" s="47"/>
      <c r="M2217" s="232"/>
      <c r="N2217" s="233"/>
      <c r="O2217" s="87"/>
      <c r="P2217" s="87"/>
      <c r="Q2217" s="87"/>
      <c r="R2217" s="87"/>
      <c r="S2217" s="87"/>
      <c r="T2217" s="88"/>
      <c r="U2217" s="41"/>
      <c r="V2217" s="41"/>
      <c r="W2217" s="41"/>
      <c r="X2217" s="41"/>
      <c r="Y2217" s="41"/>
      <c r="Z2217" s="41"/>
      <c r="AA2217" s="41"/>
      <c r="AB2217" s="41"/>
      <c r="AC2217" s="41"/>
      <c r="AD2217" s="41"/>
      <c r="AE2217" s="41"/>
      <c r="AT2217" s="20" t="s">
        <v>159</v>
      </c>
      <c r="AU2217" s="20" t="s">
        <v>81</v>
      </c>
    </row>
    <row r="2218" s="13" customFormat="1">
      <c r="A2218" s="13"/>
      <c r="B2218" s="234"/>
      <c r="C2218" s="235"/>
      <c r="D2218" s="236" t="s">
        <v>161</v>
      </c>
      <c r="E2218" s="237" t="s">
        <v>21</v>
      </c>
      <c r="F2218" s="238" t="s">
        <v>1022</v>
      </c>
      <c r="G2218" s="235"/>
      <c r="H2218" s="237" t="s">
        <v>21</v>
      </c>
      <c r="I2218" s="239"/>
      <c r="J2218" s="235"/>
      <c r="K2218" s="235"/>
      <c r="L2218" s="240"/>
      <c r="M2218" s="241"/>
      <c r="N2218" s="242"/>
      <c r="O2218" s="242"/>
      <c r="P2218" s="242"/>
      <c r="Q2218" s="242"/>
      <c r="R2218" s="242"/>
      <c r="S2218" s="242"/>
      <c r="T2218" s="243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T2218" s="244" t="s">
        <v>161</v>
      </c>
      <c r="AU2218" s="244" t="s">
        <v>81</v>
      </c>
      <c r="AV2218" s="13" t="s">
        <v>77</v>
      </c>
      <c r="AW2218" s="13" t="s">
        <v>34</v>
      </c>
      <c r="AX2218" s="13" t="s">
        <v>73</v>
      </c>
      <c r="AY2218" s="244" t="s">
        <v>149</v>
      </c>
    </row>
    <row r="2219" s="13" customFormat="1">
      <c r="A2219" s="13"/>
      <c r="B2219" s="234"/>
      <c r="C2219" s="235"/>
      <c r="D2219" s="236" t="s">
        <v>161</v>
      </c>
      <c r="E2219" s="237" t="s">
        <v>21</v>
      </c>
      <c r="F2219" s="238" t="s">
        <v>2367</v>
      </c>
      <c r="G2219" s="235"/>
      <c r="H2219" s="237" t="s">
        <v>21</v>
      </c>
      <c r="I2219" s="239"/>
      <c r="J2219" s="235"/>
      <c r="K2219" s="235"/>
      <c r="L2219" s="240"/>
      <c r="M2219" s="241"/>
      <c r="N2219" s="242"/>
      <c r="O2219" s="242"/>
      <c r="P2219" s="242"/>
      <c r="Q2219" s="242"/>
      <c r="R2219" s="242"/>
      <c r="S2219" s="242"/>
      <c r="T2219" s="243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T2219" s="244" t="s">
        <v>161</v>
      </c>
      <c r="AU2219" s="244" t="s">
        <v>81</v>
      </c>
      <c r="AV2219" s="13" t="s">
        <v>77</v>
      </c>
      <c r="AW2219" s="13" t="s">
        <v>34</v>
      </c>
      <c r="AX2219" s="13" t="s">
        <v>73</v>
      </c>
      <c r="AY2219" s="244" t="s">
        <v>149</v>
      </c>
    </row>
    <row r="2220" s="14" customFormat="1">
      <c r="A2220" s="14"/>
      <c r="B2220" s="245"/>
      <c r="C2220" s="246"/>
      <c r="D2220" s="236" t="s">
        <v>161</v>
      </c>
      <c r="E2220" s="247" t="s">
        <v>21</v>
      </c>
      <c r="F2220" s="248" t="s">
        <v>2374</v>
      </c>
      <c r="G2220" s="246"/>
      <c r="H2220" s="249">
        <v>21</v>
      </c>
      <c r="I2220" s="250"/>
      <c r="J2220" s="246"/>
      <c r="K2220" s="246"/>
      <c r="L2220" s="251"/>
      <c r="M2220" s="252"/>
      <c r="N2220" s="253"/>
      <c r="O2220" s="253"/>
      <c r="P2220" s="253"/>
      <c r="Q2220" s="253"/>
      <c r="R2220" s="253"/>
      <c r="S2220" s="253"/>
      <c r="T2220" s="254"/>
      <c r="U2220" s="14"/>
      <c r="V2220" s="14"/>
      <c r="W2220" s="14"/>
      <c r="X2220" s="14"/>
      <c r="Y2220" s="14"/>
      <c r="Z2220" s="14"/>
      <c r="AA2220" s="14"/>
      <c r="AB2220" s="14"/>
      <c r="AC2220" s="14"/>
      <c r="AD2220" s="14"/>
      <c r="AE2220" s="14"/>
      <c r="AT2220" s="255" t="s">
        <v>161</v>
      </c>
      <c r="AU2220" s="255" t="s">
        <v>81</v>
      </c>
      <c r="AV2220" s="14" t="s">
        <v>81</v>
      </c>
      <c r="AW2220" s="14" t="s">
        <v>34</v>
      </c>
      <c r="AX2220" s="14" t="s">
        <v>73</v>
      </c>
      <c r="AY2220" s="255" t="s">
        <v>149</v>
      </c>
    </row>
    <row r="2221" s="13" customFormat="1">
      <c r="A2221" s="13"/>
      <c r="B2221" s="234"/>
      <c r="C2221" s="235"/>
      <c r="D2221" s="236" t="s">
        <v>161</v>
      </c>
      <c r="E2221" s="237" t="s">
        <v>21</v>
      </c>
      <c r="F2221" s="238" t="s">
        <v>1053</v>
      </c>
      <c r="G2221" s="235"/>
      <c r="H2221" s="237" t="s">
        <v>21</v>
      </c>
      <c r="I2221" s="239"/>
      <c r="J2221" s="235"/>
      <c r="K2221" s="235"/>
      <c r="L2221" s="240"/>
      <c r="M2221" s="241"/>
      <c r="N2221" s="242"/>
      <c r="O2221" s="242"/>
      <c r="P2221" s="242"/>
      <c r="Q2221" s="242"/>
      <c r="R2221" s="242"/>
      <c r="S2221" s="242"/>
      <c r="T2221" s="243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T2221" s="244" t="s">
        <v>161</v>
      </c>
      <c r="AU2221" s="244" t="s">
        <v>81</v>
      </c>
      <c r="AV2221" s="13" t="s">
        <v>77</v>
      </c>
      <c r="AW2221" s="13" t="s">
        <v>34</v>
      </c>
      <c r="AX2221" s="13" t="s">
        <v>73</v>
      </c>
      <c r="AY2221" s="244" t="s">
        <v>149</v>
      </c>
    </row>
    <row r="2222" s="14" customFormat="1">
      <c r="A2222" s="14"/>
      <c r="B2222" s="245"/>
      <c r="C2222" s="246"/>
      <c r="D2222" s="236" t="s">
        <v>161</v>
      </c>
      <c r="E2222" s="247" t="s">
        <v>21</v>
      </c>
      <c r="F2222" s="248" t="s">
        <v>1133</v>
      </c>
      <c r="G2222" s="246"/>
      <c r="H2222" s="249">
        <v>8.1500000000000004</v>
      </c>
      <c r="I2222" s="250"/>
      <c r="J2222" s="246"/>
      <c r="K2222" s="246"/>
      <c r="L2222" s="251"/>
      <c r="M2222" s="252"/>
      <c r="N2222" s="253"/>
      <c r="O2222" s="253"/>
      <c r="P2222" s="253"/>
      <c r="Q2222" s="253"/>
      <c r="R2222" s="253"/>
      <c r="S2222" s="253"/>
      <c r="T2222" s="254"/>
      <c r="U2222" s="14"/>
      <c r="V2222" s="14"/>
      <c r="W2222" s="14"/>
      <c r="X2222" s="14"/>
      <c r="Y2222" s="14"/>
      <c r="Z2222" s="14"/>
      <c r="AA2222" s="14"/>
      <c r="AB2222" s="14"/>
      <c r="AC2222" s="14"/>
      <c r="AD2222" s="14"/>
      <c r="AE2222" s="14"/>
      <c r="AT2222" s="255" t="s">
        <v>161</v>
      </c>
      <c r="AU2222" s="255" t="s">
        <v>81</v>
      </c>
      <c r="AV2222" s="14" t="s">
        <v>81</v>
      </c>
      <c r="AW2222" s="14" t="s">
        <v>34</v>
      </c>
      <c r="AX2222" s="14" t="s">
        <v>73</v>
      </c>
      <c r="AY2222" s="255" t="s">
        <v>149</v>
      </c>
    </row>
    <row r="2223" s="13" customFormat="1">
      <c r="A2223" s="13"/>
      <c r="B2223" s="234"/>
      <c r="C2223" s="235"/>
      <c r="D2223" s="236" t="s">
        <v>161</v>
      </c>
      <c r="E2223" s="237" t="s">
        <v>21</v>
      </c>
      <c r="F2223" s="238" t="s">
        <v>976</v>
      </c>
      <c r="G2223" s="235"/>
      <c r="H2223" s="237" t="s">
        <v>21</v>
      </c>
      <c r="I2223" s="239"/>
      <c r="J2223" s="235"/>
      <c r="K2223" s="235"/>
      <c r="L2223" s="240"/>
      <c r="M2223" s="241"/>
      <c r="N2223" s="242"/>
      <c r="O2223" s="242"/>
      <c r="P2223" s="242"/>
      <c r="Q2223" s="242"/>
      <c r="R2223" s="242"/>
      <c r="S2223" s="242"/>
      <c r="T2223" s="243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T2223" s="244" t="s">
        <v>161</v>
      </c>
      <c r="AU2223" s="244" t="s">
        <v>81</v>
      </c>
      <c r="AV2223" s="13" t="s">
        <v>77</v>
      </c>
      <c r="AW2223" s="13" t="s">
        <v>34</v>
      </c>
      <c r="AX2223" s="13" t="s">
        <v>73</v>
      </c>
      <c r="AY2223" s="244" t="s">
        <v>149</v>
      </c>
    </row>
    <row r="2224" s="13" customFormat="1">
      <c r="A2224" s="13"/>
      <c r="B2224" s="234"/>
      <c r="C2224" s="235"/>
      <c r="D2224" s="236" t="s">
        <v>161</v>
      </c>
      <c r="E2224" s="237" t="s">
        <v>21</v>
      </c>
      <c r="F2224" s="238" t="s">
        <v>1053</v>
      </c>
      <c r="G2224" s="235"/>
      <c r="H2224" s="237" t="s">
        <v>21</v>
      </c>
      <c r="I2224" s="239"/>
      <c r="J2224" s="235"/>
      <c r="K2224" s="235"/>
      <c r="L2224" s="240"/>
      <c r="M2224" s="241"/>
      <c r="N2224" s="242"/>
      <c r="O2224" s="242"/>
      <c r="P2224" s="242"/>
      <c r="Q2224" s="242"/>
      <c r="R2224" s="242"/>
      <c r="S2224" s="242"/>
      <c r="T2224" s="243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T2224" s="244" t="s">
        <v>161</v>
      </c>
      <c r="AU2224" s="244" t="s">
        <v>81</v>
      </c>
      <c r="AV2224" s="13" t="s">
        <v>77</v>
      </c>
      <c r="AW2224" s="13" t="s">
        <v>34</v>
      </c>
      <c r="AX2224" s="13" t="s">
        <v>73</v>
      </c>
      <c r="AY2224" s="244" t="s">
        <v>149</v>
      </c>
    </row>
    <row r="2225" s="14" customFormat="1">
      <c r="A2225" s="14"/>
      <c r="B2225" s="245"/>
      <c r="C2225" s="246"/>
      <c r="D2225" s="236" t="s">
        <v>161</v>
      </c>
      <c r="E2225" s="247" t="s">
        <v>21</v>
      </c>
      <c r="F2225" s="248" t="s">
        <v>2375</v>
      </c>
      <c r="G2225" s="246"/>
      <c r="H2225" s="249">
        <v>11.470000000000001</v>
      </c>
      <c r="I2225" s="250"/>
      <c r="J2225" s="246"/>
      <c r="K2225" s="246"/>
      <c r="L2225" s="251"/>
      <c r="M2225" s="252"/>
      <c r="N2225" s="253"/>
      <c r="O2225" s="253"/>
      <c r="P2225" s="253"/>
      <c r="Q2225" s="253"/>
      <c r="R2225" s="253"/>
      <c r="S2225" s="253"/>
      <c r="T2225" s="254"/>
      <c r="U2225" s="14"/>
      <c r="V2225" s="14"/>
      <c r="W2225" s="14"/>
      <c r="X2225" s="14"/>
      <c r="Y2225" s="14"/>
      <c r="Z2225" s="14"/>
      <c r="AA2225" s="14"/>
      <c r="AB2225" s="14"/>
      <c r="AC2225" s="14"/>
      <c r="AD2225" s="14"/>
      <c r="AE2225" s="14"/>
      <c r="AT2225" s="255" t="s">
        <v>161</v>
      </c>
      <c r="AU2225" s="255" t="s">
        <v>81</v>
      </c>
      <c r="AV2225" s="14" t="s">
        <v>81</v>
      </c>
      <c r="AW2225" s="14" t="s">
        <v>34</v>
      </c>
      <c r="AX2225" s="14" t="s">
        <v>73</v>
      </c>
      <c r="AY2225" s="255" t="s">
        <v>149</v>
      </c>
    </row>
    <row r="2226" s="13" customFormat="1">
      <c r="A2226" s="13"/>
      <c r="B2226" s="234"/>
      <c r="C2226" s="235"/>
      <c r="D2226" s="236" t="s">
        <v>161</v>
      </c>
      <c r="E2226" s="237" t="s">
        <v>21</v>
      </c>
      <c r="F2226" s="238" t="s">
        <v>1240</v>
      </c>
      <c r="G2226" s="235"/>
      <c r="H2226" s="237" t="s">
        <v>21</v>
      </c>
      <c r="I2226" s="239"/>
      <c r="J2226" s="235"/>
      <c r="K2226" s="235"/>
      <c r="L2226" s="240"/>
      <c r="M2226" s="241"/>
      <c r="N2226" s="242"/>
      <c r="O2226" s="242"/>
      <c r="P2226" s="242"/>
      <c r="Q2226" s="242"/>
      <c r="R2226" s="242"/>
      <c r="S2226" s="242"/>
      <c r="T2226" s="243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T2226" s="244" t="s">
        <v>161</v>
      </c>
      <c r="AU2226" s="244" t="s">
        <v>81</v>
      </c>
      <c r="AV2226" s="13" t="s">
        <v>77</v>
      </c>
      <c r="AW2226" s="13" t="s">
        <v>34</v>
      </c>
      <c r="AX2226" s="13" t="s">
        <v>73</v>
      </c>
      <c r="AY2226" s="244" t="s">
        <v>149</v>
      </c>
    </row>
    <row r="2227" s="14" customFormat="1">
      <c r="A2227" s="14"/>
      <c r="B2227" s="245"/>
      <c r="C2227" s="246"/>
      <c r="D2227" s="236" t="s">
        <v>161</v>
      </c>
      <c r="E2227" s="247" t="s">
        <v>21</v>
      </c>
      <c r="F2227" s="248" t="s">
        <v>2376</v>
      </c>
      <c r="G2227" s="246"/>
      <c r="H2227" s="249">
        <v>5.75</v>
      </c>
      <c r="I2227" s="250"/>
      <c r="J2227" s="246"/>
      <c r="K2227" s="246"/>
      <c r="L2227" s="251"/>
      <c r="M2227" s="252"/>
      <c r="N2227" s="253"/>
      <c r="O2227" s="253"/>
      <c r="P2227" s="253"/>
      <c r="Q2227" s="253"/>
      <c r="R2227" s="253"/>
      <c r="S2227" s="253"/>
      <c r="T2227" s="254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55" t="s">
        <v>161</v>
      </c>
      <c r="AU2227" s="255" t="s">
        <v>81</v>
      </c>
      <c r="AV2227" s="14" t="s">
        <v>81</v>
      </c>
      <c r="AW2227" s="14" t="s">
        <v>34</v>
      </c>
      <c r="AX2227" s="14" t="s">
        <v>73</v>
      </c>
      <c r="AY2227" s="255" t="s">
        <v>149</v>
      </c>
    </row>
    <row r="2228" s="13" customFormat="1">
      <c r="A2228" s="13"/>
      <c r="B2228" s="234"/>
      <c r="C2228" s="235"/>
      <c r="D2228" s="236" t="s">
        <v>161</v>
      </c>
      <c r="E2228" s="237" t="s">
        <v>21</v>
      </c>
      <c r="F2228" s="238" t="s">
        <v>669</v>
      </c>
      <c r="G2228" s="235"/>
      <c r="H2228" s="237" t="s">
        <v>21</v>
      </c>
      <c r="I2228" s="239"/>
      <c r="J2228" s="235"/>
      <c r="K2228" s="235"/>
      <c r="L2228" s="240"/>
      <c r="M2228" s="241"/>
      <c r="N2228" s="242"/>
      <c r="O2228" s="242"/>
      <c r="P2228" s="242"/>
      <c r="Q2228" s="242"/>
      <c r="R2228" s="242"/>
      <c r="S2228" s="242"/>
      <c r="T2228" s="243"/>
      <c r="U2228" s="13"/>
      <c r="V2228" s="13"/>
      <c r="W2228" s="13"/>
      <c r="X2228" s="13"/>
      <c r="Y2228" s="13"/>
      <c r="Z2228" s="13"/>
      <c r="AA2228" s="13"/>
      <c r="AB2228" s="13"/>
      <c r="AC2228" s="13"/>
      <c r="AD2228" s="13"/>
      <c r="AE2228" s="13"/>
      <c r="AT2228" s="244" t="s">
        <v>161</v>
      </c>
      <c r="AU2228" s="244" t="s">
        <v>81</v>
      </c>
      <c r="AV2228" s="13" t="s">
        <v>77</v>
      </c>
      <c r="AW2228" s="13" t="s">
        <v>34</v>
      </c>
      <c r="AX2228" s="13" t="s">
        <v>73</v>
      </c>
      <c r="AY2228" s="244" t="s">
        <v>149</v>
      </c>
    </row>
    <row r="2229" s="13" customFormat="1">
      <c r="A2229" s="13"/>
      <c r="B2229" s="234"/>
      <c r="C2229" s="235"/>
      <c r="D2229" s="236" t="s">
        <v>161</v>
      </c>
      <c r="E2229" s="237" t="s">
        <v>21</v>
      </c>
      <c r="F2229" s="238" t="s">
        <v>1053</v>
      </c>
      <c r="G2229" s="235"/>
      <c r="H2229" s="237" t="s">
        <v>21</v>
      </c>
      <c r="I2229" s="239"/>
      <c r="J2229" s="235"/>
      <c r="K2229" s="235"/>
      <c r="L2229" s="240"/>
      <c r="M2229" s="241"/>
      <c r="N2229" s="242"/>
      <c r="O2229" s="242"/>
      <c r="P2229" s="242"/>
      <c r="Q2229" s="242"/>
      <c r="R2229" s="242"/>
      <c r="S2229" s="242"/>
      <c r="T2229" s="243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T2229" s="244" t="s">
        <v>161</v>
      </c>
      <c r="AU2229" s="244" t="s">
        <v>81</v>
      </c>
      <c r="AV2229" s="13" t="s">
        <v>77</v>
      </c>
      <c r="AW2229" s="13" t="s">
        <v>34</v>
      </c>
      <c r="AX2229" s="13" t="s">
        <v>73</v>
      </c>
      <c r="AY2229" s="244" t="s">
        <v>149</v>
      </c>
    </row>
    <row r="2230" s="14" customFormat="1">
      <c r="A2230" s="14"/>
      <c r="B2230" s="245"/>
      <c r="C2230" s="246"/>
      <c r="D2230" s="236" t="s">
        <v>161</v>
      </c>
      <c r="E2230" s="247" t="s">
        <v>21</v>
      </c>
      <c r="F2230" s="248" t="s">
        <v>1133</v>
      </c>
      <c r="G2230" s="246"/>
      <c r="H2230" s="249">
        <v>8.1500000000000004</v>
      </c>
      <c r="I2230" s="250"/>
      <c r="J2230" s="246"/>
      <c r="K2230" s="246"/>
      <c r="L2230" s="251"/>
      <c r="M2230" s="252"/>
      <c r="N2230" s="253"/>
      <c r="O2230" s="253"/>
      <c r="P2230" s="253"/>
      <c r="Q2230" s="253"/>
      <c r="R2230" s="253"/>
      <c r="S2230" s="253"/>
      <c r="T2230" s="254"/>
      <c r="U2230" s="14"/>
      <c r="V2230" s="14"/>
      <c r="W2230" s="14"/>
      <c r="X2230" s="14"/>
      <c r="Y2230" s="14"/>
      <c r="Z2230" s="14"/>
      <c r="AA2230" s="14"/>
      <c r="AB2230" s="14"/>
      <c r="AC2230" s="14"/>
      <c r="AD2230" s="14"/>
      <c r="AE2230" s="14"/>
      <c r="AT2230" s="255" t="s">
        <v>161</v>
      </c>
      <c r="AU2230" s="255" t="s">
        <v>81</v>
      </c>
      <c r="AV2230" s="14" t="s">
        <v>81</v>
      </c>
      <c r="AW2230" s="14" t="s">
        <v>34</v>
      </c>
      <c r="AX2230" s="14" t="s">
        <v>73</v>
      </c>
      <c r="AY2230" s="255" t="s">
        <v>149</v>
      </c>
    </row>
    <row r="2231" s="13" customFormat="1">
      <c r="A2231" s="13"/>
      <c r="B2231" s="234"/>
      <c r="C2231" s="235"/>
      <c r="D2231" s="236" t="s">
        <v>161</v>
      </c>
      <c r="E2231" s="237" t="s">
        <v>21</v>
      </c>
      <c r="F2231" s="238" t="s">
        <v>2367</v>
      </c>
      <c r="G2231" s="235"/>
      <c r="H2231" s="237" t="s">
        <v>21</v>
      </c>
      <c r="I2231" s="239"/>
      <c r="J2231" s="235"/>
      <c r="K2231" s="235"/>
      <c r="L2231" s="240"/>
      <c r="M2231" s="241"/>
      <c r="N2231" s="242"/>
      <c r="O2231" s="242"/>
      <c r="P2231" s="242"/>
      <c r="Q2231" s="242"/>
      <c r="R2231" s="242"/>
      <c r="S2231" s="242"/>
      <c r="T2231" s="243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T2231" s="244" t="s">
        <v>161</v>
      </c>
      <c r="AU2231" s="244" t="s">
        <v>81</v>
      </c>
      <c r="AV2231" s="13" t="s">
        <v>77</v>
      </c>
      <c r="AW2231" s="13" t="s">
        <v>34</v>
      </c>
      <c r="AX2231" s="13" t="s">
        <v>73</v>
      </c>
      <c r="AY2231" s="244" t="s">
        <v>149</v>
      </c>
    </row>
    <row r="2232" s="14" customFormat="1">
      <c r="A2232" s="14"/>
      <c r="B2232" s="245"/>
      <c r="C2232" s="246"/>
      <c r="D2232" s="236" t="s">
        <v>161</v>
      </c>
      <c r="E2232" s="247" t="s">
        <v>21</v>
      </c>
      <c r="F2232" s="248" t="s">
        <v>2374</v>
      </c>
      <c r="G2232" s="246"/>
      <c r="H2232" s="249">
        <v>21</v>
      </c>
      <c r="I2232" s="250"/>
      <c r="J2232" s="246"/>
      <c r="K2232" s="246"/>
      <c r="L2232" s="251"/>
      <c r="M2232" s="252"/>
      <c r="N2232" s="253"/>
      <c r="O2232" s="253"/>
      <c r="P2232" s="253"/>
      <c r="Q2232" s="253"/>
      <c r="R2232" s="253"/>
      <c r="S2232" s="253"/>
      <c r="T2232" s="254"/>
      <c r="U2232" s="14"/>
      <c r="V2232" s="14"/>
      <c r="W2232" s="14"/>
      <c r="X2232" s="14"/>
      <c r="Y2232" s="14"/>
      <c r="Z2232" s="14"/>
      <c r="AA2232" s="14"/>
      <c r="AB2232" s="14"/>
      <c r="AC2232" s="14"/>
      <c r="AD2232" s="14"/>
      <c r="AE2232" s="14"/>
      <c r="AT2232" s="255" t="s">
        <v>161</v>
      </c>
      <c r="AU2232" s="255" t="s">
        <v>81</v>
      </c>
      <c r="AV2232" s="14" t="s">
        <v>81</v>
      </c>
      <c r="AW2232" s="14" t="s">
        <v>34</v>
      </c>
      <c r="AX2232" s="14" t="s">
        <v>73</v>
      </c>
      <c r="AY2232" s="255" t="s">
        <v>149</v>
      </c>
    </row>
    <row r="2233" s="13" customFormat="1">
      <c r="A2233" s="13"/>
      <c r="B2233" s="234"/>
      <c r="C2233" s="235"/>
      <c r="D2233" s="236" t="s">
        <v>161</v>
      </c>
      <c r="E2233" s="237" t="s">
        <v>21</v>
      </c>
      <c r="F2233" s="238" t="s">
        <v>2377</v>
      </c>
      <c r="G2233" s="235"/>
      <c r="H2233" s="237" t="s">
        <v>21</v>
      </c>
      <c r="I2233" s="239"/>
      <c r="J2233" s="235"/>
      <c r="K2233" s="235"/>
      <c r="L2233" s="240"/>
      <c r="M2233" s="241"/>
      <c r="N2233" s="242"/>
      <c r="O2233" s="242"/>
      <c r="P2233" s="242"/>
      <c r="Q2233" s="242"/>
      <c r="R2233" s="242"/>
      <c r="S2233" s="242"/>
      <c r="T2233" s="243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T2233" s="244" t="s">
        <v>161</v>
      </c>
      <c r="AU2233" s="244" t="s">
        <v>81</v>
      </c>
      <c r="AV2233" s="13" t="s">
        <v>77</v>
      </c>
      <c r="AW2233" s="13" t="s">
        <v>34</v>
      </c>
      <c r="AX2233" s="13" t="s">
        <v>73</v>
      </c>
      <c r="AY2233" s="244" t="s">
        <v>149</v>
      </c>
    </row>
    <row r="2234" s="14" customFormat="1">
      <c r="A2234" s="14"/>
      <c r="B2234" s="245"/>
      <c r="C2234" s="246"/>
      <c r="D2234" s="236" t="s">
        <v>161</v>
      </c>
      <c r="E2234" s="247" t="s">
        <v>21</v>
      </c>
      <c r="F2234" s="248" t="s">
        <v>2378</v>
      </c>
      <c r="G2234" s="246"/>
      <c r="H2234" s="249">
        <v>5.2999999999999998</v>
      </c>
      <c r="I2234" s="250"/>
      <c r="J2234" s="246"/>
      <c r="K2234" s="246"/>
      <c r="L2234" s="251"/>
      <c r="M2234" s="252"/>
      <c r="N2234" s="253"/>
      <c r="O2234" s="253"/>
      <c r="P2234" s="253"/>
      <c r="Q2234" s="253"/>
      <c r="R2234" s="253"/>
      <c r="S2234" s="253"/>
      <c r="T2234" s="254"/>
      <c r="U2234" s="14"/>
      <c r="V2234" s="14"/>
      <c r="W2234" s="14"/>
      <c r="X2234" s="14"/>
      <c r="Y2234" s="14"/>
      <c r="Z2234" s="14"/>
      <c r="AA2234" s="14"/>
      <c r="AB2234" s="14"/>
      <c r="AC2234" s="14"/>
      <c r="AD2234" s="14"/>
      <c r="AE2234" s="14"/>
      <c r="AT2234" s="255" t="s">
        <v>161</v>
      </c>
      <c r="AU2234" s="255" t="s">
        <v>81</v>
      </c>
      <c r="AV2234" s="14" t="s">
        <v>81</v>
      </c>
      <c r="AW2234" s="14" t="s">
        <v>34</v>
      </c>
      <c r="AX2234" s="14" t="s">
        <v>73</v>
      </c>
      <c r="AY2234" s="255" t="s">
        <v>149</v>
      </c>
    </row>
    <row r="2235" s="15" customFormat="1">
      <c r="A2235" s="15"/>
      <c r="B2235" s="256"/>
      <c r="C2235" s="257"/>
      <c r="D2235" s="236" t="s">
        <v>161</v>
      </c>
      <c r="E2235" s="258" t="s">
        <v>21</v>
      </c>
      <c r="F2235" s="259" t="s">
        <v>164</v>
      </c>
      <c r="G2235" s="257"/>
      <c r="H2235" s="260">
        <v>80.819999999999993</v>
      </c>
      <c r="I2235" s="261"/>
      <c r="J2235" s="257"/>
      <c r="K2235" s="257"/>
      <c r="L2235" s="262"/>
      <c r="M2235" s="263"/>
      <c r="N2235" s="264"/>
      <c r="O2235" s="264"/>
      <c r="P2235" s="264"/>
      <c r="Q2235" s="264"/>
      <c r="R2235" s="264"/>
      <c r="S2235" s="264"/>
      <c r="T2235" s="265"/>
      <c r="U2235" s="15"/>
      <c r="V2235" s="15"/>
      <c r="W2235" s="15"/>
      <c r="X2235" s="15"/>
      <c r="Y2235" s="15"/>
      <c r="Z2235" s="15"/>
      <c r="AA2235" s="15"/>
      <c r="AB2235" s="15"/>
      <c r="AC2235" s="15"/>
      <c r="AD2235" s="15"/>
      <c r="AE2235" s="15"/>
      <c r="AT2235" s="266" t="s">
        <v>161</v>
      </c>
      <c r="AU2235" s="266" t="s">
        <v>81</v>
      </c>
      <c r="AV2235" s="15" t="s">
        <v>157</v>
      </c>
      <c r="AW2235" s="15" t="s">
        <v>34</v>
      </c>
      <c r="AX2235" s="15" t="s">
        <v>77</v>
      </c>
      <c r="AY2235" s="266" t="s">
        <v>149</v>
      </c>
    </row>
    <row r="2236" s="2" customFormat="1" ht="24.15" customHeight="1">
      <c r="A2236" s="41"/>
      <c r="B2236" s="42"/>
      <c r="C2236" s="216" t="s">
        <v>2379</v>
      </c>
      <c r="D2236" s="216" t="s">
        <v>152</v>
      </c>
      <c r="E2236" s="217" t="s">
        <v>341</v>
      </c>
      <c r="F2236" s="218" t="s">
        <v>342</v>
      </c>
      <c r="G2236" s="219" t="s">
        <v>174</v>
      </c>
      <c r="H2236" s="220">
        <v>643.79999999999995</v>
      </c>
      <c r="I2236" s="221"/>
      <c r="J2236" s="222">
        <f>ROUND(I2236*H2236,2)</f>
        <v>0</v>
      </c>
      <c r="K2236" s="218" t="s">
        <v>156</v>
      </c>
      <c r="L2236" s="47"/>
      <c r="M2236" s="223" t="s">
        <v>21</v>
      </c>
      <c r="N2236" s="224" t="s">
        <v>44</v>
      </c>
      <c r="O2236" s="87"/>
      <c r="P2236" s="225">
        <f>O2236*H2236</f>
        <v>0</v>
      </c>
      <c r="Q2236" s="225">
        <v>0</v>
      </c>
      <c r="R2236" s="225">
        <f>Q2236*H2236</f>
        <v>0</v>
      </c>
      <c r="S2236" s="225">
        <v>0.00167</v>
      </c>
      <c r="T2236" s="226">
        <f>S2236*H2236</f>
        <v>1.0751459999999999</v>
      </c>
      <c r="U2236" s="41"/>
      <c r="V2236" s="41"/>
      <c r="W2236" s="41"/>
      <c r="X2236" s="41"/>
      <c r="Y2236" s="41"/>
      <c r="Z2236" s="41"/>
      <c r="AA2236" s="41"/>
      <c r="AB2236" s="41"/>
      <c r="AC2236" s="41"/>
      <c r="AD2236" s="41"/>
      <c r="AE2236" s="41"/>
      <c r="AR2236" s="227" t="s">
        <v>256</v>
      </c>
      <c r="AT2236" s="227" t="s">
        <v>152</v>
      </c>
      <c r="AU2236" s="227" t="s">
        <v>81</v>
      </c>
      <c r="AY2236" s="20" t="s">
        <v>149</v>
      </c>
      <c r="BE2236" s="228">
        <f>IF(N2236="základní",J2236,0)</f>
        <v>0</v>
      </c>
      <c r="BF2236" s="228">
        <f>IF(N2236="snížená",J2236,0)</f>
        <v>0</v>
      </c>
      <c r="BG2236" s="228">
        <f>IF(N2236="zákl. přenesená",J2236,0)</f>
        <v>0</v>
      </c>
      <c r="BH2236" s="228">
        <f>IF(N2236="sníž. přenesená",J2236,0)</f>
        <v>0</v>
      </c>
      <c r="BI2236" s="228">
        <f>IF(N2236="nulová",J2236,0)</f>
        <v>0</v>
      </c>
      <c r="BJ2236" s="20" t="s">
        <v>77</v>
      </c>
      <c r="BK2236" s="228">
        <f>ROUND(I2236*H2236,2)</f>
        <v>0</v>
      </c>
      <c r="BL2236" s="20" t="s">
        <v>256</v>
      </c>
      <c r="BM2236" s="227" t="s">
        <v>343</v>
      </c>
    </row>
    <row r="2237" s="2" customFormat="1">
      <c r="A2237" s="41"/>
      <c r="B2237" s="42"/>
      <c r="C2237" s="43"/>
      <c r="D2237" s="229" t="s">
        <v>159</v>
      </c>
      <c r="E2237" s="43"/>
      <c r="F2237" s="230" t="s">
        <v>344</v>
      </c>
      <c r="G2237" s="43"/>
      <c r="H2237" s="43"/>
      <c r="I2237" s="231"/>
      <c r="J2237" s="43"/>
      <c r="K2237" s="43"/>
      <c r="L2237" s="47"/>
      <c r="M2237" s="232"/>
      <c r="N2237" s="233"/>
      <c r="O2237" s="87"/>
      <c r="P2237" s="87"/>
      <c r="Q2237" s="87"/>
      <c r="R2237" s="87"/>
      <c r="S2237" s="87"/>
      <c r="T2237" s="88"/>
      <c r="U2237" s="41"/>
      <c r="V2237" s="41"/>
      <c r="W2237" s="41"/>
      <c r="X2237" s="41"/>
      <c r="Y2237" s="41"/>
      <c r="Z2237" s="41"/>
      <c r="AA2237" s="41"/>
      <c r="AB2237" s="41"/>
      <c r="AC2237" s="41"/>
      <c r="AD2237" s="41"/>
      <c r="AE2237" s="41"/>
      <c r="AT2237" s="20" t="s">
        <v>159</v>
      </c>
      <c r="AU2237" s="20" t="s">
        <v>81</v>
      </c>
    </row>
    <row r="2238" s="14" customFormat="1">
      <c r="A2238" s="14"/>
      <c r="B2238" s="245"/>
      <c r="C2238" s="246"/>
      <c r="D2238" s="236" t="s">
        <v>161</v>
      </c>
      <c r="E2238" s="247" t="s">
        <v>21</v>
      </c>
      <c r="F2238" s="248" t="s">
        <v>2380</v>
      </c>
      <c r="G2238" s="246"/>
      <c r="H2238" s="249">
        <v>647</v>
      </c>
      <c r="I2238" s="250"/>
      <c r="J2238" s="246"/>
      <c r="K2238" s="246"/>
      <c r="L2238" s="251"/>
      <c r="M2238" s="252"/>
      <c r="N2238" s="253"/>
      <c r="O2238" s="253"/>
      <c r="P2238" s="253"/>
      <c r="Q2238" s="253"/>
      <c r="R2238" s="253"/>
      <c r="S2238" s="253"/>
      <c r="T2238" s="254"/>
      <c r="U2238" s="14"/>
      <c r="V2238" s="14"/>
      <c r="W2238" s="14"/>
      <c r="X2238" s="14"/>
      <c r="Y2238" s="14"/>
      <c r="Z2238" s="14"/>
      <c r="AA2238" s="14"/>
      <c r="AB2238" s="14"/>
      <c r="AC2238" s="14"/>
      <c r="AD2238" s="14"/>
      <c r="AE2238" s="14"/>
      <c r="AT2238" s="255" t="s">
        <v>161</v>
      </c>
      <c r="AU2238" s="255" t="s">
        <v>81</v>
      </c>
      <c r="AV2238" s="14" t="s">
        <v>81</v>
      </c>
      <c r="AW2238" s="14" t="s">
        <v>34</v>
      </c>
      <c r="AX2238" s="14" t="s">
        <v>73</v>
      </c>
      <c r="AY2238" s="255" t="s">
        <v>149</v>
      </c>
    </row>
    <row r="2239" s="13" customFormat="1">
      <c r="A2239" s="13"/>
      <c r="B2239" s="234"/>
      <c r="C2239" s="235"/>
      <c r="D2239" s="236" t="s">
        <v>161</v>
      </c>
      <c r="E2239" s="237" t="s">
        <v>21</v>
      </c>
      <c r="F2239" s="238" t="s">
        <v>1158</v>
      </c>
      <c r="G2239" s="235"/>
      <c r="H2239" s="237" t="s">
        <v>21</v>
      </c>
      <c r="I2239" s="239"/>
      <c r="J2239" s="235"/>
      <c r="K2239" s="235"/>
      <c r="L2239" s="240"/>
      <c r="M2239" s="241"/>
      <c r="N2239" s="242"/>
      <c r="O2239" s="242"/>
      <c r="P2239" s="242"/>
      <c r="Q2239" s="242"/>
      <c r="R2239" s="242"/>
      <c r="S2239" s="242"/>
      <c r="T2239" s="243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44" t="s">
        <v>161</v>
      </c>
      <c r="AU2239" s="244" t="s">
        <v>81</v>
      </c>
      <c r="AV2239" s="13" t="s">
        <v>77</v>
      </c>
      <c r="AW2239" s="13" t="s">
        <v>34</v>
      </c>
      <c r="AX2239" s="13" t="s">
        <v>73</v>
      </c>
      <c r="AY2239" s="244" t="s">
        <v>149</v>
      </c>
    </row>
    <row r="2240" s="14" customFormat="1">
      <c r="A2240" s="14"/>
      <c r="B2240" s="245"/>
      <c r="C2240" s="246"/>
      <c r="D2240" s="236" t="s">
        <v>161</v>
      </c>
      <c r="E2240" s="247" t="s">
        <v>21</v>
      </c>
      <c r="F2240" s="248" t="s">
        <v>2381</v>
      </c>
      <c r="G2240" s="246"/>
      <c r="H2240" s="249">
        <v>-3.2000000000000002</v>
      </c>
      <c r="I2240" s="250"/>
      <c r="J2240" s="246"/>
      <c r="K2240" s="246"/>
      <c r="L2240" s="251"/>
      <c r="M2240" s="252"/>
      <c r="N2240" s="253"/>
      <c r="O2240" s="253"/>
      <c r="P2240" s="253"/>
      <c r="Q2240" s="253"/>
      <c r="R2240" s="253"/>
      <c r="S2240" s="253"/>
      <c r="T2240" s="254"/>
      <c r="U2240" s="14"/>
      <c r="V2240" s="14"/>
      <c r="W2240" s="14"/>
      <c r="X2240" s="14"/>
      <c r="Y2240" s="14"/>
      <c r="Z2240" s="14"/>
      <c r="AA2240" s="14"/>
      <c r="AB2240" s="14"/>
      <c r="AC2240" s="14"/>
      <c r="AD2240" s="14"/>
      <c r="AE2240" s="14"/>
      <c r="AT2240" s="255" t="s">
        <v>161</v>
      </c>
      <c r="AU2240" s="255" t="s">
        <v>81</v>
      </c>
      <c r="AV2240" s="14" t="s">
        <v>81</v>
      </c>
      <c r="AW2240" s="14" t="s">
        <v>34</v>
      </c>
      <c r="AX2240" s="14" t="s">
        <v>73</v>
      </c>
      <c r="AY2240" s="255" t="s">
        <v>149</v>
      </c>
    </row>
    <row r="2241" s="15" customFormat="1">
      <c r="A2241" s="15"/>
      <c r="B2241" s="256"/>
      <c r="C2241" s="257"/>
      <c r="D2241" s="236" t="s">
        <v>161</v>
      </c>
      <c r="E2241" s="258" t="s">
        <v>21</v>
      </c>
      <c r="F2241" s="259" t="s">
        <v>164</v>
      </c>
      <c r="G2241" s="257"/>
      <c r="H2241" s="260">
        <v>643.79999999999995</v>
      </c>
      <c r="I2241" s="261"/>
      <c r="J2241" s="257"/>
      <c r="K2241" s="257"/>
      <c r="L2241" s="262"/>
      <c r="M2241" s="263"/>
      <c r="N2241" s="264"/>
      <c r="O2241" s="264"/>
      <c r="P2241" s="264"/>
      <c r="Q2241" s="264"/>
      <c r="R2241" s="264"/>
      <c r="S2241" s="264"/>
      <c r="T2241" s="265"/>
      <c r="U2241" s="15"/>
      <c r="V2241" s="15"/>
      <c r="W2241" s="15"/>
      <c r="X2241" s="15"/>
      <c r="Y2241" s="15"/>
      <c r="Z2241" s="15"/>
      <c r="AA2241" s="15"/>
      <c r="AB2241" s="15"/>
      <c r="AC2241" s="15"/>
      <c r="AD2241" s="15"/>
      <c r="AE2241" s="15"/>
      <c r="AT2241" s="266" t="s">
        <v>161</v>
      </c>
      <c r="AU2241" s="266" t="s">
        <v>81</v>
      </c>
      <c r="AV2241" s="15" t="s">
        <v>157</v>
      </c>
      <c r="AW2241" s="15" t="s">
        <v>34</v>
      </c>
      <c r="AX2241" s="15" t="s">
        <v>77</v>
      </c>
      <c r="AY2241" s="266" t="s">
        <v>149</v>
      </c>
    </row>
    <row r="2242" s="2" customFormat="1" ht="24.15" customHeight="1">
      <c r="A2242" s="41"/>
      <c r="B2242" s="42"/>
      <c r="C2242" s="216" t="s">
        <v>2382</v>
      </c>
      <c r="D2242" s="216" t="s">
        <v>152</v>
      </c>
      <c r="E2242" s="217" t="s">
        <v>2383</v>
      </c>
      <c r="F2242" s="218" t="s">
        <v>2384</v>
      </c>
      <c r="G2242" s="219" t="s">
        <v>174</v>
      </c>
      <c r="H2242" s="220">
        <v>170.16</v>
      </c>
      <c r="I2242" s="221"/>
      <c r="J2242" s="222">
        <f>ROUND(I2242*H2242,2)</f>
        <v>0</v>
      </c>
      <c r="K2242" s="218" t="s">
        <v>156</v>
      </c>
      <c r="L2242" s="47"/>
      <c r="M2242" s="223" t="s">
        <v>21</v>
      </c>
      <c r="N2242" s="224" t="s">
        <v>44</v>
      </c>
      <c r="O2242" s="87"/>
      <c r="P2242" s="225">
        <f>O2242*H2242</f>
        <v>0</v>
      </c>
      <c r="Q2242" s="225">
        <v>0</v>
      </c>
      <c r="R2242" s="225">
        <f>Q2242*H2242</f>
        <v>0</v>
      </c>
      <c r="S2242" s="225">
        <v>0.0022300000000000002</v>
      </c>
      <c r="T2242" s="226">
        <f>S2242*H2242</f>
        <v>0.37945680000000004</v>
      </c>
      <c r="U2242" s="41"/>
      <c r="V2242" s="41"/>
      <c r="W2242" s="41"/>
      <c r="X2242" s="41"/>
      <c r="Y2242" s="41"/>
      <c r="Z2242" s="41"/>
      <c r="AA2242" s="41"/>
      <c r="AB2242" s="41"/>
      <c r="AC2242" s="41"/>
      <c r="AD2242" s="41"/>
      <c r="AE2242" s="41"/>
      <c r="AR2242" s="227" t="s">
        <v>256</v>
      </c>
      <c r="AT2242" s="227" t="s">
        <v>152</v>
      </c>
      <c r="AU2242" s="227" t="s">
        <v>81</v>
      </c>
      <c r="AY2242" s="20" t="s">
        <v>149</v>
      </c>
      <c r="BE2242" s="228">
        <f>IF(N2242="základní",J2242,0)</f>
        <v>0</v>
      </c>
      <c r="BF2242" s="228">
        <f>IF(N2242="snížená",J2242,0)</f>
        <v>0</v>
      </c>
      <c r="BG2242" s="228">
        <f>IF(N2242="zákl. přenesená",J2242,0)</f>
        <v>0</v>
      </c>
      <c r="BH2242" s="228">
        <f>IF(N2242="sníž. přenesená",J2242,0)</f>
        <v>0</v>
      </c>
      <c r="BI2242" s="228">
        <f>IF(N2242="nulová",J2242,0)</f>
        <v>0</v>
      </c>
      <c r="BJ2242" s="20" t="s">
        <v>77</v>
      </c>
      <c r="BK2242" s="228">
        <f>ROUND(I2242*H2242,2)</f>
        <v>0</v>
      </c>
      <c r="BL2242" s="20" t="s">
        <v>256</v>
      </c>
      <c r="BM2242" s="227" t="s">
        <v>2385</v>
      </c>
    </row>
    <row r="2243" s="2" customFormat="1">
      <c r="A2243" s="41"/>
      <c r="B2243" s="42"/>
      <c r="C2243" s="43"/>
      <c r="D2243" s="229" t="s">
        <v>159</v>
      </c>
      <c r="E2243" s="43"/>
      <c r="F2243" s="230" t="s">
        <v>2386</v>
      </c>
      <c r="G2243" s="43"/>
      <c r="H2243" s="43"/>
      <c r="I2243" s="231"/>
      <c r="J2243" s="43"/>
      <c r="K2243" s="43"/>
      <c r="L2243" s="47"/>
      <c r="M2243" s="232"/>
      <c r="N2243" s="233"/>
      <c r="O2243" s="87"/>
      <c r="P2243" s="87"/>
      <c r="Q2243" s="87"/>
      <c r="R2243" s="87"/>
      <c r="S2243" s="87"/>
      <c r="T2243" s="88"/>
      <c r="U2243" s="41"/>
      <c r="V2243" s="41"/>
      <c r="W2243" s="41"/>
      <c r="X2243" s="41"/>
      <c r="Y2243" s="41"/>
      <c r="Z2243" s="41"/>
      <c r="AA2243" s="41"/>
      <c r="AB2243" s="41"/>
      <c r="AC2243" s="41"/>
      <c r="AD2243" s="41"/>
      <c r="AE2243" s="41"/>
      <c r="AT2243" s="20" t="s">
        <v>159</v>
      </c>
      <c r="AU2243" s="20" t="s">
        <v>81</v>
      </c>
    </row>
    <row r="2244" s="13" customFormat="1">
      <c r="A2244" s="13"/>
      <c r="B2244" s="234"/>
      <c r="C2244" s="235"/>
      <c r="D2244" s="236" t="s">
        <v>161</v>
      </c>
      <c r="E2244" s="237" t="s">
        <v>21</v>
      </c>
      <c r="F2244" s="238" t="s">
        <v>1022</v>
      </c>
      <c r="G2244" s="235"/>
      <c r="H2244" s="237" t="s">
        <v>21</v>
      </c>
      <c r="I2244" s="239"/>
      <c r="J2244" s="235"/>
      <c r="K2244" s="235"/>
      <c r="L2244" s="240"/>
      <c r="M2244" s="241"/>
      <c r="N2244" s="242"/>
      <c r="O2244" s="242"/>
      <c r="P2244" s="242"/>
      <c r="Q2244" s="242"/>
      <c r="R2244" s="242"/>
      <c r="S2244" s="242"/>
      <c r="T2244" s="243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T2244" s="244" t="s">
        <v>161</v>
      </c>
      <c r="AU2244" s="244" t="s">
        <v>81</v>
      </c>
      <c r="AV2244" s="13" t="s">
        <v>77</v>
      </c>
      <c r="AW2244" s="13" t="s">
        <v>34</v>
      </c>
      <c r="AX2244" s="13" t="s">
        <v>73</v>
      </c>
      <c r="AY2244" s="244" t="s">
        <v>149</v>
      </c>
    </row>
    <row r="2245" s="13" customFormat="1">
      <c r="A2245" s="13"/>
      <c r="B2245" s="234"/>
      <c r="C2245" s="235"/>
      <c r="D2245" s="236" t="s">
        <v>161</v>
      </c>
      <c r="E2245" s="237" t="s">
        <v>21</v>
      </c>
      <c r="F2245" s="238" t="s">
        <v>2387</v>
      </c>
      <c r="G2245" s="235"/>
      <c r="H2245" s="237" t="s">
        <v>21</v>
      </c>
      <c r="I2245" s="239"/>
      <c r="J2245" s="235"/>
      <c r="K2245" s="235"/>
      <c r="L2245" s="240"/>
      <c r="M2245" s="241"/>
      <c r="N2245" s="242"/>
      <c r="O2245" s="242"/>
      <c r="P2245" s="242"/>
      <c r="Q2245" s="242"/>
      <c r="R2245" s="242"/>
      <c r="S2245" s="242"/>
      <c r="T2245" s="243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T2245" s="244" t="s">
        <v>161</v>
      </c>
      <c r="AU2245" s="244" t="s">
        <v>81</v>
      </c>
      <c r="AV2245" s="13" t="s">
        <v>77</v>
      </c>
      <c r="AW2245" s="13" t="s">
        <v>34</v>
      </c>
      <c r="AX2245" s="13" t="s">
        <v>73</v>
      </c>
      <c r="AY2245" s="244" t="s">
        <v>149</v>
      </c>
    </row>
    <row r="2246" s="14" customFormat="1">
      <c r="A2246" s="14"/>
      <c r="B2246" s="245"/>
      <c r="C2246" s="246"/>
      <c r="D2246" s="236" t="s">
        <v>161</v>
      </c>
      <c r="E2246" s="247" t="s">
        <v>21</v>
      </c>
      <c r="F2246" s="248" t="s">
        <v>2388</v>
      </c>
      <c r="G2246" s="246"/>
      <c r="H2246" s="249">
        <v>43.280000000000001</v>
      </c>
      <c r="I2246" s="250"/>
      <c r="J2246" s="246"/>
      <c r="K2246" s="246"/>
      <c r="L2246" s="251"/>
      <c r="M2246" s="252"/>
      <c r="N2246" s="253"/>
      <c r="O2246" s="253"/>
      <c r="P2246" s="253"/>
      <c r="Q2246" s="253"/>
      <c r="R2246" s="253"/>
      <c r="S2246" s="253"/>
      <c r="T2246" s="254"/>
      <c r="U2246" s="14"/>
      <c r="V2246" s="14"/>
      <c r="W2246" s="14"/>
      <c r="X2246" s="14"/>
      <c r="Y2246" s="14"/>
      <c r="Z2246" s="14"/>
      <c r="AA2246" s="14"/>
      <c r="AB2246" s="14"/>
      <c r="AC2246" s="14"/>
      <c r="AD2246" s="14"/>
      <c r="AE2246" s="14"/>
      <c r="AT2246" s="255" t="s">
        <v>161</v>
      </c>
      <c r="AU2246" s="255" t="s">
        <v>81</v>
      </c>
      <c r="AV2246" s="14" t="s">
        <v>81</v>
      </c>
      <c r="AW2246" s="14" t="s">
        <v>34</v>
      </c>
      <c r="AX2246" s="14" t="s">
        <v>73</v>
      </c>
      <c r="AY2246" s="255" t="s">
        <v>149</v>
      </c>
    </row>
    <row r="2247" s="13" customFormat="1">
      <c r="A2247" s="13"/>
      <c r="B2247" s="234"/>
      <c r="C2247" s="235"/>
      <c r="D2247" s="236" t="s">
        <v>161</v>
      </c>
      <c r="E2247" s="237" t="s">
        <v>21</v>
      </c>
      <c r="F2247" s="238" t="s">
        <v>976</v>
      </c>
      <c r="G2247" s="235"/>
      <c r="H2247" s="237" t="s">
        <v>21</v>
      </c>
      <c r="I2247" s="239"/>
      <c r="J2247" s="235"/>
      <c r="K2247" s="235"/>
      <c r="L2247" s="240"/>
      <c r="M2247" s="241"/>
      <c r="N2247" s="242"/>
      <c r="O2247" s="242"/>
      <c r="P2247" s="242"/>
      <c r="Q2247" s="242"/>
      <c r="R2247" s="242"/>
      <c r="S2247" s="242"/>
      <c r="T2247" s="243"/>
      <c r="U2247" s="13"/>
      <c r="V2247" s="13"/>
      <c r="W2247" s="13"/>
      <c r="X2247" s="13"/>
      <c r="Y2247" s="13"/>
      <c r="Z2247" s="13"/>
      <c r="AA2247" s="13"/>
      <c r="AB2247" s="13"/>
      <c r="AC2247" s="13"/>
      <c r="AD2247" s="13"/>
      <c r="AE2247" s="13"/>
      <c r="AT2247" s="244" t="s">
        <v>161</v>
      </c>
      <c r="AU2247" s="244" t="s">
        <v>81</v>
      </c>
      <c r="AV2247" s="13" t="s">
        <v>77</v>
      </c>
      <c r="AW2247" s="13" t="s">
        <v>34</v>
      </c>
      <c r="AX2247" s="13" t="s">
        <v>73</v>
      </c>
      <c r="AY2247" s="244" t="s">
        <v>149</v>
      </c>
    </row>
    <row r="2248" s="13" customFormat="1">
      <c r="A2248" s="13"/>
      <c r="B2248" s="234"/>
      <c r="C2248" s="235"/>
      <c r="D2248" s="236" t="s">
        <v>161</v>
      </c>
      <c r="E2248" s="237" t="s">
        <v>21</v>
      </c>
      <c r="F2248" s="238" t="s">
        <v>2367</v>
      </c>
      <c r="G2248" s="235"/>
      <c r="H2248" s="237" t="s">
        <v>21</v>
      </c>
      <c r="I2248" s="239"/>
      <c r="J2248" s="235"/>
      <c r="K2248" s="235"/>
      <c r="L2248" s="240"/>
      <c r="M2248" s="241"/>
      <c r="N2248" s="242"/>
      <c r="O2248" s="242"/>
      <c r="P2248" s="242"/>
      <c r="Q2248" s="242"/>
      <c r="R2248" s="242"/>
      <c r="S2248" s="242"/>
      <c r="T2248" s="243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T2248" s="244" t="s">
        <v>161</v>
      </c>
      <c r="AU2248" s="244" t="s">
        <v>81</v>
      </c>
      <c r="AV2248" s="13" t="s">
        <v>77</v>
      </c>
      <c r="AW2248" s="13" t="s">
        <v>34</v>
      </c>
      <c r="AX2248" s="13" t="s">
        <v>73</v>
      </c>
      <c r="AY2248" s="244" t="s">
        <v>149</v>
      </c>
    </row>
    <row r="2249" s="14" customFormat="1">
      <c r="A2249" s="14"/>
      <c r="B2249" s="245"/>
      <c r="C2249" s="246"/>
      <c r="D2249" s="236" t="s">
        <v>161</v>
      </c>
      <c r="E2249" s="247" t="s">
        <v>21</v>
      </c>
      <c r="F2249" s="248" t="s">
        <v>2368</v>
      </c>
      <c r="G2249" s="246"/>
      <c r="H2249" s="249">
        <v>52.619999999999997</v>
      </c>
      <c r="I2249" s="250"/>
      <c r="J2249" s="246"/>
      <c r="K2249" s="246"/>
      <c r="L2249" s="251"/>
      <c r="M2249" s="252"/>
      <c r="N2249" s="253"/>
      <c r="O2249" s="253"/>
      <c r="P2249" s="253"/>
      <c r="Q2249" s="253"/>
      <c r="R2249" s="253"/>
      <c r="S2249" s="253"/>
      <c r="T2249" s="254"/>
      <c r="U2249" s="14"/>
      <c r="V2249" s="14"/>
      <c r="W2249" s="14"/>
      <c r="X2249" s="14"/>
      <c r="Y2249" s="14"/>
      <c r="Z2249" s="14"/>
      <c r="AA2249" s="14"/>
      <c r="AB2249" s="14"/>
      <c r="AC2249" s="14"/>
      <c r="AD2249" s="14"/>
      <c r="AE2249" s="14"/>
      <c r="AT2249" s="255" t="s">
        <v>161</v>
      </c>
      <c r="AU2249" s="255" t="s">
        <v>81</v>
      </c>
      <c r="AV2249" s="14" t="s">
        <v>81</v>
      </c>
      <c r="AW2249" s="14" t="s">
        <v>34</v>
      </c>
      <c r="AX2249" s="14" t="s">
        <v>73</v>
      </c>
      <c r="AY2249" s="255" t="s">
        <v>149</v>
      </c>
    </row>
    <row r="2250" s="13" customFormat="1">
      <c r="A2250" s="13"/>
      <c r="B2250" s="234"/>
      <c r="C2250" s="235"/>
      <c r="D2250" s="236" t="s">
        <v>161</v>
      </c>
      <c r="E2250" s="237" t="s">
        <v>21</v>
      </c>
      <c r="F2250" s="238" t="s">
        <v>669</v>
      </c>
      <c r="G2250" s="235"/>
      <c r="H2250" s="237" t="s">
        <v>21</v>
      </c>
      <c r="I2250" s="239"/>
      <c r="J2250" s="235"/>
      <c r="K2250" s="235"/>
      <c r="L2250" s="240"/>
      <c r="M2250" s="241"/>
      <c r="N2250" s="242"/>
      <c r="O2250" s="242"/>
      <c r="P2250" s="242"/>
      <c r="Q2250" s="242"/>
      <c r="R2250" s="242"/>
      <c r="S2250" s="242"/>
      <c r="T2250" s="243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T2250" s="244" t="s">
        <v>161</v>
      </c>
      <c r="AU2250" s="244" t="s">
        <v>81</v>
      </c>
      <c r="AV2250" s="13" t="s">
        <v>77</v>
      </c>
      <c r="AW2250" s="13" t="s">
        <v>34</v>
      </c>
      <c r="AX2250" s="13" t="s">
        <v>73</v>
      </c>
      <c r="AY2250" s="244" t="s">
        <v>149</v>
      </c>
    </row>
    <row r="2251" s="13" customFormat="1">
      <c r="A2251" s="13"/>
      <c r="B2251" s="234"/>
      <c r="C2251" s="235"/>
      <c r="D2251" s="236" t="s">
        <v>161</v>
      </c>
      <c r="E2251" s="237" t="s">
        <v>21</v>
      </c>
      <c r="F2251" s="238" t="s">
        <v>2389</v>
      </c>
      <c r="G2251" s="235"/>
      <c r="H2251" s="237" t="s">
        <v>21</v>
      </c>
      <c r="I2251" s="239"/>
      <c r="J2251" s="235"/>
      <c r="K2251" s="235"/>
      <c r="L2251" s="240"/>
      <c r="M2251" s="241"/>
      <c r="N2251" s="242"/>
      <c r="O2251" s="242"/>
      <c r="P2251" s="242"/>
      <c r="Q2251" s="242"/>
      <c r="R2251" s="242"/>
      <c r="S2251" s="242"/>
      <c r="T2251" s="243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T2251" s="244" t="s">
        <v>161</v>
      </c>
      <c r="AU2251" s="244" t="s">
        <v>81</v>
      </c>
      <c r="AV2251" s="13" t="s">
        <v>77</v>
      </c>
      <c r="AW2251" s="13" t="s">
        <v>34</v>
      </c>
      <c r="AX2251" s="13" t="s">
        <v>73</v>
      </c>
      <c r="AY2251" s="244" t="s">
        <v>149</v>
      </c>
    </row>
    <row r="2252" s="14" customFormat="1">
      <c r="A2252" s="14"/>
      <c r="B2252" s="245"/>
      <c r="C2252" s="246"/>
      <c r="D2252" s="236" t="s">
        <v>161</v>
      </c>
      <c r="E2252" s="247" t="s">
        <v>21</v>
      </c>
      <c r="F2252" s="248" t="s">
        <v>2390</v>
      </c>
      <c r="G2252" s="246"/>
      <c r="H2252" s="249">
        <v>21.640000000000001</v>
      </c>
      <c r="I2252" s="250"/>
      <c r="J2252" s="246"/>
      <c r="K2252" s="246"/>
      <c r="L2252" s="251"/>
      <c r="M2252" s="252"/>
      <c r="N2252" s="253"/>
      <c r="O2252" s="253"/>
      <c r="P2252" s="253"/>
      <c r="Q2252" s="253"/>
      <c r="R2252" s="253"/>
      <c r="S2252" s="253"/>
      <c r="T2252" s="254"/>
      <c r="U2252" s="14"/>
      <c r="V2252" s="14"/>
      <c r="W2252" s="14"/>
      <c r="X2252" s="14"/>
      <c r="Y2252" s="14"/>
      <c r="Z2252" s="14"/>
      <c r="AA2252" s="14"/>
      <c r="AB2252" s="14"/>
      <c r="AC2252" s="14"/>
      <c r="AD2252" s="14"/>
      <c r="AE2252" s="14"/>
      <c r="AT2252" s="255" t="s">
        <v>161</v>
      </c>
      <c r="AU2252" s="255" t="s">
        <v>81</v>
      </c>
      <c r="AV2252" s="14" t="s">
        <v>81</v>
      </c>
      <c r="AW2252" s="14" t="s">
        <v>34</v>
      </c>
      <c r="AX2252" s="14" t="s">
        <v>73</v>
      </c>
      <c r="AY2252" s="255" t="s">
        <v>149</v>
      </c>
    </row>
    <row r="2253" s="13" customFormat="1">
      <c r="A2253" s="13"/>
      <c r="B2253" s="234"/>
      <c r="C2253" s="235"/>
      <c r="D2253" s="236" t="s">
        <v>161</v>
      </c>
      <c r="E2253" s="237" t="s">
        <v>21</v>
      </c>
      <c r="F2253" s="238" t="s">
        <v>226</v>
      </c>
      <c r="G2253" s="235"/>
      <c r="H2253" s="237" t="s">
        <v>21</v>
      </c>
      <c r="I2253" s="239"/>
      <c r="J2253" s="235"/>
      <c r="K2253" s="235"/>
      <c r="L2253" s="240"/>
      <c r="M2253" s="241"/>
      <c r="N2253" s="242"/>
      <c r="O2253" s="242"/>
      <c r="P2253" s="242"/>
      <c r="Q2253" s="242"/>
      <c r="R2253" s="242"/>
      <c r="S2253" s="242"/>
      <c r="T2253" s="243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T2253" s="244" t="s">
        <v>161</v>
      </c>
      <c r="AU2253" s="244" t="s">
        <v>81</v>
      </c>
      <c r="AV2253" s="13" t="s">
        <v>77</v>
      </c>
      <c r="AW2253" s="13" t="s">
        <v>34</v>
      </c>
      <c r="AX2253" s="13" t="s">
        <v>73</v>
      </c>
      <c r="AY2253" s="244" t="s">
        <v>149</v>
      </c>
    </row>
    <row r="2254" s="13" customFormat="1">
      <c r="A2254" s="13"/>
      <c r="B2254" s="234"/>
      <c r="C2254" s="235"/>
      <c r="D2254" s="236" t="s">
        <v>161</v>
      </c>
      <c r="E2254" s="237" t="s">
        <v>21</v>
      </c>
      <c r="F2254" s="238" t="s">
        <v>2367</v>
      </c>
      <c r="G2254" s="235"/>
      <c r="H2254" s="237" t="s">
        <v>21</v>
      </c>
      <c r="I2254" s="239"/>
      <c r="J2254" s="235"/>
      <c r="K2254" s="235"/>
      <c r="L2254" s="240"/>
      <c r="M2254" s="241"/>
      <c r="N2254" s="242"/>
      <c r="O2254" s="242"/>
      <c r="P2254" s="242"/>
      <c r="Q2254" s="242"/>
      <c r="R2254" s="242"/>
      <c r="S2254" s="242"/>
      <c r="T2254" s="24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T2254" s="244" t="s">
        <v>161</v>
      </c>
      <c r="AU2254" s="244" t="s">
        <v>81</v>
      </c>
      <c r="AV2254" s="13" t="s">
        <v>77</v>
      </c>
      <c r="AW2254" s="13" t="s">
        <v>34</v>
      </c>
      <c r="AX2254" s="13" t="s">
        <v>73</v>
      </c>
      <c r="AY2254" s="244" t="s">
        <v>149</v>
      </c>
    </row>
    <row r="2255" s="14" customFormat="1">
      <c r="A2255" s="14"/>
      <c r="B2255" s="245"/>
      <c r="C2255" s="246"/>
      <c r="D2255" s="236" t="s">
        <v>161</v>
      </c>
      <c r="E2255" s="247" t="s">
        <v>21</v>
      </c>
      <c r="F2255" s="248" t="s">
        <v>2368</v>
      </c>
      <c r="G2255" s="246"/>
      <c r="H2255" s="249">
        <v>52.619999999999997</v>
      </c>
      <c r="I2255" s="250"/>
      <c r="J2255" s="246"/>
      <c r="K2255" s="246"/>
      <c r="L2255" s="251"/>
      <c r="M2255" s="252"/>
      <c r="N2255" s="253"/>
      <c r="O2255" s="253"/>
      <c r="P2255" s="253"/>
      <c r="Q2255" s="253"/>
      <c r="R2255" s="253"/>
      <c r="S2255" s="253"/>
      <c r="T2255" s="254"/>
      <c r="U2255" s="14"/>
      <c r="V2255" s="14"/>
      <c r="W2255" s="14"/>
      <c r="X2255" s="14"/>
      <c r="Y2255" s="14"/>
      <c r="Z2255" s="14"/>
      <c r="AA2255" s="14"/>
      <c r="AB2255" s="14"/>
      <c r="AC2255" s="14"/>
      <c r="AD2255" s="14"/>
      <c r="AE2255" s="14"/>
      <c r="AT2255" s="255" t="s">
        <v>161</v>
      </c>
      <c r="AU2255" s="255" t="s">
        <v>81</v>
      </c>
      <c r="AV2255" s="14" t="s">
        <v>81</v>
      </c>
      <c r="AW2255" s="14" t="s">
        <v>34</v>
      </c>
      <c r="AX2255" s="14" t="s">
        <v>73</v>
      </c>
      <c r="AY2255" s="255" t="s">
        <v>149</v>
      </c>
    </row>
    <row r="2256" s="15" customFormat="1">
      <c r="A2256" s="15"/>
      <c r="B2256" s="256"/>
      <c r="C2256" s="257"/>
      <c r="D2256" s="236" t="s">
        <v>161</v>
      </c>
      <c r="E2256" s="258" t="s">
        <v>21</v>
      </c>
      <c r="F2256" s="259" t="s">
        <v>164</v>
      </c>
      <c r="G2256" s="257"/>
      <c r="H2256" s="260">
        <v>170.16</v>
      </c>
      <c r="I2256" s="261"/>
      <c r="J2256" s="257"/>
      <c r="K2256" s="257"/>
      <c r="L2256" s="262"/>
      <c r="M2256" s="263"/>
      <c r="N2256" s="264"/>
      <c r="O2256" s="264"/>
      <c r="P2256" s="264"/>
      <c r="Q2256" s="264"/>
      <c r="R2256" s="264"/>
      <c r="S2256" s="264"/>
      <c r="T2256" s="265"/>
      <c r="U2256" s="15"/>
      <c r="V2256" s="15"/>
      <c r="W2256" s="15"/>
      <c r="X2256" s="15"/>
      <c r="Y2256" s="15"/>
      <c r="Z2256" s="15"/>
      <c r="AA2256" s="15"/>
      <c r="AB2256" s="15"/>
      <c r="AC2256" s="15"/>
      <c r="AD2256" s="15"/>
      <c r="AE2256" s="15"/>
      <c r="AT2256" s="266" t="s">
        <v>161</v>
      </c>
      <c r="AU2256" s="266" t="s">
        <v>81</v>
      </c>
      <c r="AV2256" s="15" t="s">
        <v>157</v>
      </c>
      <c r="AW2256" s="15" t="s">
        <v>34</v>
      </c>
      <c r="AX2256" s="15" t="s">
        <v>77</v>
      </c>
      <c r="AY2256" s="266" t="s">
        <v>149</v>
      </c>
    </row>
    <row r="2257" s="2" customFormat="1" ht="24.15" customHeight="1">
      <c r="A2257" s="41"/>
      <c r="B2257" s="42"/>
      <c r="C2257" s="216" t="s">
        <v>2391</v>
      </c>
      <c r="D2257" s="216" t="s">
        <v>152</v>
      </c>
      <c r="E2257" s="217" t="s">
        <v>2392</v>
      </c>
      <c r="F2257" s="218" t="s">
        <v>2393</v>
      </c>
      <c r="G2257" s="219" t="s">
        <v>174</v>
      </c>
      <c r="H2257" s="220">
        <v>8.4000000000000004</v>
      </c>
      <c r="I2257" s="221"/>
      <c r="J2257" s="222">
        <f>ROUND(I2257*H2257,2)</f>
        <v>0</v>
      </c>
      <c r="K2257" s="218" t="s">
        <v>156</v>
      </c>
      <c r="L2257" s="47"/>
      <c r="M2257" s="223" t="s">
        <v>21</v>
      </c>
      <c r="N2257" s="224" t="s">
        <v>44</v>
      </c>
      <c r="O2257" s="87"/>
      <c r="P2257" s="225">
        <f>O2257*H2257</f>
        <v>0</v>
      </c>
      <c r="Q2257" s="225">
        <v>0</v>
      </c>
      <c r="R2257" s="225">
        <f>Q2257*H2257</f>
        <v>0</v>
      </c>
      <c r="S2257" s="225">
        <v>0.0025999999999999999</v>
      </c>
      <c r="T2257" s="226">
        <f>S2257*H2257</f>
        <v>0.021839999999999998</v>
      </c>
      <c r="U2257" s="41"/>
      <c r="V2257" s="41"/>
      <c r="W2257" s="41"/>
      <c r="X2257" s="41"/>
      <c r="Y2257" s="41"/>
      <c r="Z2257" s="41"/>
      <c r="AA2257" s="41"/>
      <c r="AB2257" s="41"/>
      <c r="AC2257" s="41"/>
      <c r="AD2257" s="41"/>
      <c r="AE2257" s="41"/>
      <c r="AR2257" s="227" t="s">
        <v>256</v>
      </c>
      <c r="AT2257" s="227" t="s">
        <v>152</v>
      </c>
      <c r="AU2257" s="227" t="s">
        <v>81</v>
      </c>
      <c r="AY2257" s="20" t="s">
        <v>149</v>
      </c>
      <c r="BE2257" s="228">
        <f>IF(N2257="základní",J2257,0)</f>
        <v>0</v>
      </c>
      <c r="BF2257" s="228">
        <f>IF(N2257="snížená",J2257,0)</f>
        <v>0</v>
      </c>
      <c r="BG2257" s="228">
        <f>IF(N2257="zákl. přenesená",J2257,0)</f>
        <v>0</v>
      </c>
      <c r="BH2257" s="228">
        <f>IF(N2257="sníž. přenesená",J2257,0)</f>
        <v>0</v>
      </c>
      <c r="BI2257" s="228">
        <f>IF(N2257="nulová",J2257,0)</f>
        <v>0</v>
      </c>
      <c r="BJ2257" s="20" t="s">
        <v>77</v>
      </c>
      <c r="BK2257" s="228">
        <f>ROUND(I2257*H2257,2)</f>
        <v>0</v>
      </c>
      <c r="BL2257" s="20" t="s">
        <v>256</v>
      </c>
      <c r="BM2257" s="227" t="s">
        <v>2394</v>
      </c>
    </row>
    <row r="2258" s="2" customFormat="1">
      <c r="A2258" s="41"/>
      <c r="B2258" s="42"/>
      <c r="C2258" s="43"/>
      <c r="D2258" s="229" t="s">
        <v>159</v>
      </c>
      <c r="E2258" s="43"/>
      <c r="F2258" s="230" t="s">
        <v>2395</v>
      </c>
      <c r="G2258" s="43"/>
      <c r="H2258" s="43"/>
      <c r="I2258" s="231"/>
      <c r="J2258" s="43"/>
      <c r="K2258" s="43"/>
      <c r="L2258" s="47"/>
      <c r="M2258" s="232"/>
      <c r="N2258" s="233"/>
      <c r="O2258" s="87"/>
      <c r="P2258" s="87"/>
      <c r="Q2258" s="87"/>
      <c r="R2258" s="87"/>
      <c r="S2258" s="87"/>
      <c r="T2258" s="88"/>
      <c r="U2258" s="41"/>
      <c r="V2258" s="41"/>
      <c r="W2258" s="41"/>
      <c r="X2258" s="41"/>
      <c r="Y2258" s="41"/>
      <c r="Z2258" s="41"/>
      <c r="AA2258" s="41"/>
      <c r="AB2258" s="41"/>
      <c r="AC2258" s="41"/>
      <c r="AD2258" s="41"/>
      <c r="AE2258" s="41"/>
      <c r="AT2258" s="20" t="s">
        <v>159</v>
      </c>
      <c r="AU2258" s="20" t="s">
        <v>81</v>
      </c>
    </row>
    <row r="2259" s="13" customFormat="1">
      <c r="A2259" s="13"/>
      <c r="B2259" s="234"/>
      <c r="C2259" s="235"/>
      <c r="D2259" s="236" t="s">
        <v>161</v>
      </c>
      <c r="E2259" s="237" t="s">
        <v>21</v>
      </c>
      <c r="F2259" s="238" t="s">
        <v>2396</v>
      </c>
      <c r="G2259" s="235"/>
      <c r="H2259" s="237" t="s">
        <v>21</v>
      </c>
      <c r="I2259" s="239"/>
      <c r="J2259" s="235"/>
      <c r="K2259" s="235"/>
      <c r="L2259" s="240"/>
      <c r="M2259" s="241"/>
      <c r="N2259" s="242"/>
      <c r="O2259" s="242"/>
      <c r="P2259" s="242"/>
      <c r="Q2259" s="242"/>
      <c r="R2259" s="242"/>
      <c r="S2259" s="242"/>
      <c r="T2259" s="243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T2259" s="244" t="s">
        <v>161</v>
      </c>
      <c r="AU2259" s="244" t="s">
        <v>81</v>
      </c>
      <c r="AV2259" s="13" t="s">
        <v>77</v>
      </c>
      <c r="AW2259" s="13" t="s">
        <v>34</v>
      </c>
      <c r="AX2259" s="13" t="s">
        <v>73</v>
      </c>
      <c r="AY2259" s="244" t="s">
        <v>149</v>
      </c>
    </row>
    <row r="2260" s="14" customFormat="1">
      <c r="A2260" s="14"/>
      <c r="B2260" s="245"/>
      <c r="C2260" s="246"/>
      <c r="D2260" s="236" t="s">
        <v>161</v>
      </c>
      <c r="E2260" s="247" t="s">
        <v>21</v>
      </c>
      <c r="F2260" s="248" t="s">
        <v>2397</v>
      </c>
      <c r="G2260" s="246"/>
      <c r="H2260" s="249">
        <v>8.4000000000000004</v>
      </c>
      <c r="I2260" s="250"/>
      <c r="J2260" s="246"/>
      <c r="K2260" s="246"/>
      <c r="L2260" s="251"/>
      <c r="M2260" s="252"/>
      <c r="N2260" s="253"/>
      <c r="O2260" s="253"/>
      <c r="P2260" s="253"/>
      <c r="Q2260" s="253"/>
      <c r="R2260" s="253"/>
      <c r="S2260" s="253"/>
      <c r="T2260" s="254"/>
      <c r="U2260" s="14"/>
      <c r="V2260" s="14"/>
      <c r="W2260" s="14"/>
      <c r="X2260" s="14"/>
      <c r="Y2260" s="14"/>
      <c r="Z2260" s="14"/>
      <c r="AA2260" s="14"/>
      <c r="AB2260" s="14"/>
      <c r="AC2260" s="14"/>
      <c r="AD2260" s="14"/>
      <c r="AE2260" s="14"/>
      <c r="AT2260" s="255" t="s">
        <v>161</v>
      </c>
      <c r="AU2260" s="255" t="s">
        <v>81</v>
      </c>
      <c r="AV2260" s="14" t="s">
        <v>81</v>
      </c>
      <c r="AW2260" s="14" t="s">
        <v>34</v>
      </c>
      <c r="AX2260" s="14" t="s">
        <v>73</v>
      </c>
      <c r="AY2260" s="255" t="s">
        <v>149</v>
      </c>
    </row>
    <row r="2261" s="15" customFormat="1">
      <c r="A2261" s="15"/>
      <c r="B2261" s="256"/>
      <c r="C2261" s="257"/>
      <c r="D2261" s="236" t="s">
        <v>161</v>
      </c>
      <c r="E2261" s="258" t="s">
        <v>21</v>
      </c>
      <c r="F2261" s="259" t="s">
        <v>164</v>
      </c>
      <c r="G2261" s="257"/>
      <c r="H2261" s="260">
        <v>8.4000000000000004</v>
      </c>
      <c r="I2261" s="261"/>
      <c r="J2261" s="257"/>
      <c r="K2261" s="257"/>
      <c r="L2261" s="262"/>
      <c r="M2261" s="263"/>
      <c r="N2261" s="264"/>
      <c r="O2261" s="264"/>
      <c r="P2261" s="264"/>
      <c r="Q2261" s="264"/>
      <c r="R2261" s="264"/>
      <c r="S2261" s="264"/>
      <c r="T2261" s="265"/>
      <c r="U2261" s="15"/>
      <c r="V2261" s="15"/>
      <c r="W2261" s="15"/>
      <c r="X2261" s="15"/>
      <c r="Y2261" s="15"/>
      <c r="Z2261" s="15"/>
      <c r="AA2261" s="15"/>
      <c r="AB2261" s="15"/>
      <c r="AC2261" s="15"/>
      <c r="AD2261" s="15"/>
      <c r="AE2261" s="15"/>
      <c r="AT2261" s="266" t="s">
        <v>161</v>
      </c>
      <c r="AU2261" s="266" t="s">
        <v>81</v>
      </c>
      <c r="AV2261" s="15" t="s">
        <v>157</v>
      </c>
      <c r="AW2261" s="15" t="s">
        <v>34</v>
      </c>
      <c r="AX2261" s="15" t="s">
        <v>77</v>
      </c>
      <c r="AY2261" s="266" t="s">
        <v>149</v>
      </c>
    </row>
    <row r="2262" s="2" customFormat="1" ht="16.5" customHeight="1">
      <c r="A2262" s="41"/>
      <c r="B2262" s="42"/>
      <c r="C2262" s="216" t="s">
        <v>2398</v>
      </c>
      <c r="D2262" s="216" t="s">
        <v>152</v>
      </c>
      <c r="E2262" s="217" t="s">
        <v>2399</v>
      </c>
      <c r="F2262" s="218" t="s">
        <v>2400</v>
      </c>
      <c r="G2262" s="219" t="s">
        <v>174</v>
      </c>
      <c r="H2262" s="220">
        <v>154.80000000000001</v>
      </c>
      <c r="I2262" s="221"/>
      <c r="J2262" s="222">
        <f>ROUND(I2262*H2262,2)</f>
        <v>0</v>
      </c>
      <c r="K2262" s="218" t="s">
        <v>156</v>
      </c>
      <c r="L2262" s="47"/>
      <c r="M2262" s="223" t="s">
        <v>21</v>
      </c>
      <c r="N2262" s="224" t="s">
        <v>44</v>
      </c>
      <c r="O2262" s="87"/>
      <c r="P2262" s="225">
        <f>O2262*H2262</f>
        <v>0</v>
      </c>
      <c r="Q2262" s="225">
        <v>0</v>
      </c>
      <c r="R2262" s="225">
        <f>Q2262*H2262</f>
        <v>0</v>
      </c>
      <c r="S2262" s="225">
        <v>0.0039399999999999999</v>
      </c>
      <c r="T2262" s="226">
        <f>S2262*H2262</f>
        <v>0.60991200000000001</v>
      </c>
      <c r="U2262" s="41"/>
      <c r="V2262" s="41"/>
      <c r="W2262" s="41"/>
      <c r="X2262" s="41"/>
      <c r="Y2262" s="41"/>
      <c r="Z2262" s="41"/>
      <c r="AA2262" s="41"/>
      <c r="AB2262" s="41"/>
      <c r="AC2262" s="41"/>
      <c r="AD2262" s="41"/>
      <c r="AE2262" s="41"/>
      <c r="AR2262" s="227" t="s">
        <v>256</v>
      </c>
      <c r="AT2262" s="227" t="s">
        <v>152</v>
      </c>
      <c r="AU2262" s="227" t="s">
        <v>81</v>
      </c>
      <c r="AY2262" s="20" t="s">
        <v>149</v>
      </c>
      <c r="BE2262" s="228">
        <f>IF(N2262="základní",J2262,0)</f>
        <v>0</v>
      </c>
      <c r="BF2262" s="228">
        <f>IF(N2262="snížená",J2262,0)</f>
        <v>0</v>
      </c>
      <c r="BG2262" s="228">
        <f>IF(N2262="zákl. přenesená",J2262,0)</f>
        <v>0</v>
      </c>
      <c r="BH2262" s="228">
        <f>IF(N2262="sníž. přenesená",J2262,0)</f>
        <v>0</v>
      </c>
      <c r="BI2262" s="228">
        <f>IF(N2262="nulová",J2262,0)</f>
        <v>0</v>
      </c>
      <c r="BJ2262" s="20" t="s">
        <v>77</v>
      </c>
      <c r="BK2262" s="228">
        <f>ROUND(I2262*H2262,2)</f>
        <v>0</v>
      </c>
      <c r="BL2262" s="20" t="s">
        <v>256</v>
      </c>
      <c r="BM2262" s="227" t="s">
        <v>2401</v>
      </c>
    </row>
    <row r="2263" s="2" customFormat="1">
      <c r="A2263" s="41"/>
      <c r="B2263" s="42"/>
      <c r="C2263" s="43"/>
      <c r="D2263" s="229" t="s">
        <v>159</v>
      </c>
      <c r="E2263" s="43"/>
      <c r="F2263" s="230" t="s">
        <v>2402</v>
      </c>
      <c r="G2263" s="43"/>
      <c r="H2263" s="43"/>
      <c r="I2263" s="231"/>
      <c r="J2263" s="43"/>
      <c r="K2263" s="43"/>
      <c r="L2263" s="47"/>
      <c r="M2263" s="232"/>
      <c r="N2263" s="233"/>
      <c r="O2263" s="87"/>
      <c r="P2263" s="87"/>
      <c r="Q2263" s="87"/>
      <c r="R2263" s="87"/>
      <c r="S2263" s="87"/>
      <c r="T2263" s="88"/>
      <c r="U2263" s="41"/>
      <c r="V2263" s="41"/>
      <c r="W2263" s="41"/>
      <c r="X2263" s="41"/>
      <c r="Y2263" s="41"/>
      <c r="Z2263" s="41"/>
      <c r="AA2263" s="41"/>
      <c r="AB2263" s="41"/>
      <c r="AC2263" s="41"/>
      <c r="AD2263" s="41"/>
      <c r="AE2263" s="41"/>
      <c r="AT2263" s="20" t="s">
        <v>159</v>
      </c>
      <c r="AU2263" s="20" t="s">
        <v>81</v>
      </c>
    </row>
    <row r="2264" s="13" customFormat="1">
      <c r="A2264" s="13"/>
      <c r="B2264" s="234"/>
      <c r="C2264" s="235"/>
      <c r="D2264" s="236" t="s">
        <v>161</v>
      </c>
      <c r="E2264" s="237" t="s">
        <v>21</v>
      </c>
      <c r="F2264" s="238" t="s">
        <v>1634</v>
      </c>
      <c r="G2264" s="235"/>
      <c r="H2264" s="237" t="s">
        <v>21</v>
      </c>
      <c r="I2264" s="239"/>
      <c r="J2264" s="235"/>
      <c r="K2264" s="235"/>
      <c r="L2264" s="240"/>
      <c r="M2264" s="241"/>
      <c r="N2264" s="242"/>
      <c r="O2264" s="242"/>
      <c r="P2264" s="242"/>
      <c r="Q2264" s="242"/>
      <c r="R2264" s="242"/>
      <c r="S2264" s="242"/>
      <c r="T2264" s="243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T2264" s="244" t="s">
        <v>161</v>
      </c>
      <c r="AU2264" s="244" t="s">
        <v>81</v>
      </c>
      <c r="AV2264" s="13" t="s">
        <v>77</v>
      </c>
      <c r="AW2264" s="13" t="s">
        <v>34</v>
      </c>
      <c r="AX2264" s="13" t="s">
        <v>73</v>
      </c>
      <c r="AY2264" s="244" t="s">
        <v>149</v>
      </c>
    </row>
    <row r="2265" s="14" customFormat="1">
      <c r="A2265" s="14"/>
      <c r="B2265" s="245"/>
      <c r="C2265" s="246"/>
      <c r="D2265" s="236" t="s">
        <v>161</v>
      </c>
      <c r="E2265" s="247" t="s">
        <v>21</v>
      </c>
      <c r="F2265" s="248" t="s">
        <v>2403</v>
      </c>
      <c r="G2265" s="246"/>
      <c r="H2265" s="249">
        <v>154.80000000000001</v>
      </c>
      <c r="I2265" s="250"/>
      <c r="J2265" s="246"/>
      <c r="K2265" s="246"/>
      <c r="L2265" s="251"/>
      <c r="M2265" s="252"/>
      <c r="N2265" s="253"/>
      <c r="O2265" s="253"/>
      <c r="P2265" s="253"/>
      <c r="Q2265" s="253"/>
      <c r="R2265" s="253"/>
      <c r="S2265" s="253"/>
      <c r="T2265" s="254"/>
      <c r="U2265" s="14"/>
      <c r="V2265" s="14"/>
      <c r="W2265" s="14"/>
      <c r="X2265" s="14"/>
      <c r="Y2265" s="14"/>
      <c r="Z2265" s="14"/>
      <c r="AA2265" s="14"/>
      <c r="AB2265" s="14"/>
      <c r="AC2265" s="14"/>
      <c r="AD2265" s="14"/>
      <c r="AE2265" s="14"/>
      <c r="AT2265" s="255" t="s">
        <v>161</v>
      </c>
      <c r="AU2265" s="255" t="s">
        <v>81</v>
      </c>
      <c r="AV2265" s="14" t="s">
        <v>81</v>
      </c>
      <c r="AW2265" s="14" t="s">
        <v>34</v>
      </c>
      <c r="AX2265" s="14" t="s">
        <v>73</v>
      </c>
      <c r="AY2265" s="255" t="s">
        <v>149</v>
      </c>
    </row>
    <row r="2266" s="15" customFormat="1">
      <c r="A2266" s="15"/>
      <c r="B2266" s="256"/>
      <c r="C2266" s="257"/>
      <c r="D2266" s="236" t="s">
        <v>161</v>
      </c>
      <c r="E2266" s="258" t="s">
        <v>21</v>
      </c>
      <c r="F2266" s="259" t="s">
        <v>164</v>
      </c>
      <c r="G2266" s="257"/>
      <c r="H2266" s="260">
        <v>154.80000000000001</v>
      </c>
      <c r="I2266" s="261"/>
      <c r="J2266" s="257"/>
      <c r="K2266" s="257"/>
      <c r="L2266" s="262"/>
      <c r="M2266" s="263"/>
      <c r="N2266" s="264"/>
      <c r="O2266" s="264"/>
      <c r="P2266" s="264"/>
      <c r="Q2266" s="264"/>
      <c r="R2266" s="264"/>
      <c r="S2266" s="264"/>
      <c r="T2266" s="265"/>
      <c r="U2266" s="15"/>
      <c r="V2266" s="15"/>
      <c r="W2266" s="15"/>
      <c r="X2266" s="15"/>
      <c r="Y2266" s="15"/>
      <c r="Z2266" s="15"/>
      <c r="AA2266" s="15"/>
      <c r="AB2266" s="15"/>
      <c r="AC2266" s="15"/>
      <c r="AD2266" s="15"/>
      <c r="AE2266" s="15"/>
      <c r="AT2266" s="266" t="s">
        <v>161</v>
      </c>
      <c r="AU2266" s="266" t="s">
        <v>81</v>
      </c>
      <c r="AV2266" s="15" t="s">
        <v>157</v>
      </c>
      <c r="AW2266" s="15" t="s">
        <v>34</v>
      </c>
      <c r="AX2266" s="15" t="s">
        <v>77</v>
      </c>
      <c r="AY2266" s="266" t="s">
        <v>149</v>
      </c>
    </row>
    <row r="2267" s="2" customFormat="1" ht="33" customHeight="1">
      <c r="A2267" s="41"/>
      <c r="B2267" s="42"/>
      <c r="C2267" s="216" t="s">
        <v>2404</v>
      </c>
      <c r="D2267" s="216" t="s">
        <v>152</v>
      </c>
      <c r="E2267" s="217" t="s">
        <v>2405</v>
      </c>
      <c r="F2267" s="218" t="s">
        <v>2406</v>
      </c>
      <c r="G2267" s="219" t="s">
        <v>174</v>
      </c>
      <c r="H2267" s="220">
        <v>127.09999999999999</v>
      </c>
      <c r="I2267" s="221"/>
      <c r="J2267" s="222">
        <f>ROUND(I2267*H2267,2)</f>
        <v>0</v>
      </c>
      <c r="K2267" s="218" t="s">
        <v>21</v>
      </c>
      <c r="L2267" s="47"/>
      <c r="M2267" s="223" t="s">
        <v>21</v>
      </c>
      <c r="N2267" s="224" t="s">
        <v>44</v>
      </c>
      <c r="O2267" s="87"/>
      <c r="P2267" s="225">
        <f>O2267*H2267</f>
        <v>0</v>
      </c>
      <c r="Q2267" s="225">
        <v>0.0017799999999999999</v>
      </c>
      <c r="R2267" s="225">
        <f>Q2267*H2267</f>
        <v>0.22623799999999997</v>
      </c>
      <c r="S2267" s="225">
        <v>0</v>
      </c>
      <c r="T2267" s="226">
        <f>S2267*H2267</f>
        <v>0</v>
      </c>
      <c r="U2267" s="41"/>
      <c r="V2267" s="41"/>
      <c r="W2267" s="41"/>
      <c r="X2267" s="41"/>
      <c r="Y2267" s="41"/>
      <c r="Z2267" s="41"/>
      <c r="AA2267" s="41"/>
      <c r="AB2267" s="41"/>
      <c r="AC2267" s="41"/>
      <c r="AD2267" s="41"/>
      <c r="AE2267" s="41"/>
      <c r="AR2267" s="227" t="s">
        <v>256</v>
      </c>
      <c r="AT2267" s="227" t="s">
        <v>152</v>
      </c>
      <c r="AU2267" s="227" t="s">
        <v>81</v>
      </c>
      <c r="AY2267" s="20" t="s">
        <v>149</v>
      </c>
      <c r="BE2267" s="228">
        <f>IF(N2267="základní",J2267,0)</f>
        <v>0</v>
      </c>
      <c r="BF2267" s="228">
        <f>IF(N2267="snížená",J2267,0)</f>
        <v>0</v>
      </c>
      <c r="BG2267" s="228">
        <f>IF(N2267="zákl. přenesená",J2267,0)</f>
        <v>0</v>
      </c>
      <c r="BH2267" s="228">
        <f>IF(N2267="sníž. přenesená",J2267,0)</f>
        <v>0</v>
      </c>
      <c r="BI2267" s="228">
        <f>IF(N2267="nulová",J2267,0)</f>
        <v>0</v>
      </c>
      <c r="BJ2267" s="20" t="s">
        <v>77</v>
      </c>
      <c r="BK2267" s="228">
        <f>ROUND(I2267*H2267,2)</f>
        <v>0</v>
      </c>
      <c r="BL2267" s="20" t="s">
        <v>256</v>
      </c>
      <c r="BM2267" s="227" t="s">
        <v>2407</v>
      </c>
    </row>
    <row r="2268" s="13" customFormat="1">
      <c r="A2268" s="13"/>
      <c r="B2268" s="234"/>
      <c r="C2268" s="235"/>
      <c r="D2268" s="236" t="s">
        <v>161</v>
      </c>
      <c r="E2268" s="237" t="s">
        <v>21</v>
      </c>
      <c r="F2268" s="238" t="s">
        <v>2408</v>
      </c>
      <c r="G2268" s="235"/>
      <c r="H2268" s="237" t="s">
        <v>21</v>
      </c>
      <c r="I2268" s="239"/>
      <c r="J2268" s="235"/>
      <c r="K2268" s="235"/>
      <c r="L2268" s="240"/>
      <c r="M2268" s="241"/>
      <c r="N2268" s="242"/>
      <c r="O2268" s="242"/>
      <c r="P2268" s="242"/>
      <c r="Q2268" s="242"/>
      <c r="R2268" s="242"/>
      <c r="S2268" s="242"/>
      <c r="T2268" s="243"/>
      <c r="U2268" s="13"/>
      <c r="V2268" s="13"/>
      <c r="W2268" s="13"/>
      <c r="X2268" s="13"/>
      <c r="Y2268" s="13"/>
      <c r="Z2268" s="13"/>
      <c r="AA2268" s="13"/>
      <c r="AB2268" s="13"/>
      <c r="AC2268" s="13"/>
      <c r="AD2268" s="13"/>
      <c r="AE2268" s="13"/>
      <c r="AT2268" s="244" t="s">
        <v>161</v>
      </c>
      <c r="AU2268" s="244" t="s">
        <v>81</v>
      </c>
      <c r="AV2268" s="13" t="s">
        <v>77</v>
      </c>
      <c r="AW2268" s="13" t="s">
        <v>34</v>
      </c>
      <c r="AX2268" s="13" t="s">
        <v>73</v>
      </c>
      <c r="AY2268" s="244" t="s">
        <v>149</v>
      </c>
    </row>
    <row r="2269" s="14" customFormat="1">
      <c r="A2269" s="14"/>
      <c r="B2269" s="245"/>
      <c r="C2269" s="246"/>
      <c r="D2269" s="236" t="s">
        <v>161</v>
      </c>
      <c r="E2269" s="247" t="s">
        <v>21</v>
      </c>
      <c r="F2269" s="248" t="s">
        <v>2409</v>
      </c>
      <c r="G2269" s="246"/>
      <c r="H2269" s="249">
        <v>127.09999999999999</v>
      </c>
      <c r="I2269" s="250"/>
      <c r="J2269" s="246"/>
      <c r="K2269" s="246"/>
      <c r="L2269" s="251"/>
      <c r="M2269" s="252"/>
      <c r="N2269" s="253"/>
      <c r="O2269" s="253"/>
      <c r="P2269" s="253"/>
      <c r="Q2269" s="253"/>
      <c r="R2269" s="253"/>
      <c r="S2269" s="253"/>
      <c r="T2269" s="254"/>
      <c r="U2269" s="14"/>
      <c r="V2269" s="14"/>
      <c r="W2269" s="14"/>
      <c r="X2269" s="14"/>
      <c r="Y2269" s="14"/>
      <c r="Z2269" s="14"/>
      <c r="AA2269" s="14"/>
      <c r="AB2269" s="14"/>
      <c r="AC2269" s="14"/>
      <c r="AD2269" s="14"/>
      <c r="AE2269" s="14"/>
      <c r="AT2269" s="255" t="s">
        <v>161</v>
      </c>
      <c r="AU2269" s="255" t="s">
        <v>81</v>
      </c>
      <c r="AV2269" s="14" t="s">
        <v>81</v>
      </c>
      <c r="AW2269" s="14" t="s">
        <v>34</v>
      </c>
      <c r="AX2269" s="14" t="s">
        <v>73</v>
      </c>
      <c r="AY2269" s="255" t="s">
        <v>149</v>
      </c>
    </row>
    <row r="2270" s="15" customFormat="1">
      <c r="A2270" s="15"/>
      <c r="B2270" s="256"/>
      <c r="C2270" s="257"/>
      <c r="D2270" s="236" t="s">
        <v>161</v>
      </c>
      <c r="E2270" s="258" t="s">
        <v>21</v>
      </c>
      <c r="F2270" s="259" t="s">
        <v>164</v>
      </c>
      <c r="G2270" s="257"/>
      <c r="H2270" s="260">
        <v>127.09999999999999</v>
      </c>
      <c r="I2270" s="261"/>
      <c r="J2270" s="257"/>
      <c r="K2270" s="257"/>
      <c r="L2270" s="262"/>
      <c r="M2270" s="263"/>
      <c r="N2270" s="264"/>
      <c r="O2270" s="264"/>
      <c r="P2270" s="264"/>
      <c r="Q2270" s="264"/>
      <c r="R2270" s="264"/>
      <c r="S2270" s="264"/>
      <c r="T2270" s="265"/>
      <c r="U2270" s="15"/>
      <c r="V2270" s="15"/>
      <c r="W2270" s="15"/>
      <c r="X2270" s="15"/>
      <c r="Y2270" s="15"/>
      <c r="Z2270" s="15"/>
      <c r="AA2270" s="15"/>
      <c r="AB2270" s="15"/>
      <c r="AC2270" s="15"/>
      <c r="AD2270" s="15"/>
      <c r="AE2270" s="15"/>
      <c r="AT2270" s="266" t="s">
        <v>161</v>
      </c>
      <c r="AU2270" s="266" t="s">
        <v>81</v>
      </c>
      <c r="AV2270" s="15" t="s">
        <v>157</v>
      </c>
      <c r="AW2270" s="15" t="s">
        <v>34</v>
      </c>
      <c r="AX2270" s="15" t="s">
        <v>77</v>
      </c>
      <c r="AY2270" s="266" t="s">
        <v>149</v>
      </c>
    </row>
    <row r="2271" s="2" customFormat="1" ht="33" customHeight="1">
      <c r="A2271" s="41"/>
      <c r="B2271" s="42"/>
      <c r="C2271" s="216" t="s">
        <v>2410</v>
      </c>
      <c r="D2271" s="216" t="s">
        <v>152</v>
      </c>
      <c r="E2271" s="217" t="s">
        <v>2411</v>
      </c>
      <c r="F2271" s="218" t="s">
        <v>2412</v>
      </c>
      <c r="G2271" s="219" t="s">
        <v>174</v>
      </c>
      <c r="H2271" s="220">
        <v>42</v>
      </c>
      <c r="I2271" s="221"/>
      <c r="J2271" s="222">
        <f>ROUND(I2271*H2271,2)</f>
        <v>0</v>
      </c>
      <c r="K2271" s="218" t="s">
        <v>21</v>
      </c>
      <c r="L2271" s="47"/>
      <c r="M2271" s="223" t="s">
        <v>21</v>
      </c>
      <c r="N2271" s="224" t="s">
        <v>44</v>
      </c>
      <c r="O2271" s="87"/>
      <c r="P2271" s="225">
        <f>O2271*H2271</f>
        <v>0</v>
      </c>
      <c r="Q2271" s="225">
        <v>0.0017799999999999999</v>
      </c>
      <c r="R2271" s="225">
        <f>Q2271*H2271</f>
        <v>0.074759999999999993</v>
      </c>
      <c r="S2271" s="225">
        <v>0</v>
      </c>
      <c r="T2271" s="226">
        <f>S2271*H2271</f>
        <v>0</v>
      </c>
      <c r="U2271" s="41"/>
      <c r="V2271" s="41"/>
      <c r="W2271" s="41"/>
      <c r="X2271" s="41"/>
      <c r="Y2271" s="41"/>
      <c r="Z2271" s="41"/>
      <c r="AA2271" s="41"/>
      <c r="AB2271" s="41"/>
      <c r="AC2271" s="41"/>
      <c r="AD2271" s="41"/>
      <c r="AE2271" s="41"/>
      <c r="AR2271" s="227" t="s">
        <v>256</v>
      </c>
      <c r="AT2271" s="227" t="s">
        <v>152</v>
      </c>
      <c r="AU2271" s="227" t="s">
        <v>81</v>
      </c>
      <c r="AY2271" s="20" t="s">
        <v>149</v>
      </c>
      <c r="BE2271" s="228">
        <f>IF(N2271="základní",J2271,0)</f>
        <v>0</v>
      </c>
      <c r="BF2271" s="228">
        <f>IF(N2271="snížená",J2271,0)</f>
        <v>0</v>
      </c>
      <c r="BG2271" s="228">
        <f>IF(N2271="zákl. přenesená",J2271,0)</f>
        <v>0</v>
      </c>
      <c r="BH2271" s="228">
        <f>IF(N2271="sníž. přenesená",J2271,0)</f>
        <v>0</v>
      </c>
      <c r="BI2271" s="228">
        <f>IF(N2271="nulová",J2271,0)</f>
        <v>0</v>
      </c>
      <c r="BJ2271" s="20" t="s">
        <v>77</v>
      </c>
      <c r="BK2271" s="228">
        <f>ROUND(I2271*H2271,2)</f>
        <v>0</v>
      </c>
      <c r="BL2271" s="20" t="s">
        <v>256</v>
      </c>
      <c r="BM2271" s="227" t="s">
        <v>2413</v>
      </c>
    </row>
    <row r="2272" s="13" customFormat="1">
      <c r="A2272" s="13"/>
      <c r="B2272" s="234"/>
      <c r="C2272" s="235"/>
      <c r="D2272" s="236" t="s">
        <v>161</v>
      </c>
      <c r="E2272" s="237" t="s">
        <v>21</v>
      </c>
      <c r="F2272" s="238" t="s">
        <v>2249</v>
      </c>
      <c r="G2272" s="235"/>
      <c r="H2272" s="237" t="s">
        <v>21</v>
      </c>
      <c r="I2272" s="239"/>
      <c r="J2272" s="235"/>
      <c r="K2272" s="235"/>
      <c r="L2272" s="240"/>
      <c r="M2272" s="241"/>
      <c r="N2272" s="242"/>
      <c r="O2272" s="242"/>
      <c r="P2272" s="242"/>
      <c r="Q2272" s="242"/>
      <c r="R2272" s="242"/>
      <c r="S2272" s="242"/>
      <c r="T2272" s="243"/>
      <c r="U2272" s="13"/>
      <c r="V2272" s="13"/>
      <c r="W2272" s="13"/>
      <c r="X2272" s="13"/>
      <c r="Y2272" s="13"/>
      <c r="Z2272" s="13"/>
      <c r="AA2272" s="13"/>
      <c r="AB2272" s="13"/>
      <c r="AC2272" s="13"/>
      <c r="AD2272" s="13"/>
      <c r="AE2272" s="13"/>
      <c r="AT2272" s="244" t="s">
        <v>161</v>
      </c>
      <c r="AU2272" s="244" t="s">
        <v>81</v>
      </c>
      <c r="AV2272" s="13" t="s">
        <v>77</v>
      </c>
      <c r="AW2272" s="13" t="s">
        <v>34</v>
      </c>
      <c r="AX2272" s="13" t="s">
        <v>73</v>
      </c>
      <c r="AY2272" s="244" t="s">
        <v>149</v>
      </c>
    </row>
    <row r="2273" s="14" customFormat="1">
      <c r="A2273" s="14"/>
      <c r="B2273" s="245"/>
      <c r="C2273" s="246"/>
      <c r="D2273" s="236" t="s">
        <v>161</v>
      </c>
      <c r="E2273" s="247" t="s">
        <v>21</v>
      </c>
      <c r="F2273" s="248" t="s">
        <v>2414</v>
      </c>
      <c r="G2273" s="246"/>
      <c r="H2273" s="249">
        <v>42</v>
      </c>
      <c r="I2273" s="250"/>
      <c r="J2273" s="246"/>
      <c r="K2273" s="246"/>
      <c r="L2273" s="251"/>
      <c r="M2273" s="252"/>
      <c r="N2273" s="253"/>
      <c r="O2273" s="253"/>
      <c r="P2273" s="253"/>
      <c r="Q2273" s="253"/>
      <c r="R2273" s="253"/>
      <c r="S2273" s="253"/>
      <c r="T2273" s="254"/>
      <c r="U2273" s="14"/>
      <c r="V2273" s="14"/>
      <c r="W2273" s="14"/>
      <c r="X2273" s="14"/>
      <c r="Y2273" s="14"/>
      <c r="Z2273" s="14"/>
      <c r="AA2273" s="14"/>
      <c r="AB2273" s="14"/>
      <c r="AC2273" s="14"/>
      <c r="AD2273" s="14"/>
      <c r="AE2273" s="14"/>
      <c r="AT2273" s="255" t="s">
        <v>161</v>
      </c>
      <c r="AU2273" s="255" t="s">
        <v>81</v>
      </c>
      <c r="AV2273" s="14" t="s">
        <v>81</v>
      </c>
      <c r="AW2273" s="14" t="s">
        <v>34</v>
      </c>
      <c r="AX2273" s="14" t="s">
        <v>73</v>
      </c>
      <c r="AY2273" s="255" t="s">
        <v>149</v>
      </c>
    </row>
    <row r="2274" s="15" customFormat="1">
      <c r="A2274" s="15"/>
      <c r="B2274" s="256"/>
      <c r="C2274" s="257"/>
      <c r="D2274" s="236" t="s">
        <v>161</v>
      </c>
      <c r="E2274" s="258" t="s">
        <v>21</v>
      </c>
      <c r="F2274" s="259" t="s">
        <v>164</v>
      </c>
      <c r="G2274" s="257"/>
      <c r="H2274" s="260">
        <v>42</v>
      </c>
      <c r="I2274" s="261"/>
      <c r="J2274" s="257"/>
      <c r="K2274" s="257"/>
      <c r="L2274" s="262"/>
      <c r="M2274" s="263"/>
      <c r="N2274" s="264"/>
      <c r="O2274" s="264"/>
      <c r="P2274" s="264"/>
      <c r="Q2274" s="264"/>
      <c r="R2274" s="264"/>
      <c r="S2274" s="264"/>
      <c r="T2274" s="265"/>
      <c r="U2274" s="15"/>
      <c r="V2274" s="15"/>
      <c r="W2274" s="15"/>
      <c r="X2274" s="15"/>
      <c r="Y2274" s="15"/>
      <c r="Z2274" s="15"/>
      <c r="AA2274" s="15"/>
      <c r="AB2274" s="15"/>
      <c r="AC2274" s="15"/>
      <c r="AD2274" s="15"/>
      <c r="AE2274" s="15"/>
      <c r="AT2274" s="266" t="s">
        <v>161</v>
      </c>
      <c r="AU2274" s="266" t="s">
        <v>81</v>
      </c>
      <c r="AV2274" s="15" t="s">
        <v>157</v>
      </c>
      <c r="AW2274" s="15" t="s">
        <v>34</v>
      </c>
      <c r="AX2274" s="15" t="s">
        <v>77</v>
      </c>
      <c r="AY2274" s="266" t="s">
        <v>149</v>
      </c>
    </row>
    <row r="2275" s="2" customFormat="1" ht="33" customHeight="1">
      <c r="A2275" s="41"/>
      <c r="B2275" s="42"/>
      <c r="C2275" s="216" t="s">
        <v>2415</v>
      </c>
      <c r="D2275" s="216" t="s">
        <v>152</v>
      </c>
      <c r="E2275" s="217" t="s">
        <v>2416</v>
      </c>
      <c r="F2275" s="218" t="s">
        <v>2417</v>
      </c>
      <c r="G2275" s="219" t="s">
        <v>174</v>
      </c>
      <c r="H2275" s="220">
        <v>2.3999999999999999</v>
      </c>
      <c r="I2275" s="221"/>
      <c r="J2275" s="222">
        <f>ROUND(I2275*H2275,2)</f>
        <v>0</v>
      </c>
      <c r="K2275" s="218" t="s">
        <v>21</v>
      </c>
      <c r="L2275" s="47"/>
      <c r="M2275" s="223" t="s">
        <v>21</v>
      </c>
      <c r="N2275" s="224" t="s">
        <v>44</v>
      </c>
      <c r="O2275" s="87"/>
      <c r="P2275" s="225">
        <f>O2275*H2275</f>
        <v>0</v>
      </c>
      <c r="Q2275" s="225">
        <v>0.00063000000000000003</v>
      </c>
      <c r="R2275" s="225">
        <f>Q2275*H2275</f>
        <v>0.0015120000000000001</v>
      </c>
      <c r="S2275" s="225">
        <v>0</v>
      </c>
      <c r="T2275" s="226">
        <f>S2275*H2275</f>
        <v>0</v>
      </c>
      <c r="U2275" s="41"/>
      <c r="V2275" s="41"/>
      <c r="W2275" s="41"/>
      <c r="X2275" s="41"/>
      <c r="Y2275" s="41"/>
      <c r="Z2275" s="41"/>
      <c r="AA2275" s="41"/>
      <c r="AB2275" s="41"/>
      <c r="AC2275" s="41"/>
      <c r="AD2275" s="41"/>
      <c r="AE2275" s="41"/>
      <c r="AR2275" s="227" t="s">
        <v>256</v>
      </c>
      <c r="AT2275" s="227" t="s">
        <v>152</v>
      </c>
      <c r="AU2275" s="227" t="s">
        <v>81</v>
      </c>
      <c r="AY2275" s="20" t="s">
        <v>149</v>
      </c>
      <c r="BE2275" s="228">
        <f>IF(N2275="základní",J2275,0)</f>
        <v>0</v>
      </c>
      <c r="BF2275" s="228">
        <f>IF(N2275="snížená",J2275,0)</f>
        <v>0</v>
      </c>
      <c r="BG2275" s="228">
        <f>IF(N2275="zákl. přenesená",J2275,0)</f>
        <v>0</v>
      </c>
      <c r="BH2275" s="228">
        <f>IF(N2275="sníž. přenesená",J2275,0)</f>
        <v>0</v>
      </c>
      <c r="BI2275" s="228">
        <f>IF(N2275="nulová",J2275,0)</f>
        <v>0</v>
      </c>
      <c r="BJ2275" s="20" t="s">
        <v>77</v>
      </c>
      <c r="BK2275" s="228">
        <f>ROUND(I2275*H2275,2)</f>
        <v>0</v>
      </c>
      <c r="BL2275" s="20" t="s">
        <v>256</v>
      </c>
      <c r="BM2275" s="227" t="s">
        <v>2418</v>
      </c>
    </row>
    <row r="2276" s="13" customFormat="1">
      <c r="A2276" s="13"/>
      <c r="B2276" s="234"/>
      <c r="C2276" s="235"/>
      <c r="D2276" s="236" t="s">
        <v>161</v>
      </c>
      <c r="E2276" s="237" t="s">
        <v>21</v>
      </c>
      <c r="F2276" s="238" t="s">
        <v>2419</v>
      </c>
      <c r="G2276" s="235"/>
      <c r="H2276" s="237" t="s">
        <v>21</v>
      </c>
      <c r="I2276" s="239"/>
      <c r="J2276" s="235"/>
      <c r="K2276" s="235"/>
      <c r="L2276" s="240"/>
      <c r="M2276" s="241"/>
      <c r="N2276" s="242"/>
      <c r="O2276" s="242"/>
      <c r="P2276" s="242"/>
      <c r="Q2276" s="242"/>
      <c r="R2276" s="242"/>
      <c r="S2276" s="242"/>
      <c r="T2276" s="243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T2276" s="244" t="s">
        <v>161</v>
      </c>
      <c r="AU2276" s="244" t="s">
        <v>81</v>
      </c>
      <c r="AV2276" s="13" t="s">
        <v>77</v>
      </c>
      <c r="AW2276" s="13" t="s">
        <v>34</v>
      </c>
      <c r="AX2276" s="13" t="s">
        <v>73</v>
      </c>
      <c r="AY2276" s="244" t="s">
        <v>149</v>
      </c>
    </row>
    <row r="2277" s="14" customFormat="1">
      <c r="A2277" s="14"/>
      <c r="B2277" s="245"/>
      <c r="C2277" s="246"/>
      <c r="D2277" s="236" t="s">
        <v>161</v>
      </c>
      <c r="E2277" s="247" t="s">
        <v>21</v>
      </c>
      <c r="F2277" s="248" t="s">
        <v>2420</v>
      </c>
      <c r="G2277" s="246"/>
      <c r="H2277" s="249">
        <v>2.3999999999999999</v>
      </c>
      <c r="I2277" s="250"/>
      <c r="J2277" s="246"/>
      <c r="K2277" s="246"/>
      <c r="L2277" s="251"/>
      <c r="M2277" s="252"/>
      <c r="N2277" s="253"/>
      <c r="O2277" s="253"/>
      <c r="P2277" s="253"/>
      <c r="Q2277" s="253"/>
      <c r="R2277" s="253"/>
      <c r="S2277" s="253"/>
      <c r="T2277" s="254"/>
      <c r="U2277" s="14"/>
      <c r="V2277" s="14"/>
      <c r="W2277" s="14"/>
      <c r="X2277" s="14"/>
      <c r="Y2277" s="14"/>
      <c r="Z2277" s="14"/>
      <c r="AA2277" s="14"/>
      <c r="AB2277" s="14"/>
      <c r="AC2277" s="14"/>
      <c r="AD2277" s="14"/>
      <c r="AE2277" s="14"/>
      <c r="AT2277" s="255" t="s">
        <v>161</v>
      </c>
      <c r="AU2277" s="255" t="s">
        <v>81</v>
      </c>
      <c r="AV2277" s="14" t="s">
        <v>81</v>
      </c>
      <c r="AW2277" s="14" t="s">
        <v>34</v>
      </c>
      <c r="AX2277" s="14" t="s">
        <v>73</v>
      </c>
      <c r="AY2277" s="255" t="s">
        <v>149</v>
      </c>
    </row>
    <row r="2278" s="15" customFormat="1">
      <c r="A2278" s="15"/>
      <c r="B2278" s="256"/>
      <c r="C2278" s="257"/>
      <c r="D2278" s="236" t="s">
        <v>161</v>
      </c>
      <c r="E2278" s="258" t="s">
        <v>21</v>
      </c>
      <c r="F2278" s="259" t="s">
        <v>164</v>
      </c>
      <c r="G2278" s="257"/>
      <c r="H2278" s="260">
        <v>2.3999999999999999</v>
      </c>
      <c r="I2278" s="261"/>
      <c r="J2278" s="257"/>
      <c r="K2278" s="257"/>
      <c r="L2278" s="262"/>
      <c r="M2278" s="263"/>
      <c r="N2278" s="264"/>
      <c r="O2278" s="264"/>
      <c r="P2278" s="264"/>
      <c r="Q2278" s="264"/>
      <c r="R2278" s="264"/>
      <c r="S2278" s="264"/>
      <c r="T2278" s="265"/>
      <c r="U2278" s="15"/>
      <c r="V2278" s="15"/>
      <c r="W2278" s="15"/>
      <c r="X2278" s="15"/>
      <c r="Y2278" s="15"/>
      <c r="Z2278" s="15"/>
      <c r="AA2278" s="15"/>
      <c r="AB2278" s="15"/>
      <c r="AC2278" s="15"/>
      <c r="AD2278" s="15"/>
      <c r="AE2278" s="15"/>
      <c r="AT2278" s="266" t="s">
        <v>161</v>
      </c>
      <c r="AU2278" s="266" t="s">
        <v>81</v>
      </c>
      <c r="AV2278" s="15" t="s">
        <v>157</v>
      </c>
      <c r="AW2278" s="15" t="s">
        <v>34</v>
      </c>
      <c r="AX2278" s="15" t="s">
        <v>77</v>
      </c>
      <c r="AY2278" s="266" t="s">
        <v>149</v>
      </c>
    </row>
    <row r="2279" s="2" customFormat="1" ht="33" customHeight="1">
      <c r="A2279" s="41"/>
      <c r="B2279" s="42"/>
      <c r="C2279" s="216" t="s">
        <v>2421</v>
      </c>
      <c r="D2279" s="216" t="s">
        <v>152</v>
      </c>
      <c r="E2279" s="217" t="s">
        <v>2422</v>
      </c>
      <c r="F2279" s="218" t="s">
        <v>2423</v>
      </c>
      <c r="G2279" s="219" t="s">
        <v>174</v>
      </c>
      <c r="H2279" s="220">
        <v>6.5</v>
      </c>
      <c r="I2279" s="221"/>
      <c r="J2279" s="222">
        <f>ROUND(I2279*H2279,2)</f>
        <v>0</v>
      </c>
      <c r="K2279" s="218" t="s">
        <v>21</v>
      </c>
      <c r="L2279" s="47"/>
      <c r="M2279" s="223" t="s">
        <v>21</v>
      </c>
      <c r="N2279" s="224" t="s">
        <v>44</v>
      </c>
      <c r="O2279" s="87"/>
      <c r="P2279" s="225">
        <f>O2279*H2279</f>
        <v>0</v>
      </c>
      <c r="Q2279" s="225">
        <v>0.00081999999999999998</v>
      </c>
      <c r="R2279" s="225">
        <f>Q2279*H2279</f>
        <v>0.0053299999999999997</v>
      </c>
      <c r="S2279" s="225">
        <v>0</v>
      </c>
      <c r="T2279" s="226">
        <f>S2279*H2279</f>
        <v>0</v>
      </c>
      <c r="U2279" s="41"/>
      <c r="V2279" s="41"/>
      <c r="W2279" s="41"/>
      <c r="X2279" s="41"/>
      <c r="Y2279" s="41"/>
      <c r="Z2279" s="41"/>
      <c r="AA2279" s="41"/>
      <c r="AB2279" s="41"/>
      <c r="AC2279" s="41"/>
      <c r="AD2279" s="41"/>
      <c r="AE2279" s="41"/>
      <c r="AR2279" s="227" t="s">
        <v>256</v>
      </c>
      <c r="AT2279" s="227" t="s">
        <v>152</v>
      </c>
      <c r="AU2279" s="227" t="s">
        <v>81</v>
      </c>
      <c r="AY2279" s="20" t="s">
        <v>149</v>
      </c>
      <c r="BE2279" s="228">
        <f>IF(N2279="základní",J2279,0)</f>
        <v>0</v>
      </c>
      <c r="BF2279" s="228">
        <f>IF(N2279="snížená",J2279,0)</f>
        <v>0</v>
      </c>
      <c r="BG2279" s="228">
        <f>IF(N2279="zákl. přenesená",J2279,0)</f>
        <v>0</v>
      </c>
      <c r="BH2279" s="228">
        <f>IF(N2279="sníž. přenesená",J2279,0)</f>
        <v>0</v>
      </c>
      <c r="BI2279" s="228">
        <f>IF(N2279="nulová",J2279,0)</f>
        <v>0</v>
      </c>
      <c r="BJ2279" s="20" t="s">
        <v>77</v>
      </c>
      <c r="BK2279" s="228">
        <f>ROUND(I2279*H2279,2)</f>
        <v>0</v>
      </c>
      <c r="BL2279" s="20" t="s">
        <v>256</v>
      </c>
      <c r="BM2279" s="227" t="s">
        <v>2424</v>
      </c>
    </row>
    <row r="2280" s="13" customFormat="1">
      <c r="A2280" s="13"/>
      <c r="B2280" s="234"/>
      <c r="C2280" s="235"/>
      <c r="D2280" s="236" t="s">
        <v>161</v>
      </c>
      <c r="E2280" s="237" t="s">
        <v>21</v>
      </c>
      <c r="F2280" s="238" t="s">
        <v>2251</v>
      </c>
      <c r="G2280" s="235"/>
      <c r="H2280" s="237" t="s">
        <v>21</v>
      </c>
      <c r="I2280" s="239"/>
      <c r="J2280" s="235"/>
      <c r="K2280" s="235"/>
      <c r="L2280" s="240"/>
      <c r="M2280" s="241"/>
      <c r="N2280" s="242"/>
      <c r="O2280" s="242"/>
      <c r="P2280" s="242"/>
      <c r="Q2280" s="242"/>
      <c r="R2280" s="242"/>
      <c r="S2280" s="242"/>
      <c r="T2280" s="243"/>
      <c r="U2280" s="13"/>
      <c r="V2280" s="13"/>
      <c r="W2280" s="13"/>
      <c r="X2280" s="13"/>
      <c r="Y2280" s="13"/>
      <c r="Z2280" s="13"/>
      <c r="AA2280" s="13"/>
      <c r="AB2280" s="13"/>
      <c r="AC2280" s="13"/>
      <c r="AD2280" s="13"/>
      <c r="AE2280" s="13"/>
      <c r="AT2280" s="244" t="s">
        <v>161</v>
      </c>
      <c r="AU2280" s="244" t="s">
        <v>81</v>
      </c>
      <c r="AV2280" s="13" t="s">
        <v>77</v>
      </c>
      <c r="AW2280" s="13" t="s">
        <v>34</v>
      </c>
      <c r="AX2280" s="13" t="s">
        <v>73</v>
      </c>
      <c r="AY2280" s="244" t="s">
        <v>149</v>
      </c>
    </row>
    <row r="2281" s="14" customFormat="1">
      <c r="A2281" s="14"/>
      <c r="B2281" s="245"/>
      <c r="C2281" s="246"/>
      <c r="D2281" s="236" t="s">
        <v>161</v>
      </c>
      <c r="E2281" s="247" t="s">
        <v>21</v>
      </c>
      <c r="F2281" s="248" t="s">
        <v>103</v>
      </c>
      <c r="G2281" s="246"/>
      <c r="H2281" s="249">
        <v>6.5</v>
      </c>
      <c r="I2281" s="250"/>
      <c r="J2281" s="246"/>
      <c r="K2281" s="246"/>
      <c r="L2281" s="251"/>
      <c r="M2281" s="252"/>
      <c r="N2281" s="253"/>
      <c r="O2281" s="253"/>
      <c r="P2281" s="253"/>
      <c r="Q2281" s="253"/>
      <c r="R2281" s="253"/>
      <c r="S2281" s="253"/>
      <c r="T2281" s="254"/>
      <c r="U2281" s="14"/>
      <c r="V2281" s="14"/>
      <c r="W2281" s="14"/>
      <c r="X2281" s="14"/>
      <c r="Y2281" s="14"/>
      <c r="Z2281" s="14"/>
      <c r="AA2281" s="14"/>
      <c r="AB2281" s="14"/>
      <c r="AC2281" s="14"/>
      <c r="AD2281" s="14"/>
      <c r="AE2281" s="14"/>
      <c r="AT2281" s="255" t="s">
        <v>161</v>
      </c>
      <c r="AU2281" s="255" t="s">
        <v>81</v>
      </c>
      <c r="AV2281" s="14" t="s">
        <v>81</v>
      </c>
      <c r="AW2281" s="14" t="s">
        <v>34</v>
      </c>
      <c r="AX2281" s="14" t="s">
        <v>73</v>
      </c>
      <c r="AY2281" s="255" t="s">
        <v>149</v>
      </c>
    </row>
    <row r="2282" s="15" customFormat="1">
      <c r="A2282" s="15"/>
      <c r="B2282" s="256"/>
      <c r="C2282" s="257"/>
      <c r="D2282" s="236" t="s">
        <v>161</v>
      </c>
      <c r="E2282" s="258" t="s">
        <v>21</v>
      </c>
      <c r="F2282" s="259" t="s">
        <v>164</v>
      </c>
      <c r="G2282" s="257"/>
      <c r="H2282" s="260">
        <v>6.5</v>
      </c>
      <c r="I2282" s="261"/>
      <c r="J2282" s="257"/>
      <c r="K2282" s="257"/>
      <c r="L2282" s="262"/>
      <c r="M2282" s="263"/>
      <c r="N2282" s="264"/>
      <c r="O2282" s="264"/>
      <c r="P2282" s="264"/>
      <c r="Q2282" s="264"/>
      <c r="R2282" s="264"/>
      <c r="S2282" s="264"/>
      <c r="T2282" s="265"/>
      <c r="U2282" s="15"/>
      <c r="V2282" s="15"/>
      <c r="W2282" s="15"/>
      <c r="X2282" s="15"/>
      <c r="Y2282" s="15"/>
      <c r="Z2282" s="15"/>
      <c r="AA2282" s="15"/>
      <c r="AB2282" s="15"/>
      <c r="AC2282" s="15"/>
      <c r="AD2282" s="15"/>
      <c r="AE2282" s="15"/>
      <c r="AT2282" s="266" t="s">
        <v>161</v>
      </c>
      <c r="AU2282" s="266" t="s">
        <v>81</v>
      </c>
      <c r="AV2282" s="15" t="s">
        <v>157</v>
      </c>
      <c r="AW2282" s="15" t="s">
        <v>34</v>
      </c>
      <c r="AX2282" s="15" t="s">
        <v>77</v>
      </c>
      <c r="AY2282" s="266" t="s">
        <v>149</v>
      </c>
    </row>
    <row r="2283" s="2" customFormat="1" ht="33" customHeight="1">
      <c r="A2283" s="41"/>
      <c r="B2283" s="42"/>
      <c r="C2283" s="216" t="s">
        <v>2425</v>
      </c>
      <c r="D2283" s="216" t="s">
        <v>152</v>
      </c>
      <c r="E2283" s="217" t="s">
        <v>2426</v>
      </c>
      <c r="F2283" s="218" t="s">
        <v>2427</v>
      </c>
      <c r="G2283" s="219" t="s">
        <v>174</v>
      </c>
      <c r="H2283" s="220">
        <v>28</v>
      </c>
      <c r="I2283" s="221"/>
      <c r="J2283" s="222">
        <f>ROUND(I2283*H2283,2)</f>
        <v>0</v>
      </c>
      <c r="K2283" s="218" t="s">
        <v>21</v>
      </c>
      <c r="L2283" s="47"/>
      <c r="M2283" s="223" t="s">
        <v>21</v>
      </c>
      <c r="N2283" s="224" t="s">
        <v>44</v>
      </c>
      <c r="O2283" s="87"/>
      <c r="P2283" s="225">
        <f>O2283*H2283</f>
        <v>0</v>
      </c>
      <c r="Q2283" s="225">
        <v>0.0017799999999999999</v>
      </c>
      <c r="R2283" s="225">
        <f>Q2283*H2283</f>
        <v>0.049839999999999995</v>
      </c>
      <c r="S2283" s="225">
        <v>0</v>
      </c>
      <c r="T2283" s="226">
        <f>S2283*H2283</f>
        <v>0</v>
      </c>
      <c r="U2283" s="41"/>
      <c r="V2283" s="41"/>
      <c r="W2283" s="41"/>
      <c r="X2283" s="41"/>
      <c r="Y2283" s="41"/>
      <c r="Z2283" s="41"/>
      <c r="AA2283" s="41"/>
      <c r="AB2283" s="41"/>
      <c r="AC2283" s="41"/>
      <c r="AD2283" s="41"/>
      <c r="AE2283" s="41"/>
      <c r="AR2283" s="227" t="s">
        <v>256</v>
      </c>
      <c r="AT2283" s="227" t="s">
        <v>152</v>
      </c>
      <c r="AU2283" s="227" t="s">
        <v>81</v>
      </c>
      <c r="AY2283" s="20" t="s">
        <v>149</v>
      </c>
      <c r="BE2283" s="228">
        <f>IF(N2283="základní",J2283,0)</f>
        <v>0</v>
      </c>
      <c r="BF2283" s="228">
        <f>IF(N2283="snížená",J2283,0)</f>
        <v>0</v>
      </c>
      <c r="BG2283" s="228">
        <f>IF(N2283="zákl. přenesená",J2283,0)</f>
        <v>0</v>
      </c>
      <c r="BH2283" s="228">
        <f>IF(N2283="sníž. přenesená",J2283,0)</f>
        <v>0</v>
      </c>
      <c r="BI2283" s="228">
        <f>IF(N2283="nulová",J2283,0)</f>
        <v>0</v>
      </c>
      <c r="BJ2283" s="20" t="s">
        <v>77</v>
      </c>
      <c r="BK2283" s="228">
        <f>ROUND(I2283*H2283,2)</f>
        <v>0</v>
      </c>
      <c r="BL2283" s="20" t="s">
        <v>256</v>
      </c>
      <c r="BM2283" s="227" t="s">
        <v>2428</v>
      </c>
    </row>
    <row r="2284" s="13" customFormat="1">
      <c r="A2284" s="13"/>
      <c r="B2284" s="234"/>
      <c r="C2284" s="235"/>
      <c r="D2284" s="236" t="s">
        <v>161</v>
      </c>
      <c r="E2284" s="237" t="s">
        <v>21</v>
      </c>
      <c r="F2284" s="238" t="s">
        <v>2429</v>
      </c>
      <c r="G2284" s="235"/>
      <c r="H2284" s="237" t="s">
        <v>21</v>
      </c>
      <c r="I2284" s="239"/>
      <c r="J2284" s="235"/>
      <c r="K2284" s="235"/>
      <c r="L2284" s="240"/>
      <c r="M2284" s="241"/>
      <c r="N2284" s="242"/>
      <c r="O2284" s="242"/>
      <c r="P2284" s="242"/>
      <c r="Q2284" s="242"/>
      <c r="R2284" s="242"/>
      <c r="S2284" s="242"/>
      <c r="T2284" s="243"/>
      <c r="U2284" s="13"/>
      <c r="V2284" s="13"/>
      <c r="W2284" s="13"/>
      <c r="X2284" s="13"/>
      <c r="Y2284" s="13"/>
      <c r="Z2284" s="13"/>
      <c r="AA2284" s="13"/>
      <c r="AB2284" s="13"/>
      <c r="AC2284" s="13"/>
      <c r="AD2284" s="13"/>
      <c r="AE2284" s="13"/>
      <c r="AT2284" s="244" t="s">
        <v>161</v>
      </c>
      <c r="AU2284" s="244" t="s">
        <v>81</v>
      </c>
      <c r="AV2284" s="13" t="s">
        <v>77</v>
      </c>
      <c r="AW2284" s="13" t="s">
        <v>34</v>
      </c>
      <c r="AX2284" s="13" t="s">
        <v>73</v>
      </c>
      <c r="AY2284" s="244" t="s">
        <v>149</v>
      </c>
    </row>
    <row r="2285" s="14" customFormat="1">
      <c r="A2285" s="14"/>
      <c r="B2285" s="245"/>
      <c r="C2285" s="246"/>
      <c r="D2285" s="236" t="s">
        <v>161</v>
      </c>
      <c r="E2285" s="247" t="s">
        <v>21</v>
      </c>
      <c r="F2285" s="248" t="s">
        <v>2430</v>
      </c>
      <c r="G2285" s="246"/>
      <c r="H2285" s="249">
        <v>28</v>
      </c>
      <c r="I2285" s="250"/>
      <c r="J2285" s="246"/>
      <c r="K2285" s="246"/>
      <c r="L2285" s="251"/>
      <c r="M2285" s="252"/>
      <c r="N2285" s="253"/>
      <c r="O2285" s="253"/>
      <c r="P2285" s="253"/>
      <c r="Q2285" s="253"/>
      <c r="R2285" s="253"/>
      <c r="S2285" s="253"/>
      <c r="T2285" s="254"/>
      <c r="U2285" s="14"/>
      <c r="V2285" s="14"/>
      <c r="W2285" s="14"/>
      <c r="X2285" s="14"/>
      <c r="Y2285" s="14"/>
      <c r="Z2285" s="14"/>
      <c r="AA2285" s="14"/>
      <c r="AB2285" s="14"/>
      <c r="AC2285" s="14"/>
      <c r="AD2285" s="14"/>
      <c r="AE2285" s="14"/>
      <c r="AT2285" s="255" t="s">
        <v>161</v>
      </c>
      <c r="AU2285" s="255" t="s">
        <v>81</v>
      </c>
      <c r="AV2285" s="14" t="s">
        <v>81</v>
      </c>
      <c r="AW2285" s="14" t="s">
        <v>34</v>
      </c>
      <c r="AX2285" s="14" t="s">
        <v>73</v>
      </c>
      <c r="AY2285" s="255" t="s">
        <v>149</v>
      </c>
    </row>
    <row r="2286" s="15" customFormat="1">
      <c r="A2286" s="15"/>
      <c r="B2286" s="256"/>
      <c r="C2286" s="257"/>
      <c r="D2286" s="236" t="s">
        <v>161</v>
      </c>
      <c r="E2286" s="258" t="s">
        <v>21</v>
      </c>
      <c r="F2286" s="259" t="s">
        <v>164</v>
      </c>
      <c r="G2286" s="257"/>
      <c r="H2286" s="260">
        <v>28</v>
      </c>
      <c r="I2286" s="261"/>
      <c r="J2286" s="257"/>
      <c r="K2286" s="257"/>
      <c r="L2286" s="262"/>
      <c r="M2286" s="263"/>
      <c r="N2286" s="264"/>
      <c r="O2286" s="264"/>
      <c r="P2286" s="264"/>
      <c r="Q2286" s="264"/>
      <c r="R2286" s="264"/>
      <c r="S2286" s="264"/>
      <c r="T2286" s="265"/>
      <c r="U2286" s="15"/>
      <c r="V2286" s="15"/>
      <c r="W2286" s="15"/>
      <c r="X2286" s="15"/>
      <c r="Y2286" s="15"/>
      <c r="Z2286" s="15"/>
      <c r="AA2286" s="15"/>
      <c r="AB2286" s="15"/>
      <c r="AC2286" s="15"/>
      <c r="AD2286" s="15"/>
      <c r="AE2286" s="15"/>
      <c r="AT2286" s="266" t="s">
        <v>161</v>
      </c>
      <c r="AU2286" s="266" t="s">
        <v>81</v>
      </c>
      <c r="AV2286" s="15" t="s">
        <v>157</v>
      </c>
      <c r="AW2286" s="15" t="s">
        <v>34</v>
      </c>
      <c r="AX2286" s="15" t="s">
        <v>77</v>
      </c>
      <c r="AY2286" s="266" t="s">
        <v>149</v>
      </c>
    </row>
    <row r="2287" s="2" customFormat="1" ht="37.8" customHeight="1">
      <c r="A2287" s="41"/>
      <c r="B2287" s="42"/>
      <c r="C2287" s="216" t="s">
        <v>2431</v>
      </c>
      <c r="D2287" s="216" t="s">
        <v>152</v>
      </c>
      <c r="E2287" s="217" t="s">
        <v>2432</v>
      </c>
      <c r="F2287" s="218" t="s">
        <v>2433</v>
      </c>
      <c r="G2287" s="219" t="s">
        <v>155</v>
      </c>
      <c r="H2287" s="220">
        <v>4.3860000000000001</v>
      </c>
      <c r="I2287" s="221"/>
      <c r="J2287" s="222">
        <f>ROUND(I2287*H2287,2)</f>
        <v>0</v>
      </c>
      <c r="K2287" s="218" t="s">
        <v>156</v>
      </c>
      <c r="L2287" s="47"/>
      <c r="M2287" s="223" t="s">
        <v>21</v>
      </c>
      <c r="N2287" s="224" t="s">
        <v>44</v>
      </c>
      <c r="O2287" s="87"/>
      <c r="P2287" s="225">
        <f>O2287*H2287</f>
        <v>0</v>
      </c>
      <c r="Q2287" s="225">
        <v>0.00216</v>
      </c>
      <c r="R2287" s="225">
        <f>Q2287*H2287</f>
        <v>0.0094737600000000012</v>
      </c>
      <c r="S2287" s="225">
        <v>0</v>
      </c>
      <c r="T2287" s="226">
        <f>S2287*H2287</f>
        <v>0</v>
      </c>
      <c r="U2287" s="41"/>
      <c r="V2287" s="41"/>
      <c r="W2287" s="41"/>
      <c r="X2287" s="41"/>
      <c r="Y2287" s="41"/>
      <c r="Z2287" s="41"/>
      <c r="AA2287" s="41"/>
      <c r="AB2287" s="41"/>
      <c r="AC2287" s="41"/>
      <c r="AD2287" s="41"/>
      <c r="AE2287" s="41"/>
      <c r="AR2287" s="227" t="s">
        <v>256</v>
      </c>
      <c r="AT2287" s="227" t="s">
        <v>152</v>
      </c>
      <c r="AU2287" s="227" t="s">
        <v>81</v>
      </c>
      <c r="AY2287" s="20" t="s">
        <v>149</v>
      </c>
      <c r="BE2287" s="228">
        <f>IF(N2287="základní",J2287,0)</f>
        <v>0</v>
      </c>
      <c r="BF2287" s="228">
        <f>IF(N2287="snížená",J2287,0)</f>
        <v>0</v>
      </c>
      <c r="BG2287" s="228">
        <f>IF(N2287="zákl. přenesená",J2287,0)</f>
        <v>0</v>
      </c>
      <c r="BH2287" s="228">
        <f>IF(N2287="sníž. přenesená",J2287,0)</f>
        <v>0</v>
      </c>
      <c r="BI2287" s="228">
        <f>IF(N2287="nulová",J2287,0)</f>
        <v>0</v>
      </c>
      <c r="BJ2287" s="20" t="s">
        <v>77</v>
      </c>
      <c r="BK2287" s="228">
        <f>ROUND(I2287*H2287,2)</f>
        <v>0</v>
      </c>
      <c r="BL2287" s="20" t="s">
        <v>256</v>
      </c>
      <c r="BM2287" s="227" t="s">
        <v>2434</v>
      </c>
    </row>
    <row r="2288" s="2" customFormat="1">
      <c r="A2288" s="41"/>
      <c r="B2288" s="42"/>
      <c r="C2288" s="43"/>
      <c r="D2288" s="229" t="s">
        <v>159</v>
      </c>
      <c r="E2288" s="43"/>
      <c r="F2288" s="230" t="s">
        <v>2435</v>
      </c>
      <c r="G2288" s="43"/>
      <c r="H2288" s="43"/>
      <c r="I2288" s="231"/>
      <c r="J2288" s="43"/>
      <c r="K2288" s="43"/>
      <c r="L2288" s="47"/>
      <c r="M2288" s="232"/>
      <c r="N2288" s="233"/>
      <c r="O2288" s="87"/>
      <c r="P2288" s="87"/>
      <c r="Q2288" s="87"/>
      <c r="R2288" s="87"/>
      <c r="S2288" s="87"/>
      <c r="T2288" s="88"/>
      <c r="U2288" s="41"/>
      <c r="V2288" s="41"/>
      <c r="W2288" s="41"/>
      <c r="X2288" s="41"/>
      <c r="Y2288" s="41"/>
      <c r="Z2288" s="41"/>
      <c r="AA2288" s="41"/>
      <c r="AB2288" s="41"/>
      <c r="AC2288" s="41"/>
      <c r="AD2288" s="41"/>
      <c r="AE2288" s="41"/>
      <c r="AT2288" s="20" t="s">
        <v>159</v>
      </c>
      <c r="AU2288" s="20" t="s">
        <v>81</v>
      </c>
    </row>
    <row r="2289" s="13" customFormat="1">
      <c r="A2289" s="13"/>
      <c r="B2289" s="234"/>
      <c r="C2289" s="235"/>
      <c r="D2289" s="236" t="s">
        <v>161</v>
      </c>
      <c r="E2289" s="237" t="s">
        <v>21</v>
      </c>
      <c r="F2289" s="238" t="s">
        <v>2436</v>
      </c>
      <c r="G2289" s="235"/>
      <c r="H2289" s="237" t="s">
        <v>21</v>
      </c>
      <c r="I2289" s="239"/>
      <c r="J2289" s="235"/>
      <c r="K2289" s="235"/>
      <c r="L2289" s="240"/>
      <c r="M2289" s="241"/>
      <c r="N2289" s="242"/>
      <c r="O2289" s="242"/>
      <c r="P2289" s="242"/>
      <c r="Q2289" s="242"/>
      <c r="R2289" s="242"/>
      <c r="S2289" s="242"/>
      <c r="T2289" s="243"/>
      <c r="U2289" s="13"/>
      <c r="V2289" s="13"/>
      <c r="W2289" s="13"/>
      <c r="X2289" s="13"/>
      <c r="Y2289" s="13"/>
      <c r="Z2289" s="13"/>
      <c r="AA2289" s="13"/>
      <c r="AB2289" s="13"/>
      <c r="AC2289" s="13"/>
      <c r="AD2289" s="13"/>
      <c r="AE2289" s="13"/>
      <c r="AT2289" s="244" t="s">
        <v>161</v>
      </c>
      <c r="AU2289" s="244" t="s">
        <v>81</v>
      </c>
      <c r="AV2289" s="13" t="s">
        <v>77</v>
      </c>
      <c r="AW2289" s="13" t="s">
        <v>34</v>
      </c>
      <c r="AX2289" s="13" t="s">
        <v>73</v>
      </c>
      <c r="AY2289" s="244" t="s">
        <v>149</v>
      </c>
    </row>
    <row r="2290" s="14" customFormat="1">
      <c r="A2290" s="14"/>
      <c r="B2290" s="245"/>
      <c r="C2290" s="246"/>
      <c r="D2290" s="236" t="s">
        <v>161</v>
      </c>
      <c r="E2290" s="247" t="s">
        <v>21</v>
      </c>
      <c r="F2290" s="248" t="s">
        <v>2437</v>
      </c>
      <c r="G2290" s="246"/>
      <c r="H2290" s="249">
        <v>4.3860000000000001</v>
      </c>
      <c r="I2290" s="250"/>
      <c r="J2290" s="246"/>
      <c r="K2290" s="246"/>
      <c r="L2290" s="251"/>
      <c r="M2290" s="252"/>
      <c r="N2290" s="253"/>
      <c r="O2290" s="253"/>
      <c r="P2290" s="253"/>
      <c r="Q2290" s="253"/>
      <c r="R2290" s="253"/>
      <c r="S2290" s="253"/>
      <c r="T2290" s="254"/>
      <c r="U2290" s="14"/>
      <c r="V2290" s="14"/>
      <c r="W2290" s="14"/>
      <c r="X2290" s="14"/>
      <c r="Y2290" s="14"/>
      <c r="Z2290" s="14"/>
      <c r="AA2290" s="14"/>
      <c r="AB2290" s="14"/>
      <c r="AC2290" s="14"/>
      <c r="AD2290" s="14"/>
      <c r="AE2290" s="14"/>
      <c r="AT2290" s="255" t="s">
        <v>161</v>
      </c>
      <c r="AU2290" s="255" t="s">
        <v>81</v>
      </c>
      <c r="AV2290" s="14" t="s">
        <v>81</v>
      </c>
      <c r="AW2290" s="14" t="s">
        <v>34</v>
      </c>
      <c r="AX2290" s="14" t="s">
        <v>73</v>
      </c>
      <c r="AY2290" s="255" t="s">
        <v>149</v>
      </c>
    </row>
    <row r="2291" s="15" customFormat="1">
      <c r="A2291" s="15"/>
      <c r="B2291" s="256"/>
      <c r="C2291" s="257"/>
      <c r="D2291" s="236" t="s">
        <v>161</v>
      </c>
      <c r="E2291" s="258" t="s">
        <v>21</v>
      </c>
      <c r="F2291" s="259" t="s">
        <v>164</v>
      </c>
      <c r="G2291" s="257"/>
      <c r="H2291" s="260">
        <v>4.3860000000000001</v>
      </c>
      <c r="I2291" s="261"/>
      <c r="J2291" s="257"/>
      <c r="K2291" s="257"/>
      <c r="L2291" s="262"/>
      <c r="M2291" s="263"/>
      <c r="N2291" s="264"/>
      <c r="O2291" s="264"/>
      <c r="P2291" s="264"/>
      <c r="Q2291" s="264"/>
      <c r="R2291" s="264"/>
      <c r="S2291" s="264"/>
      <c r="T2291" s="265"/>
      <c r="U2291" s="15"/>
      <c r="V2291" s="15"/>
      <c r="W2291" s="15"/>
      <c r="X2291" s="15"/>
      <c r="Y2291" s="15"/>
      <c r="Z2291" s="15"/>
      <c r="AA2291" s="15"/>
      <c r="AB2291" s="15"/>
      <c r="AC2291" s="15"/>
      <c r="AD2291" s="15"/>
      <c r="AE2291" s="15"/>
      <c r="AT2291" s="266" t="s">
        <v>161</v>
      </c>
      <c r="AU2291" s="266" t="s">
        <v>81</v>
      </c>
      <c r="AV2291" s="15" t="s">
        <v>157</v>
      </c>
      <c r="AW2291" s="15" t="s">
        <v>34</v>
      </c>
      <c r="AX2291" s="15" t="s">
        <v>77</v>
      </c>
      <c r="AY2291" s="266" t="s">
        <v>149</v>
      </c>
    </row>
    <row r="2292" s="2" customFormat="1" ht="33" customHeight="1">
      <c r="A2292" s="41"/>
      <c r="B2292" s="42"/>
      <c r="C2292" s="216" t="s">
        <v>2438</v>
      </c>
      <c r="D2292" s="216" t="s">
        <v>152</v>
      </c>
      <c r="E2292" s="217" t="s">
        <v>2439</v>
      </c>
      <c r="F2292" s="218" t="s">
        <v>349</v>
      </c>
      <c r="G2292" s="219" t="s">
        <v>174</v>
      </c>
      <c r="H2292" s="220">
        <v>33</v>
      </c>
      <c r="I2292" s="221"/>
      <c r="J2292" s="222">
        <f>ROUND(I2292*H2292,2)</f>
        <v>0</v>
      </c>
      <c r="K2292" s="218" t="s">
        <v>156</v>
      </c>
      <c r="L2292" s="47"/>
      <c r="M2292" s="223" t="s">
        <v>21</v>
      </c>
      <c r="N2292" s="224" t="s">
        <v>44</v>
      </c>
      <c r="O2292" s="87"/>
      <c r="P2292" s="225">
        <f>O2292*H2292</f>
        <v>0</v>
      </c>
      <c r="Q2292" s="225">
        <v>0.00083000000000000001</v>
      </c>
      <c r="R2292" s="225">
        <f>Q2292*H2292</f>
        <v>0.027390000000000001</v>
      </c>
      <c r="S2292" s="225">
        <v>0</v>
      </c>
      <c r="T2292" s="226">
        <f>S2292*H2292</f>
        <v>0</v>
      </c>
      <c r="U2292" s="41"/>
      <c r="V2292" s="41"/>
      <c r="W2292" s="41"/>
      <c r="X2292" s="41"/>
      <c r="Y2292" s="41"/>
      <c r="Z2292" s="41"/>
      <c r="AA2292" s="41"/>
      <c r="AB2292" s="41"/>
      <c r="AC2292" s="41"/>
      <c r="AD2292" s="41"/>
      <c r="AE2292" s="41"/>
      <c r="AR2292" s="227" t="s">
        <v>256</v>
      </c>
      <c r="AT2292" s="227" t="s">
        <v>152</v>
      </c>
      <c r="AU2292" s="227" t="s">
        <v>81</v>
      </c>
      <c r="AY2292" s="20" t="s">
        <v>149</v>
      </c>
      <c r="BE2292" s="228">
        <f>IF(N2292="základní",J2292,0)</f>
        <v>0</v>
      </c>
      <c r="BF2292" s="228">
        <f>IF(N2292="snížená",J2292,0)</f>
        <v>0</v>
      </c>
      <c r="BG2292" s="228">
        <f>IF(N2292="zákl. přenesená",J2292,0)</f>
        <v>0</v>
      </c>
      <c r="BH2292" s="228">
        <f>IF(N2292="sníž. přenesená",J2292,0)</f>
        <v>0</v>
      </c>
      <c r="BI2292" s="228">
        <f>IF(N2292="nulová",J2292,0)</f>
        <v>0</v>
      </c>
      <c r="BJ2292" s="20" t="s">
        <v>77</v>
      </c>
      <c r="BK2292" s="228">
        <f>ROUND(I2292*H2292,2)</f>
        <v>0</v>
      </c>
      <c r="BL2292" s="20" t="s">
        <v>256</v>
      </c>
      <c r="BM2292" s="227" t="s">
        <v>350</v>
      </c>
    </row>
    <row r="2293" s="2" customFormat="1">
      <c r="A2293" s="41"/>
      <c r="B2293" s="42"/>
      <c r="C2293" s="43"/>
      <c r="D2293" s="229" t="s">
        <v>159</v>
      </c>
      <c r="E2293" s="43"/>
      <c r="F2293" s="230" t="s">
        <v>2440</v>
      </c>
      <c r="G2293" s="43"/>
      <c r="H2293" s="43"/>
      <c r="I2293" s="231"/>
      <c r="J2293" s="43"/>
      <c r="K2293" s="43"/>
      <c r="L2293" s="47"/>
      <c r="M2293" s="232"/>
      <c r="N2293" s="233"/>
      <c r="O2293" s="87"/>
      <c r="P2293" s="87"/>
      <c r="Q2293" s="87"/>
      <c r="R2293" s="87"/>
      <c r="S2293" s="87"/>
      <c r="T2293" s="88"/>
      <c r="U2293" s="41"/>
      <c r="V2293" s="41"/>
      <c r="W2293" s="41"/>
      <c r="X2293" s="41"/>
      <c r="Y2293" s="41"/>
      <c r="Z2293" s="41"/>
      <c r="AA2293" s="41"/>
      <c r="AB2293" s="41"/>
      <c r="AC2293" s="41"/>
      <c r="AD2293" s="41"/>
      <c r="AE2293" s="41"/>
      <c r="AT2293" s="20" t="s">
        <v>159</v>
      </c>
      <c r="AU2293" s="20" t="s">
        <v>81</v>
      </c>
    </row>
    <row r="2294" s="13" customFormat="1">
      <c r="A2294" s="13"/>
      <c r="B2294" s="234"/>
      <c r="C2294" s="235"/>
      <c r="D2294" s="236" t="s">
        <v>161</v>
      </c>
      <c r="E2294" s="237" t="s">
        <v>21</v>
      </c>
      <c r="F2294" s="238" t="s">
        <v>352</v>
      </c>
      <c r="G2294" s="235"/>
      <c r="H2294" s="237" t="s">
        <v>21</v>
      </c>
      <c r="I2294" s="239"/>
      <c r="J2294" s="235"/>
      <c r="K2294" s="235"/>
      <c r="L2294" s="240"/>
      <c r="M2294" s="241"/>
      <c r="N2294" s="242"/>
      <c r="O2294" s="242"/>
      <c r="P2294" s="242"/>
      <c r="Q2294" s="242"/>
      <c r="R2294" s="242"/>
      <c r="S2294" s="242"/>
      <c r="T2294" s="243"/>
      <c r="U2294" s="13"/>
      <c r="V2294" s="13"/>
      <c r="W2294" s="13"/>
      <c r="X2294" s="13"/>
      <c r="Y2294" s="13"/>
      <c r="Z2294" s="13"/>
      <c r="AA2294" s="13"/>
      <c r="AB2294" s="13"/>
      <c r="AC2294" s="13"/>
      <c r="AD2294" s="13"/>
      <c r="AE2294" s="13"/>
      <c r="AT2294" s="244" t="s">
        <v>161</v>
      </c>
      <c r="AU2294" s="244" t="s">
        <v>81</v>
      </c>
      <c r="AV2294" s="13" t="s">
        <v>77</v>
      </c>
      <c r="AW2294" s="13" t="s">
        <v>34</v>
      </c>
      <c r="AX2294" s="13" t="s">
        <v>73</v>
      </c>
      <c r="AY2294" s="244" t="s">
        <v>149</v>
      </c>
    </row>
    <row r="2295" s="14" customFormat="1">
      <c r="A2295" s="14"/>
      <c r="B2295" s="245"/>
      <c r="C2295" s="246"/>
      <c r="D2295" s="236" t="s">
        <v>161</v>
      </c>
      <c r="E2295" s="247" t="s">
        <v>21</v>
      </c>
      <c r="F2295" s="248" t="s">
        <v>2441</v>
      </c>
      <c r="G2295" s="246"/>
      <c r="H2295" s="249">
        <v>33</v>
      </c>
      <c r="I2295" s="250"/>
      <c r="J2295" s="246"/>
      <c r="K2295" s="246"/>
      <c r="L2295" s="251"/>
      <c r="M2295" s="252"/>
      <c r="N2295" s="253"/>
      <c r="O2295" s="253"/>
      <c r="P2295" s="253"/>
      <c r="Q2295" s="253"/>
      <c r="R2295" s="253"/>
      <c r="S2295" s="253"/>
      <c r="T2295" s="254"/>
      <c r="U2295" s="14"/>
      <c r="V2295" s="14"/>
      <c r="W2295" s="14"/>
      <c r="X2295" s="14"/>
      <c r="Y2295" s="14"/>
      <c r="Z2295" s="14"/>
      <c r="AA2295" s="14"/>
      <c r="AB2295" s="14"/>
      <c r="AC2295" s="14"/>
      <c r="AD2295" s="14"/>
      <c r="AE2295" s="14"/>
      <c r="AT2295" s="255" t="s">
        <v>161</v>
      </c>
      <c r="AU2295" s="255" t="s">
        <v>81</v>
      </c>
      <c r="AV2295" s="14" t="s">
        <v>81</v>
      </c>
      <c r="AW2295" s="14" t="s">
        <v>34</v>
      </c>
      <c r="AX2295" s="14" t="s">
        <v>73</v>
      </c>
      <c r="AY2295" s="255" t="s">
        <v>149</v>
      </c>
    </row>
    <row r="2296" s="15" customFormat="1">
      <c r="A2296" s="15"/>
      <c r="B2296" s="256"/>
      <c r="C2296" s="257"/>
      <c r="D2296" s="236" t="s">
        <v>161</v>
      </c>
      <c r="E2296" s="258" t="s">
        <v>21</v>
      </c>
      <c r="F2296" s="259" t="s">
        <v>164</v>
      </c>
      <c r="G2296" s="257"/>
      <c r="H2296" s="260">
        <v>33</v>
      </c>
      <c r="I2296" s="261"/>
      <c r="J2296" s="257"/>
      <c r="K2296" s="257"/>
      <c r="L2296" s="262"/>
      <c r="M2296" s="263"/>
      <c r="N2296" s="264"/>
      <c r="O2296" s="264"/>
      <c r="P2296" s="264"/>
      <c r="Q2296" s="264"/>
      <c r="R2296" s="264"/>
      <c r="S2296" s="264"/>
      <c r="T2296" s="265"/>
      <c r="U2296" s="15"/>
      <c r="V2296" s="15"/>
      <c r="W2296" s="15"/>
      <c r="X2296" s="15"/>
      <c r="Y2296" s="15"/>
      <c r="Z2296" s="15"/>
      <c r="AA2296" s="15"/>
      <c r="AB2296" s="15"/>
      <c r="AC2296" s="15"/>
      <c r="AD2296" s="15"/>
      <c r="AE2296" s="15"/>
      <c r="AT2296" s="266" t="s">
        <v>161</v>
      </c>
      <c r="AU2296" s="266" t="s">
        <v>81</v>
      </c>
      <c r="AV2296" s="15" t="s">
        <v>157</v>
      </c>
      <c r="AW2296" s="15" t="s">
        <v>34</v>
      </c>
      <c r="AX2296" s="15" t="s">
        <v>77</v>
      </c>
      <c r="AY2296" s="266" t="s">
        <v>149</v>
      </c>
    </row>
    <row r="2297" s="2" customFormat="1" ht="24.15" customHeight="1">
      <c r="A2297" s="41"/>
      <c r="B2297" s="42"/>
      <c r="C2297" s="216" t="s">
        <v>2442</v>
      </c>
      <c r="D2297" s="216" t="s">
        <v>152</v>
      </c>
      <c r="E2297" s="217" t="s">
        <v>2443</v>
      </c>
      <c r="F2297" s="218" t="s">
        <v>2444</v>
      </c>
      <c r="G2297" s="219" t="s">
        <v>174</v>
      </c>
      <c r="H2297" s="220">
        <v>355</v>
      </c>
      <c r="I2297" s="221"/>
      <c r="J2297" s="222">
        <f>ROUND(I2297*H2297,2)</f>
        <v>0</v>
      </c>
      <c r="K2297" s="218" t="s">
        <v>21</v>
      </c>
      <c r="L2297" s="47"/>
      <c r="M2297" s="223" t="s">
        <v>21</v>
      </c>
      <c r="N2297" s="224" t="s">
        <v>44</v>
      </c>
      <c r="O2297" s="87"/>
      <c r="P2297" s="225">
        <f>O2297*H2297</f>
        <v>0</v>
      </c>
      <c r="Q2297" s="225">
        <v>0.0011999999999999999</v>
      </c>
      <c r="R2297" s="225">
        <f>Q2297*H2297</f>
        <v>0.42599999999999999</v>
      </c>
      <c r="S2297" s="225">
        <v>0</v>
      </c>
      <c r="T2297" s="226">
        <f>S2297*H2297</f>
        <v>0</v>
      </c>
      <c r="U2297" s="41"/>
      <c r="V2297" s="41"/>
      <c r="W2297" s="41"/>
      <c r="X2297" s="41"/>
      <c r="Y2297" s="41"/>
      <c r="Z2297" s="41"/>
      <c r="AA2297" s="41"/>
      <c r="AB2297" s="41"/>
      <c r="AC2297" s="41"/>
      <c r="AD2297" s="41"/>
      <c r="AE2297" s="41"/>
      <c r="AR2297" s="227" t="s">
        <v>256</v>
      </c>
      <c r="AT2297" s="227" t="s">
        <v>152</v>
      </c>
      <c r="AU2297" s="227" t="s">
        <v>81</v>
      </c>
      <c r="AY2297" s="20" t="s">
        <v>149</v>
      </c>
      <c r="BE2297" s="228">
        <f>IF(N2297="základní",J2297,0)</f>
        <v>0</v>
      </c>
      <c r="BF2297" s="228">
        <f>IF(N2297="snížená",J2297,0)</f>
        <v>0</v>
      </c>
      <c r="BG2297" s="228">
        <f>IF(N2297="zákl. přenesená",J2297,0)</f>
        <v>0</v>
      </c>
      <c r="BH2297" s="228">
        <f>IF(N2297="sníž. přenesená",J2297,0)</f>
        <v>0</v>
      </c>
      <c r="BI2297" s="228">
        <f>IF(N2297="nulová",J2297,0)</f>
        <v>0</v>
      </c>
      <c r="BJ2297" s="20" t="s">
        <v>77</v>
      </c>
      <c r="BK2297" s="228">
        <f>ROUND(I2297*H2297,2)</f>
        <v>0</v>
      </c>
      <c r="BL2297" s="20" t="s">
        <v>256</v>
      </c>
      <c r="BM2297" s="227" t="s">
        <v>2445</v>
      </c>
    </row>
    <row r="2298" s="13" customFormat="1">
      <c r="A2298" s="13"/>
      <c r="B2298" s="234"/>
      <c r="C2298" s="235"/>
      <c r="D2298" s="236" t="s">
        <v>161</v>
      </c>
      <c r="E2298" s="237" t="s">
        <v>21</v>
      </c>
      <c r="F2298" s="238" t="s">
        <v>2446</v>
      </c>
      <c r="G2298" s="235"/>
      <c r="H2298" s="237" t="s">
        <v>21</v>
      </c>
      <c r="I2298" s="239"/>
      <c r="J2298" s="235"/>
      <c r="K2298" s="235"/>
      <c r="L2298" s="240"/>
      <c r="M2298" s="241"/>
      <c r="N2298" s="242"/>
      <c r="O2298" s="242"/>
      <c r="P2298" s="242"/>
      <c r="Q2298" s="242"/>
      <c r="R2298" s="242"/>
      <c r="S2298" s="242"/>
      <c r="T2298" s="243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T2298" s="244" t="s">
        <v>161</v>
      </c>
      <c r="AU2298" s="244" t="s">
        <v>81</v>
      </c>
      <c r="AV2298" s="13" t="s">
        <v>77</v>
      </c>
      <c r="AW2298" s="13" t="s">
        <v>34</v>
      </c>
      <c r="AX2298" s="13" t="s">
        <v>73</v>
      </c>
      <c r="AY2298" s="244" t="s">
        <v>149</v>
      </c>
    </row>
    <row r="2299" s="14" customFormat="1">
      <c r="A2299" s="14"/>
      <c r="B2299" s="245"/>
      <c r="C2299" s="246"/>
      <c r="D2299" s="236" t="s">
        <v>161</v>
      </c>
      <c r="E2299" s="247" t="s">
        <v>21</v>
      </c>
      <c r="F2299" s="248" t="s">
        <v>2447</v>
      </c>
      <c r="G2299" s="246"/>
      <c r="H2299" s="249">
        <v>355</v>
      </c>
      <c r="I2299" s="250"/>
      <c r="J2299" s="246"/>
      <c r="K2299" s="246"/>
      <c r="L2299" s="251"/>
      <c r="M2299" s="252"/>
      <c r="N2299" s="253"/>
      <c r="O2299" s="253"/>
      <c r="P2299" s="253"/>
      <c r="Q2299" s="253"/>
      <c r="R2299" s="253"/>
      <c r="S2299" s="253"/>
      <c r="T2299" s="254"/>
      <c r="U2299" s="14"/>
      <c r="V2299" s="14"/>
      <c r="W2299" s="14"/>
      <c r="X2299" s="14"/>
      <c r="Y2299" s="14"/>
      <c r="Z2299" s="14"/>
      <c r="AA2299" s="14"/>
      <c r="AB2299" s="14"/>
      <c r="AC2299" s="14"/>
      <c r="AD2299" s="14"/>
      <c r="AE2299" s="14"/>
      <c r="AT2299" s="255" t="s">
        <v>161</v>
      </c>
      <c r="AU2299" s="255" t="s">
        <v>81</v>
      </c>
      <c r="AV2299" s="14" t="s">
        <v>81</v>
      </c>
      <c r="AW2299" s="14" t="s">
        <v>34</v>
      </c>
      <c r="AX2299" s="14" t="s">
        <v>73</v>
      </c>
      <c r="AY2299" s="255" t="s">
        <v>149</v>
      </c>
    </row>
    <row r="2300" s="15" customFormat="1">
      <c r="A2300" s="15"/>
      <c r="B2300" s="256"/>
      <c r="C2300" s="257"/>
      <c r="D2300" s="236" t="s">
        <v>161</v>
      </c>
      <c r="E2300" s="258" t="s">
        <v>21</v>
      </c>
      <c r="F2300" s="259" t="s">
        <v>164</v>
      </c>
      <c r="G2300" s="257"/>
      <c r="H2300" s="260">
        <v>355</v>
      </c>
      <c r="I2300" s="261"/>
      <c r="J2300" s="257"/>
      <c r="K2300" s="257"/>
      <c r="L2300" s="262"/>
      <c r="M2300" s="263"/>
      <c r="N2300" s="264"/>
      <c r="O2300" s="264"/>
      <c r="P2300" s="264"/>
      <c r="Q2300" s="264"/>
      <c r="R2300" s="264"/>
      <c r="S2300" s="264"/>
      <c r="T2300" s="265"/>
      <c r="U2300" s="15"/>
      <c r="V2300" s="15"/>
      <c r="W2300" s="15"/>
      <c r="X2300" s="15"/>
      <c r="Y2300" s="15"/>
      <c r="Z2300" s="15"/>
      <c r="AA2300" s="15"/>
      <c r="AB2300" s="15"/>
      <c r="AC2300" s="15"/>
      <c r="AD2300" s="15"/>
      <c r="AE2300" s="15"/>
      <c r="AT2300" s="266" t="s">
        <v>161</v>
      </c>
      <c r="AU2300" s="266" t="s">
        <v>81</v>
      </c>
      <c r="AV2300" s="15" t="s">
        <v>157</v>
      </c>
      <c r="AW2300" s="15" t="s">
        <v>34</v>
      </c>
      <c r="AX2300" s="15" t="s">
        <v>77</v>
      </c>
      <c r="AY2300" s="266" t="s">
        <v>149</v>
      </c>
    </row>
    <row r="2301" s="2" customFormat="1" ht="33" customHeight="1">
      <c r="A2301" s="41"/>
      <c r="B2301" s="42"/>
      <c r="C2301" s="216" t="s">
        <v>2448</v>
      </c>
      <c r="D2301" s="216" t="s">
        <v>152</v>
      </c>
      <c r="E2301" s="217" t="s">
        <v>348</v>
      </c>
      <c r="F2301" s="218" t="s">
        <v>349</v>
      </c>
      <c r="G2301" s="219" t="s">
        <v>174</v>
      </c>
      <c r="H2301" s="220">
        <v>5.7999999999999998</v>
      </c>
      <c r="I2301" s="221"/>
      <c r="J2301" s="222">
        <f>ROUND(I2301*H2301,2)</f>
        <v>0</v>
      </c>
      <c r="K2301" s="218" t="s">
        <v>156</v>
      </c>
      <c r="L2301" s="47"/>
      <c r="M2301" s="223" t="s">
        <v>21</v>
      </c>
      <c r="N2301" s="224" t="s">
        <v>44</v>
      </c>
      <c r="O2301" s="87"/>
      <c r="P2301" s="225">
        <f>O2301*H2301</f>
        <v>0</v>
      </c>
      <c r="Q2301" s="225">
        <v>0.00083000000000000001</v>
      </c>
      <c r="R2301" s="225">
        <f>Q2301*H2301</f>
        <v>0.0048139999999999997</v>
      </c>
      <c r="S2301" s="225">
        <v>0</v>
      </c>
      <c r="T2301" s="226">
        <f>S2301*H2301</f>
        <v>0</v>
      </c>
      <c r="U2301" s="41"/>
      <c r="V2301" s="41"/>
      <c r="W2301" s="41"/>
      <c r="X2301" s="41"/>
      <c r="Y2301" s="41"/>
      <c r="Z2301" s="41"/>
      <c r="AA2301" s="41"/>
      <c r="AB2301" s="41"/>
      <c r="AC2301" s="41"/>
      <c r="AD2301" s="41"/>
      <c r="AE2301" s="41"/>
      <c r="AR2301" s="227" t="s">
        <v>256</v>
      </c>
      <c r="AT2301" s="227" t="s">
        <v>152</v>
      </c>
      <c r="AU2301" s="227" t="s">
        <v>81</v>
      </c>
      <c r="AY2301" s="20" t="s">
        <v>149</v>
      </c>
      <c r="BE2301" s="228">
        <f>IF(N2301="základní",J2301,0)</f>
        <v>0</v>
      </c>
      <c r="BF2301" s="228">
        <f>IF(N2301="snížená",J2301,0)</f>
        <v>0</v>
      </c>
      <c r="BG2301" s="228">
        <f>IF(N2301="zákl. přenesená",J2301,0)</f>
        <v>0</v>
      </c>
      <c r="BH2301" s="228">
        <f>IF(N2301="sníž. přenesená",J2301,0)</f>
        <v>0</v>
      </c>
      <c r="BI2301" s="228">
        <f>IF(N2301="nulová",J2301,0)</f>
        <v>0</v>
      </c>
      <c r="BJ2301" s="20" t="s">
        <v>77</v>
      </c>
      <c r="BK2301" s="228">
        <f>ROUND(I2301*H2301,2)</f>
        <v>0</v>
      </c>
      <c r="BL2301" s="20" t="s">
        <v>256</v>
      </c>
      <c r="BM2301" s="227" t="s">
        <v>2449</v>
      </c>
    </row>
    <row r="2302" s="2" customFormat="1">
      <c r="A2302" s="41"/>
      <c r="B2302" s="42"/>
      <c r="C2302" s="43"/>
      <c r="D2302" s="229" t="s">
        <v>159</v>
      </c>
      <c r="E2302" s="43"/>
      <c r="F2302" s="230" t="s">
        <v>351</v>
      </c>
      <c r="G2302" s="43"/>
      <c r="H2302" s="43"/>
      <c r="I2302" s="231"/>
      <c r="J2302" s="43"/>
      <c r="K2302" s="43"/>
      <c r="L2302" s="47"/>
      <c r="M2302" s="232"/>
      <c r="N2302" s="233"/>
      <c r="O2302" s="87"/>
      <c r="P2302" s="87"/>
      <c r="Q2302" s="87"/>
      <c r="R2302" s="87"/>
      <c r="S2302" s="87"/>
      <c r="T2302" s="88"/>
      <c r="U2302" s="41"/>
      <c r="V2302" s="41"/>
      <c r="W2302" s="41"/>
      <c r="X2302" s="41"/>
      <c r="Y2302" s="41"/>
      <c r="Z2302" s="41"/>
      <c r="AA2302" s="41"/>
      <c r="AB2302" s="41"/>
      <c r="AC2302" s="41"/>
      <c r="AD2302" s="41"/>
      <c r="AE2302" s="41"/>
      <c r="AT2302" s="20" t="s">
        <v>159</v>
      </c>
      <c r="AU2302" s="20" t="s">
        <v>81</v>
      </c>
    </row>
    <row r="2303" s="13" customFormat="1">
      <c r="A2303" s="13"/>
      <c r="B2303" s="234"/>
      <c r="C2303" s="235"/>
      <c r="D2303" s="236" t="s">
        <v>161</v>
      </c>
      <c r="E2303" s="237" t="s">
        <v>21</v>
      </c>
      <c r="F2303" s="238" t="s">
        <v>2450</v>
      </c>
      <c r="G2303" s="235"/>
      <c r="H2303" s="237" t="s">
        <v>21</v>
      </c>
      <c r="I2303" s="239"/>
      <c r="J2303" s="235"/>
      <c r="K2303" s="235"/>
      <c r="L2303" s="240"/>
      <c r="M2303" s="241"/>
      <c r="N2303" s="242"/>
      <c r="O2303" s="242"/>
      <c r="P2303" s="242"/>
      <c r="Q2303" s="242"/>
      <c r="R2303" s="242"/>
      <c r="S2303" s="242"/>
      <c r="T2303" s="243"/>
      <c r="U2303" s="13"/>
      <c r="V2303" s="13"/>
      <c r="W2303" s="13"/>
      <c r="X2303" s="13"/>
      <c r="Y2303" s="13"/>
      <c r="Z2303" s="13"/>
      <c r="AA2303" s="13"/>
      <c r="AB2303" s="13"/>
      <c r="AC2303" s="13"/>
      <c r="AD2303" s="13"/>
      <c r="AE2303" s="13"/>
      <c r="AT2303" s="244" t="s">
        <v>161</v>
      </c>
      <c r="AU2303" s="244" t="s">
        <v>81</v>
      </c>
      <c r="AV2303" s="13" t="s">
        <v>77</v>
      </c>
      <c r="AW2303" s="13" t="s">
        <v>34</v>
      </c>
      <c r="AX2303" s="13" t="s">
        <v>73</v>
      </c>
      <c r="AY2303" s="244" t="s">
        <v>149</v>
      </c>
    </row>
    <row r="2304" s="14" customFormat="1">
      <c r="A2304" s="14"/>
      <c r="B2304" s="245"/>
      <c r="C2304" s="246"/>
      <c r="D2304" s="236" t="s">
        <v>161</v>
      </c>
      <c r="E2304" s="247" t="s">
        <v>21</v>
      </c>
      <c r="F2304" s="248" t="s">
        <v>2451</v>
      </c>
      <c r="G2304" s="246"/>
      <c r="H2304" s="249">
        <v>9</v>
      </c>
      <c r="I2304" s="250"/>
      <c r="J2304" s="246"/>
      <c r="K2304" s="246"/>
      <c r="L2304" s="251"/>
      <c r="M2304" s="252"/>
      <c r="N2304" s="253"/>
      <c r="O2304" s="253"/>
      <c r="P2304" s="253"/>
      <c r="Q2304" s="253"/>
      <c r="R2304" s="253"/>
      <c r="S2304" s="253"/>
      <c r="T2304" s="254"/>
      <c r="U2304" s="14"/>
      <c r="V2304" s="14"/>
      <c r="W2304" s="14"/>
      <c r="X2304" s="14"/>
      <c r="Y2304" s="14"/>
      <c r="Z2304" s="14"/>
      <c r="AA2304" s="14"/>
      <c r="AB2304" s="14"/>
      <c r="AC2304" s="14"/>
      <c r="AD2304" s="14"/>
      <c r="AE2304" s="14"/>
      <c r="AT2304" s="255" t="s">
        <v>161</v>
      </c>
      <c r="AU2304" s="255" t="s">
        <v>81</v>
      </c>
      <c r="AV2304" s="14" t="s">
        <v>81</v>
      </c>
      <c r="AW2304" s="14" t="s">
        <v>34</v>
      </c>
      <c r="AX2304" s="14" t="s">
        <v>73</v>
      </c>
      <c r="AY2304" s="255" t="s">
        <v>149</v>
      </c>
    </row>
    <row r="2305" s="13" customFormat="1">
      <c r="A2305" s="13"/>
      <c r="B2305" s="234"/>
      <c r="C2305" s="235"/>
      <c r="D2305" s="236" t="s">
        <v>161</v>
      </c>
      <c r="E2305" s="237" t="s">
        <v>21</v>
      </c>
      <c r="F2305" s="238" t="s">
        <v>1158</v>
      </c>
      <c r="G2305" s="235"/>
      <c r="H2305" s="237" t="s">
        <v>21</v>
      </c>
      <c r="I2305" s="239"/>
      <c r="J2305" s="235"/>
      <c r="K2305" s="235"/>
      <c r="L2305" s="240"/>
      <c r="M2305" s="241"/>
      <c r="N2305" s="242"/>
      <c r="O2305" s="242"/>
      <c r="P2305" s="242"/>
      <c r="Q2305" s="242"/>
      <c r="R2305" s="242"/>
      <c r="S2305" s="242"/>
      <c r="T2305" s="243"/>
      <c r="U2305" s="13"/>
      <c r="V2305" s="13"/>
      <c r="W2305" s="13"/>
      <c r="X2305" s="13"/>
      <c r="Y2305" s="13"/>
      <c r="Z2305" s="13"/>
      <c r="AA2305" s="13"/>
      <c r="AB2305" s="13"/>
      <c r="AC2305" s="13"/>
      <c r="AD2305" s="13"/>
      <c r="AE2305" s="13"/>
      <c r="AT2305" s="244" t="s">
        <v>161</v>
      </c>
      <c r="AU2305" s="244" t="s">
        <v>81</v>
      </c>
      <c r="AV2305" s="13" t="s">
        <v>77</v>
      </c>
      <c r="AW2305" s="13" t="s">
        <v>34</v>
      </c>
      <c r="AX2305" s="13" t="s">
        <v>73</v>
      </c>
      <c r="AY2305" s="244" t="s">
        <v>149</v>
      </c>
    </row>
    <row r="2306" s="14" customFormat="1">
      <c r="A2306" s="14"/>
      <c r="B2306" s="245"/>
      <c r="C2306" s="246"/>
      <c r="D2306" s="236" t="s">
        <v>161</v>
      </c>
      <c r="E2306" s="247" t="s">
        <v>21</v>
      </c>
      <c r="F2306" s="248" t="s">
        <v>2381</v>
      </c>
      <c r="G2306" s="246"/>
      <c r="H2306" s="249">
        <v>-3.2000000000000002</v>
      </c>
      <c r="I2306" s="250"/>
      <c r="J2306" s="246"/>
      <c r="K2306" s="246"/>
      <c r="L2306" s="251"/>
      <c r="M2306" s="252"/>
      <c r="N2306" s="253"/>
      <c r="O2306" s="253"/>
      <c r="P2306" s="253"/>
      <c r="Q2306" s="253"/>
      <c r="R2306" s="253"/>
      <c r="S2306" s="253"/>
      <c r="T2306" s="254"/>
      <c r="U2306" s="14"/>
      <c r="V2306" s="14"/>
      <c r="W2306" s="14"/>
      <c r="X2306" s="14"/>
      <c r="Y2306" s="14"/>
      <c r="Z2306" s="14"/>
      <c r="AA2306" s="14"/>
      <c r="AB2306" s="14"/>
      <c r="AC2306" s="14"/>
      <c r="AD2306" s="14"/>
      <c r="AE2306" s="14"/>
      <c r="AT2306" s="255" t="s">
        <v>161</v>
      </c>
      <c r="AU2306" s="255" t="s">
        <v>81</v>
      </c>
      <c r="AV2306" s="14" t="s">
        <v>81</v>
      </c>
      <c r="AW2306" s="14" t="s">
        <v>34</v>
      </c>
      <c r="AX2306" s="14" t="s">
        <v>73</v>
      </c>
      <c r="AY2306" s="255" t="s">
        <v>149</v>
      </c>
    </row>
    <row r="2307" s="15" customFormat="1">
      <c r="A2307" s="15"/>
      <c r="B2307" s="256"/>
      <c r="C2307" s="257"/>
      <c r="D2307" s="236" t="s">
        <v>161</v>
      </c>
      <c r="E2307" s="258" t="s">
        <v>21</v>
      </c>
      <c r="F2307" s="259" t="s">
        <v>164</v>
      </c>
      <c r="G2307" s="257"/>
      <c r="H2307" s="260">
        <v>5.7999999999999998</v>
      </c>
      <c r="I2307" s="261"/>
      <c r="J2307" s="257"/>
      <c r="K2307" s="257"/>
      <c r="L2307" s="262"/>
      <c r="M2307" s="263"/>
      <c r="N2307" s="264"/>
      <c r="O2307" s="264"/>
      <c r="P2307" s="264"/>
      <c r="Q2307" s="264"/>
      <c r="R2307" s="264"/>
      <c r="S2307" s="264"/>
      <c r="T2307" s="265"/>
      <c r="U2307" s="15"/>
      <c r="V2307" s="15"/>
      <c r="W2307" s="15"/>
      <c r="X2307" s="15"/>
      <c r="Y2307" s="15"/>
      <c r="Z2307" s="15"/>
      <c r="AA2307" s="15"/>
      <c r="AB2307" s="15"/>
      <c r="AC2307" s="15"/>
      <c r="AD2307" s="15"/>
      <c r="AE2307" s="15"/>
      <c r="AT2307" s="266" t="s">
        <v>161</v>
      </c>
      <c r="AU2307" s="266" t="s">
        <v>81</v>
      </c>
      <c r="AV2307" s="15" t="s">
        <v>157</v>
      </c>
      <c r="AW2307" s="15" t="s">
        <v>34</v>
      </c>
      <c r="AX2307" s="15" t="s">
        <v>77</v>
      </c>
      <c r="AY2307" s="266" t="s">
        <v>149</v>
      </c>
    </row>
    <row r="2308" s="2" customFormat="1" ht="37.8" customHeight="1">
      <c r="A2308" s="41"/>
      <c r="B2308" s="42"/>
      <c r="C2308" s="216" t="s">
        <v>2452</v>
      </c>
      <c r="D2308" s="216" t="s">
        <v>152</v>
      </c>
      <c r="E2308" s="217" t="s">
        <v>2453</v>
      </c>
      <c r="F2308" s="218" t="s">
        <v>2454</v>
      </c>
      <c r="G2308" s="219" t="s">
        <v>174</v>
      </c>
      <c r="H2308" s="220">
        <v>2.5</v>
      </c>
      <c r="I2308" s="221"/>
      <c r="J2308" s="222">
        <f>ROUND(I2308*H2308,2)</f>
        <v>0</v>
      </c>
      <c r="K2308" s="218" t="s">
        <v>156</v>
      </c>
      <c r="L2308" s="47"/>
      <c r="M2308" s="223" t="s">
        <v>21</v>
      </c>
      <c r="N2308" s="224" t="s">
        <v>44</v>
      </c>
      <c r="O2308" s="87"/>
      <c r="P2308" s="225">
        <f>O2308*H2308</f>
        <v>0</v>
      </c>
      <c r="Q2308" s="225">
        <v>0.0010200000000000001</v>
      </c>
      <c r="R2308" s="225">
        <f>Q2308*H2308</f>
        <v>0.0025500000000000002</v>
      </c>
      <c r="S2308" s="225">
        <v>0</v>
      </c>
      <c r="T2308" s="226">
        <f>S2308*H2308</f>
        <v>0</v>
      </c>
      <c r="U2308" s="41"/>
      <c r="V2308" s="41"/>
      <c r="W2308" s="41"/>
      <c r="X2308" s="41"/>
      <c r="Y2308" s="41"/>
      <c r="Z2308" s="41"/>
      <c r="AA2308" s="41"/>
      <c r="AB2308" s="41"/>
      <c r="AC2308" s="41"/>
      <c r="AD2308" s="41"/>
      <c r="AE2308" s="41"/>
      <c r="AR2308" s="227" t="s">
        <v>256</v>
      </c>
      <c r="AT2308" s="227" t="s">
        <v>152</v>
      </c>
      <c r="AU2308" s="227" t="s">
        <v>81</v>
      </c>
      <c r="AY2308" s="20" t="s">
        <v>149</v>
      </c>
      <c r="BE2308" s="228">
        <f>IF(N2308="základní",J2308,0)</f>
        <v>0</v>
      </c>
      <c r="BF2308" s="228">
        <f>IF(N2308="snížená",J2308,0)</f>
        <v>0</v>
      </c>
      <c r="BG2308" s="228">
        <f>IF(N2308="zákl. přenesená",J2308,0)</f>
        <v>0</v>
      </c>
      <c r="BH2308" s="228">
        <f>IF(N2308="sníž. přenesená",J2308,0)</f>
        <v>0</v>
      </c>
      <c r="BI2308" s="228">
        <f>IF(N2308="nulová",J2308,0)</f>
        <v>0</v>
      </c>
      <c r="BJ2308" s="20" t="s">
        <v>77</v>
      </c>
      <c r="BK2308" s="228">
        <f>ROUND(I2308*H2308,2)</f>
        <v>0</v>
      </c>
      <c r="BL2308" s="20" t="s">
        <v>256</v>
      </c>
      <c r="BM2308" s="227" t="s">
        <v>2455</v>
      </c>
    </row>
    <row r="2309" s="2" customFormat="1">
      <c r="A2309" s="41"/>
      <c r="B2309" s="42"/>
      <c r="C2309" s="43"/>
      <c r="D2309" s="229" t="s">
        <v>159</v>
      </c>
      <c r="E2309" s="43"/>
      <c r="F2309" s="230" t="s">
        <v>2456</v>
      </c>
      <c r="G2309" s="43"/>
      <c r="H2309" s="43"/>
      <c r="I2309" s="231"/>
      <c r="J2309" s="43"/>
      <c r="K2309" s="43"/>
      <c r="L2309" s="47"/>
      <c r="M2309" s="232"/>
      <c r="N2309" s="233"/>
      <c r="O2309" s="87"/>
      <c r="P2309" s="87"/>
      <c r="Q2309" s="87"/>
      <c r="R2309" s="87"/>
      <c r="S2309" s="87"/>
      <c r="T2309" s="88"/>
      <c r="U2309" s="41"/>
      <c r="V2309" s="41"/>
      <c r="W2309" s="41"/>
      <c r="X2309" s="41"/>
      <c r="Y2309" s="41"/>
      <c r="Z2309" s="41"/>
      <c r="AA2309" s="41"/>
      <c r="AB2309" s="41"/>
      <c r="AC2309" s="41"/>
      <c r="AD2309" s="41"/>
      <c r="AE2309" s="41"/>
      <c r="AT2309" s="20" t="s">
        <v>159</v>
      </c>
      <c r="AU2309" s="20" t="s">
        <v>81</v>
      </c>
    </row>
    <row r="2310" s="13" customFormat="1">
      <c r="A2310" s="13"/>
      <c r="B2310" s="234"/>
      <c r="C2310" s="235"/>
      <c r="D2310" s="236" t="s">
        <v>161</v>
      </c>
      <c r="E2310" s="237" t="s">
        <v>21</v>
      </c>
      <c r="F2310" s="238" t="s">
        <v>2457</v>
      </c>
      <c r="G2310" s="235"/>
      <c r="H2310" s="237" t="s">
        <v>21</v>
      </c>
      <c r="I2310" s="239"/>
      <c r="J2310" s="235"/>
      <c r="K2310" s="235"/>
      <c r="L2310" s="240"/>
      <c r="M2310" s="241"/>
      <c r="N2310" s="242"/>
      <c r="O2310" s="242"/>
      <c r="P2310" s="242"/>
      <c r="Q2310" s="242"/>
      <c r="R2310" s="242"/>
      <c r="S2310" s="242"/>
      <c r="T2310" s="243"/>
      <c r="U2310" s="13"/>
      <c r="V2310" s="13"/>
      <c r="W2310" s="13"/>
      <c r="X2310" s="13"/>
      <c r="Y2310" s="13"/>
      <c r="Z2310" s="13"/>
      <c r="AA2310" s="13"/>
      <c r="AB2310" s="13"/>
      <c r="AC2310" s="13"/>
      <c r="AD2310" s="13"/>
      <c r="AE2310" s="13"/>
      <c r="AT2310" s="244" t="s">
        <v>161</v>
      </c>
      <c r="AU2310" s="244" t="s">
        <v>81</v>
      </c>
      <c r="AV2310" s="13" t="s">
        <v>77</v>
      </c>
      <c r="AW2310" s="13" t="s">
        <v>34</v>
      </c>
      <c r="AX2310" s="13" t="s">
        <v>73</v>
      </c>
      <c r="AY2310" s="244" t="s">
        <v>149</v>
      </c>
    </row>
    <row r="2311" s="14" customFormat="1">
      <c r="A2311" s="14"/>
      <c r="B2311" s="245"/>
      <c r="C2311" s="246"/>
      <c r="D2311" s="236" t="s">
        <v>161</v>
      </c>
      <c r="E2311" s="247" t="s">
        <v>21</v>
      </c>
      <c r="F2311" s="248" t="s">
        <v>2458</v>
      </c>
      <c r="G2311" s="246"/>
      <c r="H2311" s="249">
        <v>2.5</v>
      </c>
      <c r="I2311" s="250"/>
      <c r="J2311" s="246"/>
      <c r="K2311" s="246"/>
      <c r="L2311" s="251"/>
      <c r="M2311" s="252"/>
      <c r="N2311" s="253"/>
      <c r="O2311" s="253"/>
      <c r="P2311" s="253"/>
      <c r="Q2311" s="253"/>
      <c r="R2311" s="253"/>
      <c r="S2311" s="253"/>
      <c r="T2311" s="254"/>
      <c r="U2311" s="14"/>
      <c r="V2311" s="14"/>
      <c r="W2311" s="14"/>
      <c r="X2311" s="14"/>
      <c r="Y2311" s="14"/>
      <c r="Z2311" s="14"/>
      <c r="AA2311" s="14"/>
      <c r="AB2311" s="14"/>
      <c r="AC2311" s="14"/>
      <c r="AD2311" s="14"/>
      <c r="AE2311" s="14"/>
      <c r="AT2311" s="255" t="s">
        <v>161</v>
      </c>
      <c r="AU2311" s="255" t="s">
        <v>81</v>
      </c>
      <c r="AV2311" s="14" t="s">
        <v>81</v>
      </c>
      <c r="AW2311" s="14" t="s">
        <v>34</v>
      </c>
      <c r="AX2311" s="14" t="s">
        <v>73</v>
      </c>
      <c r="AY2311" s="255" t="s">
        <v>149</v>
      </c>
    </row>
    <row r="2312" s="15" customFormat="1">
      <c r="A2312" s="15"/>
      <c r="B2312" s="256"/>
      <c r="C2312" s="257"/>
      <c r="D2312" s="236" t="s">
        <v>161</v>
      </c>
      <c r="E2312" s="258" t="s">
        <v>21</v>
      </c>
      <c r="F2312" s="259" t="s">
        <v>164</v>
      </c>
      <c r="G2312" s="257"/>
      <c r="H2312" s="260">
        <v>2.5</v>
      </c>
      <c r="I2312" s="261"/>
      <c r="J2312" s="257"/>
      <c r="K2312" s="257"/>
      <c r="L2312" s="262"/>
      <c r="M2312" s="263"/>
      <c r="N2312" s="264"/>
      <c r="O2312" s="264"/>
      <c r="P2312" s="264"/>
      <c r="Q2312" s="264"/>
      <c r="R2312" s="264"/>
      <c r="S2312" s="264"/>
      <c r="T2312" s="265"/>
      <c r="U2312" s="15"/>
      <c r="V2312" s="15"/>
      <c r="W2312" s="15"/>
      <c r="X2312" s="15"/>
      <c r="Y2312" s="15"/>
      <c r="Z2312" s="15"/>
      <c r="AA2312" s="15"/>
      <c r="AB2312" s="15"/>
      <c r="AC2312" s="15"/>
      <c r="AD2312" s="15"/>
      <c r="AE2312" s="15"/>
      <c r="AT2312" s="266" t="s">
        <v>161</v>
      </c>
      <c r="AU2312" s="266" t="s">
        <v>81</v>
      </c>
      <c r="AV2312" s="15" t="s">
        <v>157</v>
      </c>
      <c r="AW2312" s="15" t="s">
        <v>34</v>
      </c>
      <c r="AX2312" s="15" t="s">
        <v>77</v>
      </c>
      <c r="AY2312" s="266" t="s">
        <v>149</v>
      </c>
    </row>
    <row r="2313" s="2" customFormat="1" ht="37.8" customHeight="1">
      <c r="A2313" s="41"/>
      <c r="B2313" s="42"/>
      <c r="C2313" s="216" t="s">
        <v>2459</v>
      </c>
      <c r="D2313" s="216" t="s">
        <v>152</v>
      </c>
      <c r="E2313" s="217" t="s">
        <v>2460</v>
      </c>
      <c r="F2313" s="218" t="s">
        <v>2461</v>
      </c>
      <c r="G2313" s="219" t="s">
        <v>174</v>
      </c>
      <c r="H2313" s="220">
        <v>28.100000000000001</v>
      </c>
      <c r="I2313" s="221"/>
      <c r="J2313" s="222">
        <f>ROUND(I2313*H2313,2)</f>
        <v>0</v>
      </c>
      <c r="K2313" s="218" t="s">
        <v>156</v>
      </c>
      <c r="L2313" s="47"/>
      <c r="M2313" s="223" t="s">
        <v>21</v>
      </c>
      <c r="N2313" s="224" t="s">
        <v>44</v>
      </c>
      <c r="O2313" s="87"/>
      <c r="P2313" s="225">
        <f>O2313*H2313</f>
        <v>0</v>
      </c>
      <c r="Q2313" s="225">
        <v>0.00125</v>
      </c>
      <c r="R2313" s="225">
        <f>Q2313*H2313</f>
        <v>0.035125000000000003</v>
      </c>
      <c r="S2313" s="225">
        <v>0</v>
      </c>
      <c r="T2313" s="226">
        <f>S2313*H2313</f>
        <v>0</v>
      </c>
      <c r="U2313" s="41"/>
      <c r="V2313" s="41"/>
      <c r="W2313" s="41"/>
      <c r="X2313" s="41"/>
      <c r="Y2313" s="41"/>
      <c r="Z2313" s="41"/>
      <c r="AA2313" s="41"/>
      <c r="AB2313" s="41"/>
      <c r="AC2313" s="41"/>
      <c r="AD2313" s="41"/>
      <c r="AE2313" s="41"/>
      <c r="AR2313" s="227" t="s">
        <v>256</v>
      </c>
      <c r="AT2313" s="227" t="s">
        <v>152</v>
      </c>
      <c r="AU2313" s="227" t="s">
        <v>81</v>
      </c>
      <c r="AY2313" s="20" t="s">
        <v>149</v>
      </c>
      <c r="BE2313" s="228">
        <f>IF(N2313="základní",J2313,0)</f>
        <v>0</v>
      </c>
      <c r="BF2313" s="228">
        <f>IF(N2313="snížená",J2313,0)</f>
        <v>0</v>
      </c>
      <c r="BG2313" s="228">
        <f>IF(N2313="zákl. přenesená",J2313,0)</f>
        <v>0</v>
      </c>
      <c r="BH2313" s="228">
        <f>IF(N2313="sníž. přenesená",J2313,0)</f>
        <v>0</v>
      </c>
      <c r="BI2313" s="228">
        <f>IF(N2313="nulová",J2313,0)</f>
        <v>0</v>
      </c>
      <c r="BJ2313" s="20" t="s">
        <v>77</v>
      </c>
      <c r="BK2313" s="228">
        <f>ROUND(I2313*H2313,2)</f>
        <v>0</v>
      </c>
      <c r="BL2313" s="20" t="s">
        <v>256</v>
      </c>
      <c r="BM2313" s="227" t="s">
        <v>2462</v>
      </c>
    </row>
    <row r="2314" s="2" customFormat="1">
      <c r="A2314" s="41"/>
      <c r="B2314" s="42"/>
      <c r="C2314" s="43"/>
      <c r="D2314" s="229" t="s">
        <v>159</v>
      </c>
      <c r="E2314" s="43"/>
      <c r="F2314" s="230" t="s">
        <v>2463</v>
      </c>
      <c r="G2314" s="43"/>
      <c r="H2314" s="43"/>
      <c r="I2314" s="231"/>
      <c r="J2314" s="43"/>
      <c r="K2314" s="43"/>
      <c r="L2314" s="47"/>
      <c r="M2314" s="232"/>
      <c r="N2314" s="233"/>
      <c r="O2314" s="87"/>
      <c r="P2314" s="87"/>
      <c r="Q2314" s="87"/>
      <c r="R2314" s="87"/>
      <c r="S2314" s="87"/>
      <c r="T2314" s="88"/>
      <c r="U2314" s="41"/>
      <c r="V2314" s="41"/>
      <c r="W2314" s="41"/>
      <c r="X2314" s="41"/>
      <c r="Y2314" s="41"/>
      <c r="Z2314" s="41"/>
      <c r="AA2314" s="41"/>
      <c r="AB2314" s="41"/>
      <c r="AC2314" s="41"/>
      <c r="AD2314" s="41"/>
      <c r="AE2314" s="41"/>
      <c r="AT2314" s="20" t="s">
        <v>159</v>
      </c>
      <c r="AU2314" s="20" t="s">
        <v>81</v>
      </c>
    </row>
    <row r="2315" s="13" customFormat="1">
      <c r="A2315" s="13"/>
      <c r="B2315" s="234"/>
      <c r="C2315" s="235"/>
      <c r="D2315" s="236" t="s">
        <v>161</v>
      </c>
      <c r="E2315" s="237" t="s">
        <v>21</v>
      </c>
      <c r="F2315" s="238" t="s">
        <v>2464</v>
      </c>
      <c r="G2315" s="235"/>
      <c r="H2315" s="237" t="s">
        <v>21</v>
      </c>
      <c r="I2315" s="239"/>
      <c r="J2315" s="235"/>
      <c r="K2315" s="235"/>
      <c r="L2315" s="240"/>
      <c r="M2315" s="241"/>
      <c r="N2315" s="242"/>
      <c r="O2315" s="242"/>
      <c r="P2315" s="242"/>
      <c r="Q2315" s="242"/>
      <c r="R2315" s="242"/>
      <c r="S2315" s="242"/>
      <c r="T2315" s="243"/>
      <c r="U2315" s="13"/>
      <c r="V2315" s="13"/>
      <c r="W2315" s="13"/>
      <c r="X2315" s="13"/>
      <c r="Y2315" s="13"/>
      <c r="Z2315" s="13"/>
      <c r="AA2315" s="13"/>
      <c r="AB2315" s="13"/>
      <c r="AC2315" s="13"/>
      <c r="AD2315" s="13"/>
      <c r="AE2315" s="13"/>
      <c r="AT2315" s="244" t="s">
        <v>161</v>
      </c>
      <c r="AU2315" s="244" t="s">
        <v>81</v>
      </c>
      <c r="AV2315" s="13" t="s">
        <v>77</v>
      </c>
      <c r="AW2315" s="13" t="s">
        <v>34</v>
      </c>
      <c r="AX2315" s="13" t="s">
        <v>73</v>
      </c>
      <c r="AY2315" s="244" t="s">
        <v>149</v>
      </c>
    </row>
    <row r="2316" s="14" customFormat="1">
      <c r="A2316" s="14"/>
      <c r="B2316" s="245"/>
      <c r="C2316" s="246"/>
      <c r="D2316" s="236" t="s">
        <v>161</v>
      </c>
      <c r="E2316" s="247" t="s">
        <v>21</v>
      </c>
      <c r="F2316" s="248" t="s">
        <v>2465</v>
      </c>
      <c r="G2316" s="246"/>
      <c r="H2316" s="249">
        <v>28.100000000000001</v>
      </c>
      <c r="I2316" s="250"/>
      <c r="J2316" s="246"/>
      <c r="K2316" s="246"/>
      <c r="L2316" s="251"/>
      <c r="M2316" s="252"/>
      <c r="N2316" s="253"/>
      <c r="O2316" s="253"/>
      <c r="P2316" s="253"/>
      <c r="Q2316" s="253"/>
      <c r="R2316" s="253"/>
      <c r="S2316" s="253"/>
      <c r="T2316" s="254"/>
      <c r="U2316" s="14"/>
      <c r="V2316" s="14"/>
      <c r="W2316" s="14"/>
      <c r="X2316" s="14"/>
      <c r="Y2316" s="14"/>
      <c r="Z2316" s="14"/>
      <c r="AA2316" s="14"/>
      <c r="AB2316" s="14"/>
      <c r="AC2316" s="14"/>
      <c r="AD2316" s="14"/>
      <c r="AE2316" s="14"/>
      <c r="AT2316" s="255" t="s">
        <v>161</v>
      </c>
      <c r="AU2316" s="255" t="s">
        <v>81</v>
      </c>
      <c r="AV2316" s="14" t="s">
        <v>81</v>
      </c>
      <c r="AW2316" s="14" t="s">
        <v>34</v>
      </c>
      <c r="AX2316" s="14" t="s">
        <v>73</v>
      </c>
      <c r="AY2316" s="255" t="s">
        <v>149</v>
      </c>
    </row>
    <row r="2317" s="15" customFormat="1">
      <c r="A2317" s="15"/>
      <c r="B2317" s="256"/>
      <c r="C2317" s="257"/>
      <c r="D2317" s="236" t="s">
        <v>161</v>
      </c>
      <c r="E2317" s="258" t="s">
        <v>21</v>
      </c>
      <c r="F2317" s="259" t="s">
        <v>164</v>
      </c>
      <c r="G2317" s="257"/>
      <c r="H2317" s="260">
        <v>28.100000000000001</v>
      </c>
      <c r="I2317" s="261"/>
      <c r="J2317" s="257"/>
      <c r="K2317" s="257"/>
      <c r="L2317" s="262"/>
      <c r="M2317" s="263"/>
      <c r="N2317" s="264"/>
      <c r="O2317" s="264"/>
      <c r="P2317" s="264"/>
      <c r="Q2317" s="264"/>
      <c r="R2317" s="264"/>
      <c r="S2317" s="264"/>
      <c r="T2317" s="265"/>
      <c r="U2317" s="15"/>
      <c r="V2317" s="15"/>
      <c r="W2317" s="15"/>
      <c r="X2317" s="15"/>
      <c r="Y2317" s="15"/>
      <c r="Z2317" s="15"/>
      <c r="AA2317" s="15"/>
      <c r="AB2317" s="15"/>
      <c r="AC2317" s="15"/>
      <c r="AD2317" s="15"/>
      <c r="AE2317" s="15"/>
      <c r="AT2317" s="266" t="s">
        <v>161</v>
      </c>
      <c r="AU2317" s="266" t="s">
        <v>81</v>
      </c>
      <c r="AV2317" s="15" t="s">
        <v>157</v>
      </c>
      <c r="AW2317" s="15" t="s">
        <v>34</v>
      </c>
      <c r="AX2317" s="15" t="s">
        <v>77</v>
      </c>
      <c r="AY2317" s="266" t="s">
        <v>149</v>
      </c>
    </row>
    <row r="2318" s="2" customFormat="1" ht="37.8" customHeight="1">
      <c r="A2318" s="41"/>
      <c r="B2318" s="42"/>
      <c r="C2318" s="216" t="s">
        <v>2466</v>
      </c>
      <c r="D2318" s="216" t="s">
        <v>152</v>
      </c>
      <c r="E2318" s="217" t="s">
        <v>2467</v>
      </c>
      <c r="F2318" s="218" t="s">
        <v>2468</v>
      </c>
      <c r="G2318" s="219" t="s">
        <v>174</v>
      </c>
      <c r="H2318" s="220">
        <v>7.5999999999999996</v>
      </c>
      <c r="I2318" s="221"/>
      <c r="J2318" s="222">
        <f>ROUND(I2318*H2318,2)</f>
        <v>0</v>
      </c>
      <c r="K2318" s="218" t="s">
        <v>156</v>
      </c>
      <c r="L2318" s="47"/>
      <c r="M2318" s="223" t="s">
        <v>21</v>
      </c>
      <c r="N2318" s="224" t="s">
        <v>44</v>
      </c>
      <c r="O2318" s="87"/>
      <c r="P2318" s="225">
        <f>O2318*H2318</f>
        <v>0</v>
      </c>
      <c r="Q2318" s="225">
        <v>0.0017799999999999999</v>
      </c>
      <c r="R2318" s="225">
        <f>Q2318*H2318</f>
        <v>0.013527999999999998</v>
      </c>
      <c r="S2318" s="225">
        <v>0</v>
      </c>
      <c r="T2318" s="226">
        <f>S2318*H2318</f>
        <v>0</v>
      </c>
      <c r="U2318" s="41"/>
      <c r="V2318" s="41"/>
      <c r="W2318" s="41"/>
      <c r="X2318" s="41"/>
      <c r="Y2318" s="41"/>
      <c r="Z2318" s="41"/>
      <c r="AA2318" s="41"/>
      <c r="AB2318" s="41"/>
      <c r="AC2318" s="41"/>
      <c r="AD2318" s="41"/>
      <c r="AE2318" s="41"/>
      <c r="AR2318" s="227" t="s">
        <v>256</v>
      </c>
      <c r="AT2318" s="227" t="s">
        <v>152</v>
      </c>
      <c r="AU2318" s="227" t="s">
        <v>81</v>
      </c>
      <c r="AY2318" s="20" t="s">
        <v>149</v>
      </c>
      <c r="BE2318" s="228">
        <f>IF(N2318="základní",J2318,0)</f>
        <v>0</v>
      </c>
      <c r="BF2318" s="228">
        <f>IF(N2318="snížená",J2318,0)</f>
        <v>0</v>
      </c>
      <c r="BG2318" s="228">
        <f>IF(N2318="zákl. přenesená",J2318,0)</f>
        <v>0</v>
      </c>
      <c r="BH2318" s="228">
        <f>IF(N2318="sníž. přenesená",J2318,0)</f>
        <v>0</v>
      </c>
      <c r="BI2318" s="228">
        <f>IF(N2318="nulová",J2318,0)</f>
        <v>0</v>
      </c>
      <c r="BJ2318" s="20" t="s">
        <v>77</v>
      </c>
      <c r="BK2318" s="228">
        <f>ROUND(I2318*H2318,2)</f>
        <v>0</v>
      </c>
      <c r="BL2318" s="20" t="s">
        <v>256</v>
      </c>
      <c r="BM2318" s="227" t="s">
        <v>2469</v>
      </c>
    </row>
    <row r="2319" s="2" customFormat="1">
      <c r="A2319" s="41"/>
      <c r="B2319" s="42"/>
      <c r="C2319" s="43"/>
      <c r="D2319" s="229" t="s">
        <v>159</v>
      </c>
      <c r="E2319" s="43"/>
      <c r="F2319" s="230" t="s">
        <v>2470</v>
      </c>
      <c r="G2319" s="43"/>
      <c r="H2319" s="43"/>
      <c r="I2319" s="231"/>
      <c r="J2319" s="43"/>
      <c r="K2319" s="43"/>
      <c r="L2319" s="47"/>
      <c r="M2319" s="232"/>
      <c r="N2319" s="233"/>
      <c r="O2319" s="87"/>
      <c r="P2319" s="87"/>
      <c r="Q2319" s="87"/>
      <c r="R2319" s="87"/>
      <c r="S2319" s="87"/>
      <c r="T2319" s="88"/>
      <c r="U2319" s="41"/>
      <c r="V2319" s="41"/>
      <c r="W2319" s="41"/>
      <c r="X2319" s="41"/>
      <c r="Y2319" s="41"/>
      <c r="Z2319" s="41"/>
      <c r="AA2319" s="41"/>
      <c r="AB2319" s="41"/>
      <c r="AC2319" s="41"/>
      <c r="AD2319" s="41"/>
      <c r="AE2319" s="41"/>
      <c r="AT2319" s="20" t="s">
        <v>159</v>
      </c>
      <c r="AU2319" s="20" t="s">
        <v>81</v>
      </c>
    </row>
    <row r="2320" s="13" customFormat="1">
      <c r="A2320" s="13"/>
      <c r="B2320" s="234"/>
      <c r="C2320" s="235"/>
      <c r="D2320" s="236" t="s">
        <v>161</v>
      </c>
      <c r="E2320" s="237" t="s">
        <v>21</v>
      </c>
      <c r="F2320" s="238" t="s">
        <v>2471</v>
      </c>
      <c r="G2320" s="235"/>
      <c r="H2320" s="237" t="s">
        <v>21</v>
      </c>
      <c r="I2320" s="239"/>
      <c r="J2320" s="235"/>
      <c r="K2320" s="235"/>
      <c r="L2320" s="240"/>
      <c r="M2320" s="241"/>
      <c r="N2320" s="242"/>
      <c r="O2320" s="242"/>
      <c r="P2320" s="242"/>
      <c r="Q2320" s="242"/>
      <c r="R2320" s="242"/>
      <c r="S2320" s="242"/>
      <c r="T2320" s="243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T2320" s="244" t="s">
        <v>161</v>
      </c>
      <c r="AU2320" s="244" t="s">
        <v>81</v>
      </c>
      <c r="AV2320" s="13" t="s">
        <v>77</v>
      </c>
      <c r="AW2320" s="13" t="s">
        <v>34</v>
      </c>
      <c r="AX2320" s="13" t="s">
        <v>73</v>
      </c>
      <c r="AY2320" s="244" t="s">
        <v>149</v>
      </c>
    </row>
    <row r="2321" s="14" customFormat="1">
      <c r="A2321" s="14"/>
      <c r="B2321" s="245"/>
      <c r="C2321" s="246"/>
      <c r="D2321" s="236" t="s">
        <v>161</v>
      </c>
      <c r="E2321" s="247" t="s">
        <v>21</v>
      </c>
      <c r="F2321" s="248" t="s">
        <v>2472</v>
      </c>
      <c r="G2321" s="246"/>
      <c r="H2321" s="249">
        <v>7.5999999999999996</v>
      </c>
      <c r="I2321" s="250"/>
      <c r="J2321" s="246"/>
      <c r="K2321" s="246"/>
      <c r="L2321" s="251"/>
      <c r="M2321" s="252"/>
      <c r="N2321" s="253"/>
      <c r="O2321" s="253"/>
      <c r="P2321" s="253"/>
      <c r="Q2321" s="253"/>
      <c r="R2321" s="253"/>
      <c r="S2321" s="253"/>
      <c r="T2321" s="254"/>
      <c r="U2321" s="14"/>
      <c r="V2321" s="14"/>
      <c r="W2321" s="14"/>
      <c r="X2321" s="14"/>
      <c r="Y2321" s="14"/>
      <c r="Z2321" s="14"/>
      <c r="AA2321" s="14"/>
      <c r="AB2321" s="14"/>
      <c r="AC2321" s="14"/>
      <c r="AD2321" s="14"/>
      <c r="AE2321" s="14"/>
      <c r="AT2321" s="255" t="s">
        <v>161</v>
      </c>
      <c r="AU2321" s="255" t="s">
        <v>81</v>
      </c>
      <c r="AV2321" s="14" t="s">
        <v>81</v>
      </c>
      <c r="AW2321" s="14" t="s">
        <v>34</v>
      </c>
      <c r="AX2321" s="14" t="s">
        <v>73</v>
      </c>
      <c r="AY2321" s="255" t="s">
        <v>149</v>
      </c>
    </row>
    <row r="2322" s="15" customFormat="1">
      <c r="A2322" s="15"/>
      <c r="B2322" s="256"/>
      <c r="C2322" s="257"/>
      <c r="D2322" s="236" t="s">
        <v>161</v>
      </c>
      <c r="E2322" s="258" t="s">
        <v>21</v>
      </c>
      <c r="F2322" s="259" t="s">
        <v>164</v>
      </c>
      <c r="G2322" s="257"/>
      <c r="H2322" s="260">
        <v>7.5999999999999996</v>
      </c>
      <c r="I2322" s="261"/>
      <c r="J2322" s="257"/>
      <c r="K2322" s="257"/>
      <c r="L2322" s="262"/>
      <c r="M2322" s="263"/>
      <c r="N2322" s="264"/>
      <c r="O2322" s="264"/>
      <c r="P2322" s="264"/>
      <c r="Q2322" s="264"/>
      <c r="R2322" s="264"/>
      <c r="S2322" s="264"/>
      <c r="T2322" s="265"/>
      <c r="U2322" s="15"/>
      <c r="V2322" s="15"/>
      <c r="W2322" s="15"/>
      <c r="X2322" s="15"/>
      <c r="Y2322" s="15"/>
      <c r="Z2322" s="15"/>
      <c r="AA2322" s="15"/>
      <c r="AB2322" s="15"/>
      <c r="AC2322" s="15"/>
      <c r="AD2322" s="15"/>
      <c r="AE2322" s="15"/>
      <c r="AT2322" s="266" t="s">
        <v>161</v>
      </c>
      <c r="AU2322" s="266" t="s">
        <v>81</v>
      </c>
      <c r="AV2322" s="15" t="s">
        <v>157</v>
      </c>
      <c r="AW2322" s="15" t="s">
        <v>34</v>
      </c>
      <c r="AX2322" s="15" t="s">
        <v>77</v>
      </c>
      <c r="AY2322" s="266" t="s">
        <v>149</v>
      </c>
    </row>
    <row r="2323" s="2" customFormat="1" ht="21.75" customHeight="1">
      <c r="A2323" s="41"/>
      <c r="B2323" s="42"/>
      <c r="C2323" s="216" t="s">
        <v>2473</v>
      </c>
      <c r="D2323" s="216" t="s">
        <v>152</v>
      </c>
      <c r="E2323" s="217" t="s">
        <v>2474</v>
      </c>
      <c r="F2323" s="218" t="s">
        <v>2475</v>
      </c>
      <c r="G2323" s="219" t="s">
        <v>174</v>
      </c>
      <c r="H2323" s="220">
        <v>103.2</v>
      </c>
      <c r="I2323" s="221"/>
      <c r="J2323" s="222">
        <f>ROUND(I2323*H2323,2)</f>
        <v>0</v>
      </c>
      <c r="K2323" s="218" t="s">
        <v>21</v>
      </c>
      <c r="L2323" s="47"/>
      <c r="M2323" s="223" t="s">
        <v>21</v>
      </c>
      <c r="N2323" s="224" t="s">
        <v>44</v>
      </c>
      <c r="O2323" s="87"/>
      <c r="P2323" s="225">
        <f>O2323*H2323</f>
        <v>0</v>
      </c>
      <c r="Q2323" s="225">
        <v>0.00092000000000000003</v>
      </c>
      <c r="R2323" s="225">
        <f>Q2323*H2323</f>
        <v>0.094944000000000001</v>
      </c>
      <c r="S2323" s="225">
        <v>0</v>
      </c>
      <c r="T2323" s="226">
        <f>S2323*H2323</f>
        <v>0</v>
      </c>
      <c r="U2323" s="41"/>
      <c r="V2323" s="41"/>
      <c r="W2323" s="41"/>
      <c r="X2323" s="41"/>
      <c r="Y2323" s="41"/>
      <c r="Z2323" s="41"/>
      <c r="AA2323" s="41"/>
      <c r="AB2323" s="41"/>
      <c r="AC2323" s="41"/>
      <c r="AD2323" s="41"/>
      <c r="AE2323" s="41"/>
      <c r="AR2323" s="227" t="s">
        <v>256</v>
      </c>
      <c r="AT2323" s="227" t="s">
        <v>152</v>
      </c>
      <c r="AU2323" s="227" t="s">
        <v>81</v>
      </c>
      <c r="AY2323" s="20" t="s">
        <v>149</v>
      </c>
      <c r="BE2323" s="228">
        <f>IF(N2323="základní",J2323,0)</f>
        <v>0</v>
      </c>
      <c r="BF2323" s="228">
        <f>IF(N2323="snížená",J2323,0)</f>
        <v>0</v>
      </c>
      <c r="BG2323" s="228">
        <f>IF(N2323="zákl. přenesená",J2323,0)</f>
        <v>0</v>
      </c>
      <c r="BH2323" s="228">
        <f>IF(N2323="sníž. přenesená",J2323,0)</f>
        <v>0</v>
      </c>
      <c r="BI2323" s="228">
        <f>IF(N2323="nulová",J2323,0)</f>
        <v>0</v>
      </c>
      <c r="BJ2323" s="20" t="s">
        <v>77</v>
      </c>
      <c r="BK2323" s="228">
        <f>ROUND(I2323*H2323,2)</f>
        <v>0</v>
      </c>
      <c r="BL2323" s="20" t="s">
        <v>256</v>
      </c>
      <c r="BM2323" s="227" t="s">
        <v>2476</v>
      </c>
    </row>
    <row r="2324" s="13" customFormat="1">
      <c r="A2324" s="13"/>
      <c r="B2324" s="234"/>
      <c r="C2324" s="235"/>
      <c r="D2324" s="236" t="s">
        <v>161</v>
      </c>
      <c r="E2324" s="237" t="s">
        <v>21</v>
      </c>
      <c r="F2324" s="238" t="s">
        <v>2477</v>
      </c>
      <c r="G2324" s="235"/>
      <c r="H2324" s="237" t="s">
        <v>21</v>
      </c>
      <c r="I2324" s="239"/>
      <c r="J2324" s="235"/>
      <c r="K2324" s="235"/>
      <c r="L2324" s="240"/>
      <c r="M2324" s="241"/>
      <c r="N2324" s="242"/>
      <c r="O2324" s="242"/>
      <c r="P2324" s="242"/>
      <c r="Q2324" s="242"/>
      <c r="R2324" s="242"/>
      <c r="S2324" s="242"/>
      <c r="T2324" s="243"/>
      <c r="U2324" s="13"/>
      <c r="V2324" s="13"/>
      <c r="W2324" s="13"/>
      <c r="X2324" s="13"/>
      <c r="Y2324" s="13"/>
      <c r="Z2324" s="13"/>
      <c r="AA2324" s="13"/>
      <c r="AB2324" s="13"/>
      <c r="AC2324" s="13"/>
      <c r="AD2324" s="13"/>
      <c r="AE2324" s="13"/>
      <c r="AT2324" s="244" t="s">
        <v>161</v>
      </c>
      <c r="AU2324" s="244" t="s">
        <v>81</v>
      </c>
      <c r="AV2324" s="13" t="s">
        <v>77</v>
      </c>
      <c r="AW2324" s="13" t="s">
        <v>34</v>
      </c>
      <c r="AX2324" s="13" t="s">
        <v>73</v>
      </c>
      <c r="AY2324" s="244" t="s">
        <v>149</v>
      </c>
    </row>
    <row r="2325" s="14" customFormat="1">
      <c r="A2325" s="14"/>
      <c r="B2325" s="245"/>
      <c r="C2325" s="246"/>
      <c r="D2325" s="236" t="s">
        <v>161</v>
      </c>
      <c r="E2325" s="247" t="s">
        <v>21</v>
      </c>
      <c r="F2325" s="248" t="s">
        <v>2478</v>
      </c>
      <c r="G2325" s="246"/>
      <c r="H2325" s="249">
        <v>103.2</v>
      </c>
      <c r="I2325" s="250"/>
      <c r="J2325" s="246"/>
      <c r="K2325" s="246"/>
      <c r="L2325" s="251"/>
      <c r="M2325" s="252"/>
      <c r="N2325" s="253"/>
      <c r="O2325" s="253"/>
      <c r="P2325" s="253"/>
      <c r="Q2325" s="253"/>
      <c r="R2325" s="253"/>
      <c r="S2325" s="253"/>
      <c r="T2325" s="254"/>
      <c r="U2325" s="14"/>
      <c r="V2325" s="14"/>
      <c r="W2325" s="14"/>
      <c r="X2325" s="14"/>
      <c r="Y2325" s="14"/>
      <c r="Z2325" s="14"/>
      <c r="AA2325" s="14"/>
      <c r="AB2325" s="14"/>
      <c r="AC2325" s="14"/>
      <c r="AD2325" s="14"/>
      <c r="AE2325" s="14"/>
      <c r="AT2325" s="255" t="s">
        <v>161</v>
      </c>
      <c r="AU2325" s="255" t="s">
        <v>81</v>
      </c>
      <c r="AV2325" s="14" t="s">
        <v>81</v>
      </c>
      <c r="AW2325" s="14" t="s">
        <v>34</v>
      </c>
      <c r="AX2325" s="14" t="s">
        <v>73</v>
      </c>
      <c r="AY2325" s="255" t="s">
        <v>149</v>
      </c>
    </row>
    <row r="2326" s="15" customFormat="1">
      <c r="A2326" s="15"/>
      <c r="B2326" s="256"/>
      <c r="C2326" s="257"/>
      <c r="D2326" s="236" t="s">
        <v>161</v>
      </c>
      <c r="E2326" s="258" t="s">
        <v>21</v>
      </c>
      <c r="F2326" s="259" t="s">
        <v>164</v>
      </c>
      <c r="G2326" s="257"/>
      <c r="H2326" s="260">
        <v>103.2</v>
      </c>
      <c r="I2326" s="261"/>
      <c r="J2326" s="257"/>
      <c r="K2326" s="257"/>
      <c r="L2326" s="262"/>
      <c r="M2326" s="263"/>
      <c r="N2326" s="264"/>
      <c r="O2326" s="264"/>
      <c r="P2326" s="264"/>
      <c r="Q2326" s="264"/>
      <c r="R2326" s="264"/>
      <c r="S2326" s="264"/>
      <c r="T2326" s="265"/>
      <c r="U2326" s="15"/>
      <c r="V2326" s="15"/>
      <c r="W2326" s="15"/>
      <c r="X2326" s="15"/>
      <c r="Y2326" s="15"/>
      <c r="Z2326" s="15"/>
      <c r="AA2326" s="15"/>
      <c r="AB2326" s="15"/>
      <c r="AC2326" s="15"/>
      <c r="AD2326" s="15"/>
      <c r="AE2326" s="15"/>
      <c r="AT2326" s="266" t="s">
        <v>161</v>
      </c>
      <c r="AU2326" s="266" t="s">
        <v>81</v>
      </c>
      <c r="AV2326" s="15" t="s">
        <v>157</v>
      </c>
      <c r="AW2326" s="15" t="s">
        <v>34</v>
      </c>
      <c r="AX2326" s="15" t="s">
        <v>77</v>
      </c>
      <c r="AY2326" s="266" t="s">
        <v>149</v>
      </c>
    </row>
    <row r="2327" s="2" customFormat="1" ht="21.75" customHeight="1">
      <c r="A2327" s="41"/>
      <c r="B2327" s="42"/>
      <c r="C2327" s="216" t="s">
        <v>2479</v>
      </c>
      <c r="D2327" s="216" t="s">
        <v>152</v>
      </c>
      <c r="E2327" s="217" t="s">
        <v>2480</v>
      </c>
      <c r="F2327" s="218" t="s">
        <v>2481</v>
      </c>
      <c r="G2327" s="219" t="s">
        <v>174</v>
      </c>
      <c r="H2327" s="220">
        <v>26</v>
      </c>
      <c r="I2327" s="221"/>
      <c r="J2327" s="222">
        <f>ROUND(I2327*H2327,2)</f>
        <v>0</v>
      </c>
      <c r="K2327" s="218" t="s">
        <v>21</v>
      </c>
      <c r="L2327" s="47"/>
      <c r="M2327" s="223" t="s">
        <v>21</v>
      </c>
      <c r="N2327" s="224" t="s">
        <v>44</v>
      </c>
      <c r="O2327" s="87"/>
      <c r="P2327" s="225">
        <f>O2327*H2327</f>
        <v>0</v>
      </c>
      <c r="Q2327" s="225">
        <v>0.00114</v>
      </c>
      <c r="R2327" s="225">
        <f>Q2327*H2327</f>
        <v>0.02964</v>
      </c>
      <c r="S2327" s="225">
        <v>0</v>
      </c>
      <c r="T2327" s="226">
        <f>S2327*H2327</f>
        <v>0</v>
      </c>
      <c r="U2327" s="41"/>
      <c r="V2327" s="41"/>
      <c r="W2327" s="41"/>
      <c r="X2327" s="41"/>
      <c r="Y2327" s="41"/>
      <c r="Z2327" s="41"/>
      <c r="AA2327" s="41"/>
      <c r="AB2327" s="41"/>
      <c r="AC2327" s="41"/>
      <c r="AD2327" s="41"/>
      <c r="AE2327" s="41"/>
      <c r="AR2327" s="227" t="s">
        <v>256</v>
      </c>
      <c r="AT2327" s="227" t="s">
        <v>152</v>
      </c>
      <c r="AU2327" s="227" t="s">
        <v>81</v>
      </c>
      <c r="AY2327" s="20" t="s">
        <v>149</v>
      </c>
      <c r="BE2327" s="228">
        <f>IF(N2327="základní",J2327,0)</f>
        <v>0</v>
      </c>
      <c r="BF2327" s="228">
        <f>IF(N2327="snížená",J2327,0)</f>
        <v>0</v>
      </c>
      <c r="BG2327" s="228">
        <f>IF(N2327="zákl. přenesená",J2327,0)</f>
        <v>0</v>
      </c>
      <c r="BH2327" s="228">
        <f>IF(N2327="sníž. přenesená",J2327,0)</f>
        <v>0</v>
      </c>
      <c r="BI2327" s="228">
        <f>IF(N2327="nulová",J2327,0)</f>
        <v>0</v>
      </c>
      <c r="BJ2327" s="20" t="s">
        <v>77</v>
      </c>
      <c r="BK2327" s="228">
        <f>ROUND(I2327*H2327,2)</f>
        <v>0</v>
      </c>
      <c r="BL2327" s="20" t="s">
        <v>256</v>
      </c>
      <c r="BM2327" s="227" t="s">
        <v>2482</v>
      </c>
    </row>
    <row r="2328" s="13" customFormat="1">
      <c r="A2328" s="13"/>
      <c r="B2328" s="234"/>
      <c r="C2328" s="235"/>
      <c r="D2328" s="236" t="s">
        <v>161</v>
      </c>
      <c r="E2328" s="237" t="s">
        <v>21</v>
      </c>
      <c r="F2328" s="238" t="s">
        <v>2483</v>
      </c>
      <c r="G2328" s="235"/>
      <c r="H2328" s="237" t="s">
        <v>21</v>
      </c>
      <c r="I2328" s="239"/>
      <c r="J2328" s="235"/>
      <c r="K2328" s="235"/>
      <c r="L2328" s="240"/>
      <c r="M2328" s="241"/>
      <c r="N2328" s="242"/>
      <c r="O2328" s="242"/>
      <c r="P2328" s="242"/>
      <c r="Q2328" s="242"/>
      <c r="R2328" s="242"/>
      <c r="S2328" s="242"/>
      <c r="T2328" s="243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T2328" s="244" t="s">
        <v>161</v>
      </c>
      <c r="AU2328" s="244" t="s">
        <v>81</v>
      </c>
      <c r="AV2328" s="13" t="s">
        <v>77</v>
      </c>
      <c r="AW2328" s="13" t="s">
        <v>34</v>
      </c>
      <c r="AX2328" s="13" t="s">
        <v>73</v>
      </c>
      <c r="AY2328" s="244" t="s">
        <v>149</v>
      </c>
    </row>
    <row r="2329" s="14" customFormat="1">
      <c r="A2329" s="14"/>
      <c r="B2329" s="245"/>
      <c r="C2329" s="246"/>
      <c r="D2329" s="236" t="s">
        <v>161</v>
      </c>
      <c r="E2329" s="247" t="s">
        <v>21</v>
      </c>
      <c r="F2329" s="248" t="s">
        <v>2484</v>
      </c>
      <c r="G2329" s="246"/>
      <c r="H2329" s="249">
        <v>26</v>
      </c>
      <c r="I2329" s="250"/>
      <c r="J2329" s="246"/>
      <c r="K2329" s="246"/>
      <c r="L2329" s="251"/>
      <c r="M2329" s="252"/>
      <c r="N2329" s="253"/>
      <c r="O2329" s="253"/>
      <c r="P2329" s="253"/>
      <c r="Q2329" s="253"/>
      <c r="R2329" s="253"/>
      <c r="S2329" s="253"/>
      <c r="T2329" s="254"/>
      <c r="U2329" s="14"/>
      <c r="V2329" s="14"/>
      <c r="W2329" s="14"/>
      <c r="X2329" s="14"/>
      <c r="Y2329" s="14"/>
      <c r="Z2329" s="14"/>
      <c r="AA2329" s="14"/>
      <c r="AB2329" s="14"/>
      <c r="AC2329" s="14"/>
      <c r="AD2329" s="14"/>
      <c r="AE2329" s="14"/>
      <c r="AT2329" s="255" t="s">
        <v>161</v>
      </c>
      <c r="AU2329" s="255" t="s">
        <v>81</v>
      </c>
      <c r="AV2329" s="14" t="s">
        <v>81</v>
      </c>
      <c r="AW2329" s="14" t="s">
        <v>34</v>
      </c>
      <c r="AX2329" s="14" t="s">
        <v>73</v>
      </c>
      <c r="AY2329" s="255" t="s">
        <v>149</v>
      </c>
    </row>
    <row r="2330" s="15" customFormat="1">
      <c r="A2330" s="15"/>
      <c r="B2330" s="256"/>
      <c r="C2330" s="257"/>
      <c r="D2330" s="236" t="s">
        <v>161</v>
      </c>
      <c r="E2330" s="258" t="s">
        <v>21</v>
      </c>
      <c r="F2330" s="259" t="s">
        <v>164</v>
      </c>
      <c r="G2330" s="257"/>
      <c r="H2330" s="260">
        <v>26</v>
      </c>
      <c r="I2330" s="261"/>
      <c r="J2330" s="257"/>
      <c r="K2330" s="257"/>
      <c r="L2330" s="262"/>
      <c r="M2330" s="263"/>
      <c r="N2330" s="264"/>
      <c r="O2330" s="264"/>
      <c r="P2330" s="264"/>
      <c r="Q2330" s="264"/>
      <c r="R2330" s="264"/>
      <c r="S2330" s="264"/>
      <c r="T2330" s="265"/>
      <c r="U2330" s="15"/>
      <c r="V2330" s="15"/>
      <c r="W2330" s="15"/>
      <c r="X2330" s="15"/>
      <c r="Y2330" s="15"/>
      <c r="Z2330" s="15"/>
      <c r="AA2330" s="15"/>
      <c r="AB2330" s="15"/>
      <c r="AC2330" s="15"/>
      <c r="AD2330" s="15"/>
      <c r="AE2330" s="15"/>
      <c r="AT2330" s="266" t="s">
        <v>161</v>
      </c>
      <c r="AU2330" s="266" t="s">
        <v>81</v>
      </c>
      <c r="AV2330" s="15" t="s">
        <v>157</v>
      </c>
      <c r="AW2330" s="15" t="s">
        <v>34</v>
      </c>
      <c r="AX2330" s="15" t="s">
        <v>77</v>
      </c>
      <c r="AY2330" s="266" t="s">
        <v>149</v>
      </c>
    </row>
    <row r="2331" s="2" customFormat="1" ht="21.75" customHeight="1">
      <c r="A2331" s="41"/>
      <c r="B2331" s="42"/>
      <c r="C2331" s="216" t="s">
        <v>2485</v>
      </c>
      <c r="D2331" s="216" t="s">
        <v>152</v>
      </c>
      <c r="E2331" s="217" t="s">
        <v>2486</v>
      </c>
      <c r="F2331" s="218" t="s">
        <v>2487</v>
      </c>
      <c r="G2331" s="219" t="s">
        <v>174</v>
      </c>
      <c r="H2331" s="220">
        <v>6</v>
      </c>
      <c r="I2331" s="221"/>
      <c r="J2331" s="222">
        <f>ROUND(I2331*H2331,2)</f>
        <v>0</v>
      </c>
      <c r="K2331" s="218" t="s">
        <v>21</v>
      </c>
      <c r="L2331" s="47"/>
      <c r="M2331" s="223" t="s">
        <v>21</v>
      </c>
      <c r="N2331" s="224" t="s">
        <v>44</v>
      </c>
      <c r="O2331" s="87"/>
      <c r="P2331" s="225">
        <f>O2331*H2331</f>
        <v>0</v>
      </c>
      <c r="Q2331" s="225">
        <v>0.0017899999999999999</v>
      </c>
      <c r="R2331" s="225">
        <f>Q2331*H2331</f>
        <v>0.01074</v>
      </c>
      <c r="S2331" s="225">
        <v>0</v>
      </c>
      <c r="T2331" s="226">
        <f>S2331*H2331</f>
        <v>0</v>
      </c>
      <c r="U2331" s="41"/>
      <c r="V2331" s="41"/>
      <c r="W2331" s="41"/>
      <c r="X2331" s="41"/>
      <c r="Y2331" s="41"/>
      <c r="Z2331" s="41"/>
      <c r="AA2331" s="41"/>
      <c r="AB2331" s="41"/>
      <c r="AC2331" s="41"/>
      <c r="AD2331" s="41"/>
      <c r="AE2331" s="41"/>
      <c r="AR2331" s="227" t="s">
        <v>256</v>
      </c>
      <c r="AT2331" s="227" t="s">
        <v>152</v>
      </c>
      <c r="AU2331" s="227" t="s">
        <v>81</v>
      </c>
      <c r="AY2331" s="20" t="s">
        <v>149</v>
      </c>
      <c r="BE2331" s="228">
        <f>IF(N2331="základní",J2331,0)</f>
        <v>0</v>
      </c>
      <c r="BF2331" s="228">
        <f>IF(N2331="snížená",J2331,0)</f>
        <v>0</v>
      </c>
      <c r="BG2331" s="228">
        <f>IF(N2331="zákl. přenesená",J2331,0)</f>
        <v>0</v>
      </c>
      <c r="BH2331" s="228">
        <f>IF(N2331="sníž. přenesená",J2331,0)</f>
        <v>0</v>
      </c>
      <c r="BI2331" s="228">
        <f>IF(N2331="nulová",J2331,0)</f>
        <v>0</v>
      </c>
      <c r="BJ2331" s="20" t="s">
        <v>77</v>
      </c>
      <c r="BK2331" s="228">
        <f>ROUND(I2331*H2331,2)</f>
        <v>0</v>
      </c>
      <c r="BL2331" s="20" t="s">
        <v>256</v>
      </c>
      <c r="BM2331" s="227" t="s">
        <v>2488</v>
      </c>
    </row>
    <row r="2332" s="13" customFormat="1">
      <c r="A2332" s="13"/>
      <c r="B2332" s="234"/>
      <c r="C2332" s="235"/>
      <c r="D2332" s="236" t="s">
        <v>161</v>
      </c>
      <c r="E2332" s="237" t="s">
        <v>21</v>
      </c>
      <c r="F2332" s="238" t="s">
        <v>2489</v>
      </c>
      <c r="G2332" s="235"/>
      <c r="H2332" s="237" t="s">
        <v>21</v>
      </c>
      <c r="I2332" s="239"/>
      <c r="J2332" s="235"/>
      <c r="K2332" s="235"/>
      <c r="L2332" s="240"/>
      <c r="M2332" s="241"/>
      <c r="N2332" s="242"/>
      <c r="O2332" s="242"/>
      <c r="P2332" s="242"/>
      <c r="Q2332" s="242"/>
      <c r="R2332" s="242"/>
      <c r="S2332" s="242"/>
      <c r="T2332" s="243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T2332" s="244" t="s">
        <v>161</v>
      </c>
      <c r="AU2332" s="244" t="s">
        <v>81</v>
      </c>
      <c r="AV2332" s="13" t="s">
        <v>77</v>
      </c>
      <c r="AW2332" s="13" t="s">
        <v>34</v>
      </c>
      <c r="AX2332" s="13" t="s">
        <v>73</v>
      </c>
      <c r="AY2332" s="244" t="s">
        <v>149</v>
      </c>
    </row>
    <row r="2333" s="14" customFormat="1">
      <c r="A2333" s="14"/>
      <c r="B2333" s="245"/>
      <c r="C2333" s="246"/>
      <c r="D2333" s="236" t="s">
        <v>161</v>
      </c>
      <c r="E2333" s="247" t="s">
        <v>21</v>
      </c>
      <c r="F2333" s="248" t="s">
        <v>2490</v>
      </c>
      <c r="G2333" s="246"/>
      <c r="H2333" s="249">
        <v>6</v>
      </c>
      <c r="I2333" s="250"/>
      <c r="J2333" s="246"/>
      <c r="K2333" s="246"/>
      <c r="L2333" s="251"/>
      <c r="M2333" s="252"/>
      <c r="N2333" s="253"/>
      <c r="O2333" s="253"/>
      <c r="P2333" s="253"/>
      <c r="Q2333" s="253"/>
      <c r="R2333" s="253"/>
      <c r="S2333" s="253"/>
      <c r="T2333" s="254"/>
      <c r="U2333" s="14"/>
      <c r="V2333" s="14"/>
      <c r="W2333" s="14"/>
      <c r="X2333" s="14"/>
      <c r="Y2333" s="14"/>
      <c r="Z2333" s="14"/>
      <c r="AA2333" s="14"/>
      <c r="AB2333" s="14"/>
      <c r="AC2333" s="14"/>
      <c r="AD2333" s="14"/>
      <c r="AE2333" s="14"/>
      <c r="AT2333" s="255" t="s">
        <v>161</v>
      </c>
      <c r="AU2333" s="255" t="s">
        <v>81</v>
      </c>
      <c r="AV2333" s="14" t="s">
        <v>81</v>
      </c>
      <c r="AW2333" s="14" t="s">
        <v>34</v>
      </c>
      <c r="AX2333" s="14" t="s">
        <v>77</v>
      </c>
      <c r="AY2333" s="255" t="s">
        <v>149</v>
      </c>
    </row>
    <row r="2334" s="2" customFormat="1" ht="37.8" customHeight="1">
      <c r="A2334" s="41"/>
      <c r="B2334" s="42"/>
      <c r="C2334" s="216" t="s">
        <v>2491</v>
      </c>
      <c r="D2334" s="216" t="s">
        <v>152</v>
      </c>
      <c r="E2334" s="217" t="s">
        <v>2492</v>
      </c>
      <c r="F2334" s="218" t="s">
        <v>2493</v>
      </c>
      <c r="G2334" s="219" t="s">
        <v>174</v>
      </c>
      <c r="H2334" s="220">
        <v>13.1</v>
      </c>
      <c r="I2334" s="221"/>
      <c r="J2334" s="222">
        <f>ROUND(I2334*H2334,2)</f>
        <v>0</v>
      </c>
      <c r="K2334" s="218" t="s">
        <v>156</v>
      </c>
      <c r="L2334" s="47"/>
      <c r="M2334" s="223" t="s">
        <v>21</v>
      </c>
      <c r="N2334" s="224" t="s">
        <v>44</v>
      </c>
      <c r="O2334" s="87"/>
      <c r="P2334" s="225">
        <f>O2334*H2334</f>
        <v>0</v>
      </c>
      <c r="Q2334" s="225">
        <v>0.00076999999999999996</v>
      </c>
      <c r="R2334" s="225">
        <f>Q2334*H2334</f>
        <v>0.010086999999999999</v>
      </c>
      <c r="S2334" s="225">
        <v>0</v>
      </c>
      <c r="T2334" s="226">
        <f>S2334*H2334</f>
        <v>0</v>
      </c>
      <c r="U2334" s="41"/>
      <c r="V2334" s="41"/>
      <c r="W2334" s="41"/>
      <c r="X2334" s="41"/>
      <c r="Y2334" s="41"/>
      <c r="Z2334" s="41"/>
      <c r="AA2334" s="41"/>
      <c r="AB2334" s="41"/>
      <c r="AC2334" s="41"/>
      <c r="AD2334" s="41"/>
      <c r="AE2334" s="41"/>
      <c r="AR2334" s="227" t="s">
        <v>256</v>
      </c>
      <c r="AT2334" s="227" t="s">
        <v>152</v>
      </c>
      <c r="AU2334" s="227" t="s">
        <v>81</v>
      </c>
      <c r="AY2334" s="20" t="s">
        <v>149</v>
      </c>
      <c r="BE2334" s="228">
        <f>IF(N2334="základní",J2334,0)</f>
        <v>0</v>
      </c>
      <c r="BF2334" s="228">
        <f>IF(N2334="snížená",J2334,0)</f>
        <v>0</v>
      </c>
      <c r="BG2334" s="228">
        <f>IF(N2334="zákl. přenesená",J2334,0)</f>
        <v>0</v>
      </c>
      <c r="BH2334" s="228">
        <f>IF(N2334="sníž. přenesená",J2334,0)</f>
        <v>0</v>
      </c>
      <c r="BI2334" s="228">
        <f>IF(N2334="nulová",J2334,0)</f>
        <v>0</v>
      </c>
      <c r="BJ2334" s="20" t="s">
        <v>77</v>
      </c>
      <c r="BK2334" s="228">
        <f>ROUND(I2334*H2334,2)</f>
        <v>0</v>
      </c>
      <c r="BL2334" s="20" t="s">
        <v>256</v>
      </c>
      <c r="BM2334" s="227" t="s">
        <v>2494</v>
      </c>
    </row>
    <row r="2335" s="2" customFormat="1">
      <c r="A2335" s="41"/>
      <c r="B2335" s="42"/>
      <c r="C2335" s="43"/>
      <c r="D2335" s="229" t="s">
        <v>159</v>
      </c>
      <c r="E2335" s="43"/>
      <c r="F2335" s="230" t="s">
        <v>2495</v>
      </c>
      <c r="G2335" s="43"/>
      <c r="H2335" s="43"/>
      <c r="I2335" s="231"/>
      <c r="J2335" s="43"/>
      <c r="K2335" s="43"/>
      <c r="L2335" s="47"/>
      <c r="M2335" s="232"/>
      <c r="N2335" s="233"/>
      <c r="O2335" s="87"/>
      <c r="P2335" s="87"/>
      <c r="Q2335" s="87"/>
      <c r="R2335" s="87"/>
      <c r="S2335" s="87"/>
      <c r="T2335" s="88"/>
      <c r="U2335" s="41"/>
      <c r="V2335" s="41"/>
      <c r="W2335" s="41"/>
      <c r="X2335" s="41"/>
      <c r="Y2335" s="41"/>
      <c r="Z2335" s="41"/>
      <c r="AA2335" s="41"/>
      <c r="AB2335" s="41"/>
      <c r="AC2335" s="41"/>
      <c r="AD2335" s="41"/>
      <c r="AE2335" s="41"/>
      <c r="AT2335" s="20" t="s">
        <v>159</v>
      </c>
      <c r="AU2335" s="20" t="s">
        <v>81</v>
      </c>
    </row>
    <row r="2336" s="13" customFormat="1">
      <c r="A2336" s="13"/>
      <c r="B2336" s="234"/>
      <c r="C2336" s="235"/>
      <c r="D2336" s="236" t="s">
        <v>161</v>
      </c>
      <c r="E2336" s="237" t="s">
        <v>21</v>
      </c>
      <c r="F2336" s="238" t="s">
        <v>2496</v>
      </c>
      <c r="G2336" s="235"/>
      <c r="H2336" s="237" t="s">
        <v>21</v>
      </c>
      <c r="I2336" s="239"/>
      <c r="J2336" s="235"/>
      <c r="K2336" s="235"/>
      <c r="L2336" s="240"/>
      <c r="M2336" s="241"/>
      <c r="N2336" s="242"/>
      <c r="O2336" s="242"/>
      <c r="P2336" s="242"/>
      <c r="Q2336" s="242"/>
      <c r="R2336" s="242"/>
      <c r="S2336" s="242"/>
      <c r="T2336" s="243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T2336" s="244" t="s">
        <v>161</v>
      </c>
      <c r="AU2336" s="244" t="s">
        <v>81</v>
      </c>
      <c r="AV2336" s="13" t="s">
        <v>77</v>
      </c>
      <c r="AW2336" s="13" t="s">
        <v>34</v>
      </c>
      <c r="AX2336" s="13" t="s">
        <v>73</v>
      </c>
      <c r="AY2336" s="244" t="s">
        <v>149</v>
      </c>
    </row>
    <row r="2337" s="14" customFormat="1">
      <c r="A2337" s="14"/>
      <c r="B2337" s="245"/>
      <c r="C2337" s="246"/>
      <c r="D2337" s="236" t="s">
        <v>161</v>
      </c>
      <c r="E2337" s="247" t="s">
        <v>21</v>
      </c>
      <c r="F2337" s="248" t="s">
        <v>2497</v>
      </c>
      <c r="G2337" s="246"/>
      <c r="H2337" s="249">
        <v>13.1</v>
      </c>
      <c r="I2337" s="250"/>
      <c r="J2337" s="246"/>
      <c r="K2337" s="246"/>
      <c r="L2337" s="251"/>
      <c r="M2337" s="252"/>
      <c r="N2337" s="253"/>
      <c r="O2337" s="253"/>
      <c r="P2337" s="253"/>
      <c r="Q2337" s="253"/>
      <c r="R2337" s="253"/>
      <c r="S2337" s="253"/>
      <c r="T2337" s="254"/>
      <c r="U2337" s="14"/>
      <c r="V2337" s="14"/>
      <c r="W2337" s="14"/>
      <c r="X2337" s="14"/>
      <c r="Y2337" s="14"/>
      <c r="Z2337" s="14"/>
      <c r="AA2337" s="14"/>
      <c r="AB2337" s="14"/>
      <c r="AC2337" s="14"/>
      <c r="AD2337" s="14"/>
      <c r="AE2337" s="14"/>
      <c r="AT2337" s="255" t="s">
        <v>161</v>
      </c>
      <c r="AU2337" s="255" t="s">
        <v>81</v>
      </c>
      <c r="AV2337" s="14" t="s">
        <v>81</v>
      </c>
      <c r="AW2337" s="14" t="s">
        <v>34</v>
      </c>
      <c r="AX2337" s="14" t="s">
        <v>73</v>
      </c>
      <c r="AY2337" s="255" t="s">
        <v>149</v>
      </c>
    </row>
    <row r="2338" s="15" customFormat="1">
      <c r="A2338" s="15"/>
      <c r="B2338" s="256"/>
      <c r="C2338" s="257"/>
      <c r="D2338" s="236" t="s">
        <v>161</v>
      </c>
      <c r="E2338" s="258" t="s">
        <v>21</v>
      </c>
      <c r="F2338" s="259" t="s">
        <v>164</v>
      </c>
      <c r="G2338" s="257"/>
      <c r="H2338" s="260">
        <v>13.1</v>
      </c>
      <c r="I2338" s="261"/>
      <c r="J2338" s="257"/>
      <c r="K2338" s="257"/>
      <c r="L2338" s="262"/>
      <c r="M2338" s="263"/>
      <c r="N2338" s="264"/>
      <c r="O2338" s="264"/>
      <c r="P2338" s="264"/>
      <c r="Q2338" s="264"/>
      <c r="R2338" s="264"/>
      <c r="S2338" s="264"/>
      <c r="T2338" s="265"/>
      <c r="U2338" s="15"/>
      <c r="V2338" s="15"/>
      <c r="W2338" s="15"/>
      <c r="X2338" s="15"/>
      <c r="Y2338" s="15"/>
      <c r="Z2338" s="15"/>
      <c r="AA2338" s="15"/>
      <c r="AB2338" s="15"/>
      <c r="AC2338" s="15"/>
      <c r="AD2338" s="15"/>
      <c r="AE2338" s="15"/>
      <c r="AT2338" s="266" t="s">
        <v>161</v>
      </c>
      <c r="AU2338" s="266" t="s">
        <v>81</v>
      </c>
      <c r="AV2338" s="15" t="s">
        <v>157</v>
      </c>
      <c r="AW2338" s="15" t="s">
        <v>34</v>
      </c>
      <c r="AX2338" s="15" t="s">
        <v>77</v>
      </c>
      <c r="AY2338" s="266" t="s">
        <v>149</v>
      </c>
    </row>
    <row r="2339" s="2" customFormat="1" ht="37.8" customHeight="1">
      <c r="A2339" s="41"/>
      <c r="B2339" s="42"/>
      <c r="C2339" s="216" t="s">
        <v>2498</v>
      </c>
      <c r="D2339" s="216" t="s">
        <v>152</v>
      </c>
      <c r="E2339" s="217" t="s">
        <v>2499</v>
      </c>
      <c r="F2339" s="218" t="s">
        <v>2500</v>
      </c>
      <c r="G2339" s="219" t="s">
        <v>174</v>
      </c>
      <c r="H2339" s="220">
        <v>11</v>
      </c>
      <c r="I2339" s="221"/>
      <c r="J2339" s="222">
        <f>ROUND(I2339*H2339,2)</f>
        <v>0</v>
      </c>
      <c r="K2339" s="218" t="s">
        <v>156</v>
      </c>
      <c r="L2339" s="47"/>
      <c r="M2339" s="223" t="s">
        <v>21</v>
      </c>
      <c r="N2339" s="224" t="s">
        <v>44</v>
      </c>
      <c r="O2339" s="87"/>
      <c r="P2339" s="225">
        <f>O2339*H2339</f>
        <v>0</v>
      </c>
      <c r="Q2339" s="225">
        <v>0.0015100000000000001</v>
      </c>
      <c r="R2339" s="225">
        <f>Q2339*H2339</f>
        <v>0.01661</v>
      </c>
      <c r="S2339" s="225">
        <v>0</v>
      </c>
      <c r="T2339" s="226">
        <f>S2339*H2339</f>
        <v>0</v>
      </c>
      <c r="U2339" s="41"/>
      <c r="V2339" s="41"/>
      <c r="W2339" s="41"/>
      <c r="X2339" s="41"/>
      <c r="Y2339" s="41"/>
      <c r="Z2339" s="41"/>
      <c r="AA2339" s="41"/>
      <c r="AB2339" s="41"/>
      <c r="AC2339" s="41"/>
      <c r="AD2339" s="41"/>
      <c r="AE2339" s="41"/>
      <c r="AR2339" s="227" t="s">
        <v>256</v>
      </c>
      <c r="AT2339" s="227" t="s">
        <v>152</v>
      </c>
      <c r="AU2339" s="227" t="s">
        <v>81</v>
      </c>
      <c r="AY2339" s="20" t="s">
        <v>149</v>
      </c>
      <c r="BE2339" s="228">
        <f>IF(N2339="základní",J2339,0)</f>
        <v>0</v>
      </c>
      <c r="BF2339" s="228">
        <f>IF(N2339="snížená",J2339,0)</f>
        <v>0</v>
      </c>
      <c r="BG2339" s="228">
        <f>IF(N2339="zákl. přenesená",J2339,0)</f>
        <v>0</v>
      </c>
      <c r="BH2339" s="228">
        <f>IF(N2339="sníž. přenesená",J2339,0)</f>
        <v>0</v>
      </c>
      <c r="BI2339" s="228">
        <f>IF(N2339="nulová",J2339,0)</f>
        <v>0</v>
      </c>
      <c r="BJ2339" s="20" t="s">
        <v>77</v>
      </c>
      <c r="BK2339" s="228">
        <f>ROUND(I2339*H2339,2)</f>
        <v>0</v>
      </c>
      <c r="BL2339" s="20" t="s">
        <v>256</v>
      </c>
      <c r="BM2339" s="227" t="s">
        <v>2501</v>
      </c>
    </row>
    <row r="2340" s="2" customFormat="1">
      <c r="A2340" s="41"/>
      <c r="B2340" s="42"/>
      <c r="C2340" s="43"/>
      <c r="D2340" s="229" t="s">
        <v>159</v>
      </c>
      <c r="E2340" s="43"/>
      <c r="F2340" s="230" t="s">
        <v>2502</v>
      </c>
      <c r="G2340" s="43"/>
      <c r="H2340" s="43"/>
      <c r="I2340" s="231"/>
      <c r="J2340" s="43"/>
      <c r="K2340" s="43"/>
      <c r="L2340" s="47"/>
      <c r="M2340" s="232"/>
      <c r="N2340" s="233"/>
      <c r="O2340" s="87"/>
      <c r="P2340" s="87"/>
      <c r="Q2340" s="87"/>
      <c r="R2340" s="87"/>
      <c r="S2340" s="87"/>
      <c r="T2340" s="88"/>
      <c r="U2340" s="41"/>
      <c r="V2340" s="41"/>
      <c r="W2340" s="41"/>
      <c r="X2340" s="41"/>
      <c r="Y2340" s="41"/>
      <c r="Z2340" s="41"/>
      <c r="AA2340" s="41"/>
      <c r="AB2340" s="41"/>
      <c r="AC2340" s="41"/>
      <c r="AD2340" s="41"/>
      <c r="AE2340" s="41"/>
      <c r="AT2340" s="20" t="s">
        <v>159</v>
      </c>
      <c r="AU2340" s="20" t="s">
        <v>81</v>
      </c>
    </row>
    <row r="2341" s="13" customFormat="1">
      <c r="A2341" s="13"/>
      <c r="B2341" s="234"/>
      <c r="C2341" s="235"/>
      <c r="D2341" s="236" t="s">
        <v>161</v>
      </c>
      <c r="E2341" s="237" t="s">
        <v>21</v>
      </c>
      <c r="F2341" s="238" t="s">
        <v>2503</v>
      </c>
      <c r="G2341" s="235"/>
      <c r="H2341" s="237" t="s">
        <v>21</v>
      </c>
      <c r="I2341" s="239"/>
      <c r="J2341" s="235"/>
      <c r="K2341" s="235"/>
      <c r="L2341" s="240"/>
      <c r="M2341" s="241"/>
      <c r="N2341" s="242"/>
      <c r="O2341" s="242"/>
      <c r="P2341" s="242"/>
      <c r="Q2341" s="242"/>
      <c r="R2341" s="242"/>
      <c r="S2341" s="242"/>
      <c r="T2341" s="243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T2341" s="244" t="s">
        <v>161</v>
      </c>
      <c r="AU2341" s="244" t="s">
        <v>81</v>
      </c>
      <c r="AV2341" s="13" t="s">
        <v>77</v>
      </c>
      <c r="AW2341" s="13" t="s">
        <v>34</v>
      </c>
      <c r="AX2341" s="13" t="s">
        <v>73</v>
      </c>
      <c r="AY2341" s="244" t="s">
        <v>149</v>
      </c>
    </row>
    <row r="2342" s="14" customFormat="1">
      <c r="A2342" s="14"/>
      <c r="B2342" s="245"/>
      <c r="C2342" s="246"/>
      <c r="D2342" s="236" t="s">
        <v>161</v>
      </c>
      <c r="E2342" s="247" t="s">
        <v>21</v>
      </c>
      <c r="F2342" s="248" t="s">
        <v>2504</v>
      </c>
      <c r="G2342" s="246"/>
      <c r="H2342" s="249">
        <v>11</v>
      </c>
      <c r="I2342" s="250"/>
      <c r="J2342" s="246"/>
      <c r="K2342" s="246"/>
      <c r="L2342" s="251"/>
      <c r="M2342" s="252"/>
      <c r="N2342" s="253"/>
      <c r="O2342" s="253"/>
      <c r="P2342" s="253"/>
      <c r="Q2342" s="253"/>
      <c r="R2342" s="253"/>
      <c r="S2342" s="253"/>
      <c r="T2342" s="254"/>
      <c r="U2342" s="14"/>
      <c r="V2342" s="14"/>
      <c r="W2342" s="14"/>
      <c r="X2342" s="14"/>
      <c r="Y2342" s="14"/>
      <c r="Z2342" s="14"/>
      <c r="AA2342" s="14"/>
      <c r="AB2342" s="14"/>
      <c r="AC2342" s="14"/>
      <c r="AD2342" s="14"/>
      <c r="AE2342" s="14"/>
      <c r="AT2342" s="255" t="s">
        <v>161</v>
      </c>
      <c r="AU2342" s="255" t="s">
        <v>81</v>
      </c>
      <c r="AV2342" s="14" t="s">
        <v>81</v>
      </c>
      <c r="AW2342" s="14" t="s">
        <v>34</v>
      </c>
      <c r="AX2342" s="14" t="s">
        <v>73</v>
      </c>
      <c r="AY2342" s="255" t="s">
        <v>149</v>
      </c>
    </row>
    <row r="2343" s="15" customFormat="1">
      <c r="A2343" s="15"/>
      <c r="B2343" s="256"/>
      <c r="C2343" s="257"/>
      <c r="D2343" s="236" t="s">
        <v>161</v>
      </c>
      <c r="E2343" s="258" t="s">
        <v>21</v>
      </c>
      <c r="F2343" s="259" t="s">
        <v>164</v>
      </c>
      <c r="G2343" s="257"/>
      <c r="H2343" s="260">
        <v>11</v>
      </c>
      <c r="I2343" s="261"/>
      <c r="J2343" s="257"/>
      <c r="K2343" s="257"/>
      <c r="L2343" s="262"/>
      <c r="M2343" s="263"/>
      <c r="N2343" s="264"/>
      <c r="O2343" s="264"/>
      <c r="P2343" s="264"/>
      <c r="Q2343" s="264"/>
      <c r="R2343" s="264"/>
      <c r="S2343" s="264"/>
      <c r="T2343" s="265"/>
      <c r="U2343" s="15"/>
      <c r="V2343" s="15"/>
      <c r="W2343" s="15"/>
      <c r="X2343" s="15"/>
      <c r="Y2343" s="15"/>
      <c r="Z2343" s="15"/>
      <c r="AA2343" s="15"/>
      <c r="AB2343" s="15"/>
      <c r="AC2343" s="15"/>
      <c r="AD2343" s="15"/>
      <c r="AE2343" s="15"/>
      <c r="AT2343" s="266" t="s">
        <v>161</v>
      </c>
      <c r="AU2343" s="266" t="s">
        <v>81</v>
      </c>
      <c r="AV2343" s="15" t="s">
        <v>157</v>
      </c>
      <c r="AW2343" s="15" t="s">
        <v>34</v>
      </c>
      <c r="AX2343" s="15" t="s">
        <v>77</v>
      </c>
      <c r="AY2343" s="266" t="s">
        <v>149</v>
      </c>
    </row>
    <row r="2344" s="2" customFormat="1" ht="24.15" customHeight="1">
      <c r="A2344" s="41"/>
      <c r="B2344" s="42"/>
      <c r="C2344" s="216" t="s">
        <v>2505</v>
      </c>
      <c r="D2344" s="216" t="s">
        <v>152</v>
      </c>
      <c r="E2344" s="217" t="s">
        <v>2506</v>
      </c>
      <c r="F2344" s="218" t="s">
        <v>2507</v>
      </c>
      <c r="G2344" s="219" t="s">
        <v>155</v>
      </c>
      <c r="H2344" s="220">
        <v>11.199999999999999</v>
      </c>
      <c r="I2344" s="221"/>
      <c r="J2344" s="222">
        <f>ROUND(I2344*H2344,2)</f>
        <v>0</v>
      </c>
      <c r="K2344" s="218" t="s">
        <v>21</v>
      </c>
      <c r="L2344" s="47"/>
      <c r="M2344" s="223" t="s">
        <v>21</v>
      </c>
      <c r="N2344" s="224" t="s">
        <v>44</v>
      </c>
      <c r="O2344" s="87"/>
      <c r="P2344" s="225">
        <f>O2344*H2344</f>
        <v>0</v>
      </c>
      <c r="Q2344" s="225">
        <v>0.0023700000000000001</v>
      </c>
      <c r="R2344" s="225">
        <f>Q2344*H2344</f>
        <v>0.026544000000000002</v>
      </c>
      <c r="S2344" s="225">
        <v>0</v>
      </c>
      <c r="T2344" s="226">
        <f>S2344*H2344</f>
        <v>0</v>
      </c>
      <c r="U2344" s="41"/>
      <c r="V2344" s="41"/>
      <c r="W2344" s="41"/>
      <c r="X2344" s="41"/>
      <c r="Y2344" s="41"/>
      <c r="Z2344" s="41"/>
      <c r="AA2344" s="41"/>
      <c r="AB2344" s="41"/>
      <c r="AC2344" s="41"/>
      <c r="AD2344" s="41"/>
      <c r="AE2344" s="41"/>
      <c r="AR2344" s="227" t="s">
        <v>256</v>
      </c>
      <c r="AT2344" s="227" t="s">
        <v>152</v>
      </c>
      <c r="AU2344" s="227" t="s">
        <v>81</v>
      </c>
      <c r="AY2344" s="20" t="s">
        <v>149</v>
      </c>
      <c r="BE2344" s="228">
        <f>IF(N2344="základní",J2344,0)</f>
        <v>0</v>
      </c>
      <c r="BF2344" s="228">
        <f>IF(N2344="snížená",J2344,0)</f>
        <v>0</v>
      </c>
      <c r="BG2344" s="228">
        <f>IF(N2344="zákl. přenesená",J2344,0)</f>
        <v>0</v>
      </c>
      <c r="BH2344" s="228">
        <f>IF(N2344="sníž. přenesená",J2344,0)</f>
        <v>0</v>
      </c>
      <c r="BI2344" s="228">
        <f>IF(N2344="nulová",J2344,0)</f>
        <v>0</v>
      </c>
      <c r="BJ2344" s="20" t="s">
        <v>77</v>
      </c>
      <c r="BK2344" s="228">
        <f>ROUND(I2344*H2344,2)</f>
        <v>0</v>
      </c>
      <c r="BL2344" s="20" t="s">
        <v>256</v>
      </c>
      <c r="BM2344" s="227" t="s">
        <v>2508</v>
      </c>
    </row>
    <row r="2345" s="2" customFormat="1">
      <c r="A2345" s="41"/>
      <c r="B2345" s="42"/>
      <c r="C2345" s="43"/>
      <c r="D2345" s="236" t="s">
        <v>279</v>
      </c>
      <c r="E2345" s="43"/>
      <c r="F2345" s="288" t="s">
        <v>2509</v>
      </c>
      <c r="G2345" s="43"/>
      <c r="H2345" s="43"/>
      <c r="I2345" s="231"/>
      <c r="J2345" s="43"/>
      <c r="K2345" s="43"/>
      <c r="L2345" s="47"/>
      <c r="M2345" s="232"/>
      <c r="N2345" s="233"/>
      <c r="O2345" s="87"/>
      <c r="P2345" s="87"/>
      <c r="Q2345" s="87"/>
      <c r="R2345" s="87"/>
      <c r="S2345" s="87"/>
      <c r="T2345" s="88"/>
      <c r="U2345" s="41"/>
      <c r="V2345" s="41"/>
      <c r="W2345" s="41"/>
      <c r="X2345" s="41"/>
      <c r="Y2345" s="41"/>
      <c r="Z2345" s="41"/>
      <c r="AA2345" s="41"/>
      <c r="AB2345" s="41"/>
      <c r="AC2345" s="41"/>
      <c r="AD2345" s="41"/>
      <c r="AE2345" s="41"/>
      <c r="AT2345" s="20" t="s">
        <v>279</v>
      </c>
      <c r="AU2345" s="20" t="s">
        <v>81</v>
      </c>
    </row>
    <row r="2346" s="13" customFormat="1">
      <c r="A2346" s="13"/>
      <c r="B2346" s="234"/>
      <c r="C2346" s="235"/>
      <c r="D2346" s="236" t="s">
        <v>161</v>
      </c>
      <c r="E2346" s="237" t="s">
        <v>21</v>
      </c>
      <c r="F2346" s="238" t="s">
        <v>2510</v>
      </c>
      <c r="G2346" s="235"/>
      <c r="H2346" s="237" t="s">
        <v>21</v>
      </c>
      <c r="I2346" s="239"/>
      <c r="J2346" s="235"/>
      <c r="K2346" s="235"/>
      <c r="L2346" s="240"/>
      <c r="M2346" s="241"/>
      <c r="N2346" s="242"/>
      <c r="O2346" s="242"/>
      <c r="P2346" s="242"/>
      <c r="Q2346" s="242"/>
      <c r="R2346" s="242"/>
      <c r="S2346" s="242"/>
      <c r="T2346" s="243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T2346" s="244" t="s">
        <v>161</v>
      </c>
      <c r="AU2346" s="244" t="s">
        <v>81</v>
      </c>
      <c r="AV2346" s="13" t="s">
        <v>77</v>
      </c>
      <c r="AW2346" s="13" t="s">
        <v>34</v>
      </c>
      <c r="AX2346" s="13" t="s">
        <v>73</v>
      </c>
      <c r="AY2346" s="244" t="s">
        <v>149</v>
      </c>
    </row>
    <row r="2347" s="14" customFormat="1">
      <c r="A2347" s="14"/>
      <c r="B2347" s="245"/>
      <c r="C2347" s="246"/>
      <c r="D2347" s="236" t="s">
        <v>161</v>
      </c>
      <c r="E2347" s="247" t="s">
        <v>21</v>
      </c>
      <c r="F2347" s="248" t="s">
        <v>2511</v>
      </c>
      <c r="G2347" s="246"/>
      <c r="H2347" s="249">
        <v>11.199999999999999</v>
      </c>
      <c r="I2347" s="250"/>
      <c r="J2347" s="246"/>
      <c r="K2347" s="246"/>
      <c r="L2347" s="251"/>
      <c r="M2347" s="252"/>
      <c r="N2347" s="253"/>
      <c r="O2347" s="253"/>
      <c r="P2347" s="253"/>
      <c r="Q2347" s="253"/>
      <c r="R2347" s="253"/>
      <c r="S2347" s="253"/>
      <c r="T2347" s="254"/>
      <c r="U2347" s="14"/>
      <c r="V2347" s="14"/>
      <c r="W2347" s="14"/>
      <c r="X2347" s="14"/>
      <c r="Y2347" s="14"/>
      <c r="Z2347" s="14"/>
      <c r="AA2347" s="14"/>
      <c r="AB2347" s="14"/>
      <c r="AC2347" s="14"/>
      <c r="AD2347" s="14"/>
      <c r="AE2347" s="14"/>
      <c r="AT2347" s="255" t="s">
        <v>161</v>
      </c>
      <c r="AU2347" s="255" t="s">
        <v>81</v>
      </c>
      <c r="AV2347" s="14" t="s">
        <v>81</v>
      </c>
      <c r="AW2347" s="14" t="s">
        <v>34</v>
      </c>
      <c r="AX2347" s="14" t="s">
        <v>77</v>
      </c>
      <c r="AY2347" s="255" t="s">
        <v>149</v>
      </c>
    </row>
    <row r="2348" s="2" customFormat="1" ht="16.5" customHeight="1">
      <c r="A2348" s="41"/>
      <c r="B2348" s="42"/>
      <c r="C2348" s="216" t="s">
        <v>2512</v>
      </c>
      <c r="D2348" s="216" t="s">
        <v>152</v>
      </c>
      <c r="E2348" s="217" t="s">
        <v>2513</v>
      </c>
      <c r="F2348" s="218" t="s">
        <v>2514</v>
      </c>
      <c r="G2348" s="219" t="s">
        <v>699</v>
      </c>
      <c r="H2348" s="220">
        <v>10</v>
      </c>
      <c r="I2348" s="221"/>
      <c r="J2348" s="222">
        <f>ROUND(I2348*H2348,2)</f>
        <v>0</v>
      </c>
      <c r="K2348" s="218" t="s">
        <v>156</v>
      </c>
      <c r="L2348" s="47"/>
      <c r="M2348" s="223" t="s">
        <v>21</v>
      </c>
      <c r="N2348" s="224" t="s">
        <v>44</v>
      </c>
      <c r="O2348" s="87"/>
      <c r="P2348" s="225">
        <f>O2348*H2348</f>
        <v>0</v>
      </c>
      <c r="Q2348" s="225">
        <v>0</v>
      </c>
      <c r="R2348" s="225">
        <f>Q2348*H2348</f>
        <v>0</v>
      </c>
      <c r="S2348" s="225">
        <v>0</v>
      </c>
      <c r="T2348" s="226">
        <f>S2348*H2348</f>
        <v>0</v>
      </c>
      <c r="U2348" s="41"/>
      <c r="V2348" s="41"/>
      <c r="W2348" s="41"/>
      <c r="X2348" s="41"/>
      <c r="Y2348" s="41"/>
      <c r="Z2348" s="41"/>
      <c r="AA2348" s="41"/>
      <c r="AB2348" s="41"/>
      <c r="AC2348" s="41"/>
      <c r="AD2348" s="41"/>
      <c r="AE2348" s="41"/>
      <c r="AR2348" s="227" t="s">
        <v>256</v>
      </c>
      <c r="AT2348" s="227" t="s">
        <v>152</v>
      </c>
      <c r="AU2348" s="227" t="s">
        <v>81</v>
      </c>
      <c r="AY2348" s="20" t="s">
        <v>149</v>
      </c>
      <c r="BE2348" s="228">
        <f>IF(N2348="základní",J2348,0)</f>
        <v>0</v>
      </c>
      <c r="BF2348" s="228">
        <f>IF(N2348="snížená",J2348,0)</f>
        <v>0</v>
      </c>
      <c r="BG2348" s="228">
        <f>IF(N2348="zákl. přenesená",J2348,0)</f>
        <v>0</v>
      </c>
      <c r="BH2348" s="228">
        <f>IF(N2348="sníž. přenesená",J2348,0)</f>
        <v>0</v>
      </c>
      <c r="BI2348" s="228">
        <f>IF(N2348="nulová",J2348,0)</f>
        <v>0</v>
      </c>
      <c r="BJ2348" s="20" t="s">
        <v>77</v>
      </c>
      <c r="BK2348" s="228">
        <f>ROUND(I2348*H2348,2)</f>
        <v>0</v>
      </c>
      <c r="BL2348" s="20" t="s">
        <v>256</v>
      </c>
      <c r="BM2348" s="227" t="s">
        <v>2515</v>
      </c>
    </row>
    <row r="2349" s="2" customFormat="1">
      <c r="A2349" s="41"/>
      <c r="B2349" s="42"/>
      <c r="C2349" s="43"/>
      <c r="D2349" s="229" t="s">
        <v>159</v>
      </c>
      <c r="E2349" s="43"/>
      <c r="F2349" s="230" t="s">
        <v>2516</v>
      </c>
      <c r="G2349" s="43"/>
      <c r="H2349" s="43"/>
      <c r="I2349" s="231"/>
      <c r="J2349" s="43"/>
      <c r="K2349" s="43"/>
      <c r="L2349" s="47"/>
      <c r="M2349" s="232"/>
      <c r="N2349" s="233"/>
      <c r="O2349" s="87"/>
      <c r="P2349" s="87"/>
      <c r="Q2349" s="87"/>
      <c r="R2349" s="87"/>
      <c r="S2349" s="87"/>
      <c r="T2349" s="88"/>
      <c r="U2349" s="41"/>
      <c r="V2349" s="41"/>
      <c r="W2349" s="41"/>
      <c r="X2349" s="41"/>
      <c r="Y2349" s="41"/>
      <c r="Z2349" s="41"/>
      <c r="AA2349" s="41"/>
      <c r="AB2349" s="41"/>
      <c r="AC2349" s="41"/>
      <c r="AD2349" s="41"/>
      <c r="AE2349" s="41"/>
      <c r="AT2349" s="20" t="s">
        <v>159</v>
      </c>
      <c r="AU2349" s="20" t="s">
        <v>81</v>
      </c>
    </row>
    <row r="2350" s="13" customFormat="1">
      <c r="A2350" s="13"/>
      <c r="B2350" s="234"/>
      <c r="C2350" s="235"/>
      <c r="D2350" s="236" t="s">
        <v>161</v>
      </c>
      <c r="E2350" s="237" t="s">
        <v>21</v>
      </c>
      <c r="F2350" s="238" t="s">
        <v>2517</v>
      </c>
      <c r="G2350" s="235"/>
      <c r="H2350" s="237" t="s">
        <v>21</v>
      </c>
      <c r="I2350" s="239"/>
      <c r="J2350" s="235"/>
      <c r="K2350" s="235"/>
      <c r="L2350" s="240"/>
      <c r="M2350" s="241"/>
      <c r="N2350" s="242"/>
      <c r="O2350" s="242"/>
      <c r="P2350" s="242"/>
      <c r="Q2350" s="242"/>
      <c r="R2350" s="242"/>
      <c r="S2350" s="242"/>
      <c r="T2350" s="243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T2350" s="244" t="s">
        <v>161</v>
      </c>
      <c r="AU2350" s="244" t="s">
        <v>81</v>
      </c>
      <c r="AV2350" s="13" t="s">
        <v>77</v>
      </c>
      <c r="AW2350" s="13" t="s">
        <v>34</v>
      </c>
      <c r="AX2350" s="13" t="s">
        <v>73</v>
      </c>
      <c r="AY2350" s="244" t="s">
        <v>149</v>
      </c>
    </row>
    <row r="2351" s="14" customFormat="1">
      <c r="A2351" s="14"/>
      <c r="B2351" s="245"/>
      <c r="C2351" s="246"/>
      <c r="D2351" s="236" t="s">
        <v>161</v>
      </c>
      <c r="E2351" s="247" t="s">
        <v>21</v>
      </c>
      <c r="F2351" s="248" t="s">
        <v>81</v>
      </c>
      <c r="G2351" s="246"/>
      <c r="H2351" s="249">
        <v>2</v>
      </c>
      <c r="I2351" s="250"/>
      <c r="J2351" s="246"/>
      <c r="K2351" s="246"/>
      <c r="L2351" s="251"/>
      <c r="M2351" s="252"/>
      <c r="N2351" s="253"/>
      <c r="O2351" s="253"/>
      <c r="P2351" s="253"/>
      <c r="Q2351" s="253"/>
      <c r="R2351" s="253"/>
      <c r="S2351" s="253"/>
      <c r="T2351" s="254"/>
      <c r="U2351" s="14"/>
      <c r="V2351" s="14"/>
      <c r="W2351" s="14"/>
      <c r="X2351" s="14"/>
      <c r="Y2351" s="14"/>
      <c r="Z2351" s="14"/>
      <c r="AA2351" s="14"/>
      <c r="AB2351" s="14"/>
      <c r="AC2351" s="14"/>
      <c r="AD2351" s="14"/>
      <c r="AE2351" s="14"/>
      <c r="AT2351" s="255" t="s">
        <v>161</v>
      </c>
      <c r="AU2351" s="255" t="s">
        <v>81</v>
      </c>
      <c r="AV2351" s="14" t="s">
        <v>81</v>
      </c>
      <c r="AW2351" s="14" t="s">
        <v>34</v>
      </c>
      <c r="AX2351" s="14" t="s">
        <v>73</v>
      </c>
      <c r="AY2351" s="255" t="s">
        <v>149</v>
      </c>
    </row>
    <row r="2352" s="13" customFormat="1">
      <c r="A2352" s="13"/>
      <c r="B2352" s="234"/>
      <c r="C2352" s="235"/>
      <c r="D2352" s="236" t="s">
        <v>161</v>
      </c>
      <c r="E2352" s="237" t="s">
        <v>21</v>
      </c>
      <c r="F2352" s="238" t="s">
        <v>2518</v>
      </c>
      <c r="G2352" s="235"/>
      <c r="H2352" s="237" t="s">
        <v>21</v>
      </c>
      <c r="I2352" s="239"/>
      <c r="J2352" s="235"/>
      <c r="K2352" s="235"/>
      <c r="L2352" s="240"/>
      <c r="M2352" s="241"/>
      <c r="N2352" s="242"/>
      <c r="O2352" s="242"/>
      <c r="P2352" s="242"/>
      <c r="Q2352" s="242"/>
      <c r="R2352" s="242"/>
      <c r="S2352" s="242"/>
      <c r="T2352" s="243"/>
      <c r="U2352" s="13"/>
      <c r="V2352" s="13"/>
      <c r="W2352" s="13"/>
      <c r="X2352" s="13"/>
      <c r="Y2352" s="13"/>
      <c r="Z2352" s="13"/>
      <c r="AA2352" s="13"/>
      <c r="AB2352" s="13"/>
      <c r="AC2352" s="13"/>
      <c r="AD2352" s="13"/>
      <c r="AE2352" s="13"/>
      <c r="AT2352" s="244" t="s">
        <v>161</v>
      </c>
      <c r="AU2352" s="244" t="s">
        <v>81</v>
      </c>
      <c r="AV2352" s="13" t="s">
        <v>77</v>
      </c>
      <c r="AW2352" s="13" t="s">
        <v>34</v>
      </c>
      <c r="AX2352" s="13" t="s">
        <v>73</v>
      </c>
      <c r="AY2352" s="244" t="s">
        <v>149</v>
      </c>
    </row>
    <row r="2353" s="14" customFormat="1">
      <c r="A2353" s="14"/>
      <c r="B2353" s="245"/>
      <c r="C2353" s="246"/>
      <c r="D2353" s="236" t="s">
        <v>161</v>
      </c>
      <c r="E2353" s="247" t="s">
        <v>21</v>
      </c>
      <c r="F2353" s="248" t="s">
        <v>208</v>
      </c>
      <c r="G2353" s="246"/>
      <c r="H2353" s="249">
        <v>8</v>
      </c>
      <c r="I2353" s="250"/>
      <c r="J2353" s="246"/>
      <c r="K2353" s="246"/>
      <c r="L2353" s="251"/>
      <c r="M2353" s="252"/>
      <c r="N2353" s="253"/>
      <c r="O2353" s="253"/>
      <c r="P2353" s="253"/>
      <c r="Q2353" s="253"/>
      <c r="R2353" s="253"/>
      <c r="S2353" s="253"/>
      <c r="T2353" s="254"/>
      <c r="U2353" s="14"/>
      <c r="V2353" s="14"/>
      <c r="W2353" s="14"/>
      <c r="X2353" s="14"/>
      <c r="Y2353" s="14"/>
      <c r="Z2353" s="14"/>
      <c r="AA2353" s="14"/>
      <c r="AB2353" s="14"/>
      <c r="AC2353" s="14"/>
      <c r="AD2353" s="14"/>
      <c r="AE2353" s="14"/>
      <c r="AT2353" s="255" t="s">
        <v>161</v>
      </c>
      <c r="AU2353" s="255" t="s">
        <v>81</v>
      </c>
      <c r="AV2353" s="14" t="s">
        <v>81</v>
      </c>
      <c r="AW2353" s="14" t="s">
        <v>34</v>
      </c>
      <c r="AX2353" s="14" t="s">
        <v>73</v>
      </c>
      <c r="AY2353" s="255" t="s">
        <v>149</v>
      </c>
    </row>
    <row r="2354" s="15" customFormat="1">
      <c r="A2354" s="15"/>
      <c r="B2354" s="256"/>
      <c r="C2354" s="257"/>
      <c r="D2354" s="236" t="s">
        <v>161</v>
      </c>
      <c r="E2354" s="258" t="s">
        <v>21</v>
      </c>
      <c r="F2354" s="259" t="s">
        <v>164</v>
      </c>
      <c r="G2354" s="257"/>
      <c r="H2354" s="260">
        <v>10</v>
      </c>
      <c r="I2354" s="261"/>
      <c r="J2354" s="257"/>
      <c r="K2354" s="257"/>
      <c r="L2354" s="262"/>
      <c r="M2354" s="263"/>
      <c r="N2354" s="264"/>
      <c r="O2354" s="264"/>
      <c r="P2354" s="264"/>
      <c r="Q2354" s="264"/>
      <c r="R2354" s="264"/>
      <c r="S2354" s="264"/>
      <c r="T2354" s="265"/>
      <c r="U2354" s="15"/>
      <c r="V2354" s="15"/>
      <c r="W2354" s="15"/>
      <c r="X2354" s="15"/>
      <c r="Y2354" s="15"/>
      <c r="Z2354" s="15"/>
      <c r="AA2354" s="15"/>
      <c r="AB2354" s="15"/>
      <c r="AC2354" s="15"/>
      <c r="AD2354" s="15"/>
      <c r="AE2354" s="15"/>
      <c r="AT2354" s="266" t="s">
        <v>161</v>
      </c>
      <c r="AU2354" s="266" t="s">
        <v>81</v>
      </c>
      <c r="AV2354" s="15" t="s">
        <v>157</v>
      </c>
      <c r="AW2354" s="15" t="s">
        <v>34</v>
      </c>
      <c r="AX2354" s="15" t="s">
        <v>77</v>
      </c>
      <c r="AY2354" s="266" t="s">
        <v>149</v>
      </c>
    </row>
    <row r="2355" s="2" customFormat="1" ht="16.5" customHeight="1">
      <c r="A2355" s="41"/>
      <c r="B2355" s="42"/>
      <c r="C2355" s="278" t="s">
        <v>2519</v>
      </c>
      <c r="D2355" s="278" t="s">
        <v>229</v>
      </c>
      <c r="E2355" s="279" t="s">
        <v>2520</v>
      </c>
      <c r="F2355" s="280" t="s">
        <v>2521</v>
      </c>
      <c r="G2355" s="281" t="s">
        <v>699</v>
      </c>
      <c r="H2355" s="282">
        <v>2</v>
      </c>
      <c r="I2355" s="283"/>
      <c r="J2355" s="284">
        <f>ROUND(I2355*H2355,2)</f>
        <v>0</v>
      </c>
      <c r="K2355" s="280" t="s">
        <v>156</v>
      </c>
      <c r="L2355" s="285"/>
      <c r="M2355" s="286" t="s">
        <v>21</v>
      </c>
      <c r="N2355" s="287" t="s">
        <v>44</v>
      </c>
      <c r="O2355" s="87"/>
      <c r="P2355" s="225">
        <f>O2355*H2355</f>
        <v>0</v>
      </c>
      <c r="Q2355" s="225">
        <v>0.00011</v>
      </c>
      <c r="R2355" s="225">
        <f>Q2355*H2355</f>
        <v>0.00022000000000000001</v>
      </c>
      <c r="S2355" s="225">
        <v>0</v>
      </c>
      <c r="T2355" s="226">
        <f>S2355*H2355</f>
        <v>0</v>
      </c>
      <c r="U2355" s="41"/>
      <c r="V2355" s="41"/>
      <c r="W2355" s="41"/>
      <c r="X2355" s="41"/>
      <c r="Y2355" s="41"/>
      <c r="Z2355" s="41"/>
      <c r="AA2355" s="41"/>
      <c r="AB2355" s="41"/>
      <c r="AC2355" s="41"/>
      <c r="AD2355" s="41"/>
      <c r="AE2355" s="41"/>
      <c r="AR2355" s="227" t="s">
        <v>328</v>
      </c>
      <c r="AT2355" s="227" t="s">
        <v>229</v>
      </c>
      <c r="AU2355" s="227" t="s">
        <v>81</v>
      </c>
      <c r="AY2355" s="20" t="s">
        <v>149</v>
      </c>
      <c r="BE2355" s="228">
        <f>IF(N2355="základní",J2355,0)</f>
        <v>0</v>
      </c>
      <c r="BF2355" s="228">
        <f>IF(N2355="snížená",J2355,0)</f>
        <v>0</v>
      </c>
      <c r="BG2355" s="228">
        <f>IF(N2355="zákl. přenesená",J2355,0)</f>
        <v>0</v>
      </c>
      <c r="BH2355" s="228">
        <f>IF(N2355="sníž. přenesená",J2355,0)</f>
        <v>0</v>
      </c>
      <c r="BI2355" s="228">
        <f>IF(N2355="nulová",J2355,0)</f>
        <v>0</v>
      </c>
      <c r="BJ2355" s="20" t="s">
        <v>77</v>
      </c>
      <c r="BK2355" s="228">
        <f>ROUND(I2355*H2355,2)</f>
        <v>0</v>
      </c>
      <c r="BL2355" s="20" t="s">
        <v>256</v>
      </c>
      <c r="BM2355" s="227" t="s">
        <v>2522</v>
      </c>
    </row>
    <row r="2356" s="2" customFormat="1" ht="24.15" customHeight="1">
      <c r="A2356" s="41"/>
      <c r="B2356" s="42"/>
      <c r="C2356" s="278" t="s">
        <v>2523</v>
      </c>
      <c r="D2356" s="278" t="s">
        <v>229</v>
      </c>
      <c r="E2356" s="279" t="s">
        <v>2524</v>
      </c>
      <c r="F2356" s="280" t="s">
        <v>2525</v>
      </c>
      <c r="G2356" s="281" t="s">
        <v>699</v>
      </c>
      <c r="H2356" s="282">
        <v>8</v>
      </c>
      <c r="I2356" s="283"/>
      <c r="J2356" s="284">
        <f>ROUND(I2356*H2356,2)</f>
        <v>0</v>
      </c>
      <c r="K2356" s="280" t="s">
        <v>21</v>
      </c>
      <c r="L2356" s="285"/>
      <c r="M2356" s="286" t="s">
        <v>21</v>
      </c>
      <c r="N2356" s="287" t="s">
        <v>44</v>
      </c>
      <c r="O2356" s="87"/>
      <c r="P2356" s="225">
        <f>O2356*H2356</f>
        <v>0</v>
      </c>
      <c r="Q2356" s="225">
        <v>0.00050000000000000001</v>
      </c>
      <c r="R2356" s="225">
        <f>Q2356*H2356</f>
        <v>0.0040000000000000001</v>
      </c>
      <c r="S2356" s="225">
        <v>0</v>
      </c>
      <c r="T2356" s="226">
        <f>S2356*H2356</f>
        <v>0</v>
      </c>
      <c r="U2356" s="41"/>
      <c r="V2356" s="41"/>
      <c r="W2356" s="41"/>
      <c r="X2356" s="41"/>
      <c r="Y2356" s="41"/>
      <c r="Z2356" s="41"/>
      <c r="AA2356" s="41"/>
      <c r="AB2356" s="41"/>
      <c r="AC2356" s="41"/>
      <c r="AD2356" s="41"/>
      <c r="AE2356" s="41"/>
      <c r="AR2356" s="227" t="s">
        <v>328</v>
      </c>
      <c r="AT2356" s="227" t="s">
        <v>229</v>
      </c>
      <c r="AU2356" s="227" t="s">
        <v>81</v>
      </c>
      <c r="AY2356" s="20" t="s">
        <v>149</v>
      </c>
      <c r="BE2356" s="228">
        <f>IF(N2356="základní",J2356,0)</f>
        <v>0</v>
      </c>
      <c r="BF2356" s="228">
        <f>IF(N2356="snížená",J2356,0)</f>
        <v>0</v>
      </c>
      <c r="BG2356" s="228">
        <f>IF(N2356="zákl. přenesená",J2356,0)</f>
        <v>0</v>
      </c>
      <c r="BH2356" s="228">
        <f>IF(N2356="sníž. přenesená",J2356,0)</f>
        <v>0</v>
      </c>
      <c r="BI2356" s="228">
        <f>IF(N2356="nulová",J2356,0)</f>
        <v>0</v>
      </c>
      <c r="BJ2356" s="20" t="s">
        <v>77</v>
      </c>
      <c r="BK2356" s="228">
        <f>ROUND(I2356*H2356,2)</f>
        <v>0</v>
      </c>
      <c r="BL2356" s="20" t="s">
        <v>256</v>
      </c>
      <c r="BM2356" s="227" t="s">
        <v>2526</v>
      </c>
    </row>
    <row r="2357" s="13" customFormat="1">
      <c r="A2357" s="13"/>
      <c r="B2357" s="234"/>
      <c r="C2357" s="235"/>
      <c r="D2357" s="236" t="s">
        <v>161</v>
      </c>
      <c r="E2357" s="237" t="s">
        <v>21</v>
      </c>
      <c r="F2357" s="238" t="s">
        <v>2518</v>
      </c>
      <c r="G2357" s="235"/>
      <c r="H2357" s="237" t="s">
        <v>21</v>
      </c>
      <c r="I2357" s="239"/>
      <c r="J2357" s="235"/>
      <c r="K2357" s="235"/>
      <c r="L2357" s="240"/>
      <c r="M2357" s="241"/>
      <c r="N2357" s="242"/>
      <c r="O2357" s="242"/>
      <c r="P2357" s="242"/>
      <c r="Q2357" s="242"/>
      <c r="R2357" s="242"/>
      <c r="S2357" s="242"/>
      <c r="T2357" s="243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T2357" s="244" t="s">
        <v>161</v>
      </c>
      <c r="AU2357" s="244" t="s">
        <v>81</v>
      </c>
      <c r="AV2357" s="13" t="s">
        <v>77</v>
      </c>
      <c r="AW2357" s="13" t="s">
        <v>34</v>
      </c>
      <c r="AX2357" s="13" t="s">
        <v>73</v>
      </c>
      <c r="AY2357" s="244" t="s">
        <v>149</v>
      </c>
    </row>
    <row r="2358" s="14" customFormat="1">
      <c r="A2358" s="14"/>
      <c r="B2358" s="245"/>
      <c r="C2358" s="246"/>
      <c r="D2358" s="236" t="s">
        <v>161</v>
      </c>
      <c r="E2358" s="247" t="s">
        <v>21</v>
      </c>
      <c r="F2358" s="248" t="s">
        <v>208</v>
      </c>
      <c r="G2358" s="246"/>
      <c r="H2358" s="249">
        <v>8</v>
      </c>
      <c r="I2358" s="250"/>
      <c r="J2358" s="246"/>
      <c r="K2358" s="246"/>
      <c r="L2358" s="251"/>
      <c r="M2358" s="252"/>
      <c r="N2358" s="253"/>
      <c r="O2358" s="253"/>
      <c r="P2358" s="253"/>
      <c r="Q2358" s="253"/>
      <c r="R2358" s="253"/>
      <c r="S2358" s="253"/>
      <c r="T2358" s="254"/>
      <c r="U2358" s="14"/>
      <c r="V2358" s="14"/>
      <c r="W2358" s="14"/>
      <c r="X2358" s="14"/>
      <c r="Y2358" s="14"/>
      <c r="Z2358" s="14"/>
      <c r="AA2358" s="14"/>
      <c r="AB2358" s="14"/>
      <c r="AC2358" s="14"/>
      <c r="AD2358" s="14"/>
      <c r="AE2358" s="14"/>
      <c r="AT2358" s="255" t="s">
        <v>161</v>
      </c>
      <c r="AU2358" s="255" t="s">
        <v>81</v>
      </c>
      <c r="AV2358" s="14" t="s">
        <v>81</v>
      </c>
      <c r="AW2358" s="14" t="s">
        <v>34</v>
      </c>
      <c r="AX2358" s="14" t="s">
        <v>73</v>
      </c>
      <c r="AY2358" s="255" t="s">
        <v>149</v>
      </c>
    </row>
    <row r="2359" s="15" customFormat="1">
      <c r="A2359" s="15"/>
      <c r="B2359" s="256"/>
      <c r="C2359" s="257"/>
      <c r="D2359" s="236" t="s">
        <v>161</v>
      </c>
      <c r="E2359" s="258" t="s">
        <v>21</v>
      </c>
      <c r="F2359" s="259" t="s">
        <v>164</v>
      </c>
      <c r="G2359" s="257"/>
      <c r="H2359" s="260">
        <v>8</v>
      </c>
      <c r="I2359" s="261"/>
      <c r="J2359" s="257"/>
      <c r="K2359" s="257"/>
      <c r="L2359" s="262"/>
      <c r="M2359" s="263"/>
      <c r="N2359" s="264"/>
      <c r="O2359" s="264"/>
      <c r="P2359" s="264"/>
      <c r="Q2359" s="264"/>
      <c r="R2359" s="264"/>
      <c r="S2359" s="264"/>
      <c r="T2359" s="265"/>
      <c r="U2359" s="15"/>
      <c r="V2359" s="15"/>
      <c r="W2359" s="15"/>
      <c r="X2359" s="15"/>
      <c r="Y2359" s="15"/>
      <c r="Z2359" s="15"/>
      <c r="AA2359" s="15"/>
      <c r="AB2359" s="15"/>
      <c r="AC2359" s="15"/>
      <c r="AD2359" s="15"/>
      <c r="AE2359" s="15"/>
      <c r="AT2359" s="266" t="s">
        <v>161</v>
      </c>
      <c r="AU2359" s="266" t="s">
        <v>81</v>
      </c>
      <c r="AV2359" s="15" t="s">
        <v>157</v>
      </c>
      <c r="AW2359" s="15" t="s">
        <v>34</v>
      </c>
      <c r="AX2359" s="15" t="s">
        <v>77</v>
      </c>
      <c r="AY2359" s="266" t="s">
        <v>149</v>
      </c>
    </row>
    <row r="2360" s="2" customFormat="1" ht="24.15" customHeight="1">
      <c r="A2360" s="41"/>
      <c r="B2360" s="42"/>
      <c r="C2360" s="216" t="s">
        <v>2527</v>
      </c>
      <c r="D2360" s="216" t="s">
        <v>152</v>
      </c>
      <c r="E2360" s="217" t="s">
        <v>2528</v>
      </c>
      <c r="F2360" s="218" t="s">
        <v>2529</v>
      </c>
      <c r="G2360" s="219" t="s">
        <v>174</v>
      </c>
      <c r="H2360" s="220">
        <v>8.4000000000000004</v>
      </c>
      <c r="I2360" s="221"/>
      <c r="J2360" s="222">
        <f>ROUND(I2360*H2360,2)</f>
        <v>0</v>
      </c>
      <c r="K2360" s="218" t="s">
        <v>21</v>
      </c>
      <c r="L2360" s="47"/>
      <c r="M2360" s="223" t="s">
        <v>21</v>
      </c>
      <c r="N2360" s="224" t="s">
        <v>44</v>
      </c>
      <c r="O2360" s="87"/>
      <c r="P2360" s="225">
        <f>O2360*H2360</f>
        <v>0</v>
      </c>
      <c r="Q2360" s="225">
        <v>0.00092000000000000003</v>
      </c>
      <c r="R2360" s="225">
        <f>Q2360*H2360</f>
        <v>0.0077280000000000005</v>
      </c>
      <c r="S2360" s="225">
        <v>0</v>
      </c>
      <c r="T2360" s="226">
        <f>S2360*H2360</f>
        <v>0</v>
      </c>
      <c r="U2360" s="41"/>
      <c r="V2360" s="41"/>
      <c r="W2360" s="41"/>
      <c r="X2360" s="41"/>
      <c r="Y2360" s="41"/>
      <c r="Z2360" s="41"/>
      <c r="AA2360" s="41"/>
      <c r="AB2360" s="41"/>
      <c r="AC2360" s="41"/>
      <c r="AD2360" s="41"/>
      <c r="AE2360" s="41"/>
      <c r="AR2360" s="227" t="s">
        <v>256</v>
      </c>
      <c r="AT2360" s="227" t="s">
        <v>152</v>
      </c>
      <c r="AU2360" s="227" t="s">
        <v>81</v>
      </c>
      <c r="AY2360" s="20" t="s">
        <v>149</v>
      </c>
      <c r="BE2360" s="228">
        <f>IF(N2360="základní",J2360,0)</f>
        <v>0</v>
      </c>
      <c r="BF2360" s="228">
        <f>IF(N2360="snížená",J2360,0)</f>
        <v>0</v>
      </c>
      <c r="BG2360" s="228">
        <f>IF(N2360="zákl. přenesená",J2360,0)</f>
        <v>0</v>
      </c>
      <c r="BH2360" s="228">
        <f>IF(N2360="sníž. přenesená",J2360,0)</f>
        <v>0</v>
      </c>
      <c r="BI2360" s="228">
        <f>IF(N2360="nulová",J2360,0)</f>
        <v>0</v>
      </c>
      <c r="BJ2360" s="20" t="s">
        <v>77</v>
      </c>
      <c r="BK2360" s="228">
        <f>ROUND(I2360*H2360,2)</f>
        <v>0</v>
      </c>
      <c r="BL2360" s="20" t="s">
        <v>256</v>
      </c>
      <c r="BM2360" s="227" t="s">
        <v>2530</v>
      </c>
    </row>
    <row r="2361" s="13" customFormat="1">
      <c r="A2361" s="13"/>
      <c r="B2361" s="234"/>
      <c r="C2361" s="235"/>
      <c r="D2361" s="236" t="s">
        <v>161</v>
      </c>
      <c r="E2361" s="237" t="s">
        <v>21</v>
      </c>
      <c r="F2361" s="238" t="s">
        <v>2517</v>
      </c>
      <c r="G2361" s="235"/>
      <c r="H2361" s="237" t="s">
        <v>21</v>
      </c>
      <c r="I2361" s="239"/>
      <c r="J2361" s="235"/>
      <c r="K2361" s="235"/>
      <c r="L2361" s="240"/>
      <c r="M2361" s="241"/>
      <c r="N2361" s="242"/>
      <c r="O2361" s="242"/>
      <c r="P2361" s="242"/>
      <c r="Q2361" s="242"/>
      <c r="R2361" s="242"/>
      <c r="S2361" s="242"/>
      <c r="T2361" s="243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T2361" s="244" t="s">
        <v>161</v>
      </c>
      <c r="AU2361" s="244" t="s">
        <v>81</v>
      </c>
      <c r="AV2361" s="13" t="s">
        <v>77</v>
      </c>
      <c r="AW2361" s="13" t="s">
        <v>34</v>
      </c>
      <c r="AX2361" s="13" t="s">
        <v>73</v>
      </c>
      <c r="AY2361" s="244" t="s">
        <v>149</v>
      </c>
    </row>
    <row r="2362" s="14" customFormat="1">
      <c r="A2362" s="14"/>
      <c r="B2362" s="245"/>
      <c r="C2362" s="246"/>
      <c r="D2362" s="236" t="s">
        <v>161</v>
      </c>
      <c r="E2362" s="247" t="s">
        <v>21</v>
      </c>
      <c r="F2362" s="248" t="s">
        <v>2397</v>
      </c>
      <c r="G2362" s="246"/>
      <c r="H2362" s="249">
        <v>8.4000000000000004</v>
      </c>
      <c r="I2362" s="250"/>
      <c r="J2362" s="246"/>
      <c r="K2362" s="246"/>
      <c r="L2362" s="251"/>
      <c r="M2362" s="252"/>
      <c r="N2362" s="253"/>
      <c r="O2362" s="253"/>
      <c r="P2362" s="253"/>
      <c r="Q2362" s="253"/>
      <c r="R2362" s="253"/>
      <c r="S2362" s="253"/>
      <c r="T2362" s="254"/>
      <c r="U2362" s="14"/>
      <c r="V2362" s="14"/>
      <c r="W2362" s="14"/>
      <c r="X2362" s="14"/>
      <c r="Y2362" s="14"/>
      <c r="Z2362" s="14"/>
      <c r="AA2362" s="14"/>
      <c r="AB2362" s="14"/>
      <c r="AC2362" s="14"/>
      <c r="AD2362" s="14"/>
      <c r="AE2362" s="14"/>
      <c r="AT2362" s="255" t="s">
        <v>161</v>
      </c>
      <c r="AU2362" s="255" t="s">
        <v>81</v>
      </c>
      <c r="AV2362" s="14" t="s">
        <v>81</v>
      </c>
      <c r="AW2362" s="14" t="s">
        <v>34</v>
      </c>
      <c r="AX2362" s="14" t="s">
        <v>73</v>
      </c>
      <c r="AY2362" s="255" t="s">
        <v>149</v>
      </c>
    </row>
    <row r="2363" s="15" customFormat="1">
      <c r="A2363" s="15"/>
      <c r="B2363" s="256"/>
      <c r="C2363" s="257"/>
      <c r="D2363" s="236" t="s">
        <v>161</v>
      </c>
      <c r="E2363" s="258" t="s">
        <v>21</v>
      </c>
      <c r="F2363" s="259" t="s">
        <v>164</v>
      </c>
      <c r="G2363" s="257"/>
      <c r="H2363" s="260">
        <v>8.4000000000000004</v>
      </c>
      <c r="I2363" s="261"/>
      <c r="J2363" s="257"/>
      <c r="K2363" s="257"/>
      <c r="L2363" s="262"/>
      <c r="M2363" s="263"/>
      <c r="N2363" s="264"/>
      <c r="O2363" s="264"/>
      <c r="P2363" s="264"/>
      <c r="Q2363" s="264"/>
      <c r="R2363" s="264"/>
      <c r="S2363" s="264"/>
      <c r="T2363" s="265"/>
      <c r="U2363" s="15"/>
      <c r="V2363" s="15"/>
      <c r="W2363" s="15"/>
      <c r="X2363" s="15"/>
      <c r="Y2363" s="15"/>
      <c r="Z2363" s="15"/>
      <c r="AA2363" s="15"/>
      <c r="AB2363" s="15"/>
      <c r="AC2363" s="15"/>
      <c r="AD2363" s="15"/>
      <c r="AE2363" s="15"/>
      <c r="AT2363" s="266" t="s">
        <v>161</v>
      </c>
      <c r="AU2363" s="266" t="s">
        <v>81</v>
      </c>
      <c r="AV2363" s="15" t="s">
        <v>157</v>
      </c>
      <c r="AW2363" s="15" t="s">
        <v>34</v>
      </c>
      <c r="AX2363" s="15" t="s">
        <v>77</v>
      </c>
      <c r="AY2363" s="266" t="s">
        <v>149</v>
      </c>
    </row>
    <row r="2364" s="2" customFormat="1" ht="24.15" customHeight="1">
      <c r="A2364" s="41"/>
      <c r="B2364" s="42"/>
      <c r="C2364" s="216" t="s">
        <v>2531</v>
      </c>
      <c r="D2364" s="216" t="s">
        <v>152</v>
      </c>
      <c r="E2364" s="217" t="s">
        <v>2532</v>
      </c>
      <c r="F2364" s="218" t="s">
        <v>2533</v>
      </c>
      <c r="G2364" s="219" t="s">
        <v>174</v>
      </c>
      <c r="H2364" s="220">
        <v>157.80000000000001</v>
      </c>
      <c r="I2364" s="221"/>
      <c r="J2364" s="222">
        <f>ROUND(I2364*H2364,2)</f>
        <v>0</v>
      </c>
      <c r="K2364" s="218" t="s">
        <v>156</v>
      </c>
      <c r="L2364" s="47"/>
      <c r="M2364" s="223" t="s">
        <v>21</v>
      </c>
      <c r="N2364" s="224" t="s">
        <v>44</v>
      </c>
      <c r="O2364" s="87"/>
      <c r="P2364" s="225">
        <f>O2364*H2364</f>
        <v>0</v>
      </c>
      <c r="Q2364" s="225">
        <v>0.0011299999999999999</v>
      </c>
      <c r="R2364" s="225">
        <f>Q2364*H2364</f>
        <v>0.178314</v>
      </c>
      <c r="S2364" s="225">
        <v>0</v>
      </c>
      <c r="T2364" s="226">
        <f>S2364*H2364</f>
        <v>0</v>
      </c>
      <c r="U2364" s="41"/>
      <c r="V2364" s="41"/>
      <c r="W2364" s="41"/>
      <c r="X2364" s="41"/>
      <c r="Y2364" s="41"/>
      <c r="Z2364" s="41"/>
      <c r="AA2364" s="41"/>
      <c r="AB2364" s="41"/>
      <c r="AC2364" s="41"/>
      <c r="AD2364" s="41"/>
      <c r="AE2364" s="41"/>
      <c r="AR2364" s="227" t="s">
        <v>256</v>
      </c>
      <c r="AT2364" s="227" t="s">
        <v>152</v>
      </c>
      <c r="AU2364" s="227" t="s">
        <v>81</v>
      </c>
      <c r="AY2364" s="20" t="s">
        <v>149</v>
      </c>
      <c r="BE2364" s="228">
        <f>IF(N2364="základní",J2364,0)</f>
        <v>0</v>
      </c>
      <c r="BF2364" s="228">
        <f>IF(N2364="snížená",J2364,0)</f>
        <v>0</v>
      </c>
      <c r="BG2364" s="228">
        <f>IF(N2364="zákl. přenesená",J2364,0)</f>
        <v>0</v>
      </c>
      <c r="BH2364" s="228">
        <f>IF(N2364="sníž. přenesená",J2364,0)</f>
        <v>0</v>
      </c>
      <c r="BI2364" s="228">
        <f>IF(N2364="nulová",J2364,0)</f>
        <v>0</v>
      </c>
      <c r="BJ2364" s="20" t="s">
        <v>77</v>
      </c>
      <c r="BK2364" s="228">
        <f>ROUND(I2364*H2364,2)</f>
        <v>0</v>
      </c>
      <c r="BL2364" s="20" t="s">
        <v>256</v>
      </c>
      <c r="BM2364" s="227" t="s">
        <v>2534</v>
      </c>
    </row>
    <row r="2365" s="2" customFormat="1">
      <c r="A2365" s="41"/>
      <c r="B2365" s="42"/>
      <c r="C2365" s="43"/>
      <c r="D2365" s="229" t="s">
        <v>159</v>
      </c>
      <c r="E2365" s="43"/>
      <c r="F2365" s="230" t="s">
        <v>2535</v>
      </c>
      <c r="G2365" s="43"/>
      <c r="H2365" s="43"/>
      <c r="I2365" s="231"/>
      <c r="J2365" s="43"/>
      <c r="K2365" s="43"/>
      <c r="L2365" s="47"/>
      <c r="M2365" s="232"/>
      <c r="N2365" s="233"/>
      <c r="O2365" s="87"/>
      <c r="P2365" s="87"/>
      <c r="Q2365" s="87"/>
      <c r="R2365" s="87"/>
      <c r="S2365" s="87"/>
      <c r="T2365" s="88"/>
      <c r="U2365" s="41"/>
      <c r="V2365" s="41"/>
      <c r="W2365" s="41"/>
      <c r="X2365" s="41"/>
      <c r="Y2365" s="41"/>
      <c r="Z2365" s="41"/>
      <c r="AA2365" s="41"/>
      <c r="AB2365" s="41"/>
      <c r="AC2365" s="41"/>
      <c r="AD2365" s="41"/>
      <c r="AE2365" s="41"/>
      <c r="AT2365" s="20" t="s">
        <v>159</v>
      </c>
      <c r="AU2365" s="20" t="s">
        <v>81</v>
      </c>
    </row>
    <row r="2366" s="13" customFormat="1">
      <c r="A2366" s="13"/>
      <c r="B2366" s="234"/>
      <c r="C2366" s="235"/>
      <c r="D2366" s="236" t="s">
        <v>161</v>
      </c>
      <c r="E2366" s="237" t="s">
        <v>21</v>
      </c>
      <c r="F2366" s="238" t="s">
        <v>1634</v>
      </c>
      <c r="G2366" s="235"/>
      <c r="H2366" s="237" t="s">
        <v>21</v>
      </c>
      <c r="I2366" s="239"/>
      <c r="J2366" s="235"/>
      <c r="K2366" s="235"/>
      <c r="L2366" s="240"/>
      <c r="M2366" s="241"/>
      <c r="N2366" s="242"/>
      <c r="O2366" s="242"/>
      <c r="P2366" s="242"/>
      <c r="Q2366" s="242"/>
      <c r="R2366" s="242"/>
      <c r="S2366" s="242"/>
      <c r="T2366" s="243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T2366" s="244" t="s">
        <v>161</v>
      </c>
      <c r="AU2366" s="244" t="s">
        <v>81</v>
      </c>
      <c r="AV2366" s="13" t="s">
        <v>77</v>
      </c>
      <c r="AW2366" s="13" t="s">
        <v>34</v>
      </c>
      <c r="AX2366" s="13" t="s">
        <v>73</v>
      </c>
      <c r="AY2366" s="244" t="s">
        <v>149</v>
      </c>
    </row>
    <row r="2367" s="14" customFormat="1">
      <c r="A2367" s="14"/>
      <c r="B2367" s="245"/>
      <c r="C2367" s="246"/>
      <c r="D2367" s="236" t="s">
        <v>161</v>
      </c>
      <c r="E2367" s="247" t="s">
        <v>21</v>
      </c>
      <c r="F2367" s="248" t="s">
        <v>2403</v>
      </c>
      <c r="G2367" s="246"/>
      <c r="H2367" s="249">
        <v>154.80000000000001</v>
      </c>
      <c r="I2367" s="250"/>
      <c r="J2367" s="246"/>
      <c r="K2367" s="246"/>
      <c r="L2367" s="251"/>
      <c r="M2367" s="252"/>
      <c r="N2367" s="253"/>
      <c r="O2367" s="253"/>
      <c r="P2367" s="253"/>
      <c r="Q2367" s="253"/>
      <c r="R2367" s="253"/>
      <c r="S2367" s="253"/>
      <c r="T2367" s="254"/>
      <c r="U2367" s="14"/>
      <c r="V2367" s="14"/>
      <c r="W2367" s="14"/>
      <c r="X2367" s="14"/>
      <c r="Y2367" s="14"/>
      <c r="Z2367" s="14"/>
      <c r="AA2367" s="14"/>
      <c r="AB2367" s="14"/>
      <c r="AC2367" s="14"/>
      <c r="AD2367" s="14"/>
      <c r="AE2367" s="14"/>
      <c r="AT2367" s="255" t="s">
        <v>161</v>
      </c>
      <c r="AU2367" s="255" t="s">
        <v>81</v>
      </c>
      <c r="AV2367" s="14" t="s">
        <v>81</v>
      </c>
      <c r="AW2367" s="14" t="s">
        <v>34</v>
      </c>
      <c r="AX2367" s="14" t="s">
        <v>73</v>
      </c>
      <c r="AY2367" s="255" t="s">
        <v>149</v>
      </c>
    </row>
    <row r="2368" s="13" customFormat="1">
      <c r="A2368" s="13"/>
      <c r="B2368" s="234"/>
      <c r="C2368" s="235"/>
      <c r="D2368" s="236" t="s">
        <v>161</v>
      </c>
      <c r="E2368" s="237" t="s">
        <v>21</v>
      </c>
      <c r="F2368" s="238" t="s">
        <v>1635</v>
      </c>
      <c r="G2368" s="235"/>
      <c r="H2368" s="237" t="s">
        <v>21</v>
      </c>
      <c r="I2368" s="239"/>
      <c r="J2368" s="235"/>
      <c r="K2368" s="235"/>
      <c r="L2368" s="240"/>
      <c r="M2368" s="241"/>
      <c r="N2368" s="242"/>
      <c r="O2368" s="242"/>
      <c r="P2368" s="242"/>
      <c r="Q2368" s="242"/>
      <c r="R2368" s="242"/>
      <c r="S2368" s="242"/>
      <c r="T2368" s="243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T2368" s="244" t="s">
        <v>161</v>
      </c>
      <c r="AU2368" s="244" t="s">
        <v>81</v>
      </c>
      <c r="AV2368" s="13" t="s">
        <v>77</v>
      </c>
      <c r="AW2368" s="13" t="s">
        <v>34</v>
      </c>
      <c r="AX2368" s="13" t="s">
        <v>73</v>
      </c>
      <c r="AY2368" s="244" t="s">
        <v>149</v>
      </c>
    </row>
    <row r="2369" s="14" customFormat="1">
      <c r="A2369" s="14"/>
      <c r="B2369" s="245"/>
      <c r="C2369" s="246"/>
      <c r="D2369" s="236" t="s">
        <v>161</v>
      </c>
      <c r="E2369" s="247" t="s">
        <v>21</v>
      </c>
      <c r="F2369" s="248" t="s">
        <v>2536</v>
      </c>
      <c r="G2369" s="246"/>
      <c r="H2369" s="249">
        <v>3</v>
      </c>
      <c r="I2369" s="250"/>
      <c r="J2369" s="246"/>
      <c r="K2369" s="246"/>
      <c r="L2369" s="251"/>
      <c r="M2369" s="252"/>
      <c r="N2369" s="253"/>
      <c r="O2369" s="253"/>
      <c r="P2369" s="253"/>
      <c r="Q2369" s="253"/>
      <c r="R2369" s="253"/>
      <c r="S2369" s="253"/>
      <c r="T2369" s="254"/>
      <c r="U2369" s="14"/>
      <c r="V2369" s="14"/>
      <c r="W2369" s="14"/>
      <c r="X2369" s="14"/>
      <c r="Y2369" s="14"/>
      <c r="Z2369" s="14"/>
      <c r="AA2369" s="14"/>
      <c r="AB2369" s="14"/>
      <c r="AC2369" s="14"/>
      <c r="AD2369" s="14"/>
      <c r="AE2369" s="14"/>
      <c r="AT2369" s="255" t="s">
        <v>161</v>
      </c>
      <c r="AU2369" s="255" t="s">
        <v>81</v>
      </c>
      <c r="AV2369" s="14" t="s">
        <v>81</v>
      </c>
      <c r="AW2369" s="14" t="s">
        <v>34</v>
      </c>
      <c r="AX2369" s="14" t="s">
        <v>73</v>
      </c>
      <c r="AY2369" s="255" t="s">
        <v>149</v>
      </c>
    </row>
    <row r="2370" s="15" customFormat="1">
      <c r="A2370" s="15"/>
      <c r="B2370" s="256"/>
      <c r="C2370" s="257"/>
      <c r="D2370" s="236" t="s">
        <v>161</v>
      </c>
      <c r="E2370" s="258" t="s">
        <v>21</v>
      </c>
      <c r="F2370" s="259" t="s">
        <v>164</v>
      </c>
      <c r="G2370" s="257"/>
      <c r="H2370" s="260">
        <v>157.80000000000001</v>
      </c>
      <c r="I2370" s="261"/>
      <c r="J2370" s="257"/>
      <c r="K2370" s="257"/>
      <c r="L2370" s="262"/>
      <c r="M2370" s="263"/>
      <c r="N2370" s="264"/>
      <c r="O2370" s="264"/>
      <c r="P2370" s="264"/>
      <c r="Q2370" s="264"/>
      <c r="R2370" s="264"/>
      <c r="S2370" s="264"/>
      <c r="T2370" s="265"/>
      <c r="U2370" s="15"/>
      <c r="V2370" s="15"/>
      <c r="W2370" s="15"/>
      <c r="X2370" s="15"/>
      <c r="Y2370" s="15"/>
      <c r="Z2370" s="15"/>
      <c r="AA2370" s="15"/>
      <c r="AB2370" s="15"/>
      <c r="AC2370" s="15"/>
      <c r="AD2370" s="15"/>
      <c r="AE2370" s="15"/>
      <c r="AT2370" s="266" t="s">
        <v>161</v>
      </c>
      <c r="AU2370" s="266" t="s">
        <v>81</v>
      </c>
      <c r="AV2370" s="15" t="s">
        <v>157</v>
      </c>
      <c r="AW2370" s="15" t="s">
        <v>34</v>
      </c>
      <c r="AX2370" s="15" t="s">
        <v>77</v>
      </c>
      <c r="AY2370" s="266" t="s">
        <v>149</v>
      </c>
    </row>
    <row r="2371" s="2" customFormat="1" ht="33" customHeight="1">
      <c r="A2371" s="41"/>
      <c r="B2371" s="42"/>
      <c r="C2371" s="216" t="s">
        <v>2537</v>
      </c>
      <c r="D2371" s="216" t="s">
        <v>152</v>
      </c>
      <c r="E2371" s="217" t="s">
        <v>2538</v>
      </c>
      <c r="F2371" s="218" t="s">
        <v>2539</v>
      </c>
      <c r="G2371" s="219" t="s">
        <v>363</v>
      </c>
      <c r="H2371" s="220">
        <v>1</v>
      </c>
      <c r="I2371" s="221"/>
      <c r="J2371" s="222">
        <f>ROUND(I2371*H2371,2)</f>
        <v>0</v>
      </c>
      <c r="K2371" s="218" t="s">
        <v>21</v>
      </c>
      <c r="L2371" s="47"/>
      <c r="M2371" s="223" t="s">
        <v>21</v>
      </c>
      <c r="N2371" s="224" t="s">
        <v>44</v>
      </c>
      <c r="O2371" s="87"/>
      <c r="P2371" s="225">
        <f>O2371*H2371</f>
        <v>0</v>
      </c>
      <c r="Q2371" s="225">
        <v>0</v>
      </c>
      <c r="R2371" s="225">
        <f>Q2371*H2371</f>
        <v>0</v>
      </c>
      <c r="S2371" s="225">
        <v>0</v>
      </c>
      <c r="T2371" s="226">
        <f>S2371*H2371</f>
        <v>0</v>
      </c>
      <c r="U2371" s="41"/>
      <c r="V2371" s="41"/>
      <c r="W2371" s="41"/>
      <c r="X2371" s="41"/>
      <c r="Y2371" s="41"/>
      <c r="Z2371" s="41"/>
      <c r="AA2371" s="41"/>
      <c r="AB2371" s="41"/>
      <c r="AC2371" s="41"/>
      <c r="AD2371" s="41"/>
      <c r="AE2371" s="41"/>
      <c r="AR2371" s="227" t="s">
        <v>256</v>
      </c>
      <c r="AT2371" s="227" t="s">
        <v>152</v>
      </c>
      <c r="AU2371" s="227" t="s">
        <v>81</v>
      </c>
      <c r="AY2371" s="20" t="s">
        <v>149</v>
      </c>
      <c r="BE2371" s="228">
        <f>IF(N2371="základní",J2371,0)</f>
        <v>0</v>
      </c>
      <c r="BF2371" s="228">
        <f>IF(N2371="snížená",J2371,0)</f>
        <v>0</v>
      </c>
      <c r="BG2371" s="228">
        <f>IF(N2371="zákl. přenesená",J2371,0)</f>
        <v>0</v>
      </c>
      <c r="BH2371" s="228">
        <f>IF(N2371="sníž. přenesená",J2371,0)</f>
        <v>0</v>
      </c>
      <c r="BI2371" s="228">
        <f>IF(N2371="nulová",J2371,0)</f>
        <v>0</v>
      </c>
      <c r="BJ2371" s="20" t="s">
        <v>77</v>
      </c>
      <c r="BK2371" s="228">
        <f>ROUND(I2371*H2371,2)</f>
        <v>0</v>
      </c>
      <c r="BL2371" s="20" t="s">
        <v>256</v>
      </c>
      <c r="BM2371" s="227" t="s">
        <v>2540</v>
      </c>
    </row>
    <row r="2372" s="2" customFormat="1" ht="16.5" customHeight="1">
      <c r="A2372" s="41"/>
      <c r="B2372" s="42"/>
      <c r="C2372" s="216" t="s">
        <v>2541</v>
      </c>
      <c r="D2372" s="216" t="s">
        <v>152</v>
      </c>
      <c r="E2372" s="217" t="s">
        <v>2542</v>
      </c>
      <c r="F2372" s="218" t="s">
        <v>2543</v>
      </c>
      <c r="G2372" s="219" t="s">
        <v>363</v>
      </c>
      <c r="H2372" s="220">
        <v>8</v>
      </c>
      <c r="I2372" s="221"/>
      <c r="J2372" s="222">
        <f>ROUND(I2372*H2372,2)</f>
        <v>0</v>
      </c>
      <c r="K2372" s="218" t="s">
        <v>21</v>
      </c>
      <c r="L2372" s="47"/>
      <c r="M2372" s="223" t="s">
        <v>21</v>
      </c>
      <c r="N2372" s="224" t="s">
        <v>44</v>
      </c>
      <c r="O2372" s="87"/>
      <c r="P2372" s="225">
        <f>O2372*H2372</f>
        <v>0</v>
      </c>
      <c r="Q2372" s="225">
        <v>0</v>
      </c>
      <c r="R2372" s="225">
        <f>Q2372*H2372</f>
        <v>0</v>
      </c>
      <c r="S2372" s="225">
        <v>0</v>
      </c>
      <c r="T2372" s="226">
        <f>S2372*H2372</f>
        <v>0</v>
      </c>
      <c r="U2372" s="41"/>
      <c r="V2372" s="41"/>
      <c r="W2372" s="41"/>
      <c r="X2372" s="41"/>
      <c r="Y2372" s="41"/>
      <c r="Z2372" s="41"/>
      <c r="AA2372" s="41"/>
      <c r="AB2372" s="41"/>
      <c r="AC2372" s="41"/>
      <c r="AD2372" s="41"/>
      <c r="AE2372" s="41"/>
      <c r="AR2372" s="227" t="s">
        <v>256</v>
      </c>
      <c r="AT2372" s="227" t="s">
        <v>152</v>
      </c>
      <c r="AU2372" s="227" t="s">
        <v>81</v>
      </c>
      <c r="AY2372" s="20" t="s">
        <v>149</v>
      </c>
      <c r="BE2372" s="228">
        <f>IF(N2372="základní",J2372,0)</f>
        <v>0</v>
      </c>
      <c r="BF2372" s="228">
        <f>IF(N2372="snížená",J2372,0)</f>
        <v>0</v>
      </c>
      <c r="BG2372" s="228">
        <f>IF(N2372="zákl. přenesená",J2372,0)</f>
        <v>0</v>
      </c>
      <c r="BH2372" s="228">
        <f>IF(N2372="sníž. přenesená",J2372,0)</f>
        <v>0</v>
      </c>
      <c r="BI2372" s="228">
        <f>IF(N2372="nulová",J2372,0)</f>
        <v>0</v>
      </c>
      <c r="BJ2372" s="20" t="s">
        <v>77</v>
      </c>
      <c r="BK2372" s="228">
        <f>ROUND(I2372*H2372,2)</f>
        <v>0</v>
      </c>
      <c r="BL2372" s="20" t="s">
        <v>256</v>
      </c>
      <c r="BM2372" s="227" t="s">
        <v>2544</v>
      </c>
    </row>
    <row r="2373" s="2" customFormat="1" ht="24.15" customHeight="1">
      <c r="A2373" s="41"/>
      <c r="B2373" s="42"/>
      <c r="C2373" s="216" t="s">
        <v>2545</v>
      </c>
      <c r="D2373" s="216" t="s">
        <v>152</v>
      </c>
      <c r="E2373" s="217" t="s">
        <v>2546</v>
      </c>
      <c r="F2373" s="218" t="s">
        <v>2547</v>
      </c>
      <c r="G2373" s="219" t="s">
        <v>174</v>
      </c>
      <c r="H2373" s="220">
        <v>8</v>
      </c>
      <c r="I2373" s="221"/>
      <c r="J2373" s="222">
        <f>ROUND(I2373*H2373,2)</f>
        <v>0</v>
      </c>
      <c r="K2373" s="218" t="s">
        <v>21</v>
      </c>
      <c r="L2373" s="47"/>
      <c r="M2373" s="223" t="s">
        <v>21</v>
      </c>
      <c r="N2373" s="224" t="s">
        <v>44</v>
      </c>
      <c r="O2373" s="87"/>
      <c r="P2373" s="225">
        <f>O2373*H2373</f>
        <v>0</v>
      </c>
      <c r="Q2373" s="225">
        <v>0</v>
      </c>
      <c r="R2373" s="225">
        <f>Q2373*H2373</f>
        <v>0</v>
      </c>
      <c r="S2373" s="225">
        <v>0</v>
      </c>
      <c r="T2373" s="226">
        <f>S2373*H2373</f>
        <v>0</v>
      </c>
      <c r="U2373" s="41"/>
      <c r="V2373" s="41"/>
      <c r="W2373" s="41"/>
      <c r="X2373" s="41"/>
      <c r="Y2373" s="41"/>
      <c r="Z2373" s="41"/>
      <c r="AA2373" s="41"/>
      <c r="AB2373" s="41"/>
      <c r="AC2373" s="41"/>
      <c r="AD2373" s="41"/>
      <c r="AE2373" s="41"/>
      <c r="AR2373" s="227" t="s">
        <v>256</v>
      </c>
      <c r="AT2373" s="227" t="s">
        <v>152</v>
      </c>
      <c r="AU2373" s="227" t="s">
        <v>81</v>
      </c>
      <c r="AY2373" s="20" t="s">
        <v>149</v>
      </c>
      <c r="BE2373" s="228">
        <f>IF(N2373="základní",J2373,0)</f>
        <v>0</v>
      </c>
      <c r="BF2373" s="228">
        <f>IF(N2373="snížená",J2373,0)</f>
        <v>0</v>
      </c>
      <c r="BG2373" s="228">
        <f>IF(N2373="zákl. přenesená",J2373,0)</f>
        <v>0</v>
      </c>
      <c r="BH2373" s="228">
        <f>IF(N2373="sníž. přenesená",J2373,0)</f>
        <v>0</v>
      </c>
      <c r="BI2373" s="228">
        <f>IF(N2373="nulová",J2373,0)</f>
        <v>0</v>
      </c>
      <c r="BJ2373" s="20" t="s">
        <v>77</v>
      </c>
      <c r="BK2373" s="228">
        <f>ROUND(I2373*H2373,2)</f>
        <v>0</v>
      </c>
      <c r="BL2373" s="20" t="s">
        <v>256</v>
      </c>
      <c r="BM2373" s="227" t="s">
        <v>2548</v>
      </c>
    </row>
    <row r="2374" s="14" customFormat="1">
      <c r="A2374" s="14"/>
      <c r="B2374" s="245"/>
      <c r="C2374" s="246"/>
      <c r="D2374" s="236" t="s">
        <v>161</v>
      </c>
      <c r="E2374" s="247" t="s">
        <v>21</v>
      </c>
      <c r="F2374" s="248" t="s">
        <v>1328</v>
      </c>
      <c r="G2374" s="246"/>
      <c r="H2374" s="249">
        <v>8</v>
      </c>
      <c r="I2374" s="250"/>
      <c r="J2374" s="246"/>
      <c r="K2374" s="246"/>
      <c r="L2374" s="251"/>
      <c r="M2374" s="252"/>
      <c r="N2374" s="253"/>
      <c r="O2374" s="253"/>
      <c r="P2374" s="253"/>
      <c r="Q2374" s="253"/>
      <c r="R2374" s="253"/>
      <c r="S2374" s="253"/>
      <c r="T2374" s="254"/>
      <c r="U2374" s="14"/>
      <c r="V2374" s="14"/>
      <c r="W2374" s="14"/>
      <c r="X2374" s="14"/>
      <c r="Y2374" s="14"/>
      <c r="Z2374" s="14"/>
      <c r="AA2374" s="14"/>
      <c r="AB2374" s="14"/>
      <c r="AC2374" s="14"/>
      <c r="AD2374" s="14"/>
      <c r="AE2374" s="14"/>
      <c r="AT2374" s="255" t="s">
        <v>161</v>
      </c>
      <c r="AU2374" s="255" t="s">
        <v>81</v>
      </c>
      <c r="AV2374" s="14" t="s">
        <v>81</v>
      </c>
      <c r="AW2374" s="14" t="s">
        <v>34</v>
      </c>
      <c r="AX2374" s="14" t="s">
        <v>77</v>
      </c>
      <c r="AY2374" s="255" t="s">
        <v>149</v>
      </c>
    </row>
    <row r="2375" s="2" customFormat="1" ht="49.05" customHeight="1">
      <c r="A2375" s="41"/>
      <c r="B2375" s="42"/>
      <c r="C2375" s="216" t="s">
        <v>2549</v>
      </c>
      <c r="D2375" s="216" t="s">
        <v>152</v>
      </c>
      <c r="E2375" s="217" t="s">
        <v>354</v>
      </c>
      <c r="F2375" s="218" t="s">
        <v>355</v>
      </c>
      <c r="G2375" s="219" t="s">
        <v>310</v>
      </c>
      <c r="H2375" s="220">
        <v>1.2549999999999999</v>
      </c>
      <c r="I2375" s="221"/>
      <c r="J2375" s="222">
        <f>ROUND(I2375*H2375,2)</f>
        <v>0</v>
      </c>
      <c r="K2375" s="218" t="s">
        <v>156</v>
      </c>
      <c r="L2375" s="47"/>
      <c r="M2375" s="223" t="s">
        <v>21</v>
      </c>
      <c r="N2375" s="224" t="s">
        <v>44</v>
      </c>
      <c r="O2375" s="87"/>
      <c r="P2375" s="225">
        <f>O2375*H2375</f>
        <v>0</v>
      </c>
      <c r="Q2375" s="225">
        <v>0</v>
      </c>
      <c r="R2375" s="225">
        <f>Q2375*H2375</f>
        <v>0</v>
      </c>
      <c r="S2375" s="225">
        <v>0</v>
      </c>
      <c r="T2375" s="226">
        <f>S2375*H2375</f>
        <v>0</v>
      </c>
      <c r="U2375" s="41"/>
      <c r="V2375" s="41"/>
      <c r="W2375" s="41"/>
      <c r="X2375" s="41"/>
      <c r="Y2375" s="41"/>
      <c r="Z2375" s="41"/>
      <c r="AA2375" s="41"/>
      <c r="AB2375" s="41"/>
      <c r="AC2375" s="41"/>
      <c r="AD2375" s="41"/>
      <c r="AE2375" s="41"/>
      <c r="AR2375" s="227" t="s">
        <v>256</v>
      </c>
      <c r="AT2375" s="227" t="s">
        <v>152</v>
      </c>
      <c r="AU2375" s="227" t="s">
        <v>81</v>
      </c>
      <c r="AY2375" s="20" t="s">
        <v>149</v>
      </c>
      <c r="BE2375" s="228">
        <f>IF(N2375="základní",J2375,0)</f>
        <v>0</v>
      </c>
      <c r="BF2375" s="228">
        <f>IF(N2375="snížená",J2375,0)</f>
        <v>0</v>
      </c>
      <c r="BG2375" s="228">
        <f>IF(N2375="zákl. přenesená",J2375,0)</f>
        <v>0</v>
      </c>
      <c r="BH2375" s="228">
        <f>IF(N2375="sníž. přenesená",J2375,0)</f>
        <v>0</v>
      </c>
      <c r="BI2375" s="228">
        <f>IF(N2375="nulová",J2375,0)</f>
        <v>0</v>
      </c>
      <c r="BJ2375" s="20" t="s">
        <v>77</v>
      </c>
      <c r="BK2375" s="228">
        <f>ROUND(I2375*H2375,2)</f>
        <v>0</v>
      </c>
      <c r="BL2375" s="20" t="s">
        <v>256</v>
      </c>
      <c r="BM2375" s="227" t="s">
        <v>356</v>
      </c>
    </row>
    <row r="2376" s="2" customFormat="1">
      <c r="A2376" s="41"/>
      <c r="B2376" s="42"/>
      <c r="C2376" s="43"/>
      <c r="D2376" s="229" t="s">
        <v>159</v>
      </c>
      <c r="E2376" s="43"/>
      <c r="F2376" s="230" t="s">
        <v>357</v>
      </c>
      <c r="G2376" s="43"/>
      <c r="H2376" s="43"/>
      <c r="I2376" s="231"/>
      <c r="J2376" s="43"/>
      <c r="K2376" s="43"/>
      <c r="L2376" s="47"/>
      <c r="M2376" s="232"/>
      <c r="N2376" s="233"/>
      <c r="O2376" s="87"/>
      <c r="P2376" s="87"/>
      <c r="Q2376" s="87"/>
      <c r="R2376" s="87"/>
      <c r="S2376" s="87"/>
      <c r="T2376" s="88"/>
      <c r="U2376" s="41"/>
      <c r="V2376" s="41"/>
      <c r="W2376" s="41"/>
      <c r="X2376" s="41"/>
      <c r="Y2376" s="41"/>
      <c r="Z2376" s="41"/>
      <c r="AA2376" s="41"/>
      <c r="AB2376" s="41"/>
      <c r="AC2376" s="41"/>
      <c r="AD2376" s="41"/>
      <c r="AE2376" s="41"/>
      <c r="AT2376" s="20" t="s">
        <v>159</v>
      </c>
      <c r="AU2376" s="20" t="s">
        <v>81</v>
      </c>
    </row>
    <row r="2377" s="12" customFormat="1" ht="22.8" customHeight="1">
      <c r="A2377" s="12"/>
      <c r="B2377" s="200"/>
      <c r="C2377" s="201"/>
      <c r="D2377" s="202" t="s">
        <v>72</v>
      </c>
      <c r="E2377" s="214" t="s">
        <v>2550</v>
      </c>
      <c r="F2377" s="214" t="s">
        <v>2551</v>
      </c>
      <c r="G2377" s="201"/>
      <c r="H2377" s="201"/>
      <c r="I2377" s="204"/>
      <c r="J2377" s="215">
        <f>BK2377</f>
        <v>0</v>
      </c>
      <c r="K2377" s="201"/>
      <c r="L2377" s="206"/>
      <c r="M2377" s="207"/>
      <c r="N2377" s="208"/>
      <c r="O2377" s="208"/>
      <c r="P2377" s="209">
        <f>SUM(P2378:P2382)</f>
        <v>0</v>
      </c>
      <c r="Q2377" s="208"/>
      <c r="R2377" s="209">
        <f>SUM(R2378:R2382)</f>
        <v>0.007559999999999999</v>
      </c>
      <c r="S2377" s="208"/>
      <c r="T2377" s="210">
        <f>SUM(T2378:T2382)</f>
        <v>0.053999999999999999</v>
      </c>
      <c r="U2377" s="12"/>
      <c r="V2377" s="12"/>
      <c r="W2377" s="12"/>
      <c r="X2377" s="12"/>
      <c r="Y2377" s="12"/>
      <c r="Z2377" s="12"/>
      <c r="AA2377" s="12"/>
      <c r="AB2377" s="12"/>
      <c r="AC2377" s="12"/>
      <c r="AD2377" s="12"/>
      <c r="AE2377" s="12"/>
      <c r="AR2377" s="211" t="s">
        <v>81</v>
      </c>
      <c r="AT2377" s="212" t="s">
        <v>72</v>
      </c>
      <c r="AU2377" s="212" t="s">
        <v>77</v>
      </c>
      <c r="AY2377" s="211" t="s">
        <v>149</v>
      </c>
      <c r="BK2377" s="213">
        <f>SUM(BK2378:BK2382)</f>
        <v>0</v>
      </c>
    </row>
    <row r="2378" s="2" customFormat="1" ht="16.5" customHeight="1">
      <c r="A2378" s="41"/>
      <c r="B2378" s="42"/>
      <c r="C2378" s="216" t="s">
        <v>2552</v>
      </c>
      <c r="D2378" s="216" t="s">
        <v>152</v>
      </c>
      <c r="E2378" s="217" t="s">
        <v>2553</v>
      </c>
      <c r="F2378" s="218" t="s">
        <v>2554</v>
      </c>
      <c r="G2378" s="219" t="s">
        <v>155</v>
      </c>
      <c r="H2378" s="220">
        <v>108</v>
      </c>
      <c r="I2378" s="221"/>
      <c r="J2378" s="222">
        <f>ROUND(I2378*H2378,2)</f>
        <v>0</v>
      </c>
      <c r="K2378" s="218" t="s">
        <v>156</v>
      </c>
      <c r="L2378" s="47"/>
      <c r="M2378" s="223" t="s">
        <v>21</v>
      </c>
      <c r="N2378" s="224" t="s">
        <v>44</v>
      </c>
      <c r="O2378" s="87"/>
      <c r="P2378" s="225">
        <f>O2378*H2378</f>
        <v>0</v>
      </c>
      <c r="Q2378" s="225">
        <v>6.9999999999999994E-05</v>
      </c>
      <c r="R2378" s="225">
        <f>Q2378*H2378</f>
        <v>0.007559999999999999</v>
      </c>
      <c r="S2378" s="225">
        <v>0.00050000000000000001</v>
      </c>
      <c r="T2378" s="226">
        <f>S2378*H2378</f>
        <v>0.053999999999999999</v>
      </c>
      <c r="U2378" s="41"/>
      <c r="V2378" s="41"/>
      <c r="W2378" s="41"/>
      <c r="X2378" s="41"/>
      <c r="Y2378" s="41"/>
      <c r="Z2378" s="41"/>
      <c r="AA2378" s="41"/>
      <c r="AB2378" s="41"/>
      <c r="AC2378" s="41"/>
      <c r="AD2378" s="41"/>
      <c r="AE2378" s="41"/>
      <c r="AR2378" s="227" t="s">
        <v>256</v>
      </c>
      <c r="AT2378" s="227" t="s">
        <v>152</v>
      </c>
      <c r="AU2378" s="227" t="s">
        <v>81</v>
      </c>
      <c r="AY2378" s="20" t="s">
        <v>149</v>
      </c>
      <c r="BE2378" s="228">
        <f>IF(N2378="základní",J2378,0)</f>
        <v>0</v>
      </c>
      <c r="BF2378" s="228">
        <f>IF(N2378="snížená",J2378,0)</f>
        <v>0</v>
      </c>
      <c r="BG2378" s="228">
        <f>IF(N2378="zákl. přenesená",J2378,0)</f>
        <v>0</v>
      </c>
      <c r="BH2378" s="228">
        <f>IF(N2378="sníž. přenesená",J2378,0)</f>
        <v>0</v>
      </c>
      <c r="BI2378" s="228">
        <f>IF(N2378="nulová",J2378,0)</f>
        <v>0</v>
      </c>
      <c r="BJ2378" s="20" t="s">
        <v>77</v>
      </c>
      <c r="BK2378" s="228">
        <f>ROUND(I2378*H2378,2)</f>
        <v>0</v>
      </c>
      <c r="BL2378" s="20" t="s">
        <v>256</v>
      </c>
      <c r="BM2378" s="227" t="s">
        <v>2555</v>
      </c>
    </row>
    <row r="2379" s="2" customFormat="1">
      <c r="A2379" s="41"/>
      <c r="B2379" s="42"/>
      <c r="C2379" s="43"/>
      <c r="D2379" s="229" t="s">
        <v>159</v>
      </c>
      <c r="E2379" s="43"/>
      <c r="F2379" s="230" t="s">
        <v>2556</v>
      </c>
      <c r="G2379" s="43"/>
      <c r="H2379" s="43"/>
      <c r="I2379" s="231"/>
      <c r="J2379" s="43"/>
      <c r="K2379" s="43"/>
      <c r="L2379" s="47"/>
      <c r="M2379" s="232"/>
      <c r="N2379" s="233"/>
      <c r="O2379" s="87"/>
      <c r="P2379" s="87"/>
      <c r="Q2379" s="87"/>
      <c r="R2379" s="87"/>
      <c r="S2379" s="87"/>
      <c r="T2379" s="88"/>
      <c r="U2379" s="41"/>
      <c r="V2379" s="41"/>
      <c r="W2379" s="41"/>
      <c r="X2379" s="41"/>
      <c r="Y2379" s="41"/>
      <c r="Z2379" s="41"/>
      <c r="AA2379" s="41"/>
      <c r="AB2379" s="41"/>
      <c r="AC2379" s="41"/>
      <c r="AD2379" s="41"/>
      <c r="AE2379" s="41"/>
      <c r="AT2379" s="20" t="s">
        <v>159</v>
      </c>
      <c r="AU2379" s="20" t="s">
        <v>81</v>
      </c>
    </row>
    <row r="2380" s="13" customFormat="1">
      <c r="A2380" s="13"/>
      <c r="B2380" s="234"/>
      <c r="C2380" s="235"/>
      <c r="D2380" s="236" t="s">
        <v>161</v>
      </c>
      <c r="E2380" s="237" t="s">
        <v>21</v>
      </c>
      <c r="F2380" s="238" t="s">
        <v>1794</v>
      </c>
      <c r="G2380" s="235"/>
      <c r="H2380" s="237" t="s">
        <v>21</v>
      </c>
      <c r="I2380" s="239"/>
      <c r="J2380" s="235"/>
      <c r="K2380" s="235"/>
      <c r="L2380" s="240"/>
      <c r="M2380" s="241"/>
      <c r="N2380" s="242"/>
      <c r="O2380" s="242"/>
      <c r="P2380" s="242"/>
      <c r="Q2380" s="242"/>
      <c r="R2380" s="242"/>
      <c r="S2380" s="242"/>
      <c r="T2380" s="243"/>
      <c r="U2380" s="13"/>
      <c r="V2380" s="13"/>
      <c r="W2380" s="13"/>
      <c r="X2380" s="13"/>
      <c r="Y2380" s="13"/>
      <c r="Z2380" s="13"/>
      <c r="AA2380" s="13"/>
      <c r="AB2380" s="13"/>
      <c r="AC2380" s="13"/>
      <c r="AD2380" s="13"/>
      <c r="AE2380" s="13"/>
      <c r="AT2380" s="244" t="s">
        <v>161</v>
      </c>
      <c r="AU2380" s="244" t="s">
        <v>81</v>
      </c>
      <c r="AV2380" s="13" t="s">
        <v>77</v>
      </c>
      <c r="AW2380" s="13" t="s">
        <v>34</v>
      </c>
      <c r="AX2380" s="13" t="s">
        <v>73</v>
      </c>
      <c r="AY2380" s="244" t="s">
        <v>149</v>
      </c>
    </row>
    <row r="2381" s="14" customFormat="1">
      <c r="A2381" s="14"/>
      <c r="B2381" s="245"/>
      <c r="C2381" s="246"/>
      <c r="D2381" s="236" t="s">
        <v>161</v>
      </c>
      <c r="E2381" s="247" t="s">
        <v>21</v>
      </c>
      <c r="F2381" s="248" t="s">
        <v>2557</v>
      </c>
      <c r="G2381" s="246"/>
      <c r="H2381" s="249">
        <v>108</v>
      </c>
      <c r="I2381" s="250"/>
      <c r="J2381" s="246"/>
      <c r="K2381" s="246"/>
      <c r="L2381" s="251"/>
      <c r="M2381" s="252"/>
      <c r="N2381" s="253"/>
      <c r="O2381" s="253"/>
      <c r="P2381" s="253"/>
      <c r="Q2381" s="253"/>
      <c r="R2381" s="253"/>
      <c r="S2381" s="253"/>
      <c r="T2381" s="254"/>
      <c r="U2381" s="14"/>
      <c r="V2381" s="14"/>
      <c r="W2381" s="14"/>
      <c r="X2381" s="14"/>
      <c r="Y2381" s="14"/>
      <c r="Z2381" s="14"/>
      <c r="AA2381" s="14"/>
      <c r="AB2381" s="14"/>
      <c r="AC2381" s="14"/>
      <c r="AD2381" s="14"/>
      <c r="AE2381" s="14"/>
      <c r="AT2381" s="255" t="s">
        <v>161</v>
      </c>
      <c r="AU2381" s="255" t="s">
        <v>81</v>
      </c>
      <c r="AV2381" s="14" t="s">
        <v>81</v>
      </c>
      <c r="AW2381" s="14" t="s">
        <v>34</v>
      </c>
      <c r="AX2381" s="14" t="s">
        <v>73</v>
      </c>
      <c r="AY2381" s="255" t="s">
        <v>149</v>
      </c>
    </row>
    <row r="2382" s="15" customFormat="1">
      <c r="A2382" s="15"/>
      <c r="B2382" s="256"/>
      <c r="C2382" s="257"/>
      <c r="D2382" s="236" t="s">
        <v>161</v>
      </c>
      <c r="E2382" s="258" t="s">
        <v>21</v>
      </c>
      <c r="F2382" s="259" t="s">
        <v>164</v>
      </c>
      <c r="G2382" s="257"/>
      <c r="H2382" s="260">
        <v>108</v>
      </c>
      <c r="I2382" s="261"/>
      <c r="J2382" s="257"/>
      <c r="K2382" s="257"/>
      <c r="L2382" s="262"/>
      <c r="M2382" s="263"/>
      <c r="N2382" s="264"/>
      <c r="O2382" s="264"/>
      <c r="P2382" s="264"/>
      <c r="Q2382" s="264"/>
      <c r="R2382" s="264"/>
      <c r="S2382" s="264"/>
      <c r="T2382" s="265"/>
      <c r="U2382" s="15"/>
      <c r="V2382" s="15"/>
      <c r="W2382" s="15"/>
      <c r="X2382" s="15"/>
      <c r="Y2382" s="15"/>
      <c r="Z2382" s="15"/>
      <c r="AA2382" s="15"/>
      <c r="AB2382" s="15"/>
      <c r="AC2382" s="15"/>
      <c r="AD2382" s="15"/>
      <c r="AE2382" s="15"/>
      <c r="AT2382" s="266" t="s">
        <v>161</v>
      </c>
      <c r="AU2382" s="266" t="s">
        <v>81</v>
      </c>
      <c r="AV2382" s="15" t="s">
        <v>157</v>
      </c>
      <c r="AW2382" s="15" t="s">
        <v>34</v>
      </c>
      <c r="AX2382" s="15" t="s">
        <v>77</v>
      </c>
      <c r="AY2382" s="266" t="s">
        <v>149</v>
      </c>
    </row>
    <row r="2383" s="12" customFormat="1" ht="22.8" customHeight="1">
      <c r="A2383" s="12"/>
      <c r="B2383" s="200"/>
      <c r="C2383" s="201"/>
      <c r="D2383" s="202" t="s">
        <v>72</v>
      </c>
      <c r="E2383" s="214" t="s">
        <v>2558</v>
      </c>
      <c r="F2383" s="214" t="s">
        <v>2559</v>
      </c>
      <c r="G2383" s="201"/>
      <c r="H2383" s="201"/>
      <c r="I2383" s="204"/>
      <c r="J2383" s="215">
        <f>BK2383</f>
        <v>0</v>
      </c>
      <c r="K2383" s="201"/>
      <c r="L2383" s="206"/>
      <c r="M2383" s="207"/>
      <c r="N2383" s="208"/>
      <c r="O2383" s="208"/>
      <c r="P2383" s="209">
        <f>SUM(P2384:P2429)</f>
        <v>0</v>
      </c>
      <c r="Q2383" s="208"/>
      <c r="R2383" s="209">
        <f>SUM(R2384:R2429)</f>
        <v>1.3892</v>
      </c>
      <c r="S2383" s="208"/>
      <c r="T2383" s="210">
        <f>SUM(T2384:T2429)</f>
        <v>0.88660000000000005</v>
      </c>
      <c r="U2383" s="12"/>
      <c r="V2383" s="12"/>
      <c r="W2383" s="12"/>
      <c r="X2383" s="12"/>
      <c r="Y2383" s="12"/>
      <c r="Z2383" s="12"/>
      <c r="AA2383" s="12"/>
      <c r="AB2383" s="12"/>
      <c r="AC2383" s="12"/>
      <c r="AD2383" s="12"/>
      <c r="AE2383" s="12"/>
      <c r="AR2383" s="211" t="s">
        <v>81</v>
      </c>
      <c r="AT2383" s="212" t="s">
        <v>72</v>
      </c>
      <c r="AU2383" s="212" t="s">
        <v>77</v>
      </c>
      <c r="AY2383" s="211" t="s">
        <v>149</v>
      </c>
      <c r="BK2383" s="213">
        <f>SUM(BK2384:BK2429)</f>
        <v>0</v>
      </c>
    </row>
    <row r="2384" s="2" customFormat="1" ht="55.5" customHeight="1">
      <c r="A2384" s="41"/>
      <c r="B2384" s="42"/>
      <c r="C2384" s="216" t="s">
        <v>2560</v>
      </c>
      <c r="D2384" s="216" t="s">
        <v>152</v>
      </c>
      <c r="E2384" s="217" t="s">
        <v>2561</v>
      </c>
      <c r="F2384" s="218" t="s">
        <v>2562</v>
      </c>
      <c r="G2384" s="219" t="s">
        <v>699</v>
      </c>
      <c r="H2384" s="220">
        <v>3</v>
      </c>
      <c r="I2384" s="221"/>
      <c r="J2384" s="222">
        <f>ROUND(I2384*H2384,2)</f>
        <v>0</v>
      </c>
      <c r="K2384" s="218" t="s">
        <v>21</v>
      </c>
      <c r="L2384" s="47"/>
      <c r="M2384" s="223" t="s">
        <v>21</v>
      </c>
      <c r="N2384" s="224" t="s">
        <v>44</v>
      </c>
      <c r="O2384" s="87"/>
      <c r="P2384" s="225">
        <f>O2384*H2384</f>
        <v>0</v>
      </c>
      <c r="Q2384" s="225">
        <v>0</v>
      </c>
      <c r="R2384" s="225">
        <f>Q2384*H2384</f>
        <v>0</v>
      </c>
      <c r="S2384" s="225">
        <v>0</v>
      </c>
      <c r="T2384" s="226">
        <f>S2384*H2384</f>
        <v>0</v>
      </c>
      <c r="U2384" s="41"/>
      <c r="V2384" s="41"/>
      <c r="W2384" s="41"/>
      <c r="X2384" s="41"/>
      <c r="Y2384" s="41"/>
      <c r="Z2384" s="41"/>
      <c r="AA2384" s="41"/>
      <c r="AB2384" s="41"/>
      <c r="AC2384" s="41"/>
      <c r="AD2384" s="41"/>
      <c r="AE2384" s="41"/>
      <c r="AR2384" s="227" t="s">
        <v>256</v>
      </c>
      <c r="AT2384" s="227" t="s">
        <v>152</v>
      </c>
      <c r="AU2384" s="227" t="s">
        <v>81</v>
      </c>
      <c r="AY2384" s="20" t="s">
        <v>149</v>
      </c>
      <c r="BE2384" s="228">
        <f>IF(N2384="základní",J2384,0)</f>
        <v>0</v>
      </c>
      <c r="BF2384" s="228">
        <f>IF(N2384="snížená",J2384,0)</f>
        <v>0</v>
      </c>
      <c r="BG2384" s="228">
        <f>IF(N2384="zákl. přenesená",J2384,0)</f>
        <v>0</v>
      </c>
      <c r="BH2384" s="228">
        <f>IF(N2384="sníž. přenesená",J2384,0)</f>
        <v>0</v>
      </c>
      <c r="BI2384" s="228">
        <f>IF(N2384="nulová",J2384,0)</f>
        <v>0</v>
      </c>
      <c r="BJ2384" s="20" t="s">
        <v>77</v>
      </c>
      <c r="BK2384" s="228">
        <f>ROUND(I2384*H2384,2)</f>
        <v>0</v>
      </c>
      <c r="BL2384" s="20" t="s">
        <v>256</v>
      </c>
      <c r="BM2384" s="227" t="s">
        <v>2563</v>
      </c>
    </row>
    <row r="2385" s="2" customFormat="1">
      <c r="A2385" s="41"/>
      <c r="B2385" s="42"/>
      <c r="C2385" s="43"/>
      <c r="D2385" s="236" t="s">
        <v>279</v>
      </c>
      <c r="E2385" s="43"/>
      <c r="F2385" s="288" t="s">
        <v>2564</v>
      </c>
      <c r="G2385" s="43"/>
      <c r="H2385" s="43"/>
      <c r="I2385" s="231"/>
      <c r="J2385" s="43"/>
      <c r="K2385" s="43"/>
      <c r="L2385" s="47"/>
      <c r="M2385" s="232"/>
      <c r="N2385" s="233"/>
      <c r="O2385" s="87"/>
      <c r="P2385" s="87"/>
      <c r="Q2385" s="87"/>
      <c r="R2385" s="87"/>
      <c r="S2385" s="87"/>
      <c r="T2385" s="88"/>
      <c r="U2385" s="41"/>
      <c r="V2385" s="41"/>
      <c r="W2385" s="41"/>
      <c r="X2385" s="41"/>
      <c r="Y2385" s="41"/>
      <c r="Z2385" s="41"/>
      <c r="AA2385" s="41"/>
      <c r="AB2385" s="41"/>
      <c r="AC2385" s="41"/>
      <c r="AD2385" s="41"/>
      <c r="AE2385" s="41"/>
      <c r="AT2385" s="20" t="s">
        <v>279</v>
      </c>
      <c r="AU2385" s="20" t="s">
        <v>81</v>
      </c>
    </row>
    <row r="2386" s="14" customFormat="1">
      <c r="A2386" s="14"/>
      <c r="B2386" s="245"/>
      <c r="C2386" s="246"/>
      <c r="D2386" s="236" t="s">
        <v>161</v>
      </c>
      <c r="E2386" s="247" t="s">
        <v>21</v>
      </c>
      <c r="F2386" s="248" t="s">
        <v>150</v>
      </c>
      <c r="G2386" s="246"/>
      <c r="H2386" s="249">
        <v>3</v>
      </c>
      <c r="I2386" s="250"/>
      <c r="J2386" s="246"/>
      <c r="K2386" s="246"/>
      <c r="L2386" s="251"/>
      <c r="M2386" s="252"/>
      <c r="N2386" s="253"/>
      <c r="O2386" s="253"/>
      <c r="P2386" s="253"/>
      <c r="Q2386" s="253"/>
      <c r="R2386" s="253"/>
      <c r="S2386" s="253"/>
      <c r="T2386" s="254"/>
      <c r="U2386" s="14"/>
      <c r="V2386" s="14"/>
      <c r="W2386" s="14"/>
      <c r="X2386" s="14"/>
      <c r="Y2386" s="14"/>
      <c r="Z2386" s="14"/>
      <c r="AA2386" s="14"/>
      <c r="AB2386" s="14"/>
      <c r="AC2386" s="14"/>
      <c r="AD2386" s="14"/>
      <c r="AE2386" s="14"/>
      <c r="AT2386" s="255" t="s">
        <v>161</v>
      </c>
      <c r="AU2386" s="255" t="s">
        <v>81</v>
      </c>
      <c r="AV2386" s="14" t="s">
        <v>81</v>
      </c>
      <c r="AW2386" s="14" t="s">
        <v>34</v>
      </c>
      <c r="AX2386" s="14" t="s">
        <v>73</v>
      </c>
      <c r="AY2386" s="255" t="s">
        <v>149</v>
      </c>
    </row>
    <row r="2387" s="15" customFormat="1">
      <c r="A2387" s="15"/>
      <c r="B2387" s="256"/>
      <c r="C2387" s="257"/>
      <c r="D2387" s="236" t="s">
        <v>161</v>
      </c>
      <c r="E2387" s="258" t="s">
        <v>21</v>
      </c>
      <c r="F2387" s="259" t="s">
        <v>164</v>
      </c>
      <c r="G2387" s="257"/>
      <c r="H2387" s="260">
        <v>3</v>
      </c>
      <c r="I2387" s="261"/>
      <c r="J2387" s="257"/>
      <c r="K2387" s="257"/>
      <c r="L2387" s="262"/>
      <c r="M2387" s="263"/>
      <c r="N2387" s="264"/>
      <c r="O2387" s="264"/>
      <c r="P2387" s="264"/>
      <c r="Q2387" s="264"/>
      <c r="R2387" s="264"/>
      <c r="S2387" s="264"/>
      <c r="T2387" s="265"/>
      <c r="U2387" s="15"/>
      <c r="V2387" s="15"/>
      <c r="W2387" s="15"/>
      <c r="X2387" s="15"/>
      <c r="Y2387" s="15"/>
      <c r="Z2387" s="15"/>
      <c r="AA2387" s="15"/>
      <c r="AB2387" s="15"/>
      <c r="AC2387" s="15"/>
      <c r="AD2387" s="15"/>
      <c r="AE2387" s="15"/>
      <c r="AT2387" s="266" t="s">
        <v>161</v>
      </c>
      <c r="AU2387" s="266" t="s">
        <v>81</v>
      </c>
      <c r="AV2387" s="15" t="s">
        <v>157</v>
      </c>
      <c r="AW2387" s="15" t="s">
        <v>34</v>
      </c>
      <c r="AX2387" s="15" t="s">
        <v>77</v>
      </c>
      <c r="AY2387" s="266" t="s">
        <v>149</v>
      </c>
    </row>
    <row r="2388" s="2" customFormat="1" ht="16.5" customHeight="1">
      <c r="A2388" s="41"/>
      <c r="B2388" s="42"/>
      <c r="C2388" s="216" t="s">
        <v>2565</v>
      </c>
      <c r="D2388" s="216" t="s">
        <v>152</v>
      </c>
      <c r="E2388" s="217" t="s">
        <v>2566</v>
      </c>
      <c r="F2388" s="218" t="s">
        <v>2567</v>
      </c>
      <c r="G2388" s="219" t="s">
        <v>174</v>
      </c>
      <c r="H2388" s="220">
        <v>347.30000000000001</v>
      </c>
      <c r="I2388" s="221"/>
      <c r="J2388" s="222">
        <f>ROUND(I2388*H2388,2)</f>
        <v>0</v>
      </c>
      <c r="K2388" s="218" t="s">
        <v>156</v>
      </c>
      <c r="L2388" s="47"/>
      <c r="M2388" s="223" t="s">
        <v>21</v>
      </c>
      <c r="N2388" s="224" t="s">
        <v>44</v>
      </c>
      <c r="O2388" s="87"/>
      <c r="P2388" s="225">
        <f>O2388*H2388</f>
        <v>0</v>
      </c>
      <c r="Q2388" s="225">
        <v>0</v>
      </c>
      <c r="R2388" s="225">
        <f>Q2388*H2388</f>
        <v>0</v>
      </c>
      <c r="S2388" s="225">
        <v>0.002</v>
      </c>
      <c r="T2388" s="226">
        <f>S2388*H2388</f>
        <v>0.6946</v>
      </c>
      <c r="U2388" s="41"/>
      <c r="V2388" s="41"/>
      <c r="W2388" s="41"/>
      <c r="X2388" s="41"/>
      <c r="Y2388" s="41"/>
      <c r="Z2388" s="41"/>
      <c r="AA2388" s="41"/>
      <c r="AB2388" s="41"/>
      <c r="AC2388" s="41"/>
      <c r="AD2388" s="41"/>
      <c r="AE2388" s="41"/>
      <c r="AR2388" s="227" t="s">
        <v>256</v>
      </c>
      <c r="AT2388" s="227" t="s">
        <v>152</v>
      </c>
      <c r="AU2388" s="227" t="s">
        <v>81</v>
      </c>
      <c r="AY2388" s="20" t="s">
        <v>149</v>
      </c>
      <c r="BE2388" s="228">
        <f>IF(N2388="základní",J2388,0)</f>
        <v>0</v>
      </c>
      <c r="BF2388" s="228">
        <f>IF(N2388="snížená",J2388,0)</f>
        <v>0</v>
      </c>
      <c r="BG2388" s="228">
        <f>IF(N2388="zákl. přenesená",J2388,0)</f>
        <v>0</v>
      </c>
      <c r="BH2388" s="228">
        <f>IF(N2388="sníž. přenesená",J2388,0)</f>
        <v>0</v>
      </c>
      <c r="BI2388" s="228">
        <f>IF(N2388="nulová",J2388,0)</f>
        <v>0</v>
      </c>
      <c r="BJ2388" s="20" t="s">
        <v>77</v>
      </c>
      <c r="BK2388" s="228">
        <f>ROUND(I2388*H2388,2)</f>
        <v>0</v>
      </c>
      <c r="BL2388" s="20" t="s">
        <v>256</v>
      </c>
      <c r="BM2388" s="227" t="s">
        <v>2568</v>
      </c>
    </row>
    <row r="2389" s="2" customFormat="1">
      <c r="A2389" s="41"/>
      <c r="B2389" s="42"/>
      <c r="C2389" s="43"/>
      <c r="D2389" s="229" t="s">
        <v>159</v>
      </c>
      <c r="E2389" s="43"/>
      <c r="F2389" s="230" t="s">
        <v>2569</v>
      </c>
      <c r="G2389" s="43"/>
      <c r="H2389" s="43"/>
      <c r="I2389" s="231"/>
      <c r="J2389" s="43"/>
      <c r="K2389" s="43"/>
      <c r="L2389" s="47"/>
      <c r="M2389" s="232"/>
      <c r="N2389" s="233"/>
      <c r="O2389" s="87"/>
      <c r="P2389" s="87"/>
      <c r="Q2389" s="87"/>
      <c r="R2389" s="87"/>
      <c r="S2389" s="87"/>
      <c r="T2389" s="88"/>
      <c r="U2389" s="41"/>
      <c r="V2389" s="41"/>
      <c r="W2389" s="41"/>
      <c r="X2389" s="41"/>
      <c r="Y2389" s="41"/>
      <c r="Z2389" s="41"/>
      <c r="AA2389" s="41"/>
      <c r="AB2389" s="41"/>
      <c r="AC2389" s="41"/>
      <c r="AD2389" s="41"/>
      <c r="AE2389" s="41"/>
      <c r="AT2389" s="20" t="s">
        <v>159</v>
      </c>
      <c r="AU2389" s="20" t="s">
        <v>81</v>
      </c>
    </row>
    <row r="2390" s="13" customFormat="1">
      <c r="A2390" s="13"/>
      <c r="B2390" s="234"/>
      <c r="C2390" s="235"/>
      <c r="D2390" s="236" t="s">
        <v>161</v>
      </c>
      <c r="E2390" s="237" t="s">
        <v>21</v>
      </c>
      <c r="F2390" s="238" t="s">
        <v>2570</v>
      </c>
      <c r="G2390" s="235"/>
      <c r="H2390" s="237" t="s">
        <v>21</v>
      </c>
      <c r="I2390" s="239"/>
      <c r="J2390" s="235"/>
      <c r="K2390" s="235"/>
      <c r="L2390" s="240"/>
      <c r="M2390" s="241"/>
      <c r="N2390" s="242"/>
      <c r="O2390" s="242"/>
      <c r="P2390" s="242"/>
      <c r="Q2390" s="242"/>
      <c r="R2390" s="242"/>
      <c r="S2390" s="242"/>
      <c r="T2390" s="243"/>
      <c r="U2390" s="13"/>
      <c r="V2390" s="13"/>
      <c r="W2390" s="13"/>
      <c r="X2390" s="13"/>
      <c r="Y2390" s="13"/>
      <c r="Z2390" s="13"/>
      <c r="AA2390" s="13"/>
      <c r="AB2390" s="13"/>
      <c r="AC2390" s="13"/>
      <c r="AD2390" s="13"/>
      <c r="AE2390" s="13"/>
      <c r="AT2390" s="244" t="s">
        <v>161</v>
      </c>
      <c r="AU2390" s="244" t="s">
        <v>81</v>
      </c>
      <c r="AV2390" s="13" t="s">
        <v>77</v>
      </c>
      <c r="AW2390" s="13" t="s">
        <v>34</v>
      </c>
      <c r="AX2390" s="13" t="s">
        <v>73</v>
      </c>
      <c r="AY2390" s="244" t="s">
        <v>149</v>
      </c>
    </row>
    <row r="2391" s="14" customFormat="1">
      <c r="A2391" s="14"/>
      <c r="B2391" s="245"/>
      <c r="C2391" s="246"/>
      <c r="D2391" s="236" t="s">
        <v>161</v>
      </c>
      <c r="E2391" s="247" t="s">
        <v>21</v>
      </c>
      <c r="F2391" s="248" t="s">
        <v>2571</v>
      </c>
      <c r="G2391" s="246"/>
      <c r="H2391" s="249">
        <v>294.5</v>
      </c>
      <c r="I2391" s="250"/>
      <c r="J2391" s="246"/>
      <c r="K2391" s="246"/>
      <c r="L2391" s="251"/>
      <c r="M2391" s="252"/>
      <c r="N2391" s="253"/>
      <c r="O2391" s="253"/>
      <c r="P2391" s="253"/>
      <c r="Q2391" s="253"/>
      <c r="R2391" s="253"/>
      <c r="S2391" s="253"/>
      <c r="T2391" s="254"/>
      <c r="U2391" s="14"/>
      <c r="V2391" s="14"/>
      <c r="W2391" s="14"/>
      <c r="X2391" s="14"/>
      <c r="Y2391" s="14"/>
      <c r="Z2391" s="14"/>
      <c r="AA2391" s="14"/>
      <c r="AB2391" s="14"/>
      <c r="AC2391" s="14"/>
      <c r="AD2391" s="14"/>
      <c r="AE2391" s="14"/>
      <c r="AT2391" s="255" t="s">
        <v>161</v>
      </c>
      <c r="AU2391" s="255" t="s">
        <v>81</v>
      </c>
      <c r="AV2391" s="14" t="s">
        <v>81</v>
      </c>
      <c r="AW2391" s="14" t="s">
        <v>34</v>
      </c>
      <c r="AX2391" s="14" t="s">
        <v>73</v>
      </c>
      <c r="AY2391" s="255" t="s">
        <v>149</v>
      </c>
    </row>
    <row r="2392" s="13" customFormat="1">
      <c r="A2392" s="13"/>
      <c r="B2392" s="234"/>
      <c r="C2392" s="235"/>
      <c r="D2392" s="236" t="s">
        <v>161</v>
      </c>
      <c r="E2392" s="237" t="s">
        <v>21</v>
      </c>
      <c r="F2392" s="238" t="s">
        <v>2572</v>
      </c>
      <c r="G2392" s="235"/>
      <c r="H2392" s="237" t="s">
        <v>21</v>
      </c>
      <c r="I2392" s="239"/>
      <c r="J2392" s="235"/>
      <c r="K2392" s="235"/>
      <c r="L2392" s="240"/>
      <c r="M2392" s="241"/>
      <c r="N2392" s="242"/>
      <c r="O2392" s="242"/>
      <c r="P2392" s="242"/>
      <c r="Q2392" s="242"/>
      <c r="R2392" s="242"/>
      <c r="S2392" s="242"/>
      <c r="T2392" s="243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T2392" s="244" t="s">
        <v>161</v>
      </c>
      <c r="AU2392" s="244" t="s">
        <v>81</v>
      </c>
      <c r="AV2392" s="13" t="s">
        <v>77</v>
      </c>
      <c r="AW2392" s="13" t="s">
        <v>34</v>
      </c>
      <c r="AX2392" s="13" t="s">
        <v>73</v>
      </c>
      <c r="AY2392" s="244" t="s">
        <v>149</v>
      </c>
    </row>
    <row r="2393" s="14" customFormat="1">
      <c r="A2393" s="14"/>
      <c r="B2393" s="245"/>
      <c r="C2393" s="246"/>
      <c r="D2393" s="236" t="s">
        <v>161</v>
      </c>
      <c r="E2393" s="247" t="s">
        <v>21</v>
      </c>
      <c r="F2393" s="248" t="s">
        <v>2573</v>
      </c>
      <c r="G2393" s="246"/>
      <c r="H2393" s="249">
        <v>6.5999999999999996</v>
      </c>
      <c r="I2393" s="250"/>
      <c r="J2393" s="246"/>
      <c r="K2393" s="246"/>
      <c r="L2393" s="251"/>
      <c r="M2393" s="252"/>
      <c r="N2393" s="253"/>
      <c r="O2393" s="253"/>
      <c r="P2393" s="253"/>
      <c r="Q2393" s="253"/>
      <c r="R2393" s="253"/>
      <c r="S2393" s="253"/>
      <c r="T2393" s="254"/>
      <c r="U2393" s="14"/>
      <c r="V2393" s="14"/>
      <c r="W2393" s="14"/>
      <c r="X2393" s="14"/>
      <c r="Y2393" s="14"/>
      <c r="Z2393" s="14"/>
      <c r="AA2393" s="14"/>
      <c r="AB2393" s="14"/>
      <c r="AC2393" s="14"/>
      <c r="AD2393" s="14"/>
      <c r="AE2393" s="14"/>
      <c r="AT2393" s="255" t="s">
        <v>161</v>
      </c>
      <c r="AU2393" s="255" t="s">
        <v>81</v>
      </c>
      <c r="AV2393" s="14" t="s">
        <v>81</v>
      </c>
      <c r="AW2393" s="14" t="s">
        <v>34</v>
      </c>
      <c r="AX2393" s="14" t="s">
        <v>73</v>
      </c>
      <c r="AY2393" s="255" t="s">
        <v>149</v>
      </c>
    </row>
    <row r="2394" s="13" customFormat="1">
      <c r="A2394" s="13"/>
      <c r="B2394" s="234"/>
      <c r="C2394" s="235"/>
      <c r="D2394" s="236" t="s">
        <v>161</v>
      </c>
      <c r="E2394" s="237" t="s">
        <v>21</v>
      </c>
      <c r="F2394" s="238" t="s">
        <v>2574</v>
      </c>
      <c r="G2394" s="235"/>
      <c r="H2394" s="237" t="s">
        <v>21</v>
      </c>
      <c r="I2394" s="239"/>
      <c r="J2394" s="235"/>
      <c r="K2394" s="235"/>
      <c r="L2394" s="240"/>
      <c r="M2394" s="241"/>
      <c r="N2394" s="242"/>
      <c r="O2394" s="242"/>
      <c r="P2394" s="242"/>
      <c r="Q2394" s="242"/>
      <c r="R2394" s="242"/>
      <c r="S2394" s="242"/>
      <c r="T2394" s="243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T2394" s="244" t="s">
        <v>161</v>
      </c>
      <c r="AU2394" s="244" t="s">
        <v>81</v>
      </c>
      <c r="AV2394" s="13" t="s">
        <v>77</v>
      </c>
      <c r="AW2394" s="13" t="s">
        <v>34</v>
      </c>
      <c r="AX2394" s="13" t="s">
        <v>73</v>
      </c>
      <c r="AY2394" s="244" t="s">
        <v>149</v>
      </c>
    </row>
    <row r="2395" s="14" customFormat="1">
      <c r="A2395" s="14"/>
      <c r="B2395" s="245"/>
      <c r="C2395" s="246"/>
      <c r="D2395" s="236" t="s">
        <v>161</v>
      </c>
      <c r="E2395" s="247" t="s">
        <v>21</v>
      </c>
      <c r="F2395" s="248" t="s">
        <v>2575</v>
      </c>
      <c r="G2395" s="246"/>
      <c r="H2395" s="249">
        <v>46.200000000000003</v>
      </c>
      <c r="I2395" s="250"/>
      <c r="J2395" s="246"/>
      <c r="K2395" s="246"/>
      <c r="L2395" s="251"/>
      <c r="M2395" s="252"/>
      <c r="N2395" s="253"/>
      <c r="O2395" s="253"/>
      <c r="P2395" s="253"/>
      <c r="Q2395" s="253"/>
      <c r="R2395" s="253"/>
      <c r="S2395" s="253"/>
      <c r="T2395" s="254"/>
      <c r="U2395" s="14"/>
      <c r="V2395" s="14"/>
      <c r="W2395" s="14"/>
      <c r="X2395" s="14"/>
      <c r="Y2395" s="14"/>
      <c r="Z2395" s="14"/>
      <c r="AA2395" s="14"/>
      <c r="AB2395" s="14"/>
      <c r="AC2395" s="14"/>
      <c r="AD2395" s="14"/>
      <c r="AE2395" s="14"/>
      <c r="AT2395" s="255" t="s">
        <v>161</v>
      </c>
      <c r="AU2395" s="255" t="s">
        <v>81</v>
      </c>
      <c r="AV2395" s="14" t="s">
        <v>81</v>
      </c>
      <c r="AW2395" s="14" t="s">
        <v>34</v>
      </c>
      <c r="AX2395" s="14" t="s">
        <v>73</v>
      </c>
      <c r="AY2395" s="255" t="s">
        <v>149</v>
      </c>
    </row>
    <row r="2396" s="15" customFormat="1">
      <c r="A2396" s="15"/>
      <c r="B2396" s="256"/>
      <c r="C2396" s="257"/>
      <c r="D2396" s="236" t="s">
        <v>161</v>
      </c>
      <c r="E2396" s="258" t="s">
        <v>21</v>
      </c>
      <c r="F2396" s="259" t="s">
        <v>164</v>
      </c>
      <c r="G2396" s="257"/>
      <c r="H2396" s="260">
        <v>347.30000000000001</v>
      </c>
      <c r="I2396" s="261"/>
      <c r="J2396" s="257"/>
      <c r="K2396" s="257"/>
      <c r="L2396" s="262"/>
      <c r="M2396" s="263"/>
      <c r="N2396" s="264"/>
      <c r="O2396" s="264"/>
      <c r="P2396" s="264"/>
      <c r="Q2396" s="264"/>
      <c r="R2396" s="264"/>
      <c r="S2396" s="264"/>
      <c r="T2396" s="265"/>
      <c r="U2396" s="15"/>
      <c r="V2396" s="15"/>
      <c r="W2396" s="15"/>
      <c r="X2396" s="15"/>
      <c r="Y2396" s="15"/>
      <c r="Z2396" s="15"/>
      <c r="AA2396" s="15"/>
      <c r="AB2396" s="15"/>
      <c r="AC2396" s="15"/>
      <c r="AD2396" s="15"/>
      <c r="AE2396" s="15"/>
      <c r="AT2396" s="266" t="s">
        <v>161</v>
      </c>
      <c r="AU2396" s="266" t="s">
        <v>81</v>
      </c>
      <c r="AV2396" s="15" t="s">
        <v>157</v>
      </c>
      <c r="AW2396" s="15" t="s">
        <v>34</v>
      </c>
      <c r="AX2396" s="15" t="s">
        <v>77</v>
      </c>
      <c r="AY2396" s="266" t="s">
        <v>149</v>
      </c>
    </row>
    <row r="2397" s="2" customFormat="1" ht="24.15" customHeight="1">
      <c r="A2397" s="41"/>
      <c r="B2397" s="42"/>
      <c r="C2397" s="216" t="s">
        <v>2576</v>
      </c>
      <c r="D2397" s="216" t="s">
        <v>152</v>
      </c>
      <c r="E2397" s="217" t="s">
        <v>2577</v>
      </c>
      <c r="F2397" s="218" t="s">
        <v>2578</v>
      </c>
      <c r="G2397" s="219" t="s">
        <v>699</v>
      </c>
      <c r="H2397" s="220">
        <v>1</v>
      </c>
      <c r="I2397" s="221"/>
      <c r="J2397" s="222">
        <f>ROUND(I2397*H2397,2)</f>
        <v>0</v>
      </c>
      <c r="K2397" s="218" t="s">
        <v>156</v>
      </c>
      <c r="L2397" s="47"/>
      <c r="M2397" s="223" t="s">
        <v>21</v>
      </c>
      <c r="N2397" s="224" t="s">
        <v>44</v>
      </c>
      <c r="O2397" s="87"/>
      <c r="P2397" s="225">
        <f>O2397*H2397</f>
        <v>0</v>
      </c>
      <c r="Q2397" s="225">
        <v>0</v>
      </c>
      <c r="R2397" s="225">
        <f>Q2397*H2397</f>
        <v>0</v>
      </c>
      <c r="S2397" s="225">
        <v>0.024</v>
      </c>
      <c r="T2397" s="226">
        <f>S2397*H2397</f>
        <v>0.024</v>
      </c>
      <c r="U2397" s="41"/>
      <c r="V2397" s="41"/>
      <c r="W2397" s="41"/>
      <c r="X2397" s="41"/>
      <c r="Y2397" s="41"/>
      <c r="Z2397" s="41"/>
      <c r="AA2397" s="41"/>
      <c r="AB2397" s="41"/>
      <c r="AC2397" s="41"/>
      <c r="AD2397" s="41"/>
      <c r="AE2397" s="41"/>
      <c r="AR2397" s="227" t="s">
        <v>256</v>
      </c>
      <c r="AT2397" s="227" t="s">
        <v>152</v>
      </c>
      <c r="AU2397" s="227" t="s">
        <v>81</v>
      </c>
      <c r="AY2397" s="20" t="s">
        <v>149</v>
      </c>
      <c r="BE2397" s="228">
        <f>IF(N2397="základní",J2397,0)</f>
        <v>0</v>
      </c>
      <c r="BF2397" s="228">
        <f>IF(N2397="snížená",J2397,0)</f>
        <v>0</v>
      </c>
      <c r="BG2397" s="228">
        <f>IF(N2397="zákl. přenesená",J2397,0)</f>
        <v>0</v>
      </c>
      <c r="BH2397" s="228">
        <f>IF(N2397="sníž. přenesená",J2397,0)</f>
        <v>0</v>
      </c>
      <c r="BI2397" s="228">
        <f>IF(N2397="nulová",J2397,0)</f>
        <v>0</v>
      </c>
      <c r="BJ2397" s="20" t="s">
        <v>77</v>
      </c>
      <c r="BK2397" s="228">
        <f>ROUND(I2397*H2397,2)</f>
        <v>0</v>
      </c>
      <c r="BL2397" s="20" t="s">
        <v>256</v>
      </c>
      <c r="BM2397" s="227" t="s">
        <v>2579</v>
      </c>
    </row>
    <row r="2398" s="2" customFormat="1">
      <c r="A2398" s="41"/>
      <c r="B2398" s="42"/>
      <c r="C2398" s="43"/>
      <c r="D2398" s="229" t="s">
        <v>159</v>
      </c>
      <c r="E2398" s="43"/>
      <c r="F2398" s="230" t="s">
        <v>2580</v>
      </c>
      <c r="G2398" s="43"/>
      <c r="H2398" s="43"/>
      <c r="I2398" s="231"/>
      <c r="J2398" s="43"/>
      <c r="K2398" s="43"/>
      <c r="L2398" s="47"/>
      <c r="M2398" s="232"/>
      <c r="N2398" s="233"/>
      <c r="O2398" s="87"/>
      <c r="P2398" s="87"/>
      <c r="Q2398" s="87"/>
      <c r="R2398" s="87"/>
      <c r="S2398" s="87"/>
      <c r="T2398" s="88"/>
      <c r="U2398" s="41"/>
      <c r="V2398" s="41"/>
      <c r="W2398" s="41"/>
      <c r="X2398" s="41"/>
      <c r="Y2398" s="41"/>
      <c r="Z2398" s="41"/>
      <c r="AA2398" s="41"/>
      <c r="AB2398" s="41"/>
      <c r="AC2398" s="41"/>
      <c r="AD2398" s="41"/>
      <c r="AE2398" s="41"/>
      <c r="AT2398" s="20" t="s">
        <v>159</v>
      </c>
      <c r="AU2398" s="20" t="s">
        <v>81</v>
      </c>
    </row>
    <row r="2399" s="13" customFormat="1">
      <c r="A2399" s="13"/>
      <c r="B2399" s="234"/>
      <c r="C2399" s="235"/>
      <c r="D2399" s="236" t="s">
        <v>161</v>
      </c>
      <c r="E2399" s="237" t="s">
        <v>21</v>
      </c>
      <c r="F2399" s="238" t="s">
        <v>733</v>
      </c>
      <c r="G2399" s="235"/>
      <c r="H2399" s="237" t="s">
        <v>21</v>
      </c>
      <c r="I2399" s="239"/>
      <c r="J2399" s="235"/>
      <c r="K2399" s="235"/>
      <c r="L2399" s="240"/>
      <c r="M2399" s="241"/>
      <c r="N2399" s="242"/>
      <c r="O2399" s="242"/>
      <c r="P2399" s="242"/>
      <c r="Q2399" s="242"/>
      <c r="R2399" s="242"/>
      <c r="S2399" s="242"/>
      <c r="T2399" s="243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T2399" s="244" t="s">
        <v>161</v>
      </c>
      <c r="AU2399" s="244" t="s">
        <v>81</v>
      </c>
      <c r="AV2399" s="13" t="s">
        <v>77</v>
      </c>
      <c r="AW2399" s="13" t="s">
        <v>34</v>
      </c>
      <c r="AX2399" s="13" t="s">
        <v>73</v>
      </c>
      <c r="AY2399" s="244" t="s">
        <v>149</v>
      </c>
    </row>
    <row r="2400" s="14" customFormat="1">
      <c r="A2400" s="14"/>
      <c r="B2400" s="245"/>
      <c r="C2400" s="246"/>
      <c r="D2400" s="236" t="s">
        <v>161</v>
      </c>
      <c r="E2400" s="247" t="s">
        <v>21</v>
      </c>
      <c r="F2400" s="248" t="s">
        <v>708</v>
      </c>
      <c r="G2400" s="246"/>
      <c r="H2400" s="249">
        <v>1</v>
      </c>
      <c r="I2400" s="250"/>
      <c r="J2400" s="246"/>
      <c r="K2400" s="246"/>
      <c r="L2400" s="251"/>
      <c r="M2400" s="252"/>
      <c r="N2400" s="253"/>
      <c r="O2400" s="253"/>
      <c r="P2400" s="253"/>
      <c r="Q2400" s="253"/>
      <c r="R2400" s="253"/>
      <c r="S2400" s="253"/>
      <c r="T2400" s="254"/>
      <c r="U2400" s="14"/>
      <c r="V2400" s="14"/>
      <c r="W2400" s="14"/>
      <c r="X2400" s="14"/>
      <c r="Y2400" s="14"/>
      <c r="Z2400" s="14"/>
      <c r="AA2400" s="14"/>
      <c r="AB2400" s="14"/>
      <c r="AC2400" s="14"/>
      <c r="AD2400" s="14"/>
      <c r="AE2400" s="14"/>
      <c r="AT2400" s="255" t="s">
        <v>161</v>
      </c>
      <c r="AU2400" s="255" t="s">
        <v>81</v>
      </c>
      <c r="AV2400" s="14" t="s">
        <v>81</v>
      </c>
      <c r="AW2400" s="14" t="s">
        <v>34</v>
      </c>
      <c r="AX2400" s="14" t="s">
        <v>73</v>
      </c>
      <c r="AY2400" s="255" t="s">
        <v>149</v>
      </c>
    </row>
    <row r="2401" s="15" customFormat="1">
      <c r="A2401" s="15"/>
      <c r="B2401" s="256"/>
      <c r="C2401" s="257"/>
      <c r="D2401" s="236" t="s">
        <v>161</v>
      </c>
      <c r="E2401" s="258" t="s">
        <v>21</v>
      </c>
      <c r="F2401" s="259" t="s">
        <v>164</v>
      </c>
      <c r="G2401" s="257"/>
      <c r="H2401" s="260">
        <v>1</v>
      </c>
      <c r="I2401" s="261"/>
      <c r="J2401" s="257"/>
      <c r="K2401" s="257"/>
      <c r="L2401" s="262"/>
      <c r="M2401" s="263"/>
      <c r="N2401" s="264"/>
      <c r="O2401" s="264"/>
      <c r="P2401" s="264"/>
      <c r="Q2401" s="264"/>
      <c r="R2401" s="264"/>
      <c r="S2401" s="264"/>
      <c r="T2401" s="265"/>
      <c r="U2401" s="15"/>
      <c r="V2401" s="15"/>
      <c r="W2401" s="15"/>
      <c r="X2401" s="15"/>
      <c r="Y2401" s="15"/>
      <c r="Z2401" s="15"/>
      <c r="AA2401" s="15"/>
      <c r="AB2401" s="15"/>
      <c r="AC2401" s="15"/>
      <c r="AD2401" s="15"/>
      <c r="AE2401" s="15"/>
      <c r="AT2401" s="266" t="s">
        <v>161</v>
      </c>
      <c r="AU2401" s="266" t="s">
        <v>81</v>
      </c>
      <c r="AV2401" s="15" t="s">
        <v>157</v>
      </c>
      <c r="AW2401" s="15" t="s">
        <v>34</v>
      </c>
      <c r="AX2401" s="15" t="s">
        <v>77</v>
      </c>
      <c r="AY2401" s="266" t="s">
        <v>149</v>
      </c>
    </row>
    <row r="2402" s="2" customFormat="1" ht="24.15" customHeight="1">
      <c r="A2402" s="41"/>
      <c r="B2402" s="42"/>
      <c r="C2402" s="216" t="s">
        <v>2581</v>
      </c>
      <c r="D2402" s="216" t="s">
        <v>152</v>
      </c>
      <c r="E2402" s="217" t="s">
        <v>2582</v>
      </c>
      <c r="F2402" s="218" t="s">
        <v>2583</v>
      </c>
      <c r="G2402" s="219" t="s">
        <v>699</v>
      </c>
      <c r="H2402" s="220">
        <v>6</v>
      </c>
      <c r="I2402" s="221"/>
      <c r="J2402" s="222">
        <f>ROUND(I2402*H2402,2)</f>
        <v>0</v>
      </c>
      <c r="K2402" s="218" t="s">
        <v>156</v>
      </c>
      <c r="L2402" s="47"/>
      <c r="M2402" s="223" t="s">
        <v>21</v>
      </c>
      <c r="N2402" s="224" t="s">
        <v>44</v>
      </c>
      <c r="O2402" s="87"/>
      <c r="P2402" s="225">
        <f>O2402*H2402</f>
        <v>0</v>
      </c>
      <c r="Q2402" s="225">
        <v>0</v>
      </c>
      <c r="R2402" s="225">
        <f>Q2402*H2402</f>
        <v>0</v>
      </c>
      <c r="S2402" s="225">
        <v>0.028000000000000001</v>
      </c>
      <c r="T2402" s="226">
        <f>S2402*H2402</f>
        <v>0.16800000000000001</v>
      </c>
      <c r="U2402" s="41"/>
      <c r="V2402" s="41"/>
      <c r="W2402" s="41"/>
      <c r="X2402" s="41"/>
      <c r="Y2402" s="41"/>
      <c r="Z2402" s="41"/>
      <c r="AA2402" s="41"/>
      <c r="AB2402" s="41"/>
      <c r="AC2402" s="41"/>
      <c r="AD2402" s="41"/>
      <c r="AE2402" s="41"/>
      <c r="AR2402" s="227" t="s">
        <v>256</v>
      </c>
      <c r="AT2402" s="227" t="s">
        <v>152</v>
      </c>
      <c r="AU2402" s="227" t="s">
        <v>81</v>
      </c>
      <c r="AY2402" s="20" t="s">
        <v>149</v>
      </c>
      <c r="BE2402" s="228">
        <f>IF(N2402="základní",J2402,0)</f>
        <v>0</v>
      </c>
      <c r="BF2402" s="228">
        <f>IF(N2402="snížená",J2402,0)</f>
        <v>0</v>
      </c>
      <c r="BG2402" s="228">
        <f>IF(N2402="zákl. přenesená",J2402,0)</f>
        <v>0</v>
      </c>
      <c r="BH2402" s="228">
        <f>IF(N2402="sníž. přenesená",J2402,0)</f>
        <v>0</v>
      </c>
      <c r="BI2402" s="228">
        <f>IF(N2402="nulová",J2402,0)</f>
        <v>0</v>
      </c>
      <c r="BJ2402" s="20" t="s">
        <v>77</v>
      </c>
      <c r="BK2402" s="228">
        <f>ROUND(I2402*H2402,2)</f>
        <v>0</v>
      </c>
      <c r="BL2402" s="20" t="s">
        <v>256</v>
      </c>
      <c r="BM2402" s="227" t="s">
        <v>2584</v>
      </c>
    </row>
    <row r="2403" s="2" customFormat="1">
      <c r="A2403" s="41"/>
      <c r="B2403" s="42"/>
      <c r="C2403" s="43"/>
      <c r="D2403" s="229" t="s">
        <v>159</v>
      </c>
      <c r="E2403" s="43"/>
      <c r="F2403" s="230" t="s">
        <v>2585</v>
      </c>
      <c r="G2403" s="43"/>
      <c r="H2403" s="43"/>
      <c r="I2403" s="231"/>
      <c r="J2403" s="43"/>
      <c r="K2403" s="43"/>
      <c r="L2403" s="47"/>
      <c r="M2403" s="232"/>
      <c r="N2403" s="233"/>
      <c r="O2403" s="87"/>
      <c r="P2403" s="87"/>
      <c r="Q2403" s="87"/>
      <c r="R2403" s="87"/>
      <c r="S2403" s="87"/>
      <c r="T2403" s="88"/>
      <c r="U2403" s="41"/>
      <c r="V2403" s="41"/>
      <c r="W2403" s="41"/>
      <c r="X2403" s="41"/>
      <c r="Y2403" s="41"/>
      <c r="Z2403" s="41"/>
      <c r="AA2403" s="41"/>
      <c r="AB2403" s="41"/>
      <c r="AC2403" s="41"/>
      <c r="AD2403" s="41"/>
      <c r="AE2403" s="41"/>
      <c r="AT2403" s="20" t="s">
        <v>159</v>
      </c>
      <c r="AU2403" s="20" t="s">
        <v>81</v>
      </c>
    </row>
    <row r="2404" s="13" customFormat="1">
      <c r="A2404" s="13"/>
      <c r="B2404" s="234"/>
      <c r="C2404" s="235"/>
      <c r="D2404" s="236" t="s">
        <v>161</v>
      </c>
      <c r="E2404" s="237" t="s">
        <v>21</v>
      </c>
      <c r="F2404" s="238" t="s">
        <v>1508</v>
      </c>
      <c r="G2404" s="235"/>
      <c r="H2404" s="237" t="s">
        <v>21</v>
      </c>
      <c r="I2404" s="239"/>
      <c r="J2404" s="235"/>
      <c r="K2404" s="235"/>
      <c r="L2404" s="240"/>
      <c r="M2404" s="241"/>
      <c r="N2404" s="242"/>
      <c r="O2404" s="242"/>
      <c r="P2404" s="242"/>
      <c r="Q2404" s="242"/>
      <c r="R2404" s="242"/>
      <c r="S2404" s="242"/>
      <c r="T2404" s="243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T2404" s="244" t="s">
        <v>161</v>
      </c>
      <c r="AU2404" s="244" t="s">
        <v>81</v>
      </c>
      <c r="AV2404" s="13" t="s">
        <v>77</v>
      </c>
      <c r="AW2404" s="13" t="s">
        <v>34</v>
      </c>
      <c r="AX2404" s="13" t="s">
        <v>73</v>
      </c>
      <c r="AY2404" s="244" t="s">
        <v>149</v>
      </c>
    </row>
    <row r="2405" s="14" customFormat="1">
      <c r="A2405" s="14"/>
      <c r="B2405" s="245"/>
      <c r="C2405" s="246"/>
      <c r="D2405" s="236" t="s">
        <v>161</v>
      </c>
      <c r="E2405" s="247" t="s">
        <v>21</v>
      </c>
      <c r="F2405" s="248" t="s">
        <v>81</v>
      </c>
      <c r="G2405" s="246"/>
      <c r="H2405" s="249">
        <v>2</v>
      </c>
      <c r="I2405" s="250"/>
      <c r="J2405" s="246"/>
      <c r="K2405" s="246"/>
      <c r="L2405" s="251"/>
      <c r="M2405" s="252"/>
      <c r="N2405" s="253"/>
      <c r="O2405" s="253"/>
      <c r="P2405" s="253"/>
      <c r="Q2405" s="253"/>
      <c r="R2405" s="253"/>
      <c r="S2405" s="253"/>
      <c r="T2405" s="254"/>
      <c r="U2405" s="14"/>
      <c r="V2405" s="14"/>
      <c r="W2405" s="14"/>
      <c r="X2405" s="14"/>
      <c r="Y2405" s="14"/>
      <c r="Z2405" s="14"/>
      <c r="AA2405" s="14"/>
      <c r="AB2405" s="14"/>
      <c r="AC2405" s="14"/>
      <c r="AD2405" s="14"/>
      <c r="AE2405" s="14"/>
      <c r="AT2405" s="255" t="s">
        <v>161</v>
      </c>
      <c r="AU2405" s="255" t="s">
        <v>81</v>
      </c>
      <c r="AV2405" s="14" t="s">
        <v>81</v>
      </c>
      <c r="AW2405" s="14" t="s">
        <v>34</v>
      </c>
      <c r="AX2405" s="14" t="s">
        <v>73</v>
      </c>
      <c r="AY2405" s="255" t="s">
        <v>149</v>
      </c>
    </row>
    <row r="2406" s="13" customFormat="1">
      <c r="A2406" s="13"/>
      <c r="B2406" s="234"/>
      <c r="C2406" s="235"/>
      <c r="D2406" s="236" t="s">
        <v>161</v>
      </c>
      <c r="E2406" s="237" t="s">
        <v>21</v>
      </c>
      <c r="F2406" s="238" t="s">
        <v>1510</v>
      </c>
      <c r="G2406" s="235"/>
      <c r="H2406" s="237" t="s">
        <v>21</v>
      </c>
      <c r="I2406" s="239"/>
      <c r="J2406" s="235"/>
      <c r="K2406" s="235"/>
      <c r="L2406" s="240"/>
      <c r="M2406" s="241"/>
      <c r="N2406" s="242"/>
      <c r="O2406" s="242"/>
      <c r="P2406" s="242"/>
      <c r="Q2406" s="242"/>
      <c r="R2406" s="242"/>
      <c r="S2406" s="242"/>
      <c r="T2406" s="243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T2406" s="244" t="s">
        <v>161</v>
      </c>
      <c r="AU2406" s="244" t="s">
        <v>81</v>
      </c>
      <c r="AV2406" s="13" t="s">
        <v>77</v>
      </c>
      <c r="AW2406" s="13" t="s">
        <v>34</v>
      </c>
      <c r="AX2406" s="13" t="s">
        <v>73</v>
      </c>
      <c r="AY2406" s="244" t="s">
        <v>149</v>
      </c>
    </row>
    <row r="2407" s="14" customFormat="1">
      <c r="A2407" s="14"/>
      <c r="B2407" s="245"/>
      <c r="C2407" s="246"/>
      <c r="D2407" s="236" t="s">
        <v>161</v>
      </c>
      <c r="E2407" s="247" t="s">
        <v>21</v>
      </c>
      <c r="F2407" s="248" t="s">
        <v>81</v>
      </c>
      <c r="G2407" s="246"/>
      <c r="H2407" s="249">
        <v>2</v>
      </c>
      <c r="I2407" s="250"/>
      <c r="J2407" s="246"/>
      <c r="K2407" s="246"/>
      <c r="L2407" s="251"/>
      <c r="M2407" s="252"/>
      <c r="N2407" s="253"/>
      <c r="O2407" s="253"/>
      <c r="P2407" s="253"/>
      <c r="Q2407" s="253"/>
      <c r="R2407" s="253"/>
      <c r="S2407" s="253"/>
      <c r="T2407" s="254"/>
      <c r="U2407" s="14"/>
      <c r="V2407" s="14"/>
      <c r="W2407" s="14"/>
      <c r="X2407" s="14"/>
      <c r="Y2407" s="14"/>
      <c r="Z2407" s="14"/>
      <c r="AA2407" s="14"/>
      <c r="AB2407" s="14"/>
      <c r="AC2407" s="14"/>
      <c r="AD2407" s="14"/>
      <c r="AE2407" s="14"/>
      <c r="AT2407" s="255" t="s">
        <v>161</v>
      </c>
      <c r="AU2407" s="255" t="s">
        <v>81</v>
      </c>
      <c r="AV2407" s="14" t="s">
        <v>81</v>
      </c>
      <c r="AW2407" s="14" t="s">
        <v>34</v>
      </c>
      <c r="AX2407" s="14" t="s">
        <v>73</v>
      </c>
      <c r="AY2407" s="255" t="s">
        <v>149</v>
      </c>
    </row>
    <row r="2408" s="13" customFormat="1">
      <c r="A2408" s="13"/>
      <c r="B2408" s="234"/>
      <c r="C2408" s="235"/>
      <c r="D2408" s="236" t="s">
        <v>161</v>
      </c>
      <c r="E2408" s="237" t="s">
        <v>21</v>
      </c>
      <c r="F2408" s="238" t="s">
        <v>1520</v>
      </c>
      <c r="G2408" s="235"/>
      <c r="H2408" s="237" t="s">
        <v>21</v>
      </c>
      <c r="I2408" s="239"/>
      <c r="J2408" s="235"/>
      <c r="K2408" s="235"/>
      <c r="L2408" s="240"/>
      <c r="M2408" s="241"/>
      <c r="N2408" s="242"/>
      <c r="O2408" s="242"/>
      <c r="P2408" s="242"/>
      <c r="Q2408" s="242"/>
      <c r="R2408" s="242"/>
      <c r="S2408" s="242"/>
      <c r="T2408" s="243"/>
      <c r="U2408" s="13"/>
      <c r="V2408" s="13"/>
      <c r="W2408" s="13"/>
      <c r="X2408" s="13"/>
      <c r="Y2408" s="13"/>
      <c r="Z2408" s="13"/>
      <c r="AA2408" s="13"/>
      <c r="AB2408" s="13"/>
      <c r="AC2408" s="13"/>
      <c r="AD2408" s="13"/>
      <c r="AE2408" s="13"/>
      <c r="AT2408" s="244" t="s">
        <v>161</v>
      </c>
      <c r="AU2408" s="244" t="s">
        <v>81</v>
      </c>
      <c r="AV2408" s="13" t="s">
        <v>77</v>
      </c>
      <c r="AW2408" s="13" t="s">
        <v>34</v>
      </c>
      <c r="AX2408" s="13" t="s">
        <v>73</v>
      </c>
      <c r="AY2408" s="244" t="s">
        <v>149</v>
      </c>
    </row>
    <row r="2409" s="14" customFormat="1">
      <c r="A2409" s="14"/>
      <c r="B2409" s="245"/>
      <c r="C2409" s="246"/>
      <c r="D2409" s="236" t="s">
        <v>161</v>
      </c>
      <c r="E2409" s="247" t="s">
        <v>21</v>
      </c>
      <c r="F2409" s="248" t="s">
        <v>81</v>
      </c>
      <c r="G2409" s="246"/>
      <c r="H2409" s="249">
        <v>2</v>
      </c>
      <c r="I2409" s="250"/>
      <c r="J2409" s="246"/>
      <c r="K2409" s="246"/>
      <c r="L2409" s="251"/>
      <c r="M2409" s="252"/>
      <c r="N2409" s="253"/>
      <c r="O2409" s="253"/>
      <c r="P2409" s="253"/>
      <c r="Q2409" s="253"/>
      <c r="R2409" s="253"/>
      <c r="S2409" s="253"/>
      <c r="T2409" s="254"/>
      <c r="U2409" s="14"/>
      <c r="V2409" s="14"/>
      <c r="W2409" s="14"/>
      <c r="X2409" s="14"/>
      <c r="Y2409" s="14"/>
      <c r="Z2409" s="14"/>
      <c r="AA2409" s="14"/>
      <c r="AB2409" s="14"/>
      <c r="AC2409" s="14"/>
      <c r="AD2409" s="14"/>
      <c r="AE2409" s="14"/>
      <c r="AT2409" s="255" t="s">
        <v>161</v>
      </c>
      <c r="AU2409" s="255" t="s">
        <v>81</v>
      </c>
      <c r="AV2409" s="14" t="s">
        <v>81</v>
      </c>
      <c r="AW2409" s="14" t="s">
        <v>34</v>
      </c>
      <c r="AX2409" s="14" t="s">
        <v>73</v>
      </c>
      <c r="AY2409" s="255" t="s">
        <v>149</v>
      </c>
    </row>
    <row r="2410" s="15" customFormat="1">
      <c r="A2410" s="15"/>
      <c r="B2410" s="256"/>
      <c r="C2410" s="257"/>
      <c r="D2410" s="236" t="s">
        <v>161</v>
      </c>
      <c r="E2410" s="258" t="s">
        <v>21</v>
      </c>
      <c r="F2410" s="259" t="s">
        <v>164</v>
      </c>
      <c r="G2410" s="257"/>
      <c r="H2410" s="260">
        <v>6</v>
      </c>
      <c r="I2410" s="261"/>
      <c r="J2410" s="257"/>
      <c r="K2410" s="257"/>
      <c r="L2410" s="262"/>
      <c r="M2410" s="263"/>
      <c r="N2410" s="264"/>
      <c r="O2410" s="264"/>
      <c r="P2410" s="264"/>
      <c r="Q2410" s="264"/>
      <c r="R2410" s="264"/>
      <c r="S2410" s="264"/>
      <c r="T2410" s="265"/>
      <c r="U2410" s="15"/>
      <c r="V2410" s="15"/>
      <c r="W2410" s="15"/>
      <c r="X2410" s="15"/>
      <c r="Y2410" s="15"/>
      <c r="Z2410" s="15"/>
      <c r="AA2410" s="15"/>
      <c r="AB2410" s="15"/>
      <c r="AC2410" s="15"/>
      <c r="AD2410" s="15"/>
      <c r="AE2410" s="15"/>
      <c r="AT2410" s="266" t="s">
        <v>161</v>
      </c>
      <c r="AU2410" s="266" t="s">
        <v>81</v>
      </c>
      <c r="AV2410" s="15" t="s">
        <v>157</v>
      </c>
      <c r="AW2410" s="15" t="s">
        <v>34</v>
      </c>
      <c r="AX2410" s="15" t="s">
        <v>77</v>
      </c>
      <c r="AY2410" s="266" t="s">
        <v>149</v>
      </c>
    </row>
    <row r="2411" s="2" customFormat="1" ht="33" customHeight="1">
      <c r="A2411" s="41"/>
      <c r="B2411" s="42"/>
      <c r="C2411" s="216" t="s">
        <v>2586</v>
      </c>
      <c r="D2411" s="216" t="s">
        <v>152</v>
      </c>
      <c r="E2411" s="217" t="s">
        <v>2587</v>
      </c>
      <c r="F2411" s="218" t="s">
        <v>2588</v>
      </c>
      <c r="G2411" s="219" t="s">
        <v>174</v>
      </c>
      <c r="H2411" s="220">
        <v>347.30000000000001</v>
      </c>
      <c r="I2411" s="221"/>
      <c r="J2411" s="222">
        <f>ROUND(I2411*H2411,2)</f>
        <v>0</v>
      </c>
      <c r="K2411" s="218" t="s">
        <v>156</v>
      </c>
      <c r="L2411" s="47"/>
      <c r="M2411" s="223" t="s">
        <v>21</v>
      </c>
      <c r="N2411" s="224" t="s">
        <v>44</v>
      </c>
      <c r="O2411" s="87"/>
      <c r="P2411" s="225">
        <f>O2411*H2411</f>
        <v>0</v>
      </c>
      <c r="Q2411" s="225">
        <v>0</v>
      </c>
      <c r="R2411" s="225">
        <f>Q2411*H2411</f>
        <v>0</v>
      </c>
      <c r="S2411" s="225">
        <v>0</v>
      </c>
      <c r="T2411" s="226">
        <f>S2411*H2411</f>
        <v>0</v>
      </c>
      <c r="U2411" s="41"/>
      <c r="V2411" s="41"/>
      <c r="W2411" s="41"/>
      <c r="X2411" s="41"/>
      <c r="Y2411" s="41"/>
      <c r="Z2411" s="41"/>
      <c r="AA2411" s="41"/>
      <c r="AB2411" s="41"/>
      <c r="AC2411" s="41"/>
      <c r="AD2411" s="41"/>
      <c r="AE2411" s="41"/>
      <c r="AR2411" s="227" t="s">
        <v>157</v>
      </c>
      <c r="AT2411" s="227" t="s">
        <v>152</v>
      </c>
      <c r="AU2411" s="227" t="s">
        <v>81</v>
      </c>
      <c r="AY2411" s="20" t="s">
        <v>149</v>
      </c>
      <c r="BE2411" s="228">
        <f>IF(N2411="základní",J2411,0)</f>
        <v>0</v>
      </c>
      <c r="BF2411" s="228">
        <f>IF(N2411="snížená",J2411,0)</f>
        <v>0</v>
      </c>
      <c r="BG2411" s="228">
        <f>IF(N2411="zákl. přenesená",J2411,0)</f>
        <v>0</v>
      </c>
      <c r="BH2411" s="228">
        <f>IF(N2411="sníž. přenesená",J2411,0)</f>
        <v>0</v>
      </c>
      <c r="BI2411" s="228">
        <f>IF(N2411="nulová",J2411,0)</f>
        <v>0</v>
      </c>
      <c r="BJ2411" s="20" t="s">
        <v>77</v>
      </c>
      <c r="BK2411" s="228">
        <f>ROUND(I2411*H2411,2)</f>
        <v>0</v>
      </c>
      <c r="BL2411" s="20" t="s">
        <v>157</v>
      </c>
      <c r="BM2411" s="227" t="s">
        <v>2589</v>
      </c>
    </row>
    <row r="2412" s="2" customFormat="1">
      <c r="A2412" s="41"/>
      <c r="B2412" s="42"/>
      <c r="C2412" s="43"/>
      <c r="D2412" s="229" t="s">
        <v>159</v>
      </c>
      <c r="E2412" s="43"/>
      <c r="F2412" s="230" t="s">
        <v>2590</v>
      </c>
      <c r="G2412" s="43"/>
      <c r="H2412" s="43"/>
      <c r="I2412" s="231"/>
      <c r="J2412" s="43"/>
      <c r="K2412" s="43"/>
      <c r="L2412" s="47"/>
      <c r="M2412" s="232"/>
      <c r="N2412" s="233"/>
      <c r="O2412" s="87"/>
      <c r="P2412" s="87"/>
      <c r="Q2412" s="87"/>
      <c r="R2412" s="87"/>
      <c r="S2412" s="87"/>
      <c r="T2412" s="88"/>
      <c r="U2412" s="41"/>
      <c r="V2412" s="41"/>
      <c r="W2412" s="41"/>
      <c r="X2412" s="41"/>
      <c r="Y2412" s="41"/>
      <c r="Z2412" s="41"/>
      <c r="AA2412" s="41"/>
      <c r="AB2412" s="41"/>
      <c r="AC2412" s="41"/>
      <c r="AD2412" s="41"/>
      <c r="AE2412" s="41"/>
      <c r="AT2412" s="20" t="s">
        <v>159</v>
      </c>
      <c r="AU2412" s="20" t="s">
        <v>81</v>
      </c>
    </row>
    <row r="2413" s="13" customFormat="1">
      <c r="A2413" s="13"/>
      <c r="B2413" s="234"/>
      <c r="C2413" s="235"/>
      <c r="D2413" s="236" t="s">
        <v>161</v>
      </c>
      <c r="E2413" s="237" t="s">
        <v>21</v>
      </c>
      <c r="F2413" s="238" t="s">
        <v>2570</v>
      </c>
      <c r="G2413" s="235"/>
      <c r="H2413" s="237" t="s">
        <v>21</v>
      </c>
      <c r="I2413" s="239"/>
      <c r="J2413" s="235"/>
      <c r="K2413" s="235"/>
      <c r="L2413" s="240"/>
      <c r="M2413" s="241"/>
      <c r="N2413" s="242"/>
      <c r="O2413" s="242"/>
      <c r="P2413" s="242"/>
      <c r="Q2413" s="242"/>
      <c r="R2413" s="242"/>
      <c r="S2413" s="242"/>
      <c r="T2413" s="243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T2413" s="244" t="s">
        <v>161</v>
      </c>
      <c r="AU2413" s="244" t="s">
        <v>81</v>
      </c>
      <c r="AV2413" s="13" t="s">
        <v>77</v>
      </c>
      <c r="AW2413" s="13" t="s">
        <v>34</v>
      </c>
      <c r="AX2413" s="13" t="s">
        <v>73</v>
      </c>
      <c r="AY2413" s="244" t="s">
        <v>149</v>
      </c>
    </row>
    <row r="2414" s="14" customFormat="1">
      <c r="A2414" s="14"/>
      <c r="B2414" s="245"/>
      <c r="C2414" s="246"/>
      <c r="D2414" s="236" t="s">
        <v>161</v>
      </c>
      <c r="E2414" s="247" t="s">
        <v>21</v>
      </c>
      <c r="F2414" s="248" t="s">
        <v>2571</v>
      </c>
      <c r="G2414" s="246"/>
      <c r="H2414" s="249">
        <v>294.5</v>
      </c>
      <c r="I2414" s="250"/>
      <c r="J2414" s="246"/>
      <c r="K2414" s="246"/>
      <c r="L2414" s="251"/>
      <c r="M2414" s="252"/>
      <c r="N2414" s="253"/>
      <c r="O2414" s="253"/>
      <c r="P2414" s="253"/>
      <c r="Q2414" s="253"/>
      <c r="R2414" s="253"/>
      <c r="S2414" s="253"/>
      <c r="T2414" s="254"/>
      <c r="U2414" s="14"/>
      <c r="V2414" s="14"/>
      <c r="W2414" s="14"/>
      <c r="X2414" s="14"/>
      <c r="Y2414" s="14"/>
      <c r="Z2414" s="14"/>
      <c r="AA2414" s="14"/>
      <c r="AB2414" s="14"/>
      <c r="AC2414" s="14"/>
      <c r="AD2414" s="14"/>
      <c r="AE2414" s="14"/>
      <c r="AT2414" s="255" t="s">
        <v>161</v>
      </c>
      <c r="AU2414" s="255" t="s">
        <v>81</v>
      </c>
      <c r="AV2414" s="14" t="s">
        <v>81</v>
      </c>
      <c r="AW2414" s="14" t="s">
        <v>34</v>
      </c>
      <c r="AX2414" s="14" t="s">
        <v>73</v>
      </c>
      <c r="AY2414" s="255" t="s">
        <v>149</v>
      </c>
    </row>
    <row r="2415" s="13" customFormat="1">
      <c r="A2415" s="13"/>
      <c r="B2415" s="234"/>
      <c r="C2415" s="235"/>
      <c r="D2415" s="236" t="s">
        <v>161</v>
      </c>
      <c r="E2415" s="237" t="s">
        <v>21</v>
      </c>
      <c r="F2415" s="238" t="s">
        <v>2572</v>
      </c>
      <c r="G2415" s="235"/>
      <c r="H2415" s="237" t="s">
        <v>21</v>
      </c>
      <c r="I2415" s="239"/>
      <c r="J2415" s="235"/>
      <c r="K2415" s="235"/>
      <c r="L2415" s="240"/>
      <c r="M2415" s="241"/>
      <c r="N2415" s="242"/>
      <c r="O2415" s="242"/>
      <c r="P2415" s="242"/>
      <c r="Q2415" s="242"/>
      <c r="R2415" s="242"/>
      <c r="S2415" s="242"/>
      <c r="T2415" s="243"/>
      <c r="U2415" s="13"/>
      <c r="V2415" s="13"/>
      <c r="W2415" s="13"/>
      <c r="X2415" s="13"/>
      <c r="Y2415" s="13"/>
      <c r="Z2415" s="13"/>
      <c r="AA2415" s="13"/>
      <c r="AB2415" s="13"/>
      <c r="AC2415" s="13"/>
      <c r="AD2415" s="13"/>
      <c r="AE2415" s="13"/>
      <c r="AT2415" s="244" t="s">
        <v>161</v>
      </c>
      <c r="AU2415" s="244" t="s">
        <v>81</v>
      </c>
      <c r="AV2415" s="13" t="s">
        <v>77</v>
      </c>
      <c r="AW2415" s="13" t="s">
        <v>34</v>
      </c>
      <c r="AX2415" s="13" t="s">
        <v>73</v>
      </c>
      <c r="AY2415" s="244" t="s">
        <v>149</v>
      </c>
    </row>
    <row r="2416" s="14" customFormat="1">
      <c r="A2416" s="14"/>
      <c r="B2416" s="245"/>
      <c r="C2416" s="246"/>
      <c r="D2416" s="236" t="s">
        <v>161</v>
      </c>
      <c r="E2416" s="247" t="s">
        <v>21</v>
      </c>
      <c r="F2416" s="248" t="s">
        <v>2573</v>
      </c>
      <c r="G2416" s="246"/>
      <c r="H2416" s="249">
        <v>6.5999999999999996</v>
      </c>
      <c r="I2416" s="250"/>
      <c r="J2416" s="246"/>
      <c r="K2416" s="246"/>
      <c r="L2416" s="251"/>
      <c r="M2416" s="252"/>
      <c r="N2416" s="253"/>
      <c r="O2416" s="253"/>
      <c r="P2416" s="253"/>
      <c r="Q2416" s="253"/>
      <c r="R2416" s="253"/>
      <c r="S2416" s="253"/>
      <c r="T2416" s="254"/>
      <c r="U2416" s="14"/>
      <c r="V2416" s="14"/>
      <c r="W2416" s="14"/>
      <c r="X2416" s="14"/>
      <c r="Y2416" s="14"/>
      <c r="Z2416" s="14"/>
      <c r="AA2416" s="14"/>
      <c r="AB2416" s="14"/>
      <c r="AC2416" s="14"/>
      <c r="AD2416" s="14"/>
      <c r="AE2416" s="14"/>
      <c r="AT2416" s="255" t="s">
        <v>161</v>
      </c>
      <c r="AU2416" s="255" t="s">
        <v>81</v>
      </c>
      <c r="AV2416" s="14" t="s">
        <v>81</v>
      </c>
      <c r="AW2416" s="14" t="s">
        <v>34</v>
      </c>
      <c r="AX2416" s="14" t="s">
        <v>73</v>
      </c>
      <c r="AY2416" s="255" t="s">
        <v>149</v>
      </c>
    </row>
    <row r="2417" s="13" customFormat="1">
      <c r="A2417" s="13"/>
      <c r="B2417" s="234"/>
      <c r="C2417" s="235"/>
      <c r="D2417" s="236" t="s">
        <v>161</v>
      </c>
      <c r="E2417" s="237" t="s">
        <v>21</v>
      </c>
      <c r="F2417" s="238" t="s">
        <v>2574</v>
      </c>
      <c r="G2417" s="235"/>
      <c r="H2417" s="237" t="s">
        <v>21</v>
      </c>
      <c r="I2417" s="239"/>
      <c r="J2417" s="235"/>
      <c r="K2417" s="235"/>
      <c r="L2417" s="240"/>
      <c r="M2417" s="241"/>
      <c r="N2417" s="242"/>
      <c r="O2417" s="242"/>
      <c r="P2417" s="242"/>
      <c r="Q2417" s="242"/>
      <c r="R2417" s="242"/>
      <c r="S2417" s="242"/>
      <c r="T2417" s="243"/>
      <c r="U2417" s="13"/>
      <c r="V2417" s="13"/>
      <c r="W2417" s="13"/>
      <c r="X2417" s="13"/>
      <c r="Y2417" s="13"/>
      <c r="Z2417" s="13"/>
      <c r="AA2417" s="13"/>
      <c r="AB2417" s="13"/>
      <c r="AC2417" s="13"/>
      <c r="AD2417" s="13"/>
      <c r="AE2417" s="13"/>
      <c r="AT2417" s="244" t="s">
        <v>161</v>
      </c>
      <c r="AU2417" s="244" t="s">
        <v>81</v>
      </c>
      <c r="AV2417" s="13" t="s">
        <v>77</v>
      </c>
      <c r="AW2417" s="13" t="s">
        <v>34</v>
      </c>
      <c r="AX2417" s="13" t="s">
        <v>73</v>
      </c>
      <c r="AY2417" s="244" t="s">
        <v>149</v>
      </c>
    </row>
    <row r="2418" s="14" customFormat="1">
      <c r="A2418" s="14"/>
      <c r="B2418" s="245"/>
      <c r="C2418" s="246"/>
      <c r="D2418" s="236" t="s">
        <v>161</v>
      </c>
      <c r="E2418" s="247" t="s">
        <v>21</v>
      </c>
      <c r="F2418" s="248" t="s">
        <v>2575</v>
      </c>
      <c r="G2418" s="246"/>
      <c r="H2418" s="249">
        <v>46.200000000000003</v>
      </c>
      <c r="I2418" s="250"/>
      <c r="J2418" s="246"/>
      <c r="K2418" s="246"/>
      <c r="L2418" s="251"/>
      <c r="M2418" s="252"/>
      <c r="N2418" s="253"/>
      <c r="O2418" s="253"/>
      <c r="P2418" s="253"/>
      <c r="Q2418" s="253"/>
      <c r="R2418" s="253"/>
      <c r="S2418" s="253"/>
      <c r="T2418" s="254"/>
      <c r="U2418" s="14"/>
      <c r="V2418" s="14"/>
      <c r="W2418" s="14"/>
      <c r="X2418" s="14"/>
      <c r="Y2418" s="14"/>
      <c r="Z2418" s="14"/>
      <c r="AA2418" s="14"/>
      <c r="AB2418" s="14"/>
      <c r="AC2418" s="14"/>
      <c r="AD2418" s="14"/>
      <c r="AE2418" s="14"/>
      <c r="AT2418" s="255" t="s">
        <v>161</v>
      </c>
      <c r="AU2418" s="255" t="s">
        <v>81</v>
      </c>
      <c r="AV2418" s="14" t="s">
        <v>81</v>
      </c>
      <c r="AW2418" s="14" t="s">
        <v>34</v>
      </c>
      <c r="AX2418" s="14" t="s">
        <v>73</v>
      </c>
      <c r="AY2418" s="255" t="s">
        <v>149</v>
      </c>
    </row>
    <row r="2419" s="15" customFormat="1">
      <c r="A2419" s="15"/>
      <c r="B2419" s="256"/>
      <c r="C2419" s="257"/>
      <c r="D2419" s="236" t="s">
        <v>161</v>
      </c>
      <c r="E2419" s="258" t="s">
        <v>21</v>
      </c>
      <c r="F2419" s="259" t="s">
        <v>164</v>
      </c>
      <c r="G2419" s="257"/>
      <c r="H2419" s="260">
        <v>347.30000000000001</v>
      </c>
      <c r="I2419" s="261"/>
      <c r="J2419" s="257"/>
      <c r="K2419" s="257"/>
      <c r="L2419" s="262"/>
      <c r="M2419" s="263"/>
      <c r="N2419" s="264"/>
      <c r="O2419" s="264"/>
      <c r="P2419" s="264"/>
      <c r="Q2419" s="264"/>
      <c r="R2419" s="264"/>
      <c r="S2419" s="264"/>
      <c r="T2419" s="265"/>
      <c r="U2419" s="15"/>
      <c r="V2419" s="15"/>
      <c r="W2419" s="15"/>
      <c r="X2419" s="15"/>
      <c r="Y2419" s="15"/>
      <c r="Z2419" s="15"/>
      <c r="AA2419" s="15"/>
      <c r="AB2419" s="15"/>
      <c r="AC2419" s="15"/>
      <c r="AD2419" s="15"/>
      <c r="AE2419" s="15"/>
      <c r="AT2419" s="266" t="s">
        <v>161</v>
      </c>
      <c r="AU2419" s="266" t="s">
        <v>81</v>
      </c>
      <c r="AV2419" s="15" t="s">
        <v>157</v>
      </c>
      <c r="AW2419" s="15" t="s">
        <v>34</v>
      </c>
      <c r="AX2419" s="15" t="s">
        <v>77</v>
      </c>
      <c r="AY2419" s="266" t="s">
        <v>149</v>
      </c>
    </row>
    <row r="2420" s="2" customFormat="1" ht="24.15" customHeight="1">
      <c r="A2420" s="41"/>
      <c r="B2420" s="42"/>
      <c r="C2420" s="278" t="s">
        <v>2591</v>
      </c>
      <c r="D2420" s="278" t="s">
        <v>229</v>
      </c>
      <c r="E2420" s="279" t="s">
        <v>2592</v>
      </c>
      <c r="F2420" s="280" t="s">
        <v>2593</v>
      </c>
      <c r="G2420" s="281" t="s">
        <v>174</v>
      </c>
      <c r="H2420" s="282">
        <v>340.69999999999999</v>
      </c>
      <c r="I2420" s="283"/>
      <c r="J2420" s="284">
        <f>ROUND(I2420*H2420,2)</f>
        <v>0</v>
      </c>
      <c r="K2420" s="280" t="s">
        <v>21</v>
      </c>
      <c r="L2420" s="285"/>
      <c r="M2420" s="286" t="s">
        <v>21</v>
      </c>
      <c r="N2420" s="287" t="s">
        <v>44</v>
      </c>
      <c r="O2420" s="87"/>
      <c r="P2420" s="225">
        <f>O2420*H2420</f>
        <v>0</v>
      </c>
      <c r="Q2420" s="225">
        <v>0.0040000000000000001</v>
      </c>
      <c r="R2420" s="225">
        <f>Q2420*H2420</f>
        <v>1.3628</v>
      </c>
      <c r="S2420" s="225">
        <v>0</v>
      </c>
      <c r="T2420" s="226">
        <f>S2420*H2420</f>
        <v>0</v>
      </c>
      <c r="U2420" s="41"/>
      <c r="V2420" s="41"/>
      <c r="W2420" s="41"/>
      <c r="X2420" s="41"/>
      <c r="Y2420" s="41"/>
      <c r="Z2420" s="41"/>
      <c r="AA2420" s="41"/>
      <c r="AB2420" s="41"/>
      <c r="AC2420" s="41"/>
      <c r="AD2420" s="41"/>
      <c r="AE2420" s="41"/>
      <c r="AR2420" s="227" t="s">
        <v>208</v>
      </c>
      <c r="AT2420" s="227" t="s">
        <v>229</v>
      </c>
      <c r="AU2420" s="227" t="s">
        <v>81</v>
      </c>
      <c r="AY2420" s="20" t="s">
        <v>149</v>
      </c>
      <c r="BE2420" s="228">
        <f>IF(N2420="základní",J2420,0)</f>
        <v>0</v>
      </c>
      <c r="BF2420" s="228">
        <f>IF(N2420="snížená",J2420,0)</f>
        <v>0</v>
      </c>
      <c r="BG2420" s="228">
        <f>IF(N2420="zákl. přenesená",J2420,0)</f>
        <v>0</v>
      </c>
      <c r="BH2420" s="228">
        <f>IF(N2420="sníž. přenesená",J2420,0)</f>
        <v>0</v>
      </c>
      <c r="BI2420" s="228">
        <f>IF(N2420="nulová",J2420,0)</f>
        <v>0</v>
      </c>
      <c r="BJ2420" s="20" t="s">
        <v>77</v>
      </c>
      <c r="BK2420" s="228">
        <f>ROUND(I2420*H2420,2)</f>
        <v>0</v>
      </c>
      <c r="BL2420" s="20" t="s">
        <v>157</v>
      </c>
      <c r="BM2420" s="227" t="s">
        <v>2594</v>
      </c>
    </row>
    <row r="2421" s="13" customFormat="1">
      <c r="A2421" s="13"/>
      <c r="B2421" s="234"/>
      <c r="C2421" s="235"/>
      <c r="D2421" s="236" t="s">
        <v>161</v>
      </c>
      <c r="E2421" s="237" t="s">
        <v>21</v>
      </c>
      <c r="F2421" s="238" t="s">
        <v>2570</v>
      </c>
      <c r="G2421" s="235"/>
      <c r="H2421" s="237" t="s">
        <v>21</v>
      </c>
      <c r="I2421" s="239"/>
      <c r="J2421" s="235"/>
      <c r="K2421" s="235"/>
      <c r="L2421" s="240"/>
      <c r="M2421" s="241"/>
      <c r="N2421" s="242"/>
      <c r="O2421" s="242"/>
      <c r="P2421" s="242"/>
      <c r="Q2421" s="242"/>
      <c r="R2421" s="242"/>
      <c r="S2421" s="242"/>
      <c r="T2421" s="243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T2421" s="244" t="s">
        <v>161</v>
      </c>
      <c r="AU2421" s="244" t="s">
        <v>81</v>
      </c>
      <c r="AV2421" s="13" t="s">
        <v>77</v>
      </c>
      <c r="AW2421" s="13" t="s">
        <v>34</v>
      </c>
      <c r="AX2421" s="13" t="s">
        <v>73</v>
      </c>
      <c r="AY2421" s="244" t="s">
        <v>149</v>
      </c>
    </row>
    <row r="2422" s="14" customFormat="1">
      <c r="A2422" s="14"/>
      <c r="B2422" s="245"/>
      <c r="C2422" s="246"/>
      <c r="D2422" s="236" t="s">
        <v>161</v>
      </c>
      <c r="E2422" s="247" t="s">
        <v>21</v>
      </c>
      <c r="F2422" s="248" t="s">
        <v>2571</v>
      </c>
      <c r="G2422" s="246"/>
      <c r="H2422" s="249">
        <v>294.5</v>
      </c>
      <c r="I2422" s="250"/>
      <c r="J2422" s="246"/>
      <c r="K2422" s="246"/>
      <c r="L2422" s="251"/>
      <c r="M2422" s="252"/>
      <c r="N2422" s="253"/>
      <c r="O2422" s="253"/>
      <c r="P2422" s="253"/>
      <c r="Q2422" s="253"/>
      <c r="R2422" s="253"/>
      <c r="S2422" s="253"/>
      <c r="T2422" s="254"/>
      <c r="U2422" s="14"/>
      <c r="V2422" s="14"/>
      <c r="W2422" s="14"/>
      <c r="X2422" s="14"/>
      <c r="Y2422" s="14"/>
      <c r="Z2422" s="14"/>
      <c r="AA2422" s="14"/>
      <c r="AB2422" s="14"/>
      <c r="AC2422" s="14"/>
      <c r="AD2422" s="14"/>
      <c r="AE2422" s="14"/>
      <c r="AT2422" s="255" t="s">
        <v>161</v>
      </c>
      <c r="AU2422" s="255" t="s">
        <v>81</v>
      </c>
      <c r="AV2422" s="14" t="s">
        <v>81</v>
      </c>
      <c r="AW2422" s="14" t="s">
        <v>34</v>
      </c>
      <c r="AX2422" s="14" t="s">
        <v>73</v>
      </c>
      <c r="AY2422" s="255" t="s">
        <v>149</v>
      </c>
    </row>
    <row r="2423" s="13" customFormat="1">
      <c r="A2423" s="13"/>
      <c r="B2423" s="234"/>
      <c r="C2423" s="235"/>
      <c r="D2423" s="236" t="s">
        <v>161</v>
      </c>
      <c r="E2423" s="237" t="s">
        <v>21</v>
      </c>
      <c r="F2423" s="238" t="s">
        <v>2574</v>
      </c>
      <c r="G2423" s="235"/>
      <c r="H2423" s="237" t="s">
        <v>21</v>
      </c>
      <c r="I2423" s="239"/>
      <c r="J2423" s="235"/>
      <c r="K2423" s="235"/>
      <c r="L2423" s="240"/>
      <c r="M2423" s="241"/>
      <c r="N2423" s="242"/>
      <c r="O2423" s="242"/>
      <c r="P2423" s="242"/>
      <c r="Q2423" s="242"/>
      <c r="R2423" s="242"/>
      <c r="S2423" s="242"/>
      <c r="T2423" s="243"/>
      <c r="U2423" s="13"/>
      <c r="V2423" s="13"/>
      <c r="W2423" s="13"/>
      <c r="X2423" s="13"/>
      <c r="Y2423" s="13"/>
      <c r="Z2423" s="13"/>
      <c r="AA2423" s="13"/>
      <c r="AB2423" s="13"/>
      <c r="AC2423" s="13"/>
      <c r="AD2423" s="13"/>
      <c r="AE2423" s="13"/>
      <c r="AT2423" s="244" t="s">
        <v>161</v>
      </c>
      <c r="AU2423" s="244" t="s">
        <v>81</v>
      </c>
      <c r="AV2423" s="13" t="s">
        <v>77</v>
      </c>
      <c r="AW2423" s="13" t="s">
        <v>34</v>
      </c>
      <c r="AX2423" s="13" t="s">
        <v>73</v>
      </c>
      <c r="AY2423" s="244" t="s">
        <v>149</v>
      </c>
    </row>
    <row r="2424" s="14" customFormat="1">
      <c r="A2424" s="14"/>
      <c r="B2424" s="245"/>
      <c r="C2424" s="246"/>
      <c r="D2424" s="236" t="s">
        <v>161</v>
      </c>
      <c r="E2424" s="247" t="s">
        <v>21</v>
      </c>
      <c r="F2424" s="248" t="s">
        <v>2575</v>
      </c>
      <c r="G2424" s="246"/>
      <c r="H2424" s="249">
        <v>46.200000000000003</v>
      </c>
      <c r="I2424" s="250"/>
      <c r="J2424" s="246"/>
      <c r="K2424" s="246"/>
      <c r="L2424" s="251"/>
      <c r="M2424" s="252"/>
      <c r="N2424" s="253"/>
      <c r="O2424" s="253"/>
      <c r="P2424" s="253"/>
      <c r="Q2424" s="253"/>
      <c r="R2424" s="253"/>
      <c r="S2424" s="253"/>
      <c r="T2424" s="254"/>
      <c r="U2424" s="14"/>
      <c r="V2424" s="14"/>
      <c r="W2424" s="14"/>
      <c r="X2424" s="14"/>
      <c r="Y2424" s="14"/>
      <c r="Z2424" s="14"/>
      <c r="AA2424" s="14"/>
      <c r="AB2424" s="14"/>
      <c r="AC2424" s="14"/>
      <c r="AD2424" s="14"/>
      <c r="AE2424" s="14"/>
      <c r="AT2424" s="255" t="s">
        <v>161</v>
      </c>
      <c r="AU2424" s="255" t="s">
        <v>81</v>
      </c>
      <c r="AV2424" s="14" t="s">
        <v>81</v>
      </c>
      <c r="AW2424" s="14" t="s">
        <v>34</v>
      </c>
      <c r="AX2424" s="14" t="s">
        <v>73</v>
      </c>
      <c r="AY2424" s="255" t="s">
        <v>149</v>
      </c>
    </row>
    <row r="2425" s="15" customFormat="1">
      <c r="A2425" s="15"/>
      <c r="B2425" s="256"/>
      <c r="C2425" s="257"/>
      <c r="D2425" s="236" t="s">
        <v>161</v>
      </c>
      <c r="E2425" s="258" t="s">
        <v>21</v>
      </c>
      <c r="F2425" s="259" t="s">
        <v>164</v>
      </c>
      <c r="G2425" s="257"/>
      <c r="H2425" s="260">
        <v>340.69999999999999</v>
      </c>
      <c r="I2425" s="261"/>
      <c r="J2425" s="257"/>
      <c r="K2425" s="257"/>
      <c r="L2425" s="262"/>
      <c r="M2425" s="263"/>
      <c r="N2425" s="264"/>
      <c r="O2425" s="264"/>
      <c r="P2425" s="264"/>
      <c r="Q2425" s="264"/>
      <c r="R2425" s="264"/>
      <c r="S2425" s="264"/>
      <c r="T2425" s="265"/>
      <c r="U2425" s="15"/>
      <c r="V2425" s="15"/>
      <c r="W2425" s="15"/>
      <c r="X2425" s="15"/>
      <c r="Y2425" s="15"/>
      <c r="Z2425" s="15"/>
      <c r="AA2425" s="15"/>
      <c r="AB2425" s="15"/>
      <c r="AC2425" s="15"/>
      <c r="AD2425" s="15"/>
      <c r="AE2425" s="15"/>
      <c r="AT2425" s="266" t="s">
        <v>161</v>
      </c>
      <c r="AU2425" s="266" t="s">
        <v>81</v>
      </c>
      <c r="AV2425" s="15" t="s">
        <v>157</v>
      </c>
      <c r="AW2425" s="15" t="s">
        <v>34</v>
      </c>
      <c r="AX2425" s="15" t="s">
        <v>77</v>
      </c>
      <c r="AY2425" s="266" t="s">
        <v>149</v>
      </c>
    </row>
    <row r="2426" s="2" customFormat="1" ht="24.15" customHeight="1">
      <c r="A2426" s="41"/>
      <c r="B2426" s="42"/>
      <c r="C2426" s="278" t="s">
        <v>2595</v>
      </c>
      <c r="D2426" s="278" t="s">
        <v>229</v>
      </c>
      <c r="E2426" s="279" t="s">
        <v>2596</v>
      </c>
      <c r="F2426" s="280" t="s">
        <v>2597</v>
      </c>
      <c r="G2426" s="281" t="s">
        <v>174</v>
      </c>
      <c r="H2426" s="282">
        <v>6.5999999999999996</v>
      </c>
      <c r="I2426" s="283"/>
      <c r="J2426" s="284">
        <f>ROUND(I2426*H2426,2)</f>
        <v>0</v>
      </c>
      <c r="K2426" s="280" t="s">
        <v>21</v>
      </c>
      <c r="L2426" s="285"/>
      <c r="M2426" s="286" t="s">
        <v>21</v>
      </c>
      <c r="N2426" s="287" t="s">
        <v>44</v>
      </c>
      <c r="O2426" s="87"/>
      <c r="P2426" s="225">
        <f>O2426*H2426</f>
        <v>0</v>
      </c>
      <c r="Q2426" s="225">
        <v>0.0040000000000000001</v>
      </c>
      <c r="R2426" s="225">
        <f>Q2426*H2426</f>
        <v>0.0264</v>
      </c>
      <c r="S2426" s="225">
        <v>0</v>
      </c>
      <c r="T2426" s="226">
        <f>S2426*H2426</f>
        <v>0</v>
      </c>
      <c r="U2426" s="41"/>
      <c r="V2426" s="41"/>
      <c r="W2426" s="41"/>
      <c r="X2426" s="41"/>
      <c r="Y2426" s="41"/>
      <c r="Z2426" s="41"/>
      <c r="AA2426" s="41"/>
      <c r="AB2426" s="41"/>
      <c r="AC2426" s="41"/>
      <c r="AD2426" s="41"/>
      <c r="AE2426" s="41"/>
      <c r="AR2426" s="227" t="s">
        <v>208</v>
      </c>
      <c r="AT2426" s="227" t="s">
        <v>229</v>
      </c>
      <c r="AU2426" s="227" t="s">
        <v>81</v>
      </c>
      <c r="AY2426" s="20" t="s">
        <v>149</v>
      </c>
      <c r="BE2426" s="228">
        <f>IF(N2426="základní",J2426,0)</f>
        <v>0</v>
      </c>
      <c r="BF2426" s="228">
        <f>IF(N2426="snížená",J2426,0)</f>
        <v>0</v>
      </c>
      <c r="BG2426" s="228">
        <f>IF(N2426="zákl. přenesená",J2426,0)</f>
        <v>0</v>
      </c>
      <c r="BH2426" s="228">
        <f>IF(N2426="sníž. přenesená",J2426,0)</f>
        <v>0</v>
      </c>
      <c r="BI2426" s="228">
        <f>IF(N2426="nulová",J2426,0)</f>
        <v>0</v>
      </c>
      <c r="BJ2426" s="20" t="s">
        <v>77</v>
      </c>
      <c r="BK2426" s="228">
        <f>ROUND(I2426*H2426,2)</f>
        <v>0</v>
      </c>
      <c r="BL2426" s="20" t="s">
        <v>157</v>
      </c>
      <c r="BM2426" s="227" t="s">
        <v>2598</v>
      </c>
    </row>
    <row r="2427" s="13" customFormat="1">
      <c r="A2427" s="13"/>
      <c r="B2427" s="234"/>
      <c r="C2427" s="235"/>
      <c r="D2427" s="236" t="s">
        <v>161</v>
      </c>
      <c r="E2427" s="237" t="s">
        <v>21</v>
      </c>
      <c r="F2427" s="238" t="s">
        <v>2572</v>
      </c>
      <c r="G2427" s="235"/>
      <c r="H2427" s="237" t="s">
        <v>21</v>
      </c>
      <c r="I2427" s="239"/>
      <c r="J2427" s="235"/>
      <c r="K2427" s="235"/>
      <c r="L2427" s="240"/>
      <c r="M2427" s="241"/>
      <c r="N2427" s="242"/>
      <c r="O2427" s="242"/>
      <c r="P2427" s="242"/>
      <c r="Q2427" s="242"/>
      <c r="R2427" s="242"/>
      <c r="S2427" s="242"/>
      <c r="T2427" s="243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T2427" s="244" t="s">
        <v>161</v>
      </c>
      <c r="AU2427" s="244" t="s">
        <v>81</v>
      </c>
      <c r="AV2427" s="13" t="s">
        <v>77</v>
      </c>
      <c r="AW2427" s="13" t="s">
        <v>34</v>
      </c>
      <c r="AX2427" s="13" t="s">
        <v>73</v>
      </c>
      <c r="AY2427" s="244" t="s">
        <v>149</v>
      </c>
    </row>
    <row r="2428" s="14" customFormat="1">
      <c r="A2428" s="14"/>
      <c r="B2428" s="245"/>
      <c r="C2428" s="246"/>
      <c r="D2428" s="236" t="s">
        <v>161</v>
      </c>
      <c r="E2428" s="247" t="s">
        <v>21</v>
      </c>
      <c r="F2428" s="248" t="s">
        <v>2573</v>
      </c>
      <c r="G2428" s="246"/>
      <c r="H2428" s="249">
        <v>6.5999999999999996</v>
      </c>
      <c r="I2428" s="250"/>
      <c r="J2428" s="246"/>
      <c r="K2428" s="246"/>
      <c r="L2428" s="251"/>
      <c r="M2428" s="252"/>
      <c r="N2428" s="253"/>
      <c r="O2428" s="253"/>
      <c r="P2428" s="253"/>
      <c r="Q2428" s="253"/>
      <c r="R2428" s="253"/>
      <c r="S2428" s="253"/>
      <c r="T2428" s="254"/>
      <c r="U2428" s="14"/>
      <c r="V2428" s="14"/>
      <c r="W2428" s="14"/>
      <c r="X2428" s="14"/>
      <c r="Y2428" s="14"/>
      <c r="Z2428" s="14"/>
      <c r="AA2428" s="14"/>
      <c r="AB2428" s="14"/>
      <c r="AC2428" s="14"/>
      <c r="AD2428" s="14"/>
      <c r="AE2428" s="14"/>
      <c r="AT2428" s="255" t="s">
        <v>161</v>
      </c>
      <c r="AU2428" s="255" t="s">
        <v>81</v>
      </c>
      <c r="AV2428" s="14" t="s">
        <v>81</v>
      </c>
      <c r="AW2428" s="14" t="s">
        <v>34</v>
      </c>
      <c r="AX2428" s="14" t="s">
        <v>73</v>
      </c>
      <c r="AY2428" s="255" t="s">
        <v>149</v>
      </c>
    </row>
    <row r="2429" s="15" customFormat="1">
      <c r="A2429" s="15"/>
      <c r="B2429" s="256"/>
      <c r="C2429" s="257"/>
      <c r="D2429" s="236" t="s">
        <v>161</v>
      </c>
      <c r="E2429" s="258" t="s">
        <v>21</v>
      </c>
      <c r="F2429" s="259" t="s">
        <v>164</v>
      </c>
      <c r="G2429" s="257"/>
      <c r="H2429" s="260">
        <v>6.5999999999999996</v>
      </c>
      <c r="I2429" s="261"/>
      <c r="J2429" s="257"/>
      <c r="K2429" s="257"/>
      <c r="L2429" s="262"/>
      <c r="M2429" s="263"/>
      <c r="N2429" s="264"/>
      <c r="O2429" s="264"/>
      <c r="P2429" s="264"/>
      <c r="Q2429" s="264"/>
      <c r="R2429" s="264"/>
      <c r="S2429" s="264"/>
      <c r="T2429" s="265"/>
      <c r="U2429" s="15"/>
      <c r="V2429" s="15"/>
      <c r="W2429" s="15"/>
      <c r="X2429" s="15"/>
      <c r="Y2429" s="15"/>
      <c r="Z2429" s="15"/>
      <c r="AA2429" s="15"/>
      <c r="AB2429" s="15"/>
      <c r="AC2429" s="15"/>
      <c r="AD2429" s="15"/>
      <c r="AE2429" s="15"/>
      <c r="AT2429" s="266" t="s">
        <v>161</v>
      </c>
      <c r="AU2429" s="266" t="s">
        <v>81</v>
      </c>
      <c r="AV2429" s="15" t="s">
        <v>157</v>
      </c>
      <c r="AW2429" s="15" t="s">
        <v>34</v>
      </c>
      <c r="AX2429" s="15" t="s">
        <v>77</v>
      </c>
      <c r="AY2429" s="266" t="s">
        <v>149</v>
      </c>
    </row>
    <row r="2430" s="12" customFormat="1" ht="22.8" customHeight="1">
      <c r="A2430" s="12"/>
      <c r="B2430" s="200"/>
      <c r="C2430" s="201"/>
      <c r="D2430" s="202" t="s">
        <v>72</v>
      </c>
      <c r="E2430" s="214" t="s">
        <v>2599</v>
      </c>
      <c r="F2430" s="214" t="s">
        <v>2600</v>
      </c>
      <c r="G2430" s="201"/>
      <c r="H2430" s="201"/>
      <c r="I2430" s="204"/>
      <c r="J2430" s="215">
        <f>BK2430</f>
        <v>0</v>
      </c>
      <c r="K2430" s="201"/>
      <c r="L2430" s="206"/>
      <c r="M2430" s="207"/>
      <c r="N2430" s="208"/>
      <c r="O2430" s="208"/>
      <c r="P2430" s="209">
        <f>SUM(P2431:P2628)</f>
        <v>0</v>
      </c>
      <c r="Q2430" s="208"/>
      <c r="R2430" s="209">
        <f>SUM(R2431:R2628)</f>
        <v>19.950770680000005</v>
      </c>
      <c r="S2430" s="208"/>
      <c r="T2430" s="210">
        <f>SUM(T2431:T2628)</f>
        <v>0.30280000000000001</v>
      </c>
      <c r="U2430" s="12"/>
      <c r="V2430" s="12"/>
      <c r="W2430" s="12"/>
      <c r="X2430" s="12"/>
      <c r="Y2430" s="12"/>
      <c r="Z2430" s="12"/>
      <c r="AA2430" s="12"/>
      <c r="AB2430" s="12"/>
      <c r="AC2430" s="12"/>
      <c r="AD2430" s="12"/>
      <c r="AE2430" s="12"/>
      <c r="AR2430" s="211" t="s">
        <v>81</v>
      </c>
      <c r="AT2430" s="212" t="s">
        <v>72</v>
      </c>
      <c r="AU2430" s="212" t="s">
        <v>77</v>
      </c>
      <c r="AY2430" s="211" t="s">
        <v>149</v>
      </c>
      <c r="BK2430" s="213">
        <f>SUM(BK2431:BK2628)</f>
        <v>0</v>
      </c>
    </row>
    <row r="2431" s="2" customFormat="1" ht="55.5" customHeight="1">
      <c r="A2431" s="41"/>
      <c r="B2431" s="42"/>
      <c r="C2431" s="216" t="s">
        <v>2601</v>
      </c>
      <c r="D2431" s="216" t="s">
        <v>152</v>
      </c>
      <c r="E2431" s="217" t="s">
        <v>2602</v>
      </c>
      <c r="F2431" s="218" t="s">
        <v>2603</v>
      </c>
      <c r="G2431" s="219" t="s">
        <v>699</v>
      </c>
      <c r="H2431" s="220">
        <v>1</v>
      </c>
      <c r="I2431" s="221"/>
      <c r="J2431" s="222">
        <f>ROUND(I2431*H2431,2)</f>
        <v>0</v>
      </c>
      <c r="K2431" s="218" t="s">
        <v>21</v>
      </c>
      <c r="L2431" s="47"/>
      <c r="M2431" s="223" t="s">
        <v>21</v>
      </c>
      <c r="N2431" s="224" t="s">
        <v>44</v>
      </c>
      <c r="O2431" s="87"/>
      <c r="P2431" s="225">
        <f>O2431*H2431</f>
        <v>0</v>
      </c>
      <c r="Q2431" s="225">
        <v>0</v>
      </c>
      <c r="R2431" s="225">
        <f>Q2431*H2431</f>
        <v>0</v>
      </c>
      <c r="S2431" s="225">
        <v>0</v>
      </c>
      <c r="T2431" s="226">
        <f>S2431*H2431</f>
        <v>0</v>
      </c>
      <c r="U2431" s="41"/>
      <c r="V2431" s="41"/>
      <c r="W2431" s="41"/>
      <c r="X2431" s="41"/>
      <c r="Y2431" s="41"/>
      <c r="Z2431" s="41"/>
      <c r="AA2431" s="41"/>
      <c r="AB2431" s="41"/>
      <c r="AC2431" s="41"/>
      <c r="AD2431" s="41"/>
      <c r="AE2431" s="41"/>
      <c r="AR2431" s="227" t="s">
        <v>256</v>
      </c>
      <c r="AT2431" s="227" t="s">
        <v>152</v>
      </c>
      <c r="AU2431" s="227" t="s">
        <v>81</v>
      </c>
      <c r="AY2431" s="20" t="s">
        <v>149</v>
      </c>
      <c r="BE2431" s="228">
        <f>IF(N2431="základní",J2431,0)</f>
        <v>0</v>
      </c>
      <c r="BF2431" s="228">
        <f>IF(N2431="snížená",J2431,0)</f>
        <v>0</v>
      </c>
      <c r="BG2431" s="228">
        <f>IF(N2431="zákl. přenesená",J2431,0)</f>
        <v>0</v>
      </c>
      <c r="BH2431" s="228">
        <f>IF(N2431="sníž. přenesená",J2431,0)</f>
        <v>0</v>
      </c>
      <c r="BI2431" s="228">
        <f>IF(N2431="nulová",J2431,0)</f>
        <v>0</v>
      </c>
      <c r="BJ2431" s="20" t="s">
        <v>77</v>
      </c>
      <c r="BK2431" s="228">
        <f>ROUND(I2431*H2431,2)</f>
        <v>0</v>
      </c>
      <c r="BL2431" s="20" t="s">
        <v>256</v>
      </c>
      <c r="BM2431" s="227" t="s">
        <v>2604</v>
      </c>
    </row>
    <row r="2432" s="2" customFormat="1">
      <c r="A2432" s="41"/>
      <c r="B2432" s="42"/>
      <c r="C2432" s="43"/>
      <c r="D2432" s="236" t="s">
        <v>279</v>
      </c>
      <c r="E2432" s="43"/>
      <c r="F2432" s="288" t="s">
        <v>2564</v>
      </c>
      <c r="G2432" s="43"/>
      <c r="H2432" s="43"/>
      <c r="I2432" s="231"/>
      <c r="J2432" s="43"/>
      <c r="K2432" s="43"/>
      <c r="L2432" s="47"/>
      <c r="M2432" s="232"/>
      <c r="N2432" s="233"/>
      <c r="O2432" s="87"/>
      <c r="P2432" s="87"/>
      <c r="Q2432" s="87"/>
      <c r="R2432" s="87"/>
      <c r="S2432" s="87"/>
      <c r="T2432" s="88"/>
      <c r="U2432" s="41"/>
      <c r="V2432" s="41"/>
      <c r="W2432" s="41"/>
      <c r="X2432" s="41"/>
      <c r="Y2432" s="41"/>
      <c r="Z2432" s="41"/>
      <c r="AA2432" s="41"/>
      <c r="AB2432" s="41"/>
      <c r="AC2432" s="41"/>
      <c r="AD2432" s="41"/>
      <c r="AE2432" s="41"/>
      <c r="AT2432" s="20" t="s">
        <v>279</v>
      </c>
      <c r="AU2432" s="20" t="s">
        <v>81</v>
      </c>
    </row>
    <row r="2433" s="14" customFormat="1">
      <c r="A2433" s="14"/>
      <c r="B2433" s="245"/>
      <c r="C2433" s="246"/>
      <c r="D2433" s="236" t="s">
        <v>161</v>
      </c>
      <c r="E2433" s="247" t="s">
        <v>21</v>
      </c>
      <c r="F2433" s="248" t="s">
        <v>708</v>
      </c>
      <c r="G2433" s="246"/>
      <c r="H2433" s="249">
        <v>1</v>
      </c>
      <c r="I2433" s="250"/>
      <c r="J2433" s="246"/>
      <c r="K2433" s="246"/>
      <c r="L2433" s="251"/>
      <c r="M2433" s="252"/>
      <c r="N2433" s="253"/>
      <c r="O2433" s="253"/>
      <c r="P2433" s="253"/>
      <c r="Q2433" s="253"/>
      <c r="R2433" s="253"/>
      <c r="S2433" s="253"/>
      <c r="T2433" s="254"/>
      <c r="U2433" s="14"/>
      <c r="V2433" s="14"/>
      <c r="W2433" s="14"/>
      <c r="X2433" s="14"/>
      <c r="Y2433" s="14"/>
      <c r="Z2433" s="14"/>
      <c r="AA2433" s="14"/>
      <c r="AB2433" s="14"/>
      <c r="AC2433" s="14"/>
      <c r="AD2433" s="14"/>
      <c r="AE2433" s="14"/>
      <c r="AT2433" s="255" t="s">
        <v>161</v>
      </c>
      <c r="AU2433" s="255" t="s">
        <v>81</v>
      </c>
      <c r="AV2433" s="14" t="s">
        <v>81</v>
      </c>
      <c r="AW2433" s="14" t="s">
        <v>34</v>
      </c>
      <c r="AX2433" s="14" t="s">
        <v>73</v>
      </c>
      <c r="AY2433" s="255" t="s">
        <v>149</v>
      </c>
    </row>
    <row r="2434" s="15" customFormat="1">
      <c r="A2434" s="15"/>
      <c r="B2434" s="256"/>
      <c r="C2434" s="257"/>
      <c r="D2434" s="236" t="s">
        <v>161</v>
      </c>
      <c r="E2434" s="258" t="s">
        <v>21</v>
      </c>
      <c r="F2434" s="259" t="s">
        <v>164</v>
      </c>
      <c r="G2434" s="257"/>
      <c r="H2434" s="260">
        <v>1</v>
      </c>
      <c r="I2434" s="261"/>
      <c r="J2434" s="257"/>
      <c r="K2434" s="257"/>
      <c r="L2434" s="262"/>
      <c r="M2434" s="263"/>
      <c r="N2434" s="264"/>
      <c r="O2434" s="264"/>
      <c r="P2434" s="264"/>
      <c r="Q2434" s="264"/>
      <c r="R2434" s="264"/>
      <c r="S2434" s="264"/>
      <c r="T2434" s="265"/>
      <c r="U2434" s="15"/>
      <c r="V2434" s="15"/>
      <c r="W2434" s="15"/>
      <c r="X2434" s="15"/>
      <c r="Y2434" s="15"/>
      <c r="Z2434" s="15"/>
      <c r="AA2434" s="15"/>
      <c r="AB2434" s="15"/>
      <c r="AC2434" s="15"/>
      <c r="AD2434" s="15"/>
      <c r="AE2434" s="15"/>
      <c r="AT2434" s="266" t="s">
        <v>161</v>
      </c>
      <c r="AU2434" s="266" t="s">
        <v>81</v>
      </c>
      <c r="AV2434" s="15" t="s">
        <v>157</v>
      </c>
      <c r="AW2434" s="15" t="s">
        <v>34</v>
      </c>
      <c r="AX2434" s="15" t="s">
        <v>77</v>
      </c>
      <c r="AY2434" s="266" t="s">
        <v>149</v>
      </c>
    </row>
    <row r="2435" s="2" customFormat="1" ht="62.7" customHeight="1">
      <c r="A2435" s="41"/>
      <c r="B2435" s="42"/>
      <c r="C2435" s="216" t="s">
        <v>2605</v>
      </c>
      <c r="D2435" s="216" t="s">
        <v>152</v>
      </c>
      <c r="E2435" s="217" t="s">
        <v>2606</v>
      </c>
      <c r="F2435" s="218" t="s">
        <v>2607</v>
      </c>
      <c r="G2435" s="219" t="s">
        <v>699</v>
      </c>
      <c r="H2435" s="220">
        <v>1</v>
      </c>
      <c r="I2435" s="221"/>
      <c r="J2435" s="222">
        <f>ROUND(I2435*H2435,2)</f>
        <v>0</v>
      </c>
      <c r="K2435" s="218" t="s">
        <v>21</v>
      </c>
      <c r="L2435" s="47"/>
      <c r="M2435" s="223" t="s">
        <v>21</v>
      </c>
      <c r="N2435" s="224" t="s">
        <v>44</v>
      </c>
      <c r="O2435" s="87"/>
      <c r="P2435" s="225">
        <f>O2435*H2435</f>
        <v>0</v>
      </c>
      <c r="Q2435" s="225">
        <v>0</v>
      </c>
      <c r="R2435" s="225">
        <f>Q2435*H2435</f>
        <v>0</v>
      </c>
      <c r="S2435" s="225">
        <v>0</v>
      </c>
      <c r="T2435" s="226">
        <f>S2435*H2435</f>
        <v>0</v>
      </c>
      <c r="U2435" s="41"/>
      <c r="V2435" s="41"/>
      <c r="W2435" s="41"/>
      <c r="X2435" s="41"/>
      <c r="Y2435" s="41"/>
      <c r="Z2435" s="41"/>
      <c r="AA2435" s="41"/>
      <c r="AB2435" s="41"/>
      <c r="AC2435" s="41"/>
      <c r="AD2435" s="41"/>
      <c r="AE2435" s="41"/>
      <c r="AR2435" s="227" t="s">
        <v>256</v>
      </c>
      <c r="AT2435" s="227" t="s">
        <v>152</v>
      </c>
      <c r="AU2435" s="227" t="s">
        <v>81</v>
      </c>
      <c r="AY2435" s="20" t="s">
        <v>149</v>
      </c>
      <c r="BE2435" s="228">
        <f>IF(N2435="základní",J2435,0)</f>
        <v>0</v>
      </c>
      <c r="BF2435" s="228">
        <f>IF(N2435="snížená",J2435,0)</f>
        <v>0</v>
      </c>
      <c r="BG2435" s="228">
        <f>IF(N2435="zákl. přenesená",J2435,0)</f>
        <v>0</v>
      </c>
      <c r="BH2435" s="228">
        <f>IF(N2435="sníž. přenesená",J2435,0)</f>
        <v>0</v>
      </c>
      <c r="BI2435" s="228">
        <f>IF(N2435="nulová",J2435,0)</f>
        <v>0</v>
      </c>
      <c r="BJ2435" s="20" t="s">
        <v>77</v>
      </c>
      <c r="BK2435" s="228">
        <f>ROUND(I2435*H2435,2)</f>
        <v>0</v>
      </c>
      <c r="BL2435" s="20" t="s">
        <v>256</v>
      </c>
      <c r="BM2435" s="227" t="s">
        <v>2608</v>
      </c>
    </row>
    <row r="2436" s="2" customFormat="1">
      <c r="A2436" s="41"/>
      <c r="B2436" s="42"/>
      <c r="C2436" s="43"/>
      <c r="D2436" s="236" t="s">
        <v>279</v>
      </c>
      <c r="E2436" s="43"/>
      <c r="F2436" s="288" t="s">
        <v>2564</v>
      </c>
      <c r="G2436" s="43"/>
      <c r="H2436" s="43"/>
      <c r="I2436" s="231"/>
      <c r="J2436" s="43"/>
      <c r="K2436" s="43"/>
      <c r="L2436" s="47"/>
      <c r="M2436" s="232"/>
      <c r="N2436" s="233"/>
      <c r="O2436" s="87"/>
      <c r="P2436" s="87"/>
      <c r="Q2436" s="87"/>
      <c r="R2436" s="87"/>
      <c r="S2436" s="87"/>
      <c r="T2436" s="88"/>
      <c r="U2436" s="41"/>
      <c r="V2436" s="41"/>
      <c r="W2436" s="41"/>
      <c r="X2436" s="41"/>
      <c r="Y2436" s="41"/>
      <c r="Z2436" s="41"/>
      <c r="AA2436" s="41"/>
      <c r="AB2436" s="41"/>
      <c r="AC2436" s="41"/>
      <c r="AD2436" s="41"/>
      <c r="AE2436" s="41"/>
      <c r="AT2436" s="20" t="s">
        <v>279</v>
      </c>
      <c r="AU2436" s="20" t="s">
        <v>81</v>
      </c>
    </row>
    <row r="2437" s="14" customFormat="1">
      <c r="A2437" s="14"/>
      <c r="B2437" s="245"/>
      <c r="C2437" s="246"/>
      <c r="D2437" s="236" t="s">
        <v>161</v>
      </c>
      <c r="E2437" s="247" t="s">
        <v>21</v>
      </c>
      <c r="F2437" s="248" t="s">
        <v>708</v>
      </c>
      <c r="G2437" s="246"/>
      <c r="H2437" s="249">
        <v>1</v>
      </c>
      <c r="I2437" s="250"/>
      <c r="J2437" s="246"/>
      <c r="K2437" s="246"/>
      <c r="L2437" s="251"/>
      <c r="M2437" s="252"/>
      <c r="N2437" s="253"/>
      <c r="O2437" s="253"/>
      <c r="P2437" s="253"/>
      <c r="Q2437" s="253"/>
      <c r="R2437" s="253"/>
      <c r="S2437" s="253"/>
      <c r="T2437" s="254"/>
      <c r="U2437" s="14"/>
      <c r="V2437" s="14"/>
      <c r="W2437" s="14"/>
      <c r="X2437" s="14"/>
      <c r="Y2437" s="14"/>
      <c r="Z2437" s="14"/>
      <c r="AA2437" s="14"/>
      <c r="AB2437" s="14"/>
      <c r="AC2437" s="14"/>
      <c r="AD2437" s="14"/>
      <c r="AE2437" s="14"/>
      <c r="AT2437" s="255" t="s">
        <v>161</v>
      </c>
      <c r="AU2437" s="255" t="s">
        <v>81</v>
      </c>
      <c r="AV2437" s="14" t="s">
        <v>81</v>
      </c>
      <c r="AW2437" s="14" t="s">
        <v>34</v>
      </c>
      <c r="AX2437" s="14" t="s">
        <v>73</v>
      </c>
      <c r="AY2437" s="255" t="s">
        <v>149</v>
      </c>
    </row>
    <row r="2438" s="15" customFormat="1">
      <c r="A2438" s="15"/>
      <c r="B2438" s="256"/>
      <c r="C2438" s="257"/>
      <c r="D2438" s="236" t="s">
        <v>161</v>
      </c>
      <c r="E2438" s="258" t="s">
        <v>21</v>
      </c>
      <c r="F2438" s="259" t="s">
        <v>164</v>
      </c>
      <c r="G2438" s="257"/>
      <c r="H2438" s="260">
        <v>1</v>
      </c>
      <c r="I2438" s="261"/>
      <c r="J2438" s="257"/>
      <c r="K2438" s="257"/>
      <c r="L2438" s="262"/>
      <c r="M2438" s="263"/>
      <c r="N2438" s="264"/>
      <c r="O2438" s="264"/>
      <c r="P2438" s="264"/>
      <c r="Q2438" s="264"/>
      <c r="R2438" s="264"/>
      <c r="S2438" s="264"/>
      <c r="T2438" s="265"/>
      <c r="U2438" s="15"/>
      <c r="V2438" s="15"/>
      <c r="W2438" s="15"/>
      <c r="X2438" s="15"/>
      <c r="Y2438" s="15"/>
      <c r="Z2438" s="15"/>
      <c r="AA2438" s="15"/>
      <c r="AB2438" s="15"/>
      <c r="AC2438" s="15"/>
      <c r="AD2438" s="15"/>
      <c r="AE2438" s="15"/>
      <c r="AT2438" s="266" t="s">
        <v>161</v>
      </c>
      <c r="AU2438" s="266" t="s">
        <v>81</v>
      </c>
      <c r="AV2438" s="15" t="s">
        <v>157</v>
      </c>
      <c r="AW2438" s="15" t="s">
        <v>34</v>
      </c>
      <c r="AX2438" s="15" t="s">
        <v>77</v>
      </c>
      <c r="AY2438" s="266" t="s">
        <v>149</v>
      </c>
    </row>
    <row r="2439" s="2" customFormat="1" ht="55.5" customHeight="1">
      <c r="A2439" s="41"/>
      <c r="B2439" s="42"/>
      <c r="C2439" s="216" t="s">
        <v>2609</v>
      </c>
      <c r="D2439" s="216" t="s">
        <v>152</v>
      </c>
      <c r="E2439" s="217" t="s">
        <v>2610</v>
      </c>
      <c r="F2439" s="218" t="s">
        <v>2611</v>
      </c>
      <c r="G2439" s="219" t="s">
        <v>699</v>
      </c>
      <c r="H2439" s="220">
        <v>2</v>
      </c>
      <c r="I2439" s="221"/>
      <c r="J2439" s="222">
        <f>ROUND(I2439*H2439,2)</f>
        <v>0</v>
      </c>
      <c r="K2439" s="218" t="s">
        <v>21</v>
      </c>
      <c r="L2439" s="47"/>
      <c r="M2439" s="223" t="s">
        <v>21</v>
      </c>
      <c r="N2439" s="224" t="s">
        <v>44</v>
      </c>
      <c r="O2439" s="87"/>
      <c r="P2439" s="225">
        <f>O2439*H2439</f>
        <v>0</v>
      </c>
      <c r="Q2439" s="225">
        <v>0</v>
      </c>
      <c r="R2439" s="225">
        <f>Q2439*H2439</f>
        <v>0</v>
      </c>
      <c r="S2439" s="225">
        <v>0</v>
      </c>
      <c r="T2439" s="226">
        <f>S2439*H2439</f>
        <v>0</v>
      </c>
      <c r="U2439" s="41"/>
      <c r="V2439" s="41"/>
      <c r="W2439" s="41"/>
      <c r="X2439" s="41"/>
      <c r="Y2439" s="41"/>
      <c r="Z2439" s="41"/>
      <c r="AA2439" s="41"/>
      <c r="AB2439" s="41"/>
      <c r="AC2439" s="41"/>
      <c r="AD2439" s="41"/>
      <c r="AE2439" s="41"/>
      <c r="AR2439" s="227" t="s">
        <v>256</v>
      </c>
      <c r="AT2439" s="227" t="s">
        <v>152</v>
      </c>
      <c r="AU2439" s="227" t="s">
        <v>81</v>
      </c>
      <c r="AY2439" s="20" t="s">
        <v>149</v>
      </c>
      <c r="BE2439" s="228">
        <f>IF(N2439="základní",J2439,0)</f>
        <v>0</v>
      </c>
      <c r="BF2439" s="228">
        <f>IF(N2439="snížená",J2439,0)</f>
        <v>0</v>
      </c>
      <c r="BG2439" s="228">
        <f>IF(N2439="zákl. přenesená",J2439,0)</f>
        <v>0</v>
      </c>
      <c r="BH2439" s="228">
        <f>IF(N2439="sníž. přenesená",J2439,0)</f>
        <v>0</v>
      </c>
      <c r="BI2439" s="228">
        <f>IF(N2439="nulová",J2439,0)</f>
        <v>0</v>
      </c>
      <c r="BJ2439" s="20" t="s">
        <v>77</v>
      </c>
      <c r="BK2439" s="228">
        <f>ROUND(I2439*H2439,2)</f>
        <v>0</v>
      </c>
      <c r="BL2439" s="20" t="s">
        <v>256</v>
      </c>
      <c r="BM2439" s="227" t="s">
        <v>2612</v>
      </c>
    </row>
    <row r="2440" s="2" customFormat="1">
      <c r="A2440" s="41"/>
      <c r="B2440" s="42"/>
      <c r="C2440" s="43"/>
      <c r="D2440" s="236" t="s">
        <v>279</v>
      </c>
      <c r="E2440" s="43"/>
      <c r="F2440" s="288" t="s">
        <v>2564</v>
      </c>
      <c r="G2440" s="43"/>
      <c r="H2440" s="43"/>
      <c r="I2440" s="231"/>
      <c r="J2440" s="43"/>
      <c r="K2440" s="43"/>
      <c r="L2440" s="47"/>
      <c r="M2440" s="232"/>
      <c r="N2440" s="233"/>
      <c r="O2440" s="87"/>
      <c r="P2440" s="87"/>
      <c r="Q2440" s="87"/>
      <c r="R2440" s="87"/>
      <c r="S2440" s="87"/>
      <c r="T2440" s="88"/>
      <c r="U2440" s="41"/>
      <c r="V2440" s="41"/>
      <c r="W2440" s="41"/>
      <c r="X2440" s="41"/>
      <c r="Y2440" s="41"/>
      <c r="Z2440" s="41"/>
      <c r="AA2440" s="41"/>
      <c r="AB2440" s="41"/>
      <c r="AC2440" s="41"/>
      <c r="AD2440" s="41"/>
      <c r="AE2440" s="41"/>
      <c r="AT2440" s="20" t="s">
        <v>279</v>
      </c>
      <c r="AU2440" s="20" t="s">
        <v>81</v>
      </c>
    </row>
    <row r="2441" s="14" customFormat="1">
      <c r="A2441" s="14"/>
      <c r="B2441" s="245"/>
      <c r="C2441" s="246"/>
      <c r="D2441" s="236" t="s">
        <v>161</v>
      </c>
      <c r="E2441" s="247" t="s">
        <v>21</v>
      </c>
      <c r="F2441" s="248" t="s">
        <v>2613</v>
      </c>
      <c r="G2441" s="246"/>
      <c r="H2441" s="249">
        <v>2</v>
      </c>
      <c r="I2441" s="250"/>
      <c r="J2441" s="246"/>
      <c r="K2441" s="246"/>
      <c r="L2441" s="251"/>
      <c r="M2441" s="252"/>
      <c r="N2441" s="253"/>
      <c r="O2441" s="253"/>
      <c r="P2441" s="253"/>
      <c r="Q2441" s="253"/>
      <c r="R2441" s="253"/>
      <c r="S2441" s="253"/>
      <c r="T2441" s="254"/>
      <c r="U2441" s="14"/>
      <c r="V2441" s="14"/>
      <c r="W2441" s="14"/>
      <c r="X2441" s="14"/>
      <c r="Y2441" s="14"/>
      <c r="Z2441" s="14"/>
      <c r="AA2441" s="14"/>
      <c r="AB2441" s="14"/>
      <c r="AC2441" s="14"/>
      <c r="AD2441" s="14"/>
      <c r="AE2441" s="14"/>
      <c r="AT2441" s="255" t="s">
        <v>161</v>
      </c>
      <c r="AU2441" s="255" t="s">
        <v>81</v>
      </c>
      <c r="AV2441" s="14" t="s">
        <v>81</v>
      </c>
      <c r="AW2441" s="14" t="s">
        <v>34</v>
      </c>
      <c r="AX2441" s="14" t="s">
        <v>73</v>
      </c>
      <c r="AY2441" s="255" t="s">
        <v>149</v>
      </c>
    </row>
    <row r="2442" s="15" customFormat="1">
      <c r="A2442" s="15"/>
      <c r="B2442" s="256"/>
      <c r="C2442" s="257"/>
      <c r="D2442" s="236" t="s">
        <v>161</v>
      </c>
      <c r="E2442" s="258" t="s">
        <v>21</v>
      </c>
      <c r="F2442" s="259" t="s">
        <v>164</v>
      </c>
      <c r="G2442" s="257"/>
      <c r="H2442" s="260">
        <v>2</v>
      </c>
      <c r="I2442" s="261"/>
      <c r="J2442" s="257"/>
      <c r="K2442" s="257"/>
      <c r="L2442" s="262"/>
      <c r="M2442" s="263"/>
      <c r="N2442" s="264"/>
      <c r="O2442" s="264"/>
      <c r="P2442" s="264"/>
      <c r="Q2442" s="264"/>
      <c r="R2442" s="264"/>
      <c r="S2442" s="264"/>
      <c r="T2442" s="265"/>
      <c r="U2442" s="15"/>
      <c r="V2442" s="15"/>
      <c r="W2442" s="15"/>
      <c r="X2442" s="15"/>
      <c r="Y2442" s="15"/>
      <c r="Z2442" s="15"/>
      <c r="AA2442" s="15"/>
      <c r="AB2442" s="15"/>
      <c r="AC2442" s="15"/>
      <c r="AD2442" s="15"/>
      <c r="AE2442" s="15"/>
      <c r="AT2442" s="266" t="s">
        <v>161</v>
      </c>
      <c r="AU2442" s="266" t="s">
        <v>81</v>
      </c>
      <c r="AV2442" s="15" t="s">
        <v>157</v>
      </c>
      <c r="AW2442" s="15" t="s">
        <v>34</v>
      </c>
      <c r="AX2442" s="15" t="s">
        <v>77</v>
      </c>
      <c r="AY2442" s="266" t="s">
        <v>149</v>
      </c>
    </row>
    <row r="2443" s="2" customFormat="1" ht="66.75" customHeight="1">
      <c r="A2443" s="41"/>
      <c r="B2443" s="42"/>
      <c r="C2443" s="216" t="s">
        <v>2614</v>
      </c>
      <c r="D2443" s="216" t="s">
        <v>152</v>
      </c>
      <c r="E2443" s="217" t="s">
        <v>2615</v>
      </c>
      <c r="F2443" s="218" t="s">
        <v>2616</v>
      </c>
      <c r="G2443" s="219" t="s">
        <v>699</v>
      </c>
      <c r="H2443" s="220">
        <v>1</v>
      </c>
      <c r="I2443" s="221"/>
      <c r="J2443" s="222">
        <f>ROUND(I2443*H2443,2)</f>
        <v>0</v>
      </c>
      <c r="K2443" s="218" t="s">
        <v>21</v>
      </c>
      <c r="L2443" s="47"/>
      <c r="M2443" s="223" t="s">
        <v>21</v>
      </c>
      <c r="N2443" s="224" t="s">
        <v>44</v>
      </c>
      <c r="O2443" s="87"/>
      <c r="P2443" s="225">
        <f>O2443*H2443</f>
        <v>0</v>
      </c>
      <c r="Q2443" s="225">
        <v>0</v>
      </c>
      <c r="R2443" s="225">
        <f>Q2443*H2443</f>
        <v>0</v>
      </c>
      <c r="S2443" s="225">
        <v>0</v>
      </c>
      <c r="T2443" s="226">
        <f>S2443*H2443</f>
        <v>0</v>
      </c>
      <c r="U2443" s="41"/>
      <c r="V2443" s="41"/>
      <c r="W2443" s="41"/>
      <c r="X2443" s="41"/>
      <c r="Y2443" s="41"/>
      <c r="Z2443" s="41"/>
      <c r="AA2443" s="41"/>
      <c r="AB2443" s="41"/>
      <c r="AC2443" s="41"/>
      <c r="AD2443" s="41"/>
      <c r="AE2443" s="41"/>
      <c r="AR2443" s="227" t="s">
        <v>256</v>
      </c>
      <c r="AT2443" s="227" t="s">
        <v>152</v>
      </c>
      <c r="AU2443" s="227" t="s">
        <v>81</v>
      </c>
      <c r="AY2443" s="20" t="s">
        <v>149</v>
      </c>
      <c r="BE2443" s="228">
        <f>IF(N2443="základní",J2443,0)</f>
        <v>0</v>
      </c>
      <c r="BF2443" s="228">
        <f>IF(N2443="snížená",J2443,0)</f>
        <v>0</v>
      </c>
      <c r="BG2443" s="228">
        <f>IF(N2443="zákl. přenesená",J2443,0)</f>
        <v>0</v>
      </c>
      <c r="BH2443" s="228">
        <f>IF(N2443="sníž. přenesená",J2443,0)</f>
        <v>0</v>
      </c>
      <c r="BI2443" s="228">
        <f>IF(N2443="nulová",J2443,0)</f>
        <v>0</v>
      </c>
      <c r="BJ2443" s="20" t="s">
        <v>77</v>
      </c>
      <c r="BK2443" s="228">
        <f>ROUND(I2443*H2443,2)</f>
        <v>0</v>
      </c>
      <c r="BL2443" s="20" t="s">
        <v>256</v>
      </c>
      <c r="BM2443" s="227" t="s">
        <v>2617</v>
      </c>
    </row>
    <row r="2444" s="2" customFormat="1">
      <c r="A2444" s="41"/>
      <c r="B2444" s="42"/>
      <c r="C2444" s="43"/>
      <c r="D2444" s="236" t="s">
        <v>279</v>
      </c>
      <c r="E2444" s="43"/>
      <c r="F2444" s="288" t="s">
        <v>2618</v>
      </c>
      <c r="G2444" s="43"/>
      <c r="H2444" s="43"/>
      <c r="I2444" s="231"/>
      <c r="J2444" s="43"/>
      <c r="K2444" s="43"/>
      <c r="L2444" s="47"/>
      <c r="M2444" s="232"/>
      <c r="N2444" s="233"/>
      <c r="O2444" s="87"/>
      <c r="P2444" s="87"/>
      <c r="Q2444" s="87"/>
      <c r="R2444" s="87"/>
      <c r="S2444" s="87"/>
      <c r="T2444" s="88"/>
      <c r="U2444" s="41"/>
      <c r="V2444" s="41"/>
      <c r="W2444" s="41"/>
      <c r="X2444" s="41"/>
      <c r="Y2444" s="41"/>
      <c r="Z2444" s="41"/>
      <c r="AA2444" s="41"/>
      <c r="AB2444" s="41"/>
      <c r="AC2444" s="41"/>
      <c r="AD2444" s="41"/>
      <c r="AE2444" s="41"/>
      <c r="AT2444" s="20" t="s">
        <v>279</v>
      </c>
      <c r="AU2444" s="20" t="s">
        <v>81</v>
      </c>
    </row>
    <row r="2445" s="14" customFormat="1">
      <c r="A2445" s="14"/>
      <c r="B2445" s="245"/>
      <c r="C2445" s="246"/>
      <c r="D2445" s="236" t="s">
        <v>161</v>
      </c>
      <c r="E2445" s="247" t="s">
        <v>21</v>
      </c>
      <c r="F2445" s="248" t="s">
        <v>708</v>
      </c>
      <c r="G2445" s="246"/>
      <c r="H2445" s="249">
        <v>1</v>
      </c>
      <c r="I2445" s="250"/>
      <c r="J2445" s="246"/>
      <c r="K2445" s="246"/>
      <c r="L2445" s="251"/>
      <c r="M2445" s="252"/>
      <c r="N2445" s="253"/>
      <c r="O2445" s="253"/>
      <c r="P2445" s="253"/>
      <c r="Q2445" s="253"/>
      <c r="R2445" s="253"/>
      <c r="S2445" s="253"/>
      <c r="T2445" s="254"/>
      <c r="U2445" s="14"/>
      <c r="V2445" s="14"/>
      <c r="W2445" s="14"/>
      <c r="X2445" s="14"/>
      <c r="Y2445" s="14"/>
      <c r="Z2445" s="14"/>
      <c r="AA2445" s="14"/>
      <c r="AB2445" s="14"/>
      <c r="AC2445" s="14"/>
      <c r="AD2445" s="14"/>
      <c r="AE2445" s="14"/>
      <c r="AT2445" s="255" t="s">
        <v>161</v>
      </c>
      <c r="AU2445" s="255" t="s">
        <v>81</v>
      </c>
      <c r="AV2445" s="14" t="s">
        <v>81</v>
      </c>
      <c r="AW2445" s="14" t="s">
        <v>34</v>
      </c>
      <c r="AX2445" s="14" t="s">
        <v>73</v>
      </c>
      <c r="AY2445" s="255" t="s">
        <v>149</v>
      </c>
    </row>
    <row r="2446" s="15" customFormat="1">
      <c r="A2446" s="15"/>
      <c r="B2446" s="256"/>
      <c r="C2446" s="257"/>
      <c r="D2446" s="236" t="s">
        <v>161</v>
      </c>
      <c r="E2446" s="258" t="s">
        <v>21</v>
      </c>
      <c r="F2446" s="259" t="s">
        <v>164</v>
      </c>
      <c r="G2446" s="257"/>
      <c r="H2446" s="260">
        <v>1</v>
      </c>
      <c r="I2446" s="261"/>
      <c r="J2446" s="257"/>
      <c r="K2446" s="257"/>
      <c r="L2446" s="262"/>
      <c r="M2446" s="263"/>
      <c r="N2446" s="264"/>
      <c r="O2446" s="264"/>
      <c r="P2446" s="264"/>
      <c r="Q2446" s="264"/>
      <c r="R2446" s="264"/>
      <c r="S2446" s="264"/>
      <c r="T2446" s="265"/>
      <c r="U2446" s="15"/>
      <c r="V2446" s="15"/>
      <c r="W2446" s="15"/>
      <c r="X2446" s="15"/>
      <c r="Y2446" s="15"/>
      <c r="Z2446" s="15"/>
      <c r="AA2446" s="15"/>
      <c r="AB2446" s="15"/>
      <c r="AC2446" s="15"/>
      <c r="AD2446" s="15"/>
      <c r="AE2446" s="15"/>
      <c r="AT2446" s="266" t="s">
        <v>161</v>
      </c>
      <c r="AU2446" s="266" t="s">
        <v>81</v>
      </c>
      <c r="AV2446" s="15" t="s">
        <v>157</v>
      </c>
      <c r="AW2446" s="15" t="s">
        <v>34</v>
      </c>
      <c r="AX2446" s="15" t="s">
        <v>77</v>
      </c>
      <c r="AY2446" s="266" t="s">
        <v>149</v>
      </c>
    </row>
    <row r="2447" s="2" customFormat="1" ht="76.35" customHeight="1">
      <c r="A2447" s="41"/>
      <c r="B2447" s="42"/>
      <c r="C2447" s="216" t="s">
        <v>2619</v>
      </c>
      <c r="D2447" s="216" t="s">
        <v>152</v>
      </c>
      <c r="E2447" s="217" t="s">
        <v>2620</v>
      </c>
      <c r="F2447" s="218" t="s">
        <v>2621</v>
      </c>
      <c r="G2447" s="219" t="s">
        <v>699</v>
      </c>
      <c r="H2447" s="220">
        <v>1</v>
      </c>
      <c r="I2447" s="221"/>
      <c r="J2447" s="222">
        <f>ROUND(I2447*H2447,2)</f>
        <v>0</v>
      </c>
      <c r="K2447" s="218" t="s">
        <v>21</v>
      </c>
      <c r="L2447" s="47"/>
      <c r="M2447" s="223" t="s">
        <v>21</v>
      </c>
      <c r="N2447" s="224" t="s">
        <v>44</v>
      </c>
      <c r="O2447" s="87"/>
      <c r="P2447" s="225">
        <f>O2447*H2447</f>
        <v>0</v>
      </c>
      <c r="Q2447" s="225">
        <v>0</v>
      </c>
      <c r="R2447" s="225">
        <f>Q2447*H2447</f>
        <v>0</v>
      </c>
      <c r="S2447" s="225">
        <v>0</v>
      </c>
      <c r="T2447" s="226">
        <f>S2447*H2447</f>
        <v>0</v>
      </c>
      <c r="U2447" s="41"/>
      <c r="V2447" s="41"/>
      <c r="W2447" s="41"/>
      <c r="X2447" s="41"/>
      <c r="Y2447" s="41"/>
      <c r="Z2447" s="41"/>
      <c r="AA2447" s="41"/>
      <c r="AB2447" s="41"/>
      <c r="AC2447" s="41"/>
      <c r="AD2447" s="41"/>
      <c r="AE2447" s="41"/>
      <c r="AR2447" s="227" t="s">
        <v>256</v>
      </c>
      <c r="AT2447" s="227" t="s">
        <v>152</v>
      </c>
      <c r="AU2447" s="227" t="s">
        <v>81</v>
      </c>
      <c r="AY2447" s="20" t="s">
        <v>149</v>
      </c>
      <c r="BE2447" s="228">
        <f>IF(N2447="základní",J2447,0)</f>
        <v>0</v>
      </c>
      <c r="BF2447" s="228">
        <f>IF(N2447="snížená",J2447,0)</f>
        <v>0</v>
      </c>
      <c r="BG2447" s="228">
        <f>IF(N2447="zákl. přenesená",J2447,0)</f>
        <v>0</v>
      </c>
      <c r="BH2447" s="228">
        <f>IF(N2447="sníž. přenesená",J2447,0)</f>
        <v>0</v>
      </c>
      <c r="BI2447" s="228">
        <f>IF(N2447="nulová",J2447,0)</f>
        <v>0</v>
      </c>
      <c r="BJ2447" s="20" t="s">
        <v>77</v>
      </c>
      <c r="BK2447" s="228">
        <f>ROUND(I2447*H2447,2)</f>
        <v>0</v>
      </c>
      <c r="BL2447" s="20" t="s">
        <v>256</v>
      </c>
      <c r="BM2447" s="227" t="s">
        <v>2622</v>
      </c>
    </row>
    <row r="2448" s="2" customFormat="1">
      <c r="A2448" s="41"/>
      <c r="B2448" s="42"/>
      <c r="C2448" s="43"/>
      <c r="D2448" s="236" t="s">
        <v>279</v>
      </c>
      <c r="E2448" s="43"/>
      <c r="F2448" s="288" t="s">
        <v>2618</v>
      </c>
      <c r="G2448" s="43"/>
      <c r="H2448" s="43"/>
      <c r="I2448" s="231"/>
      <c r="J2448" s="43"/>
      <c r="K2448" s="43"/>
      <c r="L2448" s="47"/>
      <c r="M2448" s="232"/>
      <c r="N2448" s="233"/>
      <c r="O2448" s="87"/>
      <c r="P2448" s="87"/>
      <c r="Q2448" s="87"/>
      <c r="R2448" s="87"/>
      <c r="S2448" s="87"/>
      <c r="T2448" s="88"/>
      <c r="U2448" s="41"/>
      <c r="V2448" s="41"/>
      <c r="W2448" s="41"/>
      <c r="X2448" s="41"/>
      <c r="Y2448" s="41"/>
      <c r="Z2448" s="41"/>
      <c r="AA2448" s="41"/>
      <c r="AB2448" s="41"/>
      <c r="AC2448" s="41"/>
      <c r="AD2448" s="41"/>
      <c r="AE2448" s="41"/>
      <c r="AT2448" s="20" t="s">
        <v>279</v>
      </c>
      <c r="AU2448" s="20" t="s">
        <v>81</v>
      </c>
    </row>
    <row r="2449" s="14" customFormat="1">
      <c r="A2449" s="14"/>
      <c r="B2449" s="245"/>
      <c r="C2449" s="246"/>
      <c r="D2449" s="236" t="s">
        <v>161</v>
      </c>
      <c r="E2449" s="247" t="s">
        <v>21</v>
      </c>
      <c r="F2449" s="248" t="s">
        <v>708</v>
      </c>
      <c r="G2449" s="246"/>
      <c r="H2449" s="249">
        <v>1</v>
      </c>
      <c r="I2449" s="250"/>
      <c r="J2449" s="246"/>
      <c r="K2449" s="246"/>
      <c r="L2449" s="251"/>
      <c r="M2449" s="252"/>
      <c r="N2449" s="253"/>
      <c r="O2449" s="253"/>
      <c r="P2449" s="253"/>
      <c r="Q2449" s="253"/>
      <c r="R2449" s="253"/>
      <c r="S2449" s="253"/>
      <c r="T2449" s="254"/>
      <c r="U2449" s="14"/>
      <c r="V2449" s="14"/>
      <c r="W2449" s="14"/>
      <c r="X2449" s="14"/>
      <c r="Y2449" s="14"/>
      <c r="Z2449" s="14"/>
      <c r="AA2449" s="14"/>
      <c r="AB2449" s="14"/>
      <c r="AC2449" s="14"/>
      <c r="AD2449" s="14"/>
      <c r="AE2449" s="14"/>
      <c r="AT2449" s="255" t="s">
        <v>161</v>
      </c>
      <c r="AU2449" s="255" t="s">
        <v>81</v>
      </c>
      <c r="AV2449" s="14" t="s">
        <v>81</v>
      </c>
      <c r="AW2449" s="14" t="s">
        <v>34</v>
      </c>
      <c r="AX2449" s="14" t="s">
        <v>73</v>
      </c>
      <c r="AY2449" s="255" t="s">
        <v>149</v>
      </c>
    </row>
    <row r="2450" s="15" customFormat="1">
      <c r="A2450" s="15"/>
      <c r="B2450" s="256"/>
      <c r="C2450" s="257"/>
      <c r="D2450" s="236" t="s">
        <v>161</v>
      </c>
      <c r="E2450" s="258" t="s">
        <v>21</v>
      </c>
      <c r="F2450" s="259" t="s">
        <v>164</v>
      </c>
      <c r="G2450" s="257"/>
      <c r="H2450" s="260">
        <v>1</v>
      </c>
      <c r="I2450" s="261"/>
      <c r="J2450" s="257"/>
      <c r="K2450" s="257"/>
      <c r="L2450" s="262"/>
      <c r="M2450" s="263"/>
      <c r="N2450" s="264"/>
      <c r="O2450" s="264"/>
      <c r="P2450" s="264"/>
      <c r="Q2450" s="264"/>
      <c r="R2450" s="264"/>
      <c r="S2450" s="264"/>
      <c r="T2450" s="265"/>
      <c r="U2450" s="15"/>
      <c r="V2450" s="15"/>
      <c r="W2450" s="15"/>
      <c r="X2450" s="15"/>
      <c r="Y2450" s="15"/>
      <c r="Z2450" s="15"/>
      <c r="AA2450" s="15"/>
      <c r="AB2450" s="15"/>
      <c r="AC2450" s="15"/>
      <c r="AD2450" s="15"/>
      <c r="AE2450" s="15"/>
      <c r="AT2450" s="266" t="s">
        <v>161</v>
      </c>
      <c r="AU2450" s="266" t="s">
        <v>81</v>
      </c>
      <c r="AV2450" s="15" t="s">
        <v>157</v>
      </c>
      <c r="AW2450" s="15" t="s">
        <v>34</v>
      </c>
      <c r="AX2450" s="15" t="s">
        <v>77</v>
      </c>
      <c r="AY2450" s="266" t="s">
        <v>149</v>
      </c>
    </row>
    <row r="2451" s="2" customFormat="1" ht="76.35" customHeight="1">
      <c r="A2451" s="41"/>
      <c r="B2451" s="42"/>
      <c r="C2451" s="216" t="s">
        <v>2623</v>
      </c>
      <c r="D2451" s="216" t="s">
        <v>152</v>
      </c>
      <c r="E2451" s="217" t="s">
        <v>2624</v>
      </c>
      <c r="F2451" s="218" t="s">
        <v>2625</v>
      </c>
      <c r="G2451" s="219" t="s">
        <v>699</v>
      </c>
      <c r="H2451" s="220">
        <v>1</v>
      </c>
      <c r="I2451" s="221"/>
      <c r="J2451" s="222">
        <f>ROUND(I2451*H2451,2)</f>
        <v>0</v>
      </c>
      <c r="K2451" s="218" t="s">
        <v>21</v>
      </c>
      <c r="L2451" s="47"/>
      <c r="M2451" s="223" t="s">
        <v>21</v>
      </c>
      <c r="N2451" s="224" t="s">
        <v>44</v>
      </c>
      <c r="O2451" s="87"/>
      <c r="P2451" s="225">
        <f>O2451*H2451</f>
        <v>0</v>
      </c>
      <c r="Q2451" s="225">
        <v>0</v>
      </c>
      <c r="R2451" s="225">
        <f>Q2451*H2451</f>
        <v>0</v>
      </c>
      <c r="S2451" s="225">
        <v>0</v>
      </c>
      <c r="T2451" s="226">
        <f>S2451*H2451</f>
        <v>0</v>
      </c>
      <c r="U2451" s="41"/>
      <c r="V2451" s="41"/>
      <c r="W2451" s="41"/>
      <c r="X2451" s="41"/>
      <c r="Y2451" s="41"/>
      <c r="Z2451" s="41"/>
      <c r="AA2451" s="41"/>
      <c r="AB2451" s="41"/>
      <c r="AC2451" s="41"/>
      <c r="AD2451" s="41"/>
      <c r="AE2451" s="41"/>
      <c r="AR2451" s="227" t="s">
        <v>256</v>
      </c>
      <c r="AT2451" s="227" t="s">
        <v>152</v>
      </c>
      <c r="AU2451" s="227" t="s">
        <v>81</v>
      </c>
      <c r="AY2451" s="20" t="s">
        <v>149</v>
      </c>
      <c r="BE2451" s="228">
        <f>IF(N2451="základní",J2451,0)</f>
        <v>0</v>
      </c>
      <c r="BF2451" s="228">
        <f>IF(N2451="snížená",J2451,0)</f>
        <v>0</v>
      </c>
      <c r="BG2451" s="228">
        <f>IF(N2451="zákl. přenesená",J2451,0)</f>
        <v>0</v>
      </c>
      <c r="BH2451" s="228">
        <f>IF(N2451="sníž. přenesená",J2451,0)</f>
        <v>0</v>
      </c>
      <c r="BI2451" s="228">
        <f>IF(N2451="nulová",J2451,0)</f>
        <v>0</v>
      </c>
      <c r="BJ2451" s="20" t="s">
        <v>77</v>
      </c>
      <c r="BK2451" s="228">
        <f>ROUND(I2451*H2451,2)</f>
        <v>0</v>
      </c>
      <c r="BL2451" s="20" t="s">
        <v>256</v>
      </c>
      <c r="BM2451" s="227" t="s">
        <v>2626</v>
      </c>
    </row>
    <row r="2452" s="2" customFormat="1">
      <c r="A2452" s="41"/>
      <c r="B2452" s="42"/>
      <c r="C2452" s="43"/>
      <c r="D2452" s="236" t="s">
        <v>279</v>
      </c>
      <c r="E2452" s="43"/>
      <c r="F2452" s="288" t="s">
        <v>2618</v>
      </c>
      <c r="G2452" s="43"/>
      <c r="H2452" s="43"/>
      <c r="I2452" s="231"/>
      <c r="J2452" s="43"/>
      <c r="K2452" s="43"/>
      <c r="L2452" s="47"/>
      <c r="M2452" s="232"/>
      <c r="N2452" s="233"/>
      <c r="O2452" s="87"/>
      <c r="P2452" s="87"/>
      <c r="Q2452" s="87"/>
      <c r="R2452" s="87"/>
      <c r="S2452" s="87"/>
      <c r="T2452" s="88"/>
      <c r="U2452" s="41"/>
      <c r="V2452" s="41"/>
      <c r="W2452" s="41"/>
      <c r="X2452" s="41"/>
      <c r="Y2452" s="41"/>
      <c r="Z2452" s="41"/>
      <c r="AA2452" s="41"/>
      <c r="AB2452" s="41"/>
      <c r="AC2452" s="41"/>
      <c r="AD2452" s="41"/>
      <c r="AE2452" s="41"/>
      <c r="AT2452" s="20" t="s">
        <v>279</v>
      </c>
      <c r="AU2452" s="20" t="s">
        <v>81</v>
      </c>
    </row>
    <row r="2453" s="14" customFormat="1">
      <c r="A2453" s="14"/>
      <c r="B2453" s="245"/>
      <c r="C2453" s="246"/>
      <c r="D2453" s="236" t="s">
        <v>161</v>
      </c>
      <c r="E2453" s="247" t="s">
        <v>21</v>
      </c>
      <c r="F2453" s="248" t="s">
        <v>708</v>
      </c>
      <c r="G2453" s="246"/>
      <c r="H2453" s="249">
        <v>1</v>
      </c>
      <c r="I2453" s="250"/>
      <c r="J2453" s="246"/>
      <c r="K2453" s="246"/>
      <c r="L2453" s="251"/>
      <c r="M2453" s="252"/>
      <c r="N2453" s="253"/>
      <c r="O2453" s="253"/>
      <c r="P2453" s="253"/>
      <c r="Q2453" s="253"/>
      <c r="R2453" s="253"/>
      <c r="S2453" s="253"/>
      <c r="T2453" s="254"/>
      <c r="U2453" s="14"/>
      <c r="V2453" s="14"/>
      <c r="W2453" s="14"/>
      <c r="X2453" s="14"/>
      <c r="Y2453" s="14"/>
      <c r="Z2453" s="14"/>
      <c r="AA2453" s="14"/>
      <c r="AB2453" s="14"/>
      <c r="AC2453" s="14"/>
      <c r="AD2453" s="14"/>
      <c r="AE2453" s="14"/>
      <c r="AT2453" s="255" t="s">
        <v>161</v>
      </c>
      <c r="AU2453" s="255" t="s">
        <v>81</v>
      </c>
      <c r="AV2453" s="14" t="s">
        <v>81</v>
      </c>
      <c r="AW2453" s="14" t="s">
        <v>34</v>
      </c>
      <c r="AX2453" s="14" t="s">
        <v>73</v>
      </c>
      <c r="AY2453" s="255" t="s">
        <v>149</v>
      </c>
    </row>
    <row r="2454" s="15" customFormat="1">
      <c r="A2454" s="15"/>
      <c r="B2454" s="256"/>
      <c r="C2454" s="257"/>
      <c r="D2454" s="236" t="s">
        <v>161</v>
      </c>
      <c r="E2454" s="258" t="s">
        <v>21</v>
      </c>
      <c r="F2454" s="259" t="s">
        <v>164</v>
      </c>
      <c r="G2454" s="257"/>
      <c r="H2454" s="260">
        <v>1</v>
      </c>
      <c r="I2454" s="261"/>
      <c r="J2454" s="257"/>
      <c r="K2454" s="257"/>
      <c r="L2454" s="262"/>
      <c r="M2454" s="263"/>
      <c r="N2454" s="264"/>
      <c r="O2454" s="264"/>
      <c r="P2454" s="264"/>
      <c r="Q2454" s="264"/>
      <c r="R2454" s="264"/>
      <c r="S2454" s="264"/>
      <c r="T2454" s="265"/>
      <c r="U2454" s="15"/>
      <c r="V2454" s="15"/>
      <c r="W2454" s="15"/>
      <c r="X2454" s="15"/>
      <c r="Y2454" s="15"/>
      <c r="Z2454" s="15"/>
      <c r="AA2454" s="15"/>
      <c r="AB2454" s="15"/>
      <c r="AC2454" s="15"/>
      <c r="AD2454" s="15"/>
      <c r="AE2454" s="15"/>
      <c r="AT2454" s="266" t="s">
        <v>161</v>
      </c>
      <c r="AU2454" s="266" t="s">
        <v>81</v>
      </c>
      <c r="AV2454" s="15" t="s">
        <v>157</v>
      </c>
      <c r="AW2454" s="15" t="s">
        <v>34</v>
      </c>
      <c r="AX2454" s="15" t="s">
        <v>77</v>
      </c>
      <c r="AY2454" s="266" t="s">
        <v>149</v>
      </c>
    </row>
    <row r="2455" s="2" customFormat="1" ht="76.35" customHeight="1">
      <c r="A2455" s="41"/>
      <c r="B2455" s="42"/>
      <c r="C2455" s="216" t="s">
        <v>2627</v>
      </c>
      <c r="D2455" s="216" t="s">
        <v>152</v>
      </c>
      <c r="E2455" s="217" t="s">
        <v>2628</v>
      </c>
      <c r="F2455" s="218" t="s">
        <v>2629</v>
      </c>
      <c r="G2455" s="219" t="s">
        <v>699</v>
      </c>
      <c r="H2455" s="220">
        <v>1</v>
      </c>
      <c r="I2455" s="221"/>
      <c r="J2455" s="222">
        <f>ROUND(I2455*H2455,2)</f>
        <v>0</v>
      </c>
      <c r="K2455" s="218" t="s">
        <v>21</v>
      </c>
      <c r="L2455" s="47"/>
      <c r="M2455" s="223" t="s">
        <v>21</v>
      </c>
      <c r="N2455" s="224" t="s">
        <v>44</v>
      </c>
      <c r="O2455" s="87"/>
      <c r="P2455" s="225">
        <f>O2455*H2455</f>
        <v>0</v>
      </c>
      <c r="Q2455" s="225">
        <v>0</v>
      </c>
      <c r="R2455" s="225">
        <f>Q2455*H2455</f>
        <v>0</v>
      </c>
      <c r="S2455" s="225">
        <v>0</v>
      </c>
      <c r="T2455" s="226">
        <f>S2455*H2455</f>
        <v>0</v>
      </c>
      <c r="U2455" s="41"/>
      <c r="V2455" s="41"/>
      <c r="W2455" s="41"/>
      <c r="X2455" s="41"/>
      <c r="Y2455" s="41"/>
      <c r="Z2455" s="41"/>
      <c r="AA2455" s="41"/>
      <c r="AB2455" s="41"/>
      <c r="AC2455" s="41"/>
      <c r="AD2455" s="41"/>
      <c r="AE2455" s="41"/>
      <c r="AR2455" s="227" t="s">
        <v>256</v>
      </c>
      <c r="AT2455" s="227" t="s">
        <v>152</v>
      </c>
      <c r="AU2455" s="227" t="s">
        <v>81</v>
      </c>
      <c r="AY2455" s="20" t="s">
        <v>149</v>
      </c>
      <c r="BE2455" s="228">
        <f>IF(N2455="základní",J2455,0)</f>
        <v>0</v>
      </c>
      <c r="BF2455" s="228">
        <f>IF(N2455="snížená",J2455,0)</f>
        <v>0</v>
      </c>
      <c r="BG2455" s="228">
        <f>IF(N2455="zákl. přenesená",J2455,0)</f>
        <v>0</v>
      </c>
      <c r="BH2455" s="228">
        <f>IF(N2455="sníž. přenesená",J2455,0)</f>
        <v>0</v>
      </c>
      <c r="BI2455" s="228">
        <f>IF(N2455="nulová",J2455,0)</f>
        <v>0</v>
      </c>
      <c r="BJ2455" s="20" t="s">
        <v>77</v>
      </c>
      <c r="BK2455" s="228">
        <f>ROUND(I2455*H2455,2)</f>
        <v>0</v>
      </c>
      <c r="BL2455" s="20" t="s">
        <v>256</v>
      </c>
      <c r="BM2455" s="227" t="s">
        <v>2630</v>
      </c>
    </row>
    <row r="2456" s="2" customFormat="1">
      <c r="A2456" s="41"/>
      <c r="B2456" s="42"/>
      <c r="C2456" s="43"/>
      <c r="D2456" s="236" t="s">
        <v>279</v>
      </c>
      <c r="E2456" s="43"/>
      <c r="F2456" s="288" t="s">
        <v>2618</v>
      </c>
      <c r="G2456" s="43"/>
      <c r="H2456" s="43"/>
      <c r="I2456" s="231"/>
      <c r="J2456" s="43"/>
      <c r="K2456" s="43"/>
      <c r="L2456" s="47"/>
      <c r="M2456" s="232"/>
      <c r="N2456" s="233"/>
      <c r="O2456" s="87"/>
      <c r="P2456" s="87"/>
      <c r="Q2456" s="87"/>
      <c r="R2456" s="87"/>
      <c r="S2456" s="87"/>
      <c r="T2456" s="88"/>
      <c r="U2456" s="41"/>
      <c r="V2456" s="41"/>
      <c r="W2456" s="41"/>
      <c r="X2456" s="41"/>
      <c r="Y2456" s="41"/>
      <c r="Z2456" s="41"/>
      <c r="AA2456" s="41"/>
      <c r="AB2456" s="41"/>
      <c r="AC2456" s="41"/>
      <c r="AD2456" s="41"/>
      <c r="AE2456" s="41"/>
      <c r="AT2456" s="20" t="s">
        <v>279</v>
      </c>
      <c r="AU2456" s="20" t="s">
        <v>81</v>
      </c>
    </row>
    <row r="2457" s="14" customFormat="1">
      <c r="A2457" s="14"/>
      <c r="B2457" s="245"/>
      <c r="C2457" s="246"/>
      <c r="D2457" s="236" t="s">
        <v>161</v>
      </c>
      <c r="E2457" s="247" t="s">
        <v>21</v>
      </c>
      <c r="F2457" s="248" t="s">
        <v>708</v>
      </c>
      <c r="G2457" s="246"/>
      <c r="H2457" s="249">
        <v>1</v>
      </c>
      <c r="I2457" s="250"/>
      <c r="J2457" s="246"/>
      <c r="K2457" s="246"/>
      <c r="L2457" s="251"/>
      <c r="M2457" s="252"/>
      <c r="N2457" s="253"/>
      <c r="O2457" s="253"/>
      <c r="P2457" s="253"/>
      <c r="Q2457" s="253"/>
      <c r="R2457" s="253"/>
      <c r="S2457" s="253"/>
      <c r="T2457" s="254"/>
      <c r="U2457" s="14"/>
      <c r="V2457" s="14"/>
      <c r="W2457" s="14"/>
      <c r="X2457" s="14"/>
      <c r="Y2457" s="14"/>
      <c r="Z2457" s="14"/>
      <c r="AA2457" s="14"/>
      <c r="AB2457" s="14"/>
      <c r="AC2457" s="14"/>
      <c r="AD2457" s="14"/>
      <c r="AE2457" s="14"/>
      <c r="AT2457" s="255" t="s">
        <v>161</v>
      </c>
      <c r="AU2457" s="255" t="s">
        <v>81</v>
      </c>
      <c r="AV2457" s="14" t="s">
        <v>81</v>
      </c>
      <c r="AW2457" s="14" t="s">
        <v>34</v>
      </c>
      <c r="AX2457" s="14" t="s">
        <v>73</v>
      </c>
      <c r="AY2457" s="255" t="s">
        <v>149</v>
      </c>
    </row>
    <row r="2458" s="15" customFormat="1">
      <c r="A2458" s="15"/>
      <c r="B2458" s="256"/>
      <c r="C2458" s="257"/>
      <c r="D2458" s="236" t="s">
        <v>161</v>
      </c>
      <c r="E2458" s="258" t="s">
        <v>21</v>
      </c>
      <c r="F2458" s="259" t="s">
        <v>164</v>
      </c>
      <c r="G2458" s="257"/>
      <c r="H2458" s="260">
        <v>1</v>
      </c>
      <c r="I2458" s="261"/>
      <c r="J2458" s="257"/>
      <c r="K2458" s="257"/>
      <c r="L2458" s="262"/>
      <c r="M2458" s="263"/>
      <c r="N2458" s="264"/>
      <c r="O2458" s="264"/>
      <c r="P2458" s="264"/>
      <c r="Q2458" s="264"/>
      <c r="R2458" s="264"/>
      <c r="S2458" s="264"/>
      <c r="T2458" s="265"/>
      <c r="U2458" s="15"/>
      <c r="V2458" s="15"/>
      <c r="W2458" s="15"/>
      <c r="X2458" s="15"/>
      <c r="Y2458" s="15"/>
      <c r="Z2458" s="15"/>
      <c r="AA2458" s="15"/>
      <c r="AB2458" s="15"/>
      <c r="AC2458" s="15"/>
      <c r="AD2458" s="15"/>
      <c r="AE2458" s="15"/>
      <c r="AT2458" s="266" t="s">
        <v>161</v>
      </c>
      <c r="AU2458" s="266" t="s">
        <v>81</v>
      </c>
      <c r="AV2458" s="15" t="s">
        <v>157</v>
      </c>
      <c r="AW2458" s="15" t="s">
        <v>34</v>
      </c>
      <c r="AX2458" s="15" t="s">
        <v>77</v>
      </c>
      <c r="AY2458" s="266" t="s">
        <v>149</v>
      </c>
    </row>
    <row r="2459" s="2" customFormat="1" ht="44.25" customHeight="1">
      <c r="A2459" s="41"/>
      <c r="B2459" s="42"/>
      <c r="C2459" s="216" t="s">
        <v>2631</v>
      </c>
      <c r="D2459" s="216" t="s">
        <v>152</v>
      </c>
      <c r="E2459" s="217" t="s">
        <v>2632</v>
      </c>
      <c r="F2459" s="218" t="s">
        <v>2633</v>
      </c>
      <c r="G2459" s="219" t="s">
        <v>421</v>
      </c>
      <c r="H2459" s="220">
        <v>1</v>
      </c>
      <c r="I2459" s="221"/>
      <c r="J2459" s="222">
        <f>ROUND(I2459*H2459,2)</f>
        <v>0</v>
      </c>
      <c r="K2459" s="218" t="s">
        <v>21</v>
      </c>
      <c r="L2459" s="47"/>
      <c r="M2459" s="223" t="s">
        <v>21</v>
      </c>
      <c r="N2459" s="224" t="s">
        <v>44</v>
      </c>
      <c r="O2459" s="87"/>
      <c r="P2459" s="225">
        <f>O2459*H2459</f>
        <v>0</v>
      </c>
      <c r="Q2459" s="225">
        <v>0</v>
      </c>
      <c r="R2459" s="225">
        <f>Q2459*H2459</f>
        <v>0</v>
      </c>
      <c r="S2459" s="225">
        <v>0</v>
      </c>
      <c r="T2459" s="226">
        <f>S2459*H2459</f>
        <v>0</v>
      </c>
      <c r="U2459" s="41"/>
      <c r="V2459" s="41"/>
      <c r="W2459" s="41"/>
      <c r="X2459" s="41"/>
      <c r="Y2459" s="41"/>
      <c r="Z2459" s="41"/>
      <c r="AA2459" s="41"/>
      <c r="AB2459" s="41"/>
      <c r="AC2459" s="41"/>
      <c r="AD2459" s="41"/>
      <c r="AE2459" s="41"/>
      <c r="AR2459" s="227" t="s">
        <v>256</v>
      </c>
      <c r="AT2459" s="227" t="s">
        <v>152</v>
      </c>
      <c r="AU2459" s="227" t="s">
        <v>81</v>
      </c>
      <c r="AY2459" s="20" t="s">
        <v>149</v>
      </c>
      <c r="BE2459" s="228">
        <f>IF(N2459="základní",J2459,0)</f>
        <v>0</v>
      </c>
      <c r="BF2459" s="228">
        <f>IF(N2459="snížená",J2459,0)</f>
        <v>0</v>
      </c>
      <c r="BG2459" s="228">
        <f>IF(N2459="zákl. přenesená",J2459,0)</f>
        <v>0</v>
      </c>
      <c r="BH2459" s="228">
        <f>IF(N2459="sníž. přenesená",J2459,0)</f>
        <v>0</v>
      </c>
      <c r="BI2459" s="228">
        <f>IF(N2459="nulová",J2459,0)</f>
        <v>0</v>
      </c>
      <c r="BJ2459" s="20" t="s">
        <v>77</v>
      </c>
      <c r="BK2459" s="228">
        <f>ROUND(I2459*H2459,2)</f>
        <v>0</v>
      </c>
      <c r="BL2459" s="20" t="s">
        <v>256</v>
      </c>
      <c r="BM2459" s="227" t="s">
        <v>2634</v>
      </c>
    </row>
    <row r="2460" s="13" customFormat="1">
      <c r="A2460" s="13"/>
      <c r="B2460" s="234"/>
      <c r="C2460" s="235"/>
      <c r="D2460" s="236" t="s">
        <v>161</v>
      </c>
      <c r="E2460" s="237" t="s">
        <v>21</v>
      </c>
      <c r="F2460" s="238" t="s">
        <v>2635</v>
      </c>
      <c r="G2460" s="235"/>
      <c r="H2460" s="237" t="s">
        <v>21</v>
      </c>
      <c r="I2460" s="239"/>
      <c r="J2460" s="235"/>
      <c r="K2460" s="235"/>
      <c r="L2460" s="240"/>
      <c r="M2460" s="241"/>
      <c r="N2460" s="242"/>
      <c r="O2460" s="242"/>
      <c r="P2460" s="242"/>
      <c r="Q2460" s="242"/>
      <c r="R2460" s="242"/>
      <c r="S2460" s="242"/>
      <c r="T2460" s="243"/>
      <c r="U2460" s="13"/>
      <c r="V2460" s="13"/>
      <c r="W2460" s="13"/>
      <c r="X2460" s="13"/>
      <c r="Y2460" s="13"/>
      <c r="Z2460" s="13"/>
      <c r="AA2460" s="13"/>
      <c r="AB2460" s="13"/>
      <c r="AC2460" s="13"/>
      <c r="AD2460" s="13"/>
      <c r="AE2460" s="13"/>
      <c r="AT2460" s="244" t="s">
        <v>161</v>
      </c>
      <c r="AU2460" s="244" t="s">
        <v>81</v>
      </c>
      <c r="AV2460" s="13" t="s">
        <v>77</v>
      </c>
      <c r="AW2460" s="13" t="s">
        <v>34</v>
      </c>
      <c r="AX2460" s="13" t="s">
        <v>73</v>
      </c>
      <c r="AY2460" s="244" t="s">
        <v>149</v>
      </c>
    </row>
    <row r="2461" s="14" customFormat="1">
      <c r="A2461" s="14"/>
      <c r="B2461" s="245"/>
      <c r="C2461" s="246"/>
      <c r="D2461" s="236" t="s">
        <v>161</v>
      </c>
      <c r="E2461" s="247" t="s">
        <v>21</v>
      </c>
      <c r="F2461" s="248" t="s">
        <v>708</v>
      </c>
      <c r="G2461" s="246"/>
      <c r="H2461" s="249">
        <v>1</v>
      </c>
      <c r="I2461" s="250"/>
      <c r="J2461" s="246"/>
      <c r="K2461" s="246"/>
      <c r="L2461" s="251"/>
      <c r="M2461" s="252"/>
      <c r="N2461" s="253"/>
      <c r="O2461" s="253"/>
      <c r="P2461" s="253"/>
      <c r="Q2461" s="253"/>
      <c r="R2461" s="253"/>
      <c r="S2461" s="253"/>
      <c r="T2461" s="254"/>
      <c r="U2461" s="14"/>
      <c r="V2461" s="14"/>
      <c r="W2461" s="14"/>
      <c r="X2461" s="14"/>
      <c r="Y2461" s="14"/>
      <c r="Z2461" s="14"/>
      <c r="AA2461" s="14"/>
      <c r="AB2461" s="14"/>
      <c r="AC2461" s="14"/>
      <c r="AD2461" s="14"/>
      <c r="AE2461" s="14"/>
      <c r="AT2461" s="255" t="s">
        <v>161</v>
      </c>
      <c r="AU2461" s="255" t="s">
        <v>81</v>
      </c>
      <c r="AV2461" s="14" t="s">
        <v>81</v>
      </c>
      <c r="AW2461" s="14" t="s">
        <v>34</v>
      </c>
      <c r="AX2461" s="14" t="s">
        <v>73</v>
      </c>
      <c r="AY2461" s="255" t="s">
        <v>149</v>
      </c>
    </row>
    <row r="2462" s="15" customFormat="1">
      <c r="A2462" s="15"/>
      <c r="B2462" s="256"/>
      <c r="C2462" s="257"/>
      <c r="D2462" s="236" t="s">
        <v>161</v>
      </c>
      <c r="E2462" s="258" t="s">
        <v>21</v>
      </c>
      <c r="F2462" s="259" t="s">
        <v>164</v>
      </c>
      <c r="G2462" s="257"/>
      <c r="H2462" s="260">
        <v>1</v>
      </c>
      <c r="I2462" s="261"/>
      <c r="J2462" s="257"/>
      <c r="K2462" s="257"/>
      <c r="L2462" s="262"/>
      <c r="M2462" s="263"/>
      <c r="N2462" s="264"/>
      <c r="O2462" s="264"/>
      <c r="P2462" s="264"/>
      <c r="Q2462" s="264"/>
      <c r="R2462" s="264"/>
      <c r="S2462" s="264"/>
      <c r="T2462" s="265"/>
      <c r="U2462" s="15"/>
      <c r="V2462" s="15"/>
      <c r="W2462" s="15"/>
      <c r="X2462" s="15"/>
      <c r="Y2462" s="15"/>
      <c r="Z2462" s="15"/>
      <c r="AA2462" s="15"/>
      <c r="AB2462" s="15"/>
      <c r="AC2462" s="15"/>
      <c r="AD2462" s="15"/>
      <c r="AE2462" s="15"/>
      <c r="AT2462" s="266" t="s">
        <v>161</v>
      </c>
      <c r="AU2462" s="266" t="s">
        <v>81</v>
      </c>
      <c r="AV2462" s="15" t="s">
        <v>157</v>
      </c>
      <c r="AW2462" s="15" t="s">
        <v>34</v>
      </c>
      <c r="AX2462" s="15" t="s">
        <v>77</v>
      </c>
      <c r="AY2462" s="266" t="s">
        <v>149</v>
      </c>
    </row>
    <row r="2463" s="2" customFormat="1" ht="44.25" customHeight="1">
      <c r="A2463" s="41"/>
      <c r="B2463" s="42"/>
      <c r="C2463" s="216" t="s">
        <v>2636</v>
      </c>
      <c r="D2463" s="216" t="s">
        <v>152</v>
      </c>
      <c r="E2463" s="217" t="s">
        <v>2637</v>
      </c>
      <c r="F2463" s="218" t="s">
        <v>2638</v>
      </c>
      <c r="G2463" s="219" t="s">
        <v>421</v>
      </c>
      <c r="H2463" s="220">
        <v>1</v>
      </c>
      <c r="I2463" s="221"/>
      <c r="J2463" s="222">
        <f>ROUND(I2463*H2463,2)</f>
        <v>0</v>
      </c>
      <c r="K2463" s="218" t="s">
        <v>21</v>
      </c>
      <c r="L2463" s="47"/>
      <c r="M2463" s="223" t="s">
        <v>21</v>
      </c>
      <c r="N2463" s="224" t="s">
        <v>44</v>
      </c>
      <c r="O2463" s="87"/>
      <c r="P2463" s="225">
        <f>O2463*H2463</f>
        <v>0</v>
      </c>
      <c r="Q2463" s="225">
        <v>0</v>
      </c>
      <c r="R2463" s="225">
        <f>Q2463*H2463</f>
        <v>0</v>
      </c>
      <c r="S2463" s="225">
        <v>0</v>
      </c>
      <c r="T2463" s="226">
        <f>S2463*H2463</f>
        <v>0</v>
      </c>
      <c r="U2463" s="41"/>
      <c r="V2463" s="41"/>
      <c r="W2463" s="41"/>
      <c r="X2463" s="41"/>
      <c r="Y2463" s="41"/>
      <c r="Z2463" s="41"/>
      <c r="AA2463" s="41"/>
      <c r="AB2463" s="41"/>
      <c r="AC2463" s="41"/>
      <c r="AD2463" s="41"/>
      <c r="AE2463" s="41"/>
      <c r="AR2463" s="227" t="s">
        <v>256</v>
      </c>
      <c r="AT2463" s="227" t="s">
        <v>152</v>
      </c>
      <c r="AU2463" s="227" t="s">
        <v>81</v>
      </c>
      <c r="AY2463" s="20" t="s">
        <v>149</v>
      </c>
      <c r="BE2463" s="228">
        <f>IF(N2463="základní",J2463,0)</f>
        <v>0</v>
      </c>
      <c r="BF2463" s="228">
        <f>IF(N2463="snížená",J2463,0)</f>
        <v>0</v>
      </c>
      <c r="BG2463" s="228">
        <f>IF(N2463="zákl. přenesená",J2463,0)</f>
        <v>0</v>
      </c>
      <c r="BH2463" s="228">
        <f>IF(N2463="sníž. přenesená",J2463,0)</f>
        <v>0</v>
      </c>
      <c r="BI2463" s="228">
        <f>IF(N2463="nulová",J2463,0)</f>
        <v>0</v>
      </c>
      <c r="BJ2463" s="20" t="s">
        <v>77</v>
      </c>
      <c r="BK2463" s="228">
        <f>ROUND(I2463*H2463,2)</f>
        <v>0</v>
      </c>
      <c r="BL2463" s="20" t="s">
        <v>256</v>
      </c>
      <c r="BM2463" s="227" t="s">
        <v>2639</v>
      </c>
    </row>
    <row r="2464" s="13" customFormat="1">
      <c r="A2464" s="13"/>
      <c r="B2464" s="234"/>
      <c r="C2464" s="235"/>
      <c r="D2464" s="236" t="s">
        <v>161</v>
      </c>
      <c r="E2464" s="237" t="s">
        <v>21</v>
      </c>
      <c r="F2464" s="238" t="s">
        <v>2640</v>
      </c>
      <c r="G2464" s="235"/>
      <c r="H2464" s="237" t="s">
        <v>21</v>
      </c>
      <c r="I2464" s="239"/>
      <c r="J2464" s="235"/>
      <c r="K2464" s="235"/>
      <c r="L2464" s="240"/>
      <c r="M2464" s="241"/>
      <c r="N2464" s="242"/>
      <c r="O2464" s="242"/>
      <c r="P2464" s="242"/>
      <c r="Q2464" s="242"/>
      <c r="R2464" s="242"/>
      <c r="S2464" s="242"/>
      <c r="T2464" s="243"/>
      <c r="U2464" s="13"/>
      <c r="V2464" s="13"/>
      <c r="W2464" s="13"/>
      <c r="X2464" s="13"/>
      <c r="Y2464" s="13"/>
      <c r="Z2464" s="13"/>
      <c r="AA2464" s="13"/>
      <c r="AB2464" s="13"/>
      <c r="AC2464" s="13"/>
      <c r="AD2464" s="13"/>
      <c r="AE2464" s="13"/>
      <c r="AT2464" s="244" t="s">
        <v>161</v>
      </c>
      <c r="AU2464" s="244" t="s">
        <v>81</v>
      </c>
      <c r="AV2464" s="13" t="s">
        <v>77</v>
      </c>
      <c r="AW2464" s="13" t="s">
        <v>34</v>
      </c>
      <c r="AX2464" s="13" t="s">
        <v>73</v>
      </c>
      <c r="AY2464" s="244" t="s">
        <v>149</v>
      </c>
    </row>
    <row r="2465" s="14" customFormat="1">
      <c r="A2465" s="14"/>
      <c r="B2465" s="245"/>
      <c r="C2465" s="246"/>
      <c r="D2465" s="236" t="s">
        <v>161</v>
      </c>
      <c r="E2465" s="247" t="s">
        <v>21</v>
      </c>
      <c r="F2465" s="248" t="s">
        <v>77</v>
      </c>
      <c r="G2465" s="246"/>
      <c r="H2465" s="249">
        <v>1</v>
      </c>
      <c r="I2465" s="250"/>
      <c r="J2465" s="246"/>
      <c r="K2465" s="246"/>
      <c r="L2465" s="251"/>
      <c r="M2465" s="252"/>
      <c r="N2465" s="253"/>
      <c r="O2465" s="253"/>
      <c r="P2465" s="253"/>
      <c r="Q2465" s="253"/>
      <c r="R2465" s="253"/>
      <c r="S2465" s="253"/>
      <c r="T2465" s="254"/>
      <c r="U2465" s="14"/>
      <c r="V2465" s="14"/>
      <c r="W2465" s="14"/>
      <c r="X2465" s="14"/>
      <c r="Y2465" s="14"/>
      <c r="Z2465" s="14"/>
      <c r="AA2465" s="14"/>
      <c r="AB2465" s="14"/>
      <c r="AC2465" s="14"/>
      <c r="AD2465" s="14"/>
      <c r="AE2465" s="14"/>
      <c r="AT2465" s="255" t="s">
        <v>161</v>
      </c>
      <c r="AU2465" s="255" t="s">
        <v>81</v>
      </c>
      <c r="AV2465" s="14" t="s">
        <v>81</v>
      </c>
      <c r="AW2465" s="14" t="s">
        <v>34</v>
      </c>
      <c r="AX2465" s="14" t="s">
        <v>73</v>
      </c>
      <c r="AY2465" s="255" t="s">
        <v>149</v>
      </c>
    </row>
    <row r="2466" s="15" customFormat="1">
      <c r="A2466" s="15"/>
      <c r="B2466" s="256"/>
      <c r="C2466" s="257"/>
      <c r="D2466" s="236" t="s">
        <v>161</v>
      </c>
      <c r="E2466" s="258" t="s">
        <v>21</v>
      </c>
      <c r="F2466" s="259" t="s">
        <v>164</v>
      </c>
      <c r="G2466" s="257"/>
      <c r="H2466" s="260">
        <v>1</v>
      </c>
      <c r="I2466" s="261"/>
      <c r="J2466" s="257"/>
      <c r="K2466" s="257"/>
      <c r="L2466" s="262"/>
      <c r="M2466" s="263"/>
      <c r="N2466" s="264"/>
      <c r="O2466" s="264"/>
      <c r="P2466" s="264"/>
      <c r="Q2466" s="264"/>
      <c r="R2466" s="264"/>
      <c r="S2466" s="264"/>
      <c r="T2466" s="265"/>
      <c r="U2466" s="15"/>
      <c r="V2466" s="15"/>
      <c r="W2466" s="15"/>
      <c r="X2466" s="15"/>
      <c r="Y2466" s="15"/>
      <c r="Z2466" s="15"/>
      <c r="AA2466" s="15"/>
      <c r="AB2466" s="15"/>
      <c r="AC2466" s="15"/>
      <c r="AD2466" s="15"/>
      <c r="AE2466" s="15"/>
      <c r="AT2466" s="266" t="s">
        <v>161</v>
      </c>
      <c r="AU2466" s="266" t="s">
        <v>81</v>
      </c>
      <c r="AV2466" s="15" t="s">
        <v>157</v>
      </c>
      <c r="AW2466" s="15" t="s">
        <v>34</v>
      </c>
      <c r="AX2466" s="15" t="s">
        <v>77</v>
      </c>
      <c r="AY2466" s="266" t="s">
        <v>149</v>
      </c>
    </row>
    <row r="2467" s="2" customFormat="1" ht="37.8" customHeight="1">
      <c r="A2467" s="41"/>
      <c r="B2467" s="42"/>
      <c r="C2467" s="216" t="s">
        <v>2641</v>
      </c>
      <c r="D2467" s="216" t="s">
        <v>152</v>
      </c>
      <c r="E2467" s="217" t="s">
        <v>2642</v>
      </c>
      <c r="F2467" s="218" t="s">
        <v>2643</v>
      </c>
      <c r="G2467" s="219" t="s">
        <v>421</v>
      </c>
      <c r="H2467" s="220">
        <v>1</v>
      </c>
      <c r="I2467" s="221"/>
      <c r="J2467" s="222">
        <f>ROUND(I2467*H2467,2)</f>
        <v>0</v>
      </c>
      <c r="K2467" s="218" t="s">
        <v>21</v>
      </c>
      <c r="L2467" s="47"/>
      <c r="M2467" s="223" t="s">
        <v>21</v>
      </c>
      <c r="N2467" s="224" t="s">
        <v>44</v>
      </c>
      <c r="O2467" s="87"/>
      <c r="P2467" s="225">
        <f>O2467*H2467</f>
        <v>0</v>
      </c>
      <c r="Q2467" s="225">
        <v>0</v>
      </c>
      <c r="R2467" s="225">
        <f>Q2467*H2467</f>
        <v>0</v>
      </c>
      <c r="S2467" s="225">
        <v>0</v>
      </c>
      <c r="T2467" s="226">
        <f>S2467*H2467</f>
        <v>0</v>
      </c>
      <c r="U2467" s="41"/>
      <c r="V2467" s="41"/>
      <c r="W2467" s="41"/>
      <c r="X2467" s="41"/>
      <c r="Y2467" s="41"/>
      <c r="Z2467" s="41"/>
      <c r="AA2467" s="41"/>
      <c r="AB2467" s="41"/>
      <c r="AC2467" s="41"/>
      <c r="AD2467" s="41"/>
      <c r="AE2467" s="41"/>
      <c r="AR2467" s="227" t="s">
        <v>256</v>
      </c>
      <c r="AT2467" s="227" t="s">
        <v>152</v>
      </c>
      <c r="AU2467" s="227" t="s">
        <v>81</v>
      </c>
      <c r="AY2467" s="20" t="s">
        <v>149</v>
      </c>
      <c r="BE2467" s="228">
        <f>IF(N2467="základní",J2467,0)</f>
        <v>0</v>
      </c>
      <c r="BF2467" s="228">
        <f>IF(N2467="snížená",J2467,0)</f>
        <v>0</v>
      </c>
      <c r="BG2467" s="228">
        <f>IF(N2467="zákl. přenesená",J2467,0)</f>
        <v>0</v>
      </c>
      <c r="BH2467" s="228">
        <f>IF(N2467="sníž. přenesená",J2467,0)</f>
        <v>0</v>
      </c>
      <c r="BI2467" s="228">
        <f>IF(N2467="nulová",J2467,0)</f>
        <v>0</v>
      </c>
      <c r="BJ2467" s="20" t="s">
        <v>77</v>
      </c>
      <c r="BK2467" s="228">
        <f>ROUND(I2467*H2467,2)</f>
        <v>0</v>
      </c>
      <c r="BL2467" s="20" t="s">
        <v>256</v>
      </c>
      <c r="BM2467" s="227" t="s">
        <v>2644</v>
      </c>
    </row>
    <row r="2468" s="2" customFormat="1">
      <c r="A2468" s="41"/>
      <c r="B2468" s="42"/>
      <c r="C2468" s="43"/>
      <c r="D2468" s="236" t="s">
        <v>279</v>
      </c>
      <c r="E2468" s="43"/>
      <c r="F2468" s="288" t="s">
        <v>2645</v>
      </c>
      <c r="G2468" s="43"/>
      <c r="H2468" s="43"/>
      <c r="I2468" s="231"/>
      <c r="J2468" s="43"/>
      <c r="K2468" s="43"/>
      <c r="L2468" s="47"/>
      <c r="M2468" s="232"/>
      <c r="N2468" s="233"/>
      <c r="O2468" s="87"/>
      <c r="P2468" s="87"/>
      <c r="Q2468" s="87"/>
      <c r="R2468" s="87"/>
      <c r="S2468" s="87"/>
      <c r="T2468" s="88"/>
      <c r="U2468" s="41"/>
      <c r="V2468" s="41"/>
      <c r="W2468" s="41"/>
      <c r="X2468" s="41"/>
      <c r="Y2468" s="41"/>
      <c r="Z2468" s="41"/>
      <c r="AA2468" s="41"/>
      <c r="AB2468" s="41"/>
      <c r="AC2468" s="41"/>
      <c r="AD2468" s="41"/>
      <c r="AE2468" s="41"/>
      <c r="AT2468" s="20" t="s">
        <v>279</v>
      </c>
      <c r="AU2468" s="20" t="s">
        <v>81</v>
      </c>
    </row>
    <row r="2469" s="13" customFormat="1">
      <c r="A2469" s="13"/>
      <c r="B2469" s="234"/>
      <c r="C2469" s="235"/>
      <c r="D2469" s="236" t="s">
        <v>161</v>
      </c>
      <c r="E2469" s="237" t="s">
        <v>21</v>
      </c>
      <c r="F2469" s="238" t="s">
        <v>2646</v>
      </c>
      <c r="G2469" s="235"/>
      <c r="H2469" s="237" t="s">
        <v>21</v>
      </c>
      <c r="I2469" s="239"/>
      <c r="J2469" s="235"/>
      <c r="K2469" s="235"/>
      <c r="L2469" s="240"/>
      <c r="M2469" s="241"/>
      <c r="N2469" s="242"/>
      <c r="O2469" s="242"/>
      <c r="P2469" s="242"/>
      <c r="Q2469" s="242"/>
      <c r="R2469" s="242"/>
      <c r="S2469" s="242"/>
      <c r="T2469" s="243"/>
      <c r="U2469" s="13"/>
      <c r="V2469" s="13"/>
      <c r="W2469" s="13"/>
      <c r="X2469" s="13"/>
      <c r="Y2469" s="13"/>
      <c r="Z2469" s="13"/>
      <c r="AA2469" s="13"/>
      <c r="AB2469" s="13"/>
      <c r="AC2469" s="13"/>
      <c r="AD2469" s="13"/>
      <c r="AE2469" s="13"/>
      <c r="AT2469" s="244" t="s">
        <v>161</v>
      </c>
      <c r="AU2469" s="244" t="s">
        <v>81</v>
      </c>
      <c r="AV2469" s="13" t="s">
        <v>77</v>
      </c>
      <c r="AW2469" s="13" t="s">
        <v>34</v>
      </c>
      <c r="AX2469" s="13" t="s">
        <v>73</v>
      </c>
      <c r="AY2469" s="244" t="s">
        <v>149</v>
      </c>
    </row>
    <row r="2470" s="14" customFormat="1">
      <c r="A2470" s="14"/>
      <c r="B2470" s="245"/>
      <c r="C2470" s="246"/>
      <c r="D2470" s="236" t="s">
        <v>161</v>
      </c>
      <c r="E2470" s="247" t="s">
        <v>21</v>
      </c>
      <c r="F2470" s="248" t="s">
        <v>77</v>
      </c>
      <c r="G2470" s="246"/>
      <c r="H2470" s="249">
        <v>1</v>
      </c>
      <c r="I2470" s="250"/>
      <c r="J2470" s="246"/>
      <c r="K2470" s="246"/>
      <c r="L2470" s="251"/>
      <c r="M2470" s="252"/>
      <c r="N2470" s="253"/>
      <c r="O2470" s="253"/>
      <c r="P2470" s="253"/>
      <c r="Q2470" s="253"/>
      <c r="R2470" s="253"/>
      <c r="S2470" s="253"/>
      <c r="T2470" s="254"/>
      <c r="U2470" s="14"/>
      <c r="V2470" s="14"/>
      <c r="W2470" s="14"/>
      <c r="X2470" s="14"/>
      <c r="Y2470" s="14"/>
      <c r="Z2470" s="14"/>
      <c r="AA2470" s="14"/>
      <c r="AB2470" s="14"/>
      <c r="AC2470" s="14"/>
      <c r="AD2470" s="14"/>
      <c r="AE2470" s="14"/>
      <c r="AT2470" s="255" t="s">
        <v>161</v>
      </c>
      <c r="AU2470" s="255" t="s">
        <v>81</v>
      </c>
      <c r="AV2470" s="14" t="s">
        <v>81</v>
      </c>
      <c r="AW2470" s="14" t="s">
        <v>34</v>
      </c>
      <c r="AX2470" s="14" t="s">
        <v>73</v>
      </c>
      <c r="AY2470" s="255" t="s">
        <v>149</v>
      </c>
    </row>
    <row r="2471" s="15" customFormat="1">
      <c r="A2471" s="15"/>
      <c r="B2471" s="256"/>
      <c r="C2471" s="257"/>
      <c r="D2471" s="236" t="s">
        <v>161</v>
      </c>
      <c r="E2471" s="258" t="s">
        <v>21</v>
      </c>
      <c r="F2471" s="259" t="s">
        <v>164</v>
      </c>
      <c r="G2471" s="257"/>
      <c r="H2471" s="260">
        <v>1</v>
      </c>
      <c r="I2471" s="261"/>
      <c r="J2471" s="257"/>
      <c r="K2471" s="257"/>
      <c r="L2471" s="262"/>
      <c r="M2471" s="263"/>
      <c r="N2471" s="264"/>
      <c r="O2471" s="264"/>
      <c r="P2471" s="264"/>
      <c r="Q2471" s="264"/>
      <c r="R2471" s="264"/>
      <c r="S2471" s="264"/>
      <c r="T2471" s="265"/>
      <c r="U2471" s="15"/>
      <c r="V2471" s="15"/>
      <c r="W2471" s="15"/>
      <c r="X2471" s="15"/>
      <c r="Y2471" s="15"/>
      <c r="Z2471" s="15"/>
      <c r="AA2471" s="15"/>
      <c r="AB2471" s="15"/>
      <c r="AC2471" s="15"/>
      <c r="AD2471" s="15"/>
      <c r="AE2471" s="15"/>
      <c r="AT2471" s="266" t="s">
        <v>161</v>
      </c>
      <c r="AU2471" s="266" t="s">
        <v>81</v>
      </c>
      <c r="AV2471" s="15" t="s">
        <v>157</v>
      </c>
      <c r="AW2471" s="15" t="s">
        <v>34</v>
      </c>
      <c r="AX2471" s="15" t="s">
        <v>77</v>
      </c>
      <c r="AY2471" s="266" t="s">
        <v>149</v>
      </c>
    </row>
    <row r="2472" s="2" customFormat="1" ht="44.25" customHeight="1">
      <c r="A2472" s="41"/>
      <c r="B2472" s="42"/>
      <c r="C2472" s="216" t="s">
        <v>2647</v>
      </c>
      <c r="D2472" s="216" t="s">
        <v>152</v>
      </c>
      <c r="E2472" s="217" t="s">
        <v>2648</v>
      </c>
      <c r="F2472" s="218" t="s">
        <v>2649</v>
      </c>
      <c r="G2472" s="219" t="s">
        <v>174</v>
      </c>
      <c r="H2472" s="220">
        <v>8.3499999999999996</v>
      </c>
      <c r="I2472" s="221"/>
      <c r="J2472" s="222">
        <f>ROUND(I2472*H2472,2)</f>
        <v>0</v>
      </c>
      <c r="K2472" s="218" t="s">
        <v>21</v>
      </c>
      <c r="L2472" s="47"/>
      <c r="M2472" s="223" t="s">
        <v>21</v>
      </c>
      <c r="N2472" s="224" t="s">
        <v>44</v>
      </c>
      <c r="O2472" s="87"/>
      <c r="P2472" s="225">
        <f>O2472*H2472</f>
        <v>0</v>
      </c>
      <c r="Q2472" s="225">
        <v>0</v>
      </c>
      <c r="R2472" s="225">
        <f>Q2472*H2472</f>
        <v>0</v>
      </c>
      <c r="S2472" s="225">
        <v>0</v>
      </c>
      <c r="T2472" s="226">
        <f>S2472*H2472</f>
        <v>0</v>
      </c>
      <c r="U2472" s="41"/>
      <c r="V2472" s="41"/>
      <c r="W2472" s="41"/>
      <c r="X2472" s="41"/>
      <c r="Y2472" s="41"/>
      <c r="Z2472" s="41"/>
      <c r="AA2472" s="41"/>
      <c r="AB2472" s="41"/>
      <c r="AC2472" s="41"/>
      <c r="AD2472" s="41"/>
      <c r="AE2472" s="41"/>
      <c r="AR2472" s="227" t="s">
        <v>256</v>
      </c>
      <c r="AT2472" s="227" t="s">
        <v>152</v>
      </c>
      <c r="AU2472" s="227" t="s">
        <v>81</v>
      </c>
      <c r="AY2472" s="20" t="s">
        <v>149</v>
      </c>
      <c r="BE2472" s="228">
        <f>IF(N2472="základní",J2472,0)</f>
        <v>0</v>
      </c>
      <c r="BF2472" s="228">
        <f>IF(N2472="snížená",J2472,0)</f>
        <v>0</v>
      </c>
      <c r="BG2472" s="228">
        <f>IF(N2472="zákl. přenesená",J2472,0)</f>
        <v>0</v>
      </c>
      <c r="BH2472" s="228">
        <f>IF(N2472="sníž. přenesená",J2472,0)</f>
        <v>0</v>
      </c>
      <c r="BI2472" s="228">
        <f>IF(N2472="nulová",J2472,0)</f>
        <v>0</v>
      </c>
      <c r="BJ2472" s="20" t="s">
        <v>77</v>
      </c>
      <c r="BK2472" s="228">
        <f>ROUND(I2472*H2472,2)</f>
        <v>0</v>
      </c>
      <c r="BL2472" s="20" t="s">
        <v>256</v>
      </c>
      <c r="BM2472" s="227" t="s">
        <v>2650</v>
      </c>
    </row>
    <row r="2473" s="13" customFormat="1">
      <c r="A2473" s="13"/>
      <c r="B2473" s="234"/>
      <c r="C2473" s="235"/>
      <c r="D2473" s="236" t="s">
        <v>161</v>
      </c>
      <c r="E2473" s="237" t="s">
        <v>21</v>
      </c>
      <c r="F2473" s="238" t="s">
        <v>2651</v>
      </c>
      <c r="G2473" s="235"/>
      <c r="H2473" s="237" t="s">
        <v>21</v>
      </c>
      <c r="I2473" s="239"/>
      <c r="J2473" s="235"/>
      <c r="K2473" s="235"/>
      <c r="L2473" s="240"/>
      <c r="M2473" s="241"/>
      <c r="N2473" s="242"/>
      <c r="O2473" s="242"/>
      <c r="P2473" s="242"/>
      <c r="Q2473" s="242"/>
      <c r="R2473" s="242"/>
      <c r="S2473" s="242"/>
      <c r="T2473" s="243"/>
      <c r="U2473" s="13"/>
      <c r="V2473" s="13"/>
      <c r="W2473" s="13"/>
      <c r="X2473" s="13"/>
      <c r="Y2473" s="13"/>
      <c r="Z2473" s="13"/>
      <c r="AA2473" s="13"/>
      <c r="AB2473" s="13"/>
      <c r="AC2473" s="13"/>
      <c r="AD2473" s="13"/>
      <c r="AE2473" s="13"/>
      <c r="AT2473" s="244" t="s">
        <v>161</v>
      </c>
      <c r="AU2473" s="244" t="s">
        <v>81</v>
      </c>
      <c r="AV2473" s="13" t="s">
        <v>77</v>
      </c>
      <c r="AW2473" s="13" t="s">
        <v>34</v>
      </c>
      <c r="AX2473" s="13" t="s">
        <v>73</v>
      </c>
      <c r="AY2473" s="244" t="s">
        <v>149</v>
      </c>
    </row>
    <row r="2474" s="14" customFormat="1">
      <c r="A2474" s="14"/>
      <c r="B2474" s="245"/>
      <c r="C2474" s="246"/>
      <c r="D2474" s="236" t="s">
        <v>161</v>
      </c>
      <c r="E2474" s="247" t="s">
        <v>21</v>
      </c>
      <c r="F2474" s="248" t="s">
        <v>2652</v>
      </c>
      <c r="G2474" s="246"/>
      <c r="H2474" s="249">
        <v>8.3499999999999996</v>
      </c>
      <c r="I2474" s="250"/>
      <c r="J2474" s="246"/>
      <c r="K2474" s="246"/>
      <c r="L2474" s="251"/>
      <c r="M2474" s="252"/>
      <c r="N2474" s="253"/>
      <c r="O2474" s="253"/>
      <c r="P2474" s="253"/>
      <c r="Q2474" s="253"/>
      <c r="R2474" s="253"/>
      <c r="S2474" s="253"/>
      <c r="T2474" s="254"/>
      <c r="U2474" s="14"/>
      <c r="V2474" s="14"/>
      <c r="W2474" s="14"/>
      <c r="X2474" s="14"/>
      <c r="Y2474" s="14"/>
      <c r="Z2474" s="14"/>
      <c r="AA2474" s="14"/>
      <c r="AB2474" s="14"/>
      <c r="AC2474" s="14"/>
      <c r="AD2474" s="14"/>
      <c r="AE2474" s="14"/>
      <c r="AT2474" s="255" t="s">
        <v>161</v>
      </c>
      <c r="AU2474" s="255" t="s">
        <v>81</v>
      </c>
      <c r="AV2474" s="14" t="s">
        <v>81</v>
      </c>
      <c r="AW2474" s="14" t="s">
        <v>34</v>
      </c>
      <c r="AX2474" s="14" t="s">
        <v>73</v>
      </c>
      <c r="AY2474" s="255" t="s">
        <v>149</v>
      </c>
    </row>
    <row r="2475" s="15" customFormat="1">
      <c r="A2475" s="15"/>
      <c r="B2475" s="256"/>
      <c r="C2475" s="257"/>
      <c r="D2475" s="236" t="s">
        <v>161</v>
      </c>
      <c r="E2475" s="258" t="s">
        <v>21</v>
      </c>
      <c r="F2475" s="259" t="s">
        <v>164</v>
      </c>
      <c r="G2475" s="257"/>
      <c r="H2475" s="260">
        <v>8.3499999999999996</v>
      </c>
      <c r="I2475" s="261"/>
      <c r="J2475" s="257"/>
      <c r="K2475" s="257"/>
      <c r="L2475" s="262"/>
      <c r="M2475" s="263"/>
      <c r="N2475" s="264"/>
      <c r="O2475" s="264"/>
      <c r="P2475" s="264"/>
      <c r="Q2475" s="264"/>
      <c r="R2475" s="264"/>
      <c r="S2475" s="264"/>
      <c r="T2475" s="265"/>
      <c r="U2475" s="15"/>
      <c r="V2475" s="15"/>
      <c r="W2475" s="15"/>
      <c r="X2475" s="15"/>
      <c r="Y2475" s="15"/>
      <c r="Z2475" s="15"/>
      <c r="AA2475" s="15"/>
      <c r="AB2475" s="15"/>
      <c r="AC2475" s="15"/>
      <c r="AD2475" s="15"/>
      <c r="AE2475" s="15"/>
      <c r="AT2475" s="266" t="s">
        <v>161</v>
      </c>
      <c r="AU2475" s="266" t="s">
        <v>81</v>
      </c>
      <c r="AV2475" s="15" t="s">
        <v>157</v>
      </c>
      <c r="AW2475" s="15" t="s">
        <v>34</v>
      </c>
      <c r="AX2475" s="15" t="s">
        <v>77</v>
      </c>
      <c r="AY2475" s="266" t="s">
        <v>149</v>
      </c>
    </row>
    <row r="2476" s="2" customFormat="1" ht="24.15" customHeight="1">
      <c r="A2476" s="41"/>
      <c r="B2476" s="42"/>
      <c r="C2476" s="216" t="s">
        <v>2653</v>
      </c>
      <c r="D2476" s="216" t="s">
        <v>152</v>
      </c>
      <c r="E2476" s="217" t="s">
        <v>2654</v>
      </c>
      <c r="F2476" s="218" t="s">
        <v>2655</v>
      </c>
      <c r="G2476" s="219" t="s">
        <v>363</v>
      </c>
      <c r="H2476" s="220">
        <v>1</v>
      </c>
      <c r="I2476" s="221"/>
      <c r="J2476" s="222">
        <f>ROUND(I2476*H2476,2)</f>
        <v>0</v>
      </c>
      <c r="K2476" s="218" t="s">
        <v>21</v>
      </c>
      <c r="L2476" s="47"/>
      <c r="M2476" s="223" t="s">
        <v>21</v>
      </c>
      <c r="N2476" s="224" t="s">
        <v>44</v>
      </c>
      <c r="O2476" s="87"/>
      <c r="P2476" s="225">
        <f>O2476*H2476</f>
        <v>0</v>
      </c>
      <c r="Q2476" s="225">
        <v>0</v>
      </c>
      <c r="R2476" s="225">
        <f>Q2476*H2476</f>
        <v>0</v>
      </c>
      <c r="S2476" s="225">
        <v>0</v>
      </c>
      <c r="T2476" s="226">
        <f>S2476*H2476</f>
        <v>0</v>
      </c>
      <c r="U2476" s="41"/>
      <c r="V2476" s="41"/>
      <c r="W2476" s="41"/>
      <c r="X2476" s="41"/>
      <c r="Y2476" s="41"/>
      <c r="Z2476" s="41"/>
      <c r="AA2476" s="41"/>
      <c r="AB2476" s="41"/>
      <c r="AC2476" s="41"/>
      <c r="AD2476" s="41"/>
      <c r="AE2476" s="41"/>
      <c r="AR2476" s="227" t="s">
        <v>256</v>
      </c>
      <c r="AT2476" s="227" t="s">
        <v>152</v>
      </c>
      <c r="AU2476" s="227" t="s">
        <v>81</v>
      </c>
      <c r="AY2476" s="20" t="s">
        <v>149</v>
      </c>
      <c r="BE2476" s="228">
        <f>IF(N2476="základní",J2476,0)</f>
        <v>0</v>
      </c>
      <c r="BF2476" s="228">
        <f>IF(N2476="snížená",J2476,0)</f>
        <v>0</v>
      </c>
      <c r="BG2476" s="228">
        <f>IF(N2476="zákl. přenesená",J2476,0)</f>
        <v>0</v>
      </c>
      <c r="BH2476" s="228">
        <f>IF(N2476="sníž. přenesená",J2476,0)</f>
        <v>0</v>
      </c>
      <c r="BI2476" s="228">
        <f>IF(N2476="nulová",J2476,0)</f>
        <v>0</v>
      </c>
      <c r="BJ2476" s="20" t="s">
        <v>77</v>
      </c>
      <c r="BK2476" s="228">
        <f>ROUND(I2476*H2476,2)</f>
        <v>0</v>
      </c>
      <c r="BL2476" s="20" t="s">
        <v>256</v>
      </c>
      <c r="BM2476" s="227" t="s">
        <v>2656</v>
      </c>
    </row>
    <row r="2477" s="2" customFormat="1">
      <c r="A2477" s="41"/>
      <c r="B2477" s="42"/>
      <c r="C2477" s="43"/>
      <c r="D2477" s="236" t="s">
        <v>279</v>
      </c>
      <c r="E2477" s="43"/>
      <c r="F2477" s="288" t="s">
        <v>2657</v>
      </c>
      <c r="G2477" s="43"/>
      <c r="H2477" s="43"/>
      <c r="I2477" s="231"/>
      <c r="J2477" s="43"/>
      <c r="K2477" s="43"/>
      <c r="L2477" s="47"/>
      <c r="M2477" s="232"/>
      <c r="N2477" s="233"/>
      <c r="O2477" s="87"/>
      <c r="P2477" s="87"/>
      <c r="Q2477" s="87"/>
      <c r="R2477" s="87"/>
      <c r="S2477" s="87"/>
      <c r="T2477" s="88"/>
      <c r="U2477" s="41"/>
      <c r="V2477" s="41"/>
      <c r="W2477" s="41"/>
      <c r="X2477" s="41"/>
      <c r="Y2477" s="41"/>
      <c r="Z2477" s="41"/>
      <c r="AA2477" s="41"/>
      <c r="AB2477" s="41"/>
      <c r="AC2477" s="41"/>
      <c r="AD2477" s="41"/>
      <c r="AE2477" s="41"/>
      <c r="AT2477" s="20" t="s">
        <v>279</v>
      </c>
      <c r="AU2477" s="20" t="s">
        <v>81</v>
      </c>
    </row>
    <row r="2478" s="14" customFormat="1">
      <c r="A2478" s="14"/>
      <c r="B2478" s="245"/>
      <c r="C2478" s="246"/>
      <c r="D2478" s="236" t="s">
        <v>161</v>
      </c>
      <c r="E2478" s="247" t="s">
        <v>21</v>
      </c>
      <c r="F2478" s="248" t="s">
        <v>77</v>
      </c>
      <c r="G2478" s="246"/>
      <c r="H2478" s="249">
        <v>1</v>
      </c>
      <c r="I2478" s="250"/>
      <c r="J2478" s="246"/>
      <c r="K2478" s="246"/>
      <c r="L2478" s="251"/>
      <c r="M2478" s="252"/>
      <c r="N2478" s="253"/>
      <c r="O2478" s="253"/>
      <c r="P2478" s="253"/>
      <c r="Q2478" s="253"/>
      <c r="R2478" s="253"/>
      <c r="S2478" s="253"/>
      <c r="T2478" s="254"/>
      <c r="U2478" s="14"/>
      <c r="V2478" s="14"/>
      <c r="W2478" s="14"/>
      <c r="X2478" s="14"/>
      <c r="Y2478" s="14"/>
      <c r="Z2478" s="14"/>
      <c r="AA2478" s="14"/>
      <c r="AB2478" s="14"/>
      <c r="AC2478" s="14"/>
      <c r="AD2478" s="14"/>
      <c r="AE2478" s="14"/>
      <c r="AT2478" s="255" t="s">
        <v>161</v>
      </c>
      <c r="AU2478" s="255" t="s">
        <v>81</v>
      </c>
      <c r="AV2478" s="14" t="s">
        <v>81</v>
      </c>
      <c r="AW2478" s="14" t="s">
        <v>34</v>
      </c>
      <c r="AX2478" s="14" t="s">
        <v>73</v>
      </c>
      <c r="AY2478" s="255" t="s">
        <v>149</v>
      </c>
    </row>
    <row r="2479" s="15" customFormat="1">
      <c r="A2479" s="15"/>
      <c r="B2479" s="256"/>
      <c r="C2479" s="257"/>
      <c r="D2479" s="236" t="s">
        <v>161</v>
      </c>
      <c r="E2479" s="258" t="s">
        <v>21</v>
      </c>
      <c r="F2479" s="259" t="s">
        <v>164</v>
      </c>
      <c r="G2479" s="257"/>
      <c r="H2479" s="260">
        <v>1</v>
      </c>
      <c r="I2479" s="261"/>
      <c r="J2479" s="257"/>
      <c r="K2479" s="257"/>
      <c r="L2479" s="262"/>
      <c r="M2479" s="263"/>
      <c r="N2479" s="264"/>
      <c r="O2479" s="264"/>
      <c r="P2479" s="264"/>
      <c r="Q2479" s="264"/>
      <c r="R2479" s="264"/>
      <c r="S2479" s="264"/>
      <c r="T2479" s="265"/>
      <c r="U2479" s="15"/>
      <c r="V2479" s="15"/>
      <c r="W2479" s="15"/>
      <c r="X2479" s="15"/>
      <c r="Y2479" s="15"/>
      <c r="Z2479" s="15"/>
      <c r="AA2479" s="15"/>
      <c r="AB2479" s="15"/>
      <c r="AC2479" s="15"/>
      <c r="AD2479" s="15"/>
      <c r="AE2479" s="15"/>
      <c r="AT2479" s="266" t="s">
        <v>161</v>
      </c>
      <c r="AU2479" s="266" t="s">
        <v>81</v>
      </c>
      <c r="AV2479" s="15" t="s">
        <v>157</v>
      </c>
      <c r="AW2479" s="15" t="s">
        <v>34</v>
      </c>
      <c r="AX2479" s="15" t="s">
        <v>77</v>
      </c>
      <c r="AY2479" s="266" t="s">
        <v>149</v>
      </c>
    </row>
    <row r="2480" s="2" customFormat="1" ht="21.75" customHeight="1">
      <c r="A2480" s="41"/>
      <c r="B2480" s="42"/>
      <c r="C2480" s="216" t="s">
        <v>2658</v>
      </c>
      <c r="D2480" s="216" t="s">
        <v>152</v>
      </c>
      <c r="E2480" s="217" t="s">
        <v>2659</v>
      </c>
      <c r="F2480" s="218" t="s">
        <v>2660</v>
      </c>
      <c r="G2480" s="219" t="s">
        <v>421</v>
      </c>
      <c r="H2480" s="220">
        <v>1</v>
      </c>
      <c r="I2480" s="221"/>
      <c r="J2480" s="222">
        <f>ROUND(I2480*H2480,2)</f>
        <v>0</v>
      </c>
      <c r="K2480" s="218" t="s">
        <v>21</v>
      </c>
      <c r="L2480" s="47"/>
      <c r="M2480" s="223" t="s">
        <v>21</v>
      </c>
      <c r="N2480" s="224" t="s">
        <v>44</v>
      </c>
      <c r="O2480" s="87"/>
      <c r="P2480" s="225">
        <f>O2480*H2480</f>
        <v>0</v>
      </c>
      <c r="Q2480" s="225">
        <v>0</v>
      </c>
      <c r="R2480" s="225">
        <f>Q2480*H2480</f>
        <v>0</v>
      </c>
      <c r="S2480" s="225">
        <v>0</v>
      </c>
      <c r="T2480" s="226">
        <f>S2480*H2480</f>
        <v>0</v>
      </c>
      <c r="U2480" s="41"/>
      <c r="V2480" s="41"/>
      <c r="W2480" s="41"/>
      <c r="X2480" s="41"/>
      <c r="Y2480" s="41"/>
      <c r="Z2480" s="41"/>
      <c r="AA2480" s="41"/>
      <c r="AB2480" s="41"/>
      <c r="AC2480" s="41"/>
      <c r="AD2480" s="41"/>
      <c r="AE2480" s="41"/>
      <c r="AR2480" s="227" t="s">
        <v>256</v>
      </c>
      <c r="AT2480" s="227" t="s">
        <v>152</v>
      </c>
      <c r="AU2480" s="227" t="s">
        <v>81</v>
      </c>
      <c r="AY2480" s="20" t="s">
        <v>149</v>
      </c>
      <c r="BE2480" s="228">
        <f>IF(N2480="základní",J2480,0)</f>
        <v>0</v>
      </c>
      <c r="BF2480" s="228">
        <f>IF(N2480="snížená",J2480,0)</f>
        <v>0</v>
      </c>
      <c r="BG2480" s="228">
        <f>IF(N2480="zákl. přenesená",J2480,0)</f>
        <v>0</v>
      </c>
      <c r="BH2480" s="228">
        <f>IF(N2480="sníž. přenesená",J2480,0)</f>
        <v>0</v>
      </c>
      <c r="BI2480" s="228">
        <f>IF(N2480="nulová",J2480,0)</f>
        <v>0</v>
      </c>
      <c r="BJ2480" s="20" t="s">
        <v>77</v>
      </c>
      <c r="BK2480" s="228">
        <f>ROUND(I2480*H2480,2)</f>
        <v>0</v>
      </c>
      <c r="BL2480" s="20" t="s">
        <v>256</v>
      </c>
      <c r="BM2480" s="227" t="s">
        <v>2661</v>
      </c>
    </row>
    <row r="2481" s="2" customFormat="1">
      <c r="A2481" s="41"/>
      <c r="B2481" s="42"/>
      <c r="C2481" s="43"/>
      <c r="D2481" s="236" t="s">
        <v>279</v>
      </c>
      <c r="E2481" s="43"/>
      <c r="F2481" s="288" t="s">
        <v>2662</v>
      </c>
      <c r="G2481" s="43"/>
      <c r="H2481" s="43"/>
      <c r="I2481" s="231"/>
      <c r="J2481" s="43"/>
      <c r="K2481" s="43"/>
      <c r="L2481" s="47"/>
      <c r="M2481" s="232"/>
      <c r="N2481" s="233"/>
      <c r="O2481" s="87"/>
      <c r="P2481" s="87"/>
      <c r="Q2481" s="87"/>
      <c r="R2481" s="87"/>
      <c r="S2481" s="87"/>
      <c r="T2481" s="88"/>
      <c r="U2481" s="41"/>
      <c r="V2481" s="41"/>
      <c r="W2481" s="41"/>
      <c r="X2481" s="41"/>
      <c r="Y2481" s="41"/>
      <c r="Z2481" s="41"/>
      <c r="AA2481" s="41"/>
      <c r="AB2481" s="41"/>
      <c r="AC2481" s="41"/>
      <c r="AD2481" s="41"/>
      <c r="AE2481" s="41"/>
      <c r="AT2481" s="20" t="s">
        <v>279</v>
      </c>
      <c r="AU2481" s="20" t="s">
        <v>81</v>
      </c>
    </row>
    <row r="2482" s="14" customFormat="1">
      <c r="A2482" s="14"/>
      <c r="B2482" s="245"/>
      <c r="C2482" s="246"/>
      <c r="D2482" s="236" t="s">
        <v>161</v>
      </c>
      <c r="E2482" s="247" t="s">
        <v>21</v>
      </c>
      <c r="F2482" s="248" t="s">
        <v>77</v>
      </c>
      <c r="G2482" s="246"/>
      <c r="H2482" s="249">
        <v>1</v>
      </c>
      <c r="I2482" s="250"/>
      <c r="J2482" s="246"/>
      <c r="K2482" s="246"/>
      <c r="L2482" s="251"/>
      <c r="M2482" s="252"/>
      <c r="N2482" s="253"/>
      <c r="O2482" s="253"/>
      <c r="P2482" s="253"/>
      <c r="Q2482" s="253"/>
      <c r="R2482" s="253"/>
      <c r="S2482" s="253"/>
      <c r="T2482" s="254"/>
      <c r="U2482" s="14"/>
      <c r="V2482" s="14"/>
      <c r="W2482" s="14"/>
      <c r="X2482" s="14"/>
      <c r="Y2482" s="14"/>
      <c r="Z2482" s="14"/>
      <c r="AA2482" s="14"/>
      <c r="AB2482" s="14"/>
      <c r="AC2482" s="14"/>
      <c r="AD2482" s="14"/>
      <c r="AE2482" s="14"/>
      <c r="AT2482" s="255" t="s">
        <v>161</v>
      </c>
      <c r="AU2482" s="255" t="s">
        <v>81</v>
      </c>
      <c r="AV2482" s="14" t="s">
        <v>81</v>
      </c>
      <c r="AW2482" s="14" t="s">
        <v>34</v>
      </c>
      <c r="AX2482" s="14" t="s">
        <v>73</v>
      </c>
      <c r="AY2482" s="255" t="s">
        <v>149</v>
      </c>
    </row>
    <row r="2483" s="15" customFormat="1">
      <c r="A2483" s="15"/>
      <c r="B2483" s="256"/>
      <c r="C2483" s="257"/>
      <c r="D2483" s="236" t="s">
        <v>161</v>
      </c>
      <c r="E2483" s="258" t="s">
        <v>21</v>
      </c>
      <c r="F2483" s="259" t="s">
        <v>164</v>
      </c>
      <c r="G2483" s="257"/>
      <c r="H2483" s="260">
        <v>1</v>
      </c>
      <c r="I2483" s="261"/>
      <c r="J2483" s="257"/>
      <c r="K2483" s="257"/>
      <c r="L2483" s="262"/>
      <c r="M2483" s="263"/>
      <c r="N2483" s="264"/>
      <c r="O2483" s="264"/>
      <c r="P2483" s="264"/>
      <c r="Q2483" s="264"/>
      <c r="R2483" s="264"/>
      <c r="S2483" s="264"/>
      <c r="T2483" s="265"/>
      <c r="U2483" s="15"/>
      <c r="V2483" s="15"/>
      <c r="W2483" s="15"/>
      <c r="X2483" s="15"/>
      <c r="Y2483" s="15"/>
      <c r="Z2483" s="15"/>
      <c r="AA2483" s="15"/>
      <c r="AB2483" s="15"/>
      <c r="AC2483" s="15"/>
      <c r="AD2483" s="15"/>
      <c r="AE2483" s="15"/>
      <c r="AT2483" s="266" t="s">
        <v>161</v>
      </c>
      <c r="AU2483" s="266" t="s">
        <v>81</v>
      </c>
      <c r="AV2483" s="15" t="s">
        <v>157</v>
      </c>
      <c r="AW2483" s="15" t="s">
        <v>34</v>
      </c>
      <c r="AX2483" s="15" t="s">
        <v>77</v>
      </c>
      <c r="AY2483" s="266" t="s">
        <v>149</v>
      </c>
    </row>
    <row r="2484" s="2" customFormat="1" ht="37.8" customHeight="1">
      <c r="A2484" s="41"/>
      <c r="B2484" s="42"/>
      <c r="C2484" s="216" t="s">
        <v>2663</v>
      </c>
      <c r="D2484" s="216" t="s">
        <v>152</v>
      </c>
      <c r="E2484" s="217" t="s">
        <v>2664</v>
      </c>
      <c r="F2484" s="218" t="s">
        <v>2665</v>
      </c>
      <c r="G2484" s="219" t="s">
        <v>421</v>
      </c>
      <c r="H2484" s="220">
        <v>1</v>
      </c>
      <c r="I2484" s="221"/>
      <c r="J2484" s="222">
        <f>ROUND(I2484*H2484,2)</f>
        <v>0</v>
      </c>
      <c r="K2484" s="218" t="s">
        <v>21</v>
      </c>
      <c r="L2484" s="47"/>
      <c r="M2484" s="223" t="s">
        <v>21</v>
      </c>
      <c r="N2484" s="224" t="s">
        <v>44</v>
      </c>
      <c r="O2484" s="87"/>
      <c r="P2484" s="225">
        <f>O2484*H2484</f>
        <v>0</v>
      </c>
      <c r="Q2484" s="225">
        <v>0</v>
      </c>
      <c r="R2484" s="225">
        <f>Q2484*H2484</f>
        <v>0</v>
      </c>
      <c r="S2484" s="225">
        <v>0</v>
      </c>
      <c r="T2484" s="226">
        <f>S2484*H2484</f>
        <v>0</v>
      </c>
      <c r="U2484" s="41"/>
      <c r="V2484" s="41"/>
      <c r="W2484" s="41"/>
      <c r="X2484" s="41"/>
      <c r="Y2484" s="41"/>
      <c r="Z2484" s="41"/>
      <c r="AA2484" s="41"/>
      <c r="AB2484" s="41"/>
      <c r="AC2484" s="41"/>
      <c r="AD2484" s="41"/>
      <c r="AE2484" s="41"/>
      <c r="AR2484" s="227" t="s">
        <v>256</v>
      </c>
      <c r="AT2484" s="227" t="s">
        <v>152</v>
      </c>
      <c r="AU2484" s="227" t="s">
        <v>81</v>
      </c>
      <c r="AY2484" s="20" t="s">
        <v>149</v>
      </c>
      <c r="BE2484" s="228">
        <f>IF(N2484="základní",J2484,0)</f>
        <v>0</v>
      </c>
      <c r="BF2484" s="228">
        <f>IF(N2484="snížená",J2484,0)</f>
        <v>0</v>
      </c>
      <c r="BG2484" s="228">
        <f>IF(N2484="zákl. přenesená",J2484,0)</f>
        <v>0</v>
      </c>
      <c r="BH2484" s="228">
        <f>IF(N2484="sníž. přenesená",J2484,0)</f>
        <v>0</v>
      </c>
      <c r="BI2484" s="228">
        <f>IF(N2484="nulová",J2484,0)</f>
        <v>0</v>
      </c>
      <c r="BJ2484" s="20" t="s">
        <v>77</v>
      </c>
      <c r="BK2484" s="228">
        <f>ROUND(I2484*H2484,2)</f>
        <v>0</v>
      </c>
      <c r="BL2484" s="20" t="s">
        <v>256</v>
      </c>
      <c r="BM2484" s="227" t="s">
        <v>2666</v>
      </c>
    </row>
    <row r="2485" s="2" customFormat="1">
      <c r="A2485" s="41"/>
      <c r="B2485" s="42"/>
      <c r="C2485" s="43"/>
      <c r="D2485" s="236" t="s">
        <v>279</v>
      </c>
      <c r="E2485" s="43"/>
      <c r="F2485" s="288" t="s">
        <v>2662</v>
      </c>
      <c r="G2485" s="43"/>
      <c r="H2485" s="43"/>
      <c r="I2485" s="231"/>
      <c r="J2485" s="43"/>
      <c r="K2485" s="43"/>
      <c r="L2485" s="47"/>
      <c r="M2485" s="232"/>
      <c r="N2485" s="233"/>
      <c r="O2485" s="87"/>
      <c r="P2485" s="87"/>
      <c r="Q2485" s="87"/>
      <c r="R2485" s="87"/>
      <c r="S2485" s="87"/>
      <c r="T2485" s="88"/>
      <c r="U2485" s="41"/>
      <c r="V2485" s="41"/>
      <c r="W2485" s="41"/>
      <c r="X2485" s="41"/>
      <c r="Y2485" s="41"/>
      <c r="Z2485" s="41"/>
      <c r="AA2485" s="41"/>
      <c r="AB2485" s="41"/>
      <c r="AC2485" s="41"/>
      <c r="AD2485" s="41"/>
      <c r="AE2485" s="41"/>
      <c r="AT2485" s="20" t="s">
        <v>279</v>
      </c>
      <c r="AU2485" s="20" t="s">
        <v>81</v>
      </c>
    </row>
    <row r="2486" s="14" customFormat="1">
      <c r="A2486" s="14"/>
      <c r="B2486" s="245"/>
      <c r="C2486" s="246"/>
      <c r="D2486" s="236" t="s">
        <v>161</v>
      </c>
      <c r="E2486" s="247" t="s">
        <v>21</v>
      </c>
      <c r="F2486" s="248" t="s">
        <v>77</v>
      </c>
      <c r="G2486" s="246"/>
      <c r="H2486" s="249">
        <v>1</v>
      </c>
      <c r="I2486" s="250"/>
      <c r="J2486" s="246"/>
      <c r="K2486" s="246"/>
      <c r="L2486" s="251"/>
      <c r="M2486" s="252"/>
      <c r="N2486" s="253"/>
      <c r="O2486" s="253"/>
      <c r="P2486" s="253"/>
      <c r="Q2486" s="253"/>
      <c r="R2486" s="253"/>
      <c r="S2486" s="253"/>
      <c r="T2486" s="254"/>
      <c r="U2486" s="14"/>
      <c r="V2486" s="14"/>
      <c r="W2486" s="14"/>
      <c r="X2486" s="14"/>
      <c r="Y2486" s="14"/>
      <c r="Z2486" s="14"/>
      <c r="AA2486" s="14"/>
      <c r="AB2486" s="14"/>
      <c r="AC2486" s="14"/>
      <c r="AD2486" s="14"/>
      <c r="AE2486" s="14"/>
      <c r="AT2486" s="255" t="s">
        <v>161</v>
      </c>
      <c r="AU2486" s="255" t="s">
        <v>81</v>
      </c>
      <c r="AV2486" s="14" t="s">
        <v>81</v>
      </c>
      <c r="AW2486" s="14" t="s">
        <v>34</v>
      </c>
      <c r="AX2486" s="14" t="s">
        <v>73</v>
      </c>
      <c r="AY2486" s="255" t="s">
        <v>149</v>
      </c>
    </row>
    <row r="2487" s="15" customFormat="1">
      <c r="A2487" s="15"/>
      <c r="B2487" s="256"/>
      <c r="C2487" s="257"/>
      <c r="D2487" s="236" t="s">
        <v>161</v>
      </c>
      <c r="E2487" s="258" t="s">
        <v>21</v>
      </c>
      <c r="F2487" s="259" t="s">
        <v>164</v>
      </c>
      <c r="G2487" s="257"/>
      <c r="H2487" s="260">
        <v>1</v>
      </c>
      <c r="I2487" s="261"/>
      <c r="J2487" s="257"/>
      <c r="K2487" s="257"/>
      <c r="L2487" s="262"/>
      <c r="M2487" s="263"/>
      <c r="N2487" s="264"/>
      <c r="O2487" s="264"/>
      <c r="P2487" s="264"/>
      <c r="Q2487" s="264"/>
      <c r="R2487" s="264"/>
      <c r="S2487" s="264"/>
      <c r="T2487" s="265"/>
      <c r="U2487" s="15"/>
      <c r="V2487" s="15"/>
      <c r="W2487" s="15"/>
      <c r="X2487" s="15"/>
      <c r="Y2487" s="15"/>
      <c r="Z2487" s="15"/>
      <c r="AA2487" s="15"/>
      <c r="AB2487" s="15"/>
      <c r="AC2487" s="15"/>
      <c r="AD2487" s="15"/>
      <c r="AE2487" s="15"/>
      <c r="AT2487" s="266" t="s">
        <v>161</v>
      </c>
      <c r="AU2487" s="266" t="s">
        <v>81</v>
      </c>
      <c r="AV2487" s="15" t="s">
        <v>157</v>
      </c>
      <c r="AW2487" s="15" t="s">
        <v>34</v>
      </c>
      <c r="AX2487" s="15" t="s">
        <v>77</v>
      </c>
      <c r="AY2487" s="266" t="s">
        <v>149</v>
      </c>
    </row>
    <row r="2488" s="2" customFormat="1" ht="24.15" customHeight="1">
      <c r="A2488" s="41"/>
      <c r="B2488" s="42"/>
      <c r="C2488" s="216" t="s">
        <v>2667</v>
      </c>
      <c r="D2488" s="216" t="s">
        <v>152</v>
      </c>
      <c r="E2488" s="217" t="s">
        <v>2668</v>
      </c>
      <c r="F2488" s="218" t="s">
        <v>2669</v>
      </c>
      <c r="G2488" s="219" t="s">
        <v>363</v>
      </c>
      <c r="H2488" s="220">
        <v>30</v>
      </c>
      <c r="I2488" s="221"/>
      <c r="J2488" s="222">
        <f>ROUND(I2488*H2488,2)</f>
        <v>0</v>
      </c>
      <c r="K2488" s="218" t="s">
        <v>21</v>
      </c>
      <c r="L2488" s="47"/>
      <c r="M2488" s="223" t="s">
        <v>21</v>
      </c>
      <c r="N2488" s="224" t="s">
        <v>44</v>
      </c>
      <c r="O2488" s="87"/>
      <c r="P2488" s="225">
        <f>O2488*H2488</f>
        <v>0</v>
      </c>
      <c r="Q2488" s="225">
        <v>0</v>
      </c>
      <c r="R2488" s="225">
        <f>Q2488*H2488</f>
        <v>0</v>
      </c>
      <c r="S2488" s="225">
        <v>0</v>
      </c>
      <c r="T2488" s="226">
        <f>S2488*H2488</f>
        <v>0</v>
      </c>
      <c r="U2488" s="41"/>
      <c r="V2488" s="41"/>
      <c r="W2488" s="41"/>
      <c r="X2488" s="41"/>
      <c r="Y2488" s="41"/>
      <c r="Z2488" s="41"/>
      <c r="AA2488" s="41"/>
      <c r="AB2488" s="41"/>
      <c r="AC2488" s="41"/>
      <c r="AD2488" s="41"/>
      <c r="AE2488" s="41"/>
      <c r="AR2488" s="227" t="s">
        <v>256</v>
      </c>
      <c r="AT2488" s="227" t="s">
        <v>152</v>
      </c>
      <c r="AU2488" s="227" t="s">
        <v>81</v>
      </c>
      <c r="AY2488" s="20" t="s">
        <v>149</v>
      </c>
      <c r="BE2488" s="228">
        <f>IF(N2488="základní",J2488,0)</f>
        <v>0</v>
      </c>
      <c r="BF2488" s="228">
        <f>IF(N2488="snížená",J2488,0)</f>
        <v>0</v>
      </c>
      <c r="BG2488" s="228">
        <f>IF(N2488="zákl. přenesená",J2488,0)</f>
        <v>0</v>
      </c>
      <c r="BH2488" s="228">
        <f>IF(N2488="sníž. přenesená",J2488,0)</f>
        <v>0</v>
      </c>
      <c r="BI2488" s="228">
        <f>IF(N2488="nulová",J2488,0)</f>
        <v>0</v>
      </c>
      <c r="BJ2488" s="20" t="s">
        <v>77</v>
      </c>
      <c r="BK2488" s="228">
        <f>ROUND(I2488*H2488,2)</f>
        <v>0</v>
      </c>
      <c r="BL2488" s="20" t="s">
        <v>256</v>
      </c>
      <c r="BM2488" s="227" t="s">
        <v>2670</v>
      </c>
    </row>
    <row r="2489" s="14" customFormat="1">
      <c r="A2489" s="14"/>
      <c r="B2489" s="245"/>
      <c r="C2489" s="246"/>
      <c r="D2489" s="236" t="s">
        <v>161</v>
      </c>
      <c r="E2489" s="247" t="s">
        <v>21</v>
      </c>
      <c r="F2489" s="248" t="s">
        <v>2671</v>
      </c>
      <c r="G2489" s="246"/>
      <c r="H2489" s="249">
        <v>30</v>
      </c>
      <c r="I2489" s="250"/>
      <c r="J2489" s="246"/>
      <c r="K2489" s="246"/>
      <c r="L2489" s="251"/>
      <c r="M2489" s="252"/>
      <c r="N2489" s="253"/>
      <c r="O2489" s="253"/>
      <c r="P2489" s="253"/>
      <c r="Q2489" s="253"/>
      <c r="R2489" s="253"/>
      <c r="S2489" s="253"/>
      <c r="T2489" s="254"/>
      <c r="U2489" s="14"/>
      <c r="V2489" s="14"/>
      <c r="W2489" s="14"/>
      <c r="X2489" s="14"/>
      <c r="Y2489" s="14"/>
      <c r="Z2489" s="14"/>
      <c r="AA2489" s="14"/>
      <c r="AB2489" s="14"/>
      <c r="AC2489" s="14"/>
      <c r="AD2489" s="14"/>
      <c r="AE2489" s="14"/>
      <c r="AT2489" s="255" t="s">
        <v>161</v>
      </c>
      <c r="AU2489" s="255" t="s">
        <v>81</v>
      </c>
      <c r="AV2489" s="14" t="s">
        <v>81</v>
      </c>
      <c r="AW2489" s="14" t="s">
        <v>34</v>
      </c>
      <c r="AX2489" s="14" t="s">
        <v>73</v>
      </c>
      <c r="AY2489" s="255" t="s">
        <v>149</v>
      </c>
    </row>
    <row r="2490" s="15" customFormat="1">
      <c r="A2490" s="15"/>
      <c r="B2490" s="256"/>
      <c r="C2490" s="257"/>
      <c r="D2490" s="236" t="s">
        <v>161</v>
      </c>
      <c r="E2490" s="258" t="s">
        <v>21</v>
      </c>
      <c r="F2490" s="259" t="s">
        <v>164</v>
      </c>
      <c r="G2490" s="257"/>
      <c r="H2490" s="260">
        <v>30</v>
      </c>
      <c r="I2490" s="261"/>
      <c r="J2490" s="257"/>
      <c r="K2490" s="257"/>
      <c r="L2490" s="262"/>
      <c r="M2490" s="263"/>
      <c r="N2490" s="264"/>
      <c r="O2490" s="264"/>
      <c r="P2490" s="264"/>
      <c r="Q2490" s="264"/>
      <c r="R2490" s="264"/>
      <c r="S2490" s="264"/>
      <c r="T2490" s="265"/>
      <c r="U2490" s="15"/>
      <c r="V2490" s="15"/>
      <c r="W2490" s="15"/>
      <c r="X2490" s="15"/>
      <c r="Y2490" s="15"/>
      <c r="Z2490" s="15"/>
      <c r="AA2490" s="15"/>
      <c r="AB2490" s="15"/>
      <c r="AC2490" s="15"/>
      <c r="AD2490" s="15"/>
      <c r="AE2490" s="15"/>
      <c r="AT2490" s="266" t="s">
        <v>161</v>
      </c>
      <c r="AU2490" s="266" t="s">
        <v>81</v>
      </c>
      <c r="AV2490" s="15" t="s">
        <v>157</v>
      </c>
      <c r="AW2490" s="15" t="s">
        <v>34</v>
      </c>
      <c r="AX2490" s="15" t="s">
        <v>77</v>
      </c>
      <c r="AY2490" s="266" t="s">
        <v>149</v>
      </c>
    </row>
    <row r="2491" s="2" customFormat="1" ht="16.5" customHeight="1">
      <c r="A2491" s="41"/>
      <c r="B2491" s="42"/>
      <c r="C2491" s="216" t="s">
        <v>2672</v>
      </c>
      <c r="D2491" s="216" t="s">
        <v>152</v>
      </c>
      <c r="E2491" s="217" t="s">
        <v>2673</v>
      </c>
      <c r="F2491" s="218" t="s">
        <v>2674</v>
      </c>
      <c r="G2491" s="219" t="s">
        <v>174</v>
      </c>
      <c r="H2491" s="220">
        <v>4.2000000000000002</v>
      </c>
      <c r="I2491" s="221"/>
      <c r="J2491" s="222">
        <f>ROUND(I2491*H2491,2)</f>
        <v>0</v>
      </c>
      <c r="K2491" s="218" t="s">
        <v>156</v>
      </c>
      <c r="L2491" s="47"/>
      <c r="M2491" s="223" t="s">
        <v>21</v>
      </c>
      <c r="N2491" s="224" t="s">
        <v>44</v>
      </c>
      <c r="O2491" s="87"/>
      <c r="P2491" s="225">
        <f>O2491*H2491</f>
        <v>0</v>
      </c>
      <c r="Q2491" s="225">
        <v>0</v>
      </c>
      <c r="R2491" s="225">
        <f>Q2491*H2491</f>
        <v>0</v>
      </c>
      <c r="S2491" s="225">
        <v>0.0060000000000000001</v>
      </c>
      <c r="T2491" s="226">
        <f>S2491*H2491</f>
        <v>0.0252</v>
      </c>
      <c r="U2491" s="41"/>
      <c r="V2491" s="41"/>
      <c r="W2491" s="41"/>
      <c r="X2491" s="41"/>
      <c r="Y2491" s="41"/>
      <c r="Z2491" s="41"/>
      <c r="AA2491" s="41"/>
      <c r="AB2491" s="41"/>
      <c r="AC2491" s="41"/>
      <c r="AD2491" s="41"/>
      <c r="AE2491" s="41"/>
      <c r="AR2491" s="227" t="s">
        <v>256</v>
      </c>
      <c r="AT2491" s="227" t="s">
        <v>152</v>
      </c>
      <c r="AU2491" s="227" t="s">
        <v>81</v>
      </c>
      <c r="AY2491" s="20" t="s">
        <v>149</v>
      </c>
      <c r="BE2491" s="228">
        <f>IF(N2491="základní",J2491,0)</f>
        <v>0</v>
      </c>
      <c r="BF2491" s="228">
        <f>IF(N2491="snížená",J2491,0)</f>
        <v>0</v>
      </c>
      <c r="BG2491" s="228">
        <f>IF(N2491="zákl. přenesená",J2491,0)</f>
        <v>0</v>
      </c>
      <c r="BH2491" s="228">
        <f>IF(N2491="sníž. přenesená",J2491,0)</f>
        <v>0</v>
      </c>
      <c r="BI2491" s="228">
        <f>IF(N2491="nulová",J2491,0)</f>
        <v>0</v>
      </c>
      <c r="BJ2491" s="20" t="s">
        <v>77</v>
      </c>
      <c r="BK2491" s="228">
        <f>ROUND(I2491*H2491,2)</f>
        <v>0</v>
      </c>
      <c r="BL2491" s="20" t="s">
        <v>256</v>
      </c>
      <c r="BM2491" s="227" t="s">
        <v>2675</v>
      </c>
    </row>
    <row r="2492" s="2" customFormat="1">
      <c r="A2492" s="41"/>
      <c r="B2492" s="42"/>
      <c r="C2492" s="43"/>
      <c r="D2492" s="229" t="s">
        <v>159</v>
      </c>
      <c r="E2492" s="43"/>
      <c r="F2492" s="230" t="s">
        <v>2676</v>
      </c>
      <c r="G2492" s="43"/>
      <c r="H2492" s="43"/>
      <c r="I2492" s="231"/>
      <c r="J2492" s="43"/>
      <c r="K2492" s="43"/>
      <c r="L2492" s="47"/>
      <c r="M2492" s="232"/>
      <c r="N2492" s="233"/>
      <c r="O2492" s="87"/>
      <c r="P2492" s="87"/>
      <c r="Q2492" s="87"/>
      <c r="R2492" s="87"/>
      <c r="S2492" s="87"/>
      <c r="T2492" s="88"/>
      <c r="U2492" s="41"/>
      <c r="V2492" s="41"/>
      <c r="W2492" s="41"/>
      <c r="X2492" s="41"/>
      <c r="Y2492" s="41"/>
      <c r="Z2492" s="41"/>
      <c r="AA2492" s="41"/>
      <c r="AB2492" s="41"/>
      <c r="AC2492" s="41"/>
      <c r="AD2492" s="41"/>
      <c r="AE2492" s="41"/>
      <c r="AT2492" s="20" t="s">
        <v>159</v>
      </c>
      <c r="AU2492" s="20" t="s">
        <v>81</v>
      </c>
    </row>
    <row r="2493" s="13" customFormat="1">
      <c r="A2493" s="13"/>
      <c r="B2493" s="234"/>
      <c r="C2493" s="235"/>
      <c r="D2493" s="236" t="s">
        <v>161</v>
      </c>
      <c r="E2493" s="237" t="s">
        <v>21</v>
      </c>
      <c r="F2493" s="238" t="s">
        <v>2677</v>
      </c>
      <c r="G2493" s="235"/>
      <c r="H2493" s="237" t="s">
        <v>21</v>
      </c>
      <c r="I2493" s="239"/>
      <c r="J2493" s="235"/>
      <c r="K2493" s="235"/>
      <c r="L2493" s="240"/>
      <c r="M2493" s="241"/>
      <c r="N2493" s="242"/>
      <c r="O2493" s="242"/>
      <c r="P2493" s="242"/>
      <c r="Q2493" s="242"/>
      <c r="R2493" s="242"/>
      <c r="S2493" s="242"/>
      <c r="T2493" s="243"/>
      <c r="U2493" s="13"/>
      <c r="V2493" s="13"/>
      <c r="W2493" s="13"/>
      <c r="X2493" s="13"/>
      <c r="Y2493" s="13"/>
      <c r="Z2493" s="13"/>
      <c r="AA2493" s="13"/>
      <c r="AB2493" s="13"/>
      <c r="AC2493" s="13"/>
      <c r="AD2493" s="13"/>
      <c r="AE2493" s="13"/>
      <c r="AT2493" s="244" t="s">
        <v>161</v>
      </c>
      <c r="AU2493" s="244" t="s">
        <v>81</v>
      </c>
      <c r="AV2493" s="13" t="s">
        <v>77</v>
      </c>
      <c r="AW2493" s="13" t="s">
        <v>34</v>
      </c>
      <c r="AX2493" s="13" t="s">
        <v>73</v>
      </c>
      <c r="AY2493" s="244" t="s">
        <v>149</v>
      </c>
    </row>
    <row r="2494" s="14" customFormat="1">
      <c r="A2494" s="14"/>
      <c r="B2494" s="245"/>
      <c r="C2494" s="246"/>
      <c r="D2494" s="236" t="s">
        <v>161</v>
      </c>
      <c r="E2494" s="247" t="s">
        <v>21</v>
      </c>
      <c r="F2494" s="248" t="s">
        <v>2678</v>
      </c>
      <c r="G2494" s="246"/>
      <c r="H2494" s="249">
        <v>4.2000000000000002</v>
      </c>
      <c r="I2494" s="250"/>
      <c r="J2494" s="246"/>
      <c r="K2494" s="246"/>
      <c r="L2494" s="251"/>
      <c r="M2494" s="252"/>
      <c r="N2494" s="253"/>
      <c r="O2494" s="253"/>
      <c r="P2494" s="253"/>
      <c r="Q2494" s="253"/>
      <c r="R2494" s="253"/>
      <c r="S2494" s="253"/>
      <c r="T2494" s="254"/>
      <c r="U2494" s="14"/>
      <c r="V2494" s="14"/>
      <c r="W2494" s="14"/>
      <c r="X2494" s="14"/>
      <c r="Y2494" s="14"/>
      <c r="Z2494" s="14"/>
      <c r="AA2494" s="14"/>
      <c r="AB2494" s="14"/>
      <c r="AC2494" s="14"/>
      <c r="AD2494" s="14"/>
      <c r="AE2494" s="14"/>
      <c r="AT2494" s="255" t="s">
        <v>161</v>
      </c>
      <c r="AU2494" s="255" t="s">
        <v>81</v>
      </c>
      <c r="AV2494" s="14" t="s">
        <v>81</v>
      </c>
      <c r="AW2494" s="14" t="s">
        <v>34</v>
      </c>
      <c r="AX2494" s="14" t="s">
        <v>73</v>
      </c>
      <c r="AY2494" s="255" t="s">
        <v>149</v>
      </c>
    </row>
    <row r="2495" s="15" customFormat="1">
      <c r="A2495" s="15"/>
      <c r="B2495" s="256"/>
      <c r="C2495" s="257"/>
      <c r="D2495" s="236" t="s">
        <v>161</v>
      </c>
      <c r="E2495" s="258" t="s">
        <v>21</v>
      </c>
      <c r="F2495" s="259" t="s">
        <v>164</v>
      </c>
      <c r="G2495" s="257"/>
      <c r="H2495" s="260">
        <v>4.2000000000000002</v>
      </c>
      <c r="I2495" s="261"/>
      <c r="J2495" s="257"/>
      <c r="K2495" s="257"/>
      <c r="L2495" s="262"/>
      <c r="M2495" s="263"/>
      <c r="N2495" s="264"/>
      <c r="O2495" s="264"/>
      <c r="P2495" s="264"/>
      <c r="Q2495" s="264"/>
      <c r="R2495" s="264"/>
      <c r="S2495" s="264"/>
      <c r="T2495" s="265"/>
      <c r="U2495" s="15"/>
      <c r="V2495" s="15"/>
      <c r="W2495" s="15"/>
      <c r="X2495" s="15"/>
      <c r="Y2495" s="15"/>
      <c r="Z2495" s="15"/>
      <c r="AA2495" s="15"/>
      <c r="AB2495" s="15"/>
      <c r="AC2495" s="15"/>
      <c r="AD2495" s="15"/>
      <c r="AE2495" s="15"/>
      <c r="AT2495" s="266" t="s">
        <v>161</v>
      </c>
      <c r="AU2495" s="266" t="s">
        <v>81</v>
      </c>
      <c r="AV2495" s="15" t="s">
        <v>157</v>
      </c>
      <c r="AW2495" s="15" t="s">
        <v>34</v>
      </c>
      <c r="AX2495" s="15" t="s">
        <v>77</v>
      </c>
      <c r="AY2495" s="266" t="s">
        <v>149</v>
      </c>
    </row>
    <row r="2496" s="2" customFormat="1" ht="24.15" customHeight="1">
      <c r="A2496" s="41"/>
      <c r="B2496" s="42"/>
      <c r="C2496" s="216" t="s">
        <v>2679</v>
      </c>
      <c r="D2496" s="216" t="s">
        <v>152</v>
      </c>
      <c r="E2496" s="217" t="s">
        <v>2680</v>
      </c>
      <c r="F2496" s="218" t="s">
        <v>2681</v>
      </c>
      <c r="G2496" s="219" t="s">
        <v>363</v>
      </c>
      <c r="H2496" s="220">
        <v>1</v>
      </c>
      <c r="I2496" s="221"/>
      <c r="J2496" s="222">
        <f>ROUND(I2496*H2496,2)</f>
        <v>0</v>
      </c>
      <c r="K2496" s="218" t="s">
        <v>21</v>
      </c>
      <c r="L2496" s="47"/>
      <c r="M2496" s="223" t="s">
        <v>21</v>
      </c>
      <c r="N2496" s="224" t="s">
        <v>44</v>
      </c>
      <c r="O2496" s="87"/>
      <c r="P2496" s="225">
        <f>O2496*H2496</f>
        <v>0</v>
      </c>
      <c r="Q2496" s="225">
        <v>0</v>
      </c>
      <c r="R2496" s="225">
        <f>Q2496*H2496</f>
        <v>0</v>
      </c>
      <c r="S2496" s="225">
        <v>0</v>
      </c>
      <c r="T2496" s="226">
        <f>S2496*H2496</f>
        <v>0</v>
      </c>
      <c r="U2496" s="41"/>
      <c r="V2496" s="41"/>
      <c r="W2496" s="41"/>
      <c r="X2496" s="41"/>
      <c r="Y2496" s="41"/>
      <c r="Z2496" s="41"/>
      <c r="AA2496" s="41"/>
      <c r="AB2496" s="41"/>
      <c r="AC2496" s="41"/>
      <c r="AD2496" s="41"/>
      <c r="AE2496" s="41"/>
      <c r="AR2496" s="227" t="s">
        <v>256</v>
      </c>
      <c r="AT2496" s="227" t="s">
        <v>152</v>
      </c>
      <c r="AU2496" s="227" t="s">
        <v>81</v>
      </c>
      <c r="AY2496" s="20" t="s">
        <v>149</v>
      </c>
      <c r="BE2496" s="228">
        <f>IF(N2496="základní",J2496,0)</f>
        <v>0</v>
      </c>
      <c r="BF2496" s="228">
        <f>IF(N2496="snížená",J2496,0)</f>
        <v>0</v>
      </c>
      <c r="BG2496" s="228">
        <f>IF(N2496="zákl. přenesená",J2496,0)</f>
        <v>0</v>
      </c>
      <c r="BH2496" s="228">
        <f>IF(N2496="sníž. přenesená",J2496,0)</f>
        <v>0</v>
      </c>
      <c r="BI2496" s="228">
        <f>IF(N2496="nulová",J2496,0)</f>
        <v>0</v>
      </c>
      <c r="BJ2496" s="20" t="s">
        <v>77</v>
      </c>
      <c r="BK2496" s="228">
        <f>ROUND(I2496*H2496,2)</f>
        <v>0</v>
      </c>
      <c r="BL2496" s="20" t="s">
        <v>256</v>
      </c>
      <c r="BM2496" s="227" t="s">
        <v>2682</v>
      </c>
    </row>
    <row r="2497" s="14" customFormat="1">
      <c r="A2497" s="14"/>
      <c r="B2497" s="245"/>
      <c r="C2497" s="246"/>
      <c r="D2497" s="236" t="s">
        <v>161</v>
      </c>
      <c r="E2497" s="247" t="s">
        <v>21</v>
      </c>
      <c r="F2497" s="248" t="s">
        <v>77</v>
      </c>
      <c r="G2497" s="246"/>
      <c r="H2497" s="249">
        <v>1</v>
      </c>
      <c r="I2497" s="250"/>
      <c r="J2497" s="246"/>
      <c r="K2497" s="246"/>
      <c r="L2497" s="251"/>
      <c r="M2497" s="252"/>
      <c r="N2497" s="253"/>
      <c r="O2497" s="253"/>
      <c r="P2497" s="253"/>
      <c r="Q2497" s="253"/>
      <c r="R2497" s="253"/>
      <c r="S2497" s="253"/>
      <c r="T2497" s="254"/>
      <c r="U2497" s="14"/>
      <c r="V2497" s="14"/>
      <c r="W2497" s="14"/>
      <c r="X2497" s="14"/>
      <c r="Y2497" s="14"/>
      <c r="Z2497" s="14"/>
      <c r="AA2497" s="14"/>
      <c r="AB2497" s="14"/>
      <c r="AC2497" s="14"/>
      <c r="AD2497" s="14"/>
      <c r="AE2497" s="14"/>
      <c r="AT2497" s="255" t="s">
        <v>161</v>
      </c>
      <c r="AU2497" s="255" t="s">
        <v>81</v>
      </c>
      <c r="AV2497" s="14" t="s">
        <v>81</v>
      </c>
      <c r="AW2497" s="14" t="s">
        <v>34</v>
      </c>
      <c r="AX2497" s="14" t="s">
        <v>73</v>
      </c>
      <c r="AY2497" s="255" t="s">
        <v>149</v>
      </c>
    </row>
    <row r="2498" s="15" customFormat="1">
      <c r="A2498" s="15"/>
      <c r="B2498" s="256"/>
      <c r="C2498" s="257"/>
      <c r="D2498" s="236" t="s">
        <v>161</v>
      </c>
      <c r="E2498" s="258" t="s">
        <v>21</v>
      </c>
      <c r="F2498" s="259" t="s">
        <v>164</v>
      </c>
      <c r="G2498" s="257"/>
      <c r="H2498" s="260">
        <v>1</v>
      </c>
      <c r="I2498" s="261"/>
      <c r="J2498" s="257"/>
      <c r="K2498" s="257"/>
      <c r="L2498" s="262"/>
      <c r="M2498" s="263"/>
      <c r="N2498" s="264"/>
      <c r="O2498" s="264"/>
      <c r="P2498" s="264"/>
      <c r="Q2498" s="264"/>
      <c r="R2498" s="264"/>
      <c r="S2498" s="264"/>
      <c r="T2498" s="265"/>
      <c r="U2498" s="15"/>
      <c r="V2498" s="15"/>
      <c r="W2498" s="15"/>
      <c r="X2498" s="15"/>
      <c r="Y2498" s="15"/>
      <c r="Z2498" s="15"/>
      <c r="AA2498" s="15"/>
      <c r="AB2498" s="15"/>
      <c r="AC2498" s="15"/>
      <c r="AD2498" s="15"/>
      <c r="AE2498" s="15"/>
      <c r="AT2498" s="266" t="s">
        <v>161</v>
      </c>
      <c r="AU2498" s="266" t="s">
        <v>81</v>
      </c>
      <c r="AV2498" s="15" t="s">
        <v>157</v>
      </c>
      <c r="AW2498" s="15" t="s">
        <v>34</v>
      </c>
      <c r="AX2498" s="15" t="s">
        <v>77</v>
      </c>
      <c r="AY2498" s="266" t="s">
        <v>149</v>
      </c>
    </row>
    <row r="2499" s="2" customFormat="1" ht="44.25" customHeight="1">
      <c r="A2499" s="41"/>
      <c r="B2499" s="42"/>
      <c r="C2499" s="216" t="s">
        <v>2683</v>
      </c>
      <c r="D2499" s="216" t="s">
        <v>152</v>
      </c>
      <c r="E2499" s="217" t="s">
        <v>2684</v>
      </c>
      <c r="F2499" s="218" t="s">
        <v>2685</v>
      </c>
      <c r="G2499" s="219" t="s">
        <v>310</v>
      </c>
      <c r="H2499" s="220">
        <v>1.347</v>
      </c>
      <c r="I2499" s="221"/>
      <c r="J2499" s="222">
        <f>ROUND(I2499*H2499,2)</f>
        <v>0</v>
      </c>
      <c r="K2499" s="218" t="s">
        <v>21</v>
      </c>
      <c r="L2499" s="47"/>
      <c r="M2499" s="223" t="s">
        <v>21</v>
      </c>
      <c r="N2499" s="224" t="s">
        <v>44</v>
      </c>
      <c r="O2499" s="87"/>
      <c r="P2499" s="225">
        <f>O2499*H2499</f>
        <v>0</v>
      </c>
      <c r="Q2499" s="225">
        <v>0</v>
      </c>
      <c r="R2499" s="225">
        <f>Q2499*H2499</f>
        <v>0</v>
      </c>
      <c r="S2499" s="225">
        <v>0</v>
      </c>
      <c r="T2499" s="226">
        <f>S2499*H2499</f>
        <v>0</v>
      </c>
      <c r="U2499" s="41"/>
      <c r="V2499" s="41"/>
      <c r="W2499" s="41"/>
      <c r="X2499" s="41"/>
      <c r="Y2499" s="41"/>
      <c r="Z2499" s="41"/>
      <c r="AA2499" s="41"/>
      <c r="AB2499" s="41"/>
      <c r="AC2499" s="41"/>
      <c r="AD2499" s="41"/>
      <c r="AE2499" s="41"/>
      <c r="AR2499" s="227" t="s">
        <v>256</v>
      </c>
      <c r="AT2499" s="227" t="s">
        <v>152</v>
      </c>
      <c r="AU2499" s="227" t="s">
        <v>81</v>
      </c>
      <c r="AY2499" s="20" t="s">
        <v>149</v>
      </c>
      <c r="BE2499" s="228">
        <f>IF(N2499="základní",J2499,0)</f>
        <v>0</v>
      </c>
      <c r="BF2499" s="228">
        <f>IF(N2499="snížená",J2499,0)</f>
        <v>0</v>
      </c>
      <c r="BG2499" s="228">
        <f>IF(N2499="zákl. přenesená",J2499,0)</f>
        <v>0</v>
      </c>
      <c r="BH2499" s="228">
        <f>IF(N2499="sníž. přenesená",J2499,0)</f>
        <v>0</v>
      </c>
      <c r="BI2499" s="228">
        <f>IF(N2499="nulová",J2499,0)</f>
        <v>0</v>
      </c>
      <c r="BJ2499" s="20" t="s">
        <v>77</v>
      </c>
      <c r="BK2499" s="228">
        <f>ROUND(I2499*H2499,2)</f>
        <v>0</v>
      </c>
      <c r="BL2499" s="20" t="s">
        <v>256</v>
      </c>
      <c r="BM2499" s="227" t="s">
        <v>2686</v>
      </c>
    </row>
    <row r="2500" s="2" customFormat="1">
      <c r="A2500" s="41"/>
      <c r="B2500" s="42"/>
      <c r="C2500" s="43"/>
      <c r="D2500" s="236" t="s">
        <v>279</v>
      </c>
      <c r="E2500" s="43"/>
      <c r="F2500" s="288" t="s">
        <v>2687</v>
      </c>
      <c r="G2500" s="43"/>
      <c r="H2500" s="43"/>
      <c r="I2500" s="231"/>
      <c r="J2500" s="43"/>
      <c r="K2500" s="43"/>
      <c r="L2500" s="47"/>
      <c r="M2500" s="232"/>
      <c r="N2500" s="233"/>
      <c r="O2500" s="87"/>
      <c r="P2500" s="87"/>
      <c r="Q2500" s="87"/>
      <c r="R2500" s="87"/>
      <c r="S2500" s="87"/>
      <c r="T2500" s="88"/>
      <c r="U2500" s="41"/>
      <c r="V2500" s="41"/>
      <c r="W2500" s="41"/>
      <c r="X2500" s="41"/>
      <c r="Y2500" s="41"/>
      <c r="Z2500" s="41"/>
      <c r="AA2500" s="41"/>
      <c r="AB2500" s="41"/>
      <c r="AC2500" s="41"/>
      <c r="AD2500" s="41"/>
      <c r="AE2500" s="41"/>
      <c r="AT2500" s="20" t="s">
        <v>279</v>
      </c>
      <c r="AU2500" s="20" t="s">
        <v>81</v>
      </c>
    </row>
    <row r="2501" s="14" customFormat="1">
      <c r="A2501" s="14"/>
      <c r="B2501" s="245"/>
      <c r="C2501" s="246"/>
      <c r="D2501" s="236" t="s">
        <v>161</v>
      </c>
      <c r="E2501" s="247" t="s">
        <v>21</v>
      </c>
      <c r="F2501" s="248" t="s">
        <v>2688</v>
      </c>
      <c r="G2501" s="246"/>
      <c r="H2501" s="249">
        <v>1.347</v>
      </c>
      <c r="I2501" s="250"/>
      <c r="J2501" s="246"/>
      <c r="K2501" s="246"/>
      <c r="L2501" s="251"/>
      <c r="M2501" s="252"/>
      <c r="N2501" s="253"/>
      <c r="O2501" s="253"/>
      <c r="P2501" s="253"/>
      <c r="Q2501" s="253"/>
      <c r="R2501" s="253"/>
      <c r="S2501" s="253"/>
      <c r="T2501" s="254"/>
      <c r="U2501" s="14"/>
      <c r="V2501" s="14"/>
      <c r="W2501" s="14"/>
      <c r="X2501" s="14"/>
      <c r="Y2501" s="14"/>
      <c r="Z2501" s="14"/>
      <c r="AA2501" s="14"/>
      <c r="AB2501" s="14"/>
      <c r="AC2501" s="14"/>
      <c r="AD2501" s="14"/>
      <c r="AE2501" s="14"/>
      <c r="AT2501" s="255" t="s">
        <v>161</v>
      </c>
      <c r="AU2501" s="255" t="s">
        <v>81</v>
      </c>
      <c r="AV2501" s="14" t="s">
        <v>81</v>
      </c>
      <c r="AW2501" s="14" t="s">
        <v>34</v>
      </c>
      <c r="AX2501" s="14" t="s">
        <v>73</v>
      </c>
      <c r="AY2501" s="255" t="s">
        <v>149</v>
      </c>
    </row>
    <row r="2502" s="15" customFormat="1">
      <c r="A2502" s="15"/>
      <c r="B2502" s="256"/>
      <c r="C2502" s="257"/>
      <c r="D2502" s="236" t="s">
        <v>161</v>
      </c>
      <c r="E2502" s="258" t="s">
        <v>21</v>
      </c>
      <c r="F2502" s="259" t="s">
        <v>164</v>
      </c>
      <c r="G2502" s="257"/>
      <c r="H2502" s="260">
        <v>1.347</v>
      </c>
      <c r="I2502" s="261"/>
      <c r="J2502" s="257"/>
      <c r="K2502" s="257"/>
      <c r="L2502" s="262"/>
      <c r="M2502" s="263"/>
      <c r="N2502" s="264"/>
      <c r="O2502" s="264"/>
      <c r="P2502" s="264"/>
      <c r="Q2502" s="264"/>
      <c r="R2502" s="264"/>
      <c r="S2502" s="264"/>
      <c r="T2502" s="265"/>
      <c r="U2502" s="15"/>
      <c r="V2502" s="15"/>
      <c r="W2502" s="15"/>
      <c r="X2502" s="15"/>
      <c r="Y2502" s="15"/>
      <c r="Z2502" s="15"/>
      <c r="AA2502" s="15"/>
      <c r="AB2502" s="15"/>
      <c r="AC2502" s="15"/>
      <c r="AD2502" s="15"/>
      <c r="AE2502" s="15"/>
      <c r="AT2502" s="266" t="s">
        <v>161</v>
      </c>
      <c r="AU2502" s="266" t="s">
        <v>81</v>
      </c>
      <c r="AV2502" s="15" t="s">
        <v>157</v>
      </c>
      <c r="AW2502" s="15" t="s">
        <v>34</v>
      </c>
      <c r="AX2502" s="15" t="s">
        <v>77</v>
      </c>
      <c r="AY2502" s="266" t="s">
        <v>149</v>
      </c>
    </row>
    <row r="2503" s="2" customFormat="1" ht="33" customHeight="1">
      <c r="A2503" s="41"/>
      <c r="B2503" s="42"/>
      <c r="C2503" s="216" t="s">
        <v>2689</v>
      </c>
      <c r="D2503" s="216" t="s">
        <v>152</v>
      </c>
      <c r="E2503" s="217" t="s">
        <v>2690</v>
      </c>
      <c r="F2503" s="218" t="s">
        <v>2691</v>
      </c>
      <c r="G2503" s="219" t="s">
        <v>174</v>
      </c>
      <c r="H2503" s="220">
        <v>8</v>
      </c>
      <c r="I2503" s="221"/>
      <c r="J2503" s="222">
        <f>ROUND(I2503*H2503,2)</f>
        <v>0</v>
      </c>
      <c r="K2503" s="218" t="s">
        <v>156</v>
      </c>
      <c r="L2503" s="47"/>
      <c r="M2503" s="223" t="s">
        <v>21</v>
      </c>
      <c r="N2503" s="224" t="s">
        <v>44</v>
      </c>
      <c r="O2503" s="87"/>
      <c r="P2503" s="225">
        <f>O2503*H2503</f>
        <v>0</v>
      </c>
      <c r="Q2503" s="225">
        <v>0</v>
      </c>
      <c r="R2503" s="225">
        <f>Q2503*H2503</f>
        <v>0</v>
      </c>
      <c r="S2503" s="225">
        <v>0</v>
      </c>
      <c r="T2503" s="226">
        <f>S2503*H2503</f>
        <v>0</v>
      </c>
      <c r="U2503" s="41"/>
      <c r="V2503" s="41"/>
      <c r="W2503" s="41"/>
      <c r="X2503" s="41"/>
      <c r="Y2503" s="41"/>
      <c r="Z2503" s="41"/>
      <c r="AA2503" s="41"/>
      <c r="AB2503" s="41"/>
      <c r="AC2503" s="41"/>
      <c r="AD2503" s="41"/>
      <c r="AE2503" s="41"/>
      <c r="AR2503" s="227" t="s">
        <v>256</v>
      </c>
      <c r="AT2503" s="227" t="s">
        <v>152</v>
      </c>
      <c r="AU2503" s="227" t="s">
        <v>81</v>
      </c>
      <c r="AY2503" s="20" t="s">
        <v>149</v>
      </c>
      <c r="BE2503" s="228">
        <f>IF(N2503="základní",J2503,0)</f>
        <v>0</v>
      </c>
      <c r="BF2503" s="228">
        <f>IF(N2503="snížená",J2503,0)</f>
        <v>0</v>
      </c>
      <c r="BG2503" s="228">
        <f>IF(N2503="zákl. přenesená",J2503,0)</f>
        <v>0</v>
      </c>
      <c r="BH2503" s="228">
        <f>IF(N2503="sníž. přenesená",J2503,0)</f>
        <v>0</v>
      </c>
      <c r="BI2503" s="228">
        <f>IF(N2503="nulová",J2503,0)</f>
        <v>0</v>
      </c>
      <c r="BJ2503" s="20" t="s">
        <v>77</v>
      </c>
      <c r="BK2503" s="228">
        <f>ROUND(I2503*H2503,2)</f>
        <v>0</v>
      </c>
      <c r="BL2503" s="20" t="s">
        <v>256</v>
      </c>
      <c r="BM2503" s="227" t="s">
        <v>2692</v>
      </c>
    </row>
    <row r="2504" s="2" customFormat="1">
      <c r="A2504" s="41"/>
      <c r="B2504" s="42"/>
      <c r="C2504" s="43"/>
      <c r="D2504" s="229" t="s">
        <v>159</v>
      </c>
      <c r="E2504" s="43"/>
      <c r="F2504" s="230" t="s">
        <v>2693</v>
      </c>
      <c r="G2504" s="43"/>
      <c r="H2504" s="43"/>
      <c r="I2504" s="231"/>
      <c r="J2504" s="43"/>
      <c r="K2504" s="43"/>
      <c r="L2504" s="47"/>
      <c r="M2504" s="232"/>
      <c r="N2504" s="233"/>
      <c r="O2504" s="87"/>
      <c r="P2504" s="87"/>
      <c r="Q2504" s="87"/>
      <c r="R2504" s="87"/>
      <c r="S2504" s="87"/>
      <c r="T2504" s="88"/>
      <c r="U2504" s="41"/>
      <c r="V2504" s="41"/>
      <c r="W2504" s="41"/>
      <c r="X2504" s="41"/>
      <c r="Y2504" s="41"/>
      <c r="Z2504" s="41"/>
      <c r="AA2504" s="41"/>
      <c r="AB2504" s="41"/>
      <c r="AC2504" s="41"/>
      <c r="AD2504" s="41"/>
      <c r="AE2504" s="41"/>
      <c r="AT2504" s="20" t="s">
        <v>159</v>
      </c>
      <c r="AU2504" s="20" t="s">
        <v>81</v>
      </c>
    </row>
    <row r="2505" s="13" customFormat="1">
      <c r="A2505" s="13"/>
      <c r="B2505" s="234"/>
      <c r="C2505" s="235"/>
      <c r="D2505" s="236" t="s">
        <v>161</v>
      </c>
      <c r="E2505" s="237" t="s">
        <v>21</v>
      </c>
      <c r="F2505" s="238" t="s">
        <v>1327</v>
      </c>
      <c r="G2505" s="235"/>
      <c r="H2505" s="237" t="s">
        <v>21</v>
      </c>
      <c r="I2505" s="239"/>
      <c r="J2505" s="235"/>
      <c r="K2505" s="235"/>
      <c r="L2505" s="240"/>
      <c r="M2505" s="241"/>
      <c r="N2505" s="242"/>
      <c r="O2505" s="242"/>
      <c r="P2505" s="242"/>
      <c r="Q2505" s="242"/>
      <c r="R2505" s="242"/>
      <c r="S2505" s="242"/>
      <c r="T2505" s="243"/>
      <c r="U2505" s="13"/>
      <c r="V2505" s="13"/>
      <c r="W2505" s="13"/>
      <c r="X2505" s="13"/>
      <c r="Y2505" s="13"/>
      <c r="Z2505" s="13"/>
      <c r="AA2505" s="13"/>
      <c r="AB2505" s="13"/>
      <c r="AC2505" s="13"/>
      <c r="AD2505" s="13"/>
      <c r="AE2505" s="13"/>
      <c r="AT2505" s="244" t="s">
        <v>161</v>
      </c>
      <c r="AU2505" s="244" t="s">
        <v>81</v>
      </c>
      <c r="AV2505" s="13" t="s">
        <v>77</v>
      </c>
      <c r="AW2505" s="13" t="s">
        <v>34</v>
      </c>
      <c r="AX2505" s="13" t="s">
        <v>73</v>
      </c>
      <c r="AY2505" s="244" t="s">
        <v>149</v>
      </c>
    </row>
    <row r="2506" s="14" customFormat="1">
      <c r="A2506" s="14"/>
      <c r="B2506" s="245"/>
      <c r="C2506" s="246"/>
      <c r="D2506" s="236" t="s">
        <v>161</v>
      </c>
      <c r="E2506" s="247" t="s">
        <v>21</v>
      </c>
      <c r="F2506" s="248" t="s">
        <v>1328</v>
      </c>
      <c r="G2506" s="246"/>
      <c r="H2506" s="249">
        <v>8</v>
      </c>
      <c r="I2506" s="250"/>
      <c r="J2506" s="246"/>
      <c r="K2506" s="246"/>
      <c r="L2506" s="251"/>
      <c r="M2506" s="252"/>
      <c r="N2506" s="253"/>
      <c r="O2506" s="253"/>
      <c r="P2506" s="253"/>
      <c r="Q2506" s="253"/>
      <c r="R2506" s="253"/>
      <c r="S2506" s="253"/>
      <c r="T2506" s="254"/>
      <c r="U2506" s="14"/>
      <c r="V2506" s="14"/>
      <c r="W2506" s="14"/>
      <c r="X2506" s="14"/>
      <c r="Y2506" s="14"/>
      <c r="Z2506" s="14"/>
      <c r="AA2506" s="14"/>
      <c r="AB2506" s="14"/>
      <c r="AC2506" s="14"/>
      <c r="AD2506" s="14"/>
      <c r="AE2506" s="14"/>
      <c r="AT2506" s="255" t="s">
        <v>161</v>
      </c>
      <c r="AU2506" s="255" t="s">
        <v>81</v>
      </c>
      <c r="AV2506" s="14" t="s">
        <v>81</v>
      </c>
      <c r="AW2506" s="14" t="s">
        <v>34</v>
      </c>
      <c r="AX2506" s="14" t="s">
        <v>73</v>
      </c>
      <c r="AY2506" s="255" t="s">
        <v>149</v>
      </c>
    </row>
    <row r="2507" s="15" customFormat="1">
      <c r="A2507" s="15"/>
      <c r="B2507" s="256"/>
      <c r="C2507" s="257"/>
      <c r="D2507" s="236" t="s">
        <v>161</v>
      </c>
      <c r="E2507" s="258" t="s">
        <v>21</v>
      </c>
      <c r="F2507" s="259" t="s">
        <v>164</v>
      </c>
      <c r="G2507" s="257"/>
      <c r="H2507" s="260">
        <v>8</v>
      </c>
      <c r="I2507" s="261"/>
      <c r="J2507" s="257"/>
      <c r="K2507" s="257"/>
      <c r="L2507" s="262"/>
      <c r="M2507" s="263"/>
      <c r="N2507" s="264"/>
      <c r="O2507" s="264"/>
      <c r="P2507" s="264"/>
      <c r="Q2507" s="264"/>
      <c r="R2507" s="264"/>
      <c r="S2507" s="264"/>
      <c r="T2507" s="265"/>
      <c r="U2507" s="15"/>
      <c r="V2507" s="15"/>
      <c r="W2507" s="15"/>
      <c r="X2507" s="15"/>
      <c r="Y2507" s="15"/>
      <c r="Z2507" s="15"/>
      <c r="AA2507" s="15"/>
      <c r="AB2507" s="15"/>
      <c r="AC2507" s="15"/>
      <c r="AD2507" s="15"/>
      <c r="AE2507" s="15"/>
      <c r="AT2507" s="266" t="s">
        <v>161</v>
      </c>
      <c r="AU2507" s="266" t="s">
        <v>81</v>
      </c>
      <c r="AV2507" s="15" t="s">
        <v>157</v>
      </c>
      <c r="AW2507" s="15" t="s">
        <v>34</v>
      </c>
      <c r="AX2507" s="15" t="s">
        <v>77</v>
      </c>
      <c r="AY2507" s="266" t="s">
        <v>149</v>
      </c>
    </row>
    <row r="2508" s="2" customFormat="1" ht="21.75" customHeight="1">
      <c r="A2508" s="41"/>
      <c r="B2508" s="42"/>
      <c r="C2508" s="278" t="s">
        <v>2694</v>
      </c>
      <c r="D2508" s="278" t="s">
        <v>229</v>
      </c>
      <c r="E2508" s="279" t="s">
        <v>2695</v>
      </c>
      <c r="F2508" s="280" t="s">
        <v>2696</v>
      </c>
      <c r="G2508" s="281" t="s">
        <v>174</v>
      </c>
      <c r="H2508" s="282">
        <v>8.8000000000000007</v>
      </c>
      <c r="I2508" s="283"/>
      <c r="J2508" s="284">
        <f>ROUND(I2508*H2508,2)</f>
        <v>0</v>
      </c>
      <c r="K2508" s="280" t="s">
        <v>156</v>
      </c>
      <c r="L2508" s="285"/>
      <c r="M2508" s="286" t="s">
        <v>21</v>
      </c>
      <c r="N2508" s="287" t="s">
        <v>44</v>
      </c>
      <c r="O2508" s="87"/>
      <c r="P2508" s="225">
        <f>O2508*H2508</f>
        <v>0</v>
      </c>
      <c r="Q2508" s="225">
        <v>0.00020000000000000001</v>
      </c>
      <c r="R2508" s="225">
        <f>Q2508*H2508</f>
        <v>0.0017600000000000003</v>
      </c>
      <c r="S2508" s="225">
        <v>0</v>
      </c>
      <c r="T2508" s="226">
        <f>S2508*H2508</f>
        <v>0</v>
      </c>
      <c r="U2508" s="41"/>
      <c r="V2508" s="41"/>
      <c r="W2508" s="41"/>
      <c r="X2508" s="41"/>
      <c r="Y2508" s="41"/>
      <c r="Z2508" s="41"/>
      <c r="AA2508" s="41"/>
      <c r="AB2508" s="41"/>
      <c r="AC2508" s="41"/>
      <c r="AD2508" s="41"/>
      <c r="AE2508" s="41"/>
      <c r="AR2508" s="227" t="s">
        <v>328</v>
      </c>
      <c r="AT2508" s="227" t="s">
        <v>229</v>
      </c>
      <c r="AU2508" s="227" t="s">
        <v>81</v>
      </c>
      <c r="AY2508" s="20" t="s">
        <v>149</v>
      </c>
      <c r="BE2508" s="228">
        <f>IF(N2508="základní",J2508,0)</f>
        <v>0</v>
      </c>
      <c r="BF2508" s="228">
        <f>IF(N2508="snížená",J2508,0)</f>
        <v>0</v>
      </c>
      <c r="BG2508" s="228">
        <f>IF(N2508="zákl. přenesená",J2508,0)</f>
        <v>0</v>
      </c>
      <c r="BH2508" s="228">
        <f>IF(N2508="sníž. přenesená",J2508,0)</f>
        <v>0</v>
      </c>
      <c r="BI2508" s="228">
        <f>IF(N2508="nulová",J2508,0)</f>
        <v>0</v>
      </c>
      <c r="BJ2508" s="20" t="s">
        <v>77</v>
      </c>
      <c r="BK2508" s="228">
        <f>ROUND(I2508*H2508,2)</f>
        <v>0</v>
      </c>
      <c r="BL2508" s="20" t="s">
        <v>256</v>
      </c>
      <c r="BM2508" s="227" t="s">
        <v>2697</v>
      </c>
    </row>
    <row r="2509" s="14" customFormat="1">
      <c r="A2509" s="14"/>
      <c r="B2509" s="245"/>
      <c r="C2509" s="246"/>
      <c r="D2509" s="236" t="s">
        <v>161</v>
      </c>
      <c r="E2509" s="246"/>
      <c r="F2509" s="248" t="s">
        <v>2698</v>
      </c>
      <c r="G2509" s="246"/>
      <c r="H2509" s="249">
        <v>8.8000000000000007</v>
      </c>
      <c r="I2509" s="250"/>
      <c r="J2509" s="246"/>
      <c r="K2509" s="246"/>
      <c r="L2509" s="251"/>
      <c r="M2509" s="252"/>
      <c r="N2509" s="253"/>
      <c r="O2509" s="253"/>
      <c r="P2509" s="253"/>
      <c r="Q2509" s="253"/>
      <c r="R2509" s="253"/>
      <c r="S2509" s="253"/>
      <c r="T2509" s="254"/>
      <c r="U2509" s="14"/>
      <c r="V2509" s="14"/>
      <c r="W2509" s="14"/>
      <c r="X2509" s="14"/>
      <c r="Y2509" s="14"/>
      <c r="Z2509" s="14"/>
      <c r="AA2509" s="14"/>
      <c r="AB2509" s="14"/>
      <c r="AC2509" s="14"/>
      <c r="AD2509" s="14"/>
      <c r="AE2509" s="14"/>
      <c r="AT2509" s="255" t="s">
        <v>161</v>
      </c>
      <c r="AU2509" s="255" t="s">
        <v>81</v>
      </c>
      <c r="AV2509" s="14" t="s">
        <v>81</v>
      </c>
      <c r="AW2509" s="14" t="s">
        <v>4</v>
      </c>
      <c r="AX2509" s="14" t="s">
        <v>77</v>
      </c>
      <c r="AY2509" s="255" t="s">
        <v>149</v>
      </c>
    </row>
    <row r="2510" s="2" customFormat="1" ht="24.15" customHeight="1">
      <c r="A2510" s="41"/>
      <c r="B2510" s="42"/>
      <c r="C2510" s="216" t="s">
        <v>2699</v>
      </c>
      <c r="D2510" s="216" t="s">
        <v>152</v>
      </c>
      <c r="E2510" s="217" t="s">
        <v>2700</v>
      </c>
      <c r="F2510" s="218" t="s">
        <v>2701</v>
      </c>
      <c r="G2510" s="219" t="s">
        <v>155</v>
      </c>
      <c r="H2510" s="220">
        <v>3.96</v>
      </c>
      <c r="I2510" s="221"/>
      <c r="J2510" s="222">
        <f>ROUND(I2510*H2510,2)</f>
        <v>0</v>
      </c>
      <c r="K2510" s="218" t="s">
        <v>156</v>
      </c>
      <c r="L2510" s="47"/>
      <c r="M2510" s="223" t="s">
        <v>21</v>
      </c>
      <c r="N2510" s="224" t="s">
        <v>44</v>
      </c>
      <c r="O2510" s="87"/>
      <c r="P2510" s="225">
        <f>O2510*H2510</f>
        <v>0</v>
      </c>
      <c r="Q2510" s="225">
        <v>0</v>
      </c>
      <c r="R2510" s="225">
        <f>Q2510*H2510</f>
        <v>0</v>
      </c>
      <c r="S2510" s="225">
        <v>0</v>
      </c>
      <c r="T2510" s="226">
        <f>S2510*H2510</f>
        <v>0</v>
      </c>
      <c r="U2510" s="41"/>
      <c r="V2510" s="41"/>
      <c r="W2510" s="41"/>
      <c r="X2510" s="41"/>
      <c r="Y2510" s="41"/>
      <c r="Z2510" s="41"/>
      <c r="AA2510" s="41"/>
      <c r="AB2510" s="41"/>
      <c r="AC2510" s="41"/>
      <c r="AD2510" s="41"/>
      <c r="AE2510" s="41"/>
      <c r="AR2510" s="227" t="s">
        <v>256</v>
      </c>
      <c r="AT2510" s="227" t="s">
        <v>152</v>
      </c>
      <c r="AU2510" s="227" t="s">
        <v>81</v>
      </c>
      <c r="AY2510" s="20" t="s">
        <v>149</v>
      </c>
      <c r="BE2510" s="228">
        <f>IF(N2510="základní",J2510,0)</f>
        <v>0</v>
      </c>
      <c r="BF2510" s="228">
        <f>IF(N2510="snížená",J2510,0)</f>
        <v>0</v>
      </c>
      <c r="BG2510" s="228">
        <f>IF(N2510="zákl. přenesená",J2510,0)</f>
        <v>0</v>
      </c>
      <c r="BH2510" s="228">
        <f>IF(N2510="sníž. přenesená",J2510,0)</f>
        <v>0</v>
      </c>
      <c r="BI2510" s="228">
        <f>IF(N2510="nulová",J2510,0)</f>
        <v>0</v>
      </c>
      <c r="BJ2510" s="20" t="s">
        <v>77</v>
      </c>
      <c r="BK2510" s="228">
        <f>ROUND(I2510*H2510,2)</f>
        <v>0</v>
      </c>
      <c r="BL2510" s="20" t="s">
        <v>256</v>
      </c>
      <c r="BM2510" s="227" t="s">
        <v>2702</v>
      </c>
    </row>
    <row r="2511" s="2" customFormat="1">
      <c r="A2511" s="41"/>
      <c r="B2511" s="42"/>
      <c r="C2511" s="43"/>
      <c r="D2511" s="229" t="s">
        <v>159</v>
      </c>
      <c r="E2511" s="43"/>
      <c r="F2511" s="230" t="s">
        <v>2703</v>
      </c>
      <c r="G2511" s="43"/>
      <c r="H2511" s="43"/>
      <c r="I2511" s="231"/>
      <c r="J2511" s="43"/>
      <c r="K2511" s="43"/>
      <c r="L2511" s="47"/>
      <c r="M2511" s="232"/>
      <c r="N2511" s="233"/>
      <c r="O2511" s="87"/>
      <c r="P2511" s="87"/>
      <c r="Q2511" s="87"/>
      <c r="R2511" s="87"/>
      <c r="S2511" s="87"/>
      <c r="T2511" s="88"/>
      <c r="U2511" s="41"/>
      <c r="V2511" s="41"/>
      <c r="W2511" s="41"/>
      <c r="X2511" s="41"/>
      <c r="Y2511" s="41"/>
      <c r="Z2511" s="41"/>
      <c r="AA2511" s="41"/>
      <c r="AB2511" s="41"/>
      <c r="AC2511" s="41"/>
      <c r="AD2511" s="41"/>
      <c r="AE2511" s="41"/>
      <c r="AT2511" s="20" t="s">
        <v>159</v>
      </c>
      <c r="AU2511" s="20" t="s">
        <v>81</v>
      </c>
    </row>
    <row r="2512" s="13" customFormat="1">
      <c r="A2512" s="13"/>
      <c r="B2512" s="234"/>
      <c r="C2512" s="235"/>
      <c r="D2512" s="236" t="s">
        <v>161</v>
      </c>
      <c r="E2512" s="237" t="s">
        <v>21</v>
      </c>
      <c r="F2512" s="238" t="s">
        <v>1327</v>
      </c>
      <c r="G2512" s="235"/>
      <c r="H2512" s="237" t="s">
        <v>21</v>
      </c>
      <c r="I2512" s="239"/>
      <c r="J2512" s="235"/>
      <c r="K2512" s="235"/>
      <c r="L2512" s="240"/>
      <c r="M2512" s="241"/>
      <c r="N2512" s="242"/>
      <c r="O2512" s="242"/>
      <c r="P2512" s="242"/>
      <c r="Q2512" s="242"/>
      <c r="R2512" s="242"/>
      <c r="S2512" s="242"/>
      <c r="T2512" s="243"/>
      <c r="U2512" s="13"/>
      <c r="V2512" s="13"/>
      <c r="W2512" s="13"/>
      <c r="X2512" s="13"/>
      <c r="Y2512" s="13"/>
      <c r="Z2512" s="13"/>
      <c r="AA2512" s="13"/>
      <c r="AB2512" s="13"/>
      <c r="AC2512" s="13"/>
      <c r="AD2512" s="13"/>
      <c r="AE2512" s="13"/>
      <c r="AT2512" s="244" t="s">
        <v>161</v>
      </c>
      <c r="AU2512" s="244" t="s">
        <v>81</v>
      </c>
      <c r="AV2512" s="13" t="s">
        <v>77</v>
      </c>
      <c r="AW2512" s="13" t="s">
        <v>34</v>
      </c>
      <c r="AX2512" s="13" t="s">
        <v>73</v>
      </c>
      <c r="AY2512" s="244" t="s">
        <v>149</v>
      </c>
    </row>
    <row r="2513" s="14" customFormat="1">
      <c r="A2513" s="14"/>
      <c r="B2513" s="245"/>
      <c r="C2513" s="246"/>
      <c r="D2513" s="236" t="s">
        <v>161</v>
      </c>
      <c r="E2513" s="247" t="s">
        <v>21</v>
      </c>
      <c r="F2513" s="248" t="s">
        <v>2704</v>
      </c>
      <c r="G2513" s="246"/>
      <c r="H2513" s="249">
        <v>3.96</v>
      </c>
      <c r="I2513" s="250"/>
      <c r="J2513" s="246"/>
      <c r="K2513" s="246"/>
      <c r="L2513" s="251"/>
      <c r="M2513" s="252"/>
      <c r="N2513" s="253"/>
      <c r="O2513" s="253"/>
      <c r="P2513" s="253"/>
      <c r="Q2513" s="253"/>
      <c r="R2513" s="253"/>
      <c r="S2513" s="253"/>
      <c r="T2513" s="254"/>
      <c r="U2513" s="14"/>
      <c r="V2513" s="14"/>
      <c r="W2513" s="14"/>
      <c r="X2513" s="14"/>
      <c r="Y2513" s="14"/>
      <c r="Z2513" s="14"/>
      <c r="AA2513" s="14"/>
      <c r="AB2513" s="14"/>
      <c r="AC2513" s="14"/>
      <c r="AD2513" s="14"/>
      <c r="AE2513" s="14"/>
      <c r="AT2513" s="255" t="s">
        <v>161</v>
      </c>
      <c r="AU2513" s="255" t="s">
        <v>81</v>
      </c>
      <c r="AV2513" s="14" t="s">
        <v>81</v>
      </c>
      <c r="AW2513" s="14" t="s">
        <v>34</v>
      </c>
      <c r="AX2513" s="14" t="s">
        <v>73</v>
      </c>
      <c r="AY2513" s="255" t="s">
        <v>149</v>
      </c>
    </row>
    <row r="2514" s="15" customFormat="1">
      <c r="A2514" s="15"/>
      <c r="B2514" s="256"/>
      <c r="C2514" s="257"/>
      <c r="D2514" s="236" t="s">
        <v>161</v>
      </c>
      <c r="E2514" s="258" t="s">
        <v>21</v>
      </c>
      <c r="F2514" s="259" t="s">
        <v>164</v>
      </c>
      <c r="G2514" s="257"/>
      <c r="H2514" s="260">
        <v>3.96</v>
      </c>
      <c r="I2514" s="261"/>
      <c r="J2514" s="257"/>
      <c r="K2514" s="257"/>
      <c r="L2514" s="262"/>
      <c r="M2514" s="263"/>
      <c r="N2514" s="264"/>
      <c r="O2514" s="264"/>
      <c r="P2514" s="264"/>
      <c r="Q2514" s="264"/>
      <c r="R2514" s="264"/>
      <c r="S2514" s="264"/>
      <c r="T2514" s="265"/>
      <c r="U2514" s="15"/>
      <c r="V2514" s="15"/>
      <c r="W2514" s="15"/>
      <c r="X2514" s="15"/>
      <c r="Y2514" s="15"/>
      <c r="Z2514" s="15"/>
      <c r="AA2514" s="15"/>
      <c r="AB2514" s="15"/>
      <c r="AC2514" s="15"/>
      <c r="AD2514" s="15"/>
      <c r="AE2514" s="15"/>
      <c r="AT2514" s="266" t="s">
        <v>161</v>
      </c>
      <c r="AU2514" s="266" t="s">
        <v>81</v>
      </c>
      <c r="AV2514" s="15" t="s">
        <v>157</v>
      </c>
      <c r="AW2514" s="15" t="s">
        <v>34</v>
      </c>
      <c r="AX2514" s="15" t="s">
        <v>77</v>
      </c>
      <c r="AY2514" s="266" t="s">
        <v>149</v>
      </c>
    </row>
    <row r="2515" s="2" customFormat="1" ht="16.5" customHeight="1">
      <c r="A2515" s="41"/>
      <c r="B2515" s="42"/>
      <c r="C2515" s="278" t="s">
        <v>2705</v>
      </c>
      <c r="D2515" s="278" t="s">
        <v>229</v>
      </c>
      <c r="E2515" s="279" t="s">
        <v>2706</v>
      </c>
      <c r="F2515" s="280" t="s">
        <v>2707</v>
      </c>
      <c r="G2515" s="281" t="s">
        <v>155</v>
      </c>
      <c r="H2515" s="282">
        <v>4.3559999999999999</v>
      </c>
      <c r="I2515" s="283"/>
      <c r="J2515" s="284">
        <f>ROUND(I2515*H2515,2)</f>
        <v>0</v>
      </c>
      <c r="K2515" s="280" t="s">
        <v>156</v>
      </c>
      <c r="L2515" s="285"/>
      <c r="M2515" s="286" t="s">
        <v>21</v>
      </c>
      <c r="N2515" s="287" t="s">
        <v>44</v>
      </c>
      <c r="O2515" s="87"/>
      <c r="P2515" s="225">
        <f>O2515*H2515</f>
        <v>0</v>
      </c>
      <c r="Q2515" s="225">
        <v>0.017999999999999999</v>
      </c>
      <c r="R2515" s="225">
        <f>Q2515*H2515</f>
        <v>0.078407999999999992</v>
      </c>
      <c r="S2515" s="225">
        <v>0</v>
      </c>
      <c r="T2515" s="226">
        <f>S2515*H2515</f>
        <v>0</v>
      </c>
      <c r="U2515" s="41"/>
      <c r="V2515" s="41"/>
      <c r="W2515" s="41"/>
      <c r="X2515" s="41"/>
      <c r="Y2515" s="41"/>
      <c r="Z2515" s="41"/>
      <c r="AA2515" s="41"/>
      <c r="AB2515" s="41"/>
      <c r="AC2515" s="41"/>
      <c r="AD2515" s="41"/>
      <c r="AE2515" s="41"/>
      <c r="AR2515" s="227" t="s">
        <v>328</v>
      </c>
      <c r="AT2515" s="227" t="s">
        <v>229</v>
      </c>
      <c r="AU2515" s="227" t="s">
        <v>81</v>
      </c>
      <c r="AY2515" s="20" t="s">
        <v>149</v>
      </c>
      <c r="BE2515" s="228">
        <f>IF(N2515="základní",J2515,0)</f>
        <v>0</v>
      </c>
      <c r="BF2515" s="228">
        <f>IF(N2515="snížená",J2515,0)</f>
        <v>0</v>
      </c>
      <c r="BG2515" s="228">
        <f>IF(N2515="zákl. přenesená",J2515,0)</f>
        <v>0</v>
      </c>
      <c r="BH2515" s="228">
        <f>IF(N2515="sníž. přenesená",J2515,0)</f>
        <v>0</v>
      </c>
      <c r="BI2515" s="228">
        <f>IF(N2515="nulová",J2515,0)</f>
        <v>0</v>
      </c>
      <c r="BJ2515" s="20" t="s">
        <v>77</v>
      </c>
      <c r="BK2515" s="228">
        <f>ROUND(I2515*H2515,2)</f>
        <v>0</v>
      </c>
      <c r="BL2515" s="20" t="s">
        <v>256</v>
      </c>
      <c r="BM2515" s="227" t="s">
        <v>2708</v>
      </c>
    </row>
    <row r="2516" s="14" customFormat="1">
      <c r="A2516" s="14"/>
      <c r="B2516" s="245"/>
      <c r="C2516" s="246"/>
      <c r="D2516" s="236" t="s">
        <v>161</v>
      </c>
      <c r="E2516" s="246"/>
      <c r="F2516" s="248" t="s">
        <v>2709</v>
      </c>
      <c r="G2516" s="246"/>
      <c r="H2516" s="249">
        <v>4.3559999999999999</v>
      </c>
      <c r="I2516" s="250"/>
      <c r="J2516" s="246"/>
      <c r="K2516" s="246"/>
      <c r="L2516" s="251"/>
      <c r="M2516" s="252"/>
      <c r="N2516" s="253"/>
      <c r="O2516" s="253"/>
      <c r="P2516" s="253"/>
      <c r="Q2516" s="253"/>
      <c r="R2516" s="253"/>
      <c r="S2516" s="253"/>
      <c r="T2516" s="254"/>
      <c r="U2516" s="14"/>
      <c r="V2516" s="14"/>
      <c r="W2516" s="14"/>
      <c r="X2516" s="14"/>
      <c r="Y2516" s="14"/>
      <c r="Z2516" s="14"/>
      <c r="AA2516" s="14"/>
      <c r="AB2516" s="14"/>
      <c r="AC2516" s="14"/>
      <c r="AD2516" s="14"/>
      <c r="AE2516" s="14"/>
      <c r="AT2516" s="255" t="s">
        <v>161</v>
      </c>
      <c r="AU2516" s="255" t="s">
        <v>81</v>
      </c>
      <c r="AV2516" s="14" t="s">
        <v>81</v>
      </c>
      <c r="AW2516" s="14" t="s">
        <v>4</v>
      </c>
      <c r="AX2516" s="14" t="s">
        <v>77</v>
      </c>
      <c r="AY2516" s="255" t="s">
        <v>149</v>
      </c>
    </row>
    <row r="2517" s="2" customFormat="1" ht="24.15" customHeight="1">
      <c r="A2517" s="41"/>
      <c r="B2517" s="42"/>
      <c r="C2517" s="216" t="s">
        <v>2710</v>
      </c>
      <c r="D2517" s="216" t="s">
        <v>152</v>
      </c>
      <c r="E2517" s="217" t="s">
        <v>2711</v>
      </c>
      <c r="F2517" s="218" t="s">
        <v>2712</v>
      </c>
      <c r="G2517" s="219" t="s">
        <v>155</v>
      </c>
      <c r="H2517" s="220">
        <v>1.8300000000000001</v>
      </c>
      <c r="I2517" s="221"/>
      <c r="J2517" s="222">
        <f>ROUND(I2517*H2517,2)</f>
        <v>0</v>
      </c>
      <c r="K2517" s="218" t="s">
        <v>156</v>
      </c>
      <c r="L2517" s="47"/>
      <c r="M2517" s="223" t="s">
        <v>21</v>
      </c>
      <c r="N2517" s="224" t="s">
        <v>44</v>
      </c>
      <c r="O2517" s="87"/>
      <c r="P2517" s="225">
        <f>O2517*H2517</f>
        <v>0</v>
      </c>
      <c r="Q2517" s="225">
        <v>0</v>
      </c>
      <c r="R2517" s="225">
        <f>Q2517*H2517</f>
        <v>0</v>
      </c>
      <c r="S2517" s="225">
        <v>0.02</v>
      </c>
      <c r="T2517" s="226">
        <f>S2517*H2517</f>
        <v>0.036600000000000001</v>
      </c>
      <c r="U2517" s="41"/>
      <c r="V2517" s="41"/>
      <c r="W2517" s="41"/>
      <c r="X2517" s="41"/>
      <c r="Y2517" s="41"/>
      <c r="Z2517" s="41"/>
      <c r="AA2517" s="41"/>
      <c r="AB2517" s="41"/>
      <c r="AC2517" s="41"/>
      <c r="AD2517" s="41"/>
      <c r="AE2517" s="41"/>
      <c r="AR2517" s="227" t="s">
        <v>256</v>
      </c>
      <c r="AT2517" s="227" t="s">
        <v>152</v>
      </c>
      <c r="AU2517" s="227" t="s">
        <v>81</v>
      </c>
      <c r="AY2517" s="20" t="s">
        <v>149</v>
      </c>
      <c r="BE2517" s="228">
        <f>IF(N2517="základní",J2517,0)</f>
        <v>0</v>
      </c>
      <c r="BF2517" s="228">
        <f>IF(N2517="snížená",J2517,0)</f>
        <v>0</v>
      </c>
      <c r="BG2517" s="228">
        <f>IF(N2517="zákl. přenesená",J2517,0)</f>
        <v>0</v>
      </c>
      <c r="BH2517" s="228">
        <f>IF(N2517="sníž. přenesená",J2517,0)</f>
        <v>0</v>
      </c>
      <c r="BI2517" s="228">
        <f>IF(N2517="nulová",J2517,0)</f>
        <v>0</v>
      </c>
      <c r="BJ2517" s="20" t="s">
        <v>77</v>
      </c>
      <c r="BK2517" s="228">
        <f>ROUND(I2517*H2517,2)</f>
        <v>0</v>
      </c>
      <c r="BL2517" s="20" t="s">
        <v>256</v>
      </c>
      <c r="BM2517" s="227" t="s">
        <v>2713</v>
      </c>
    </row>
    <row r="2518" s="2" customFormat="1">
      <c r="A2518" s="41"/>
      <c r="B2518" s="42"/>
      <c r="C2518" s="43"/>
      <c r="D2518" s="229" t="s">
        <v>159</v>
      </c>
      <c r="E2518" s="43"/>
      <c r="F2518" s="230" t="s">
        <v>2714</v>
      </c>
      <c r="G2518" s="43"/>
      <c r="H2518" s="43"/>
      <c r="I2518" s="231"/>
      <c r="J2518" s="43"/>
      <c r="K2518" s="43"/>
      <c r="L2518" s="47"/>
      <c r="M2518" s="232"/>
      <c r="N2518" s="233"/>
      <c r="O2518" s="87"/>
      <c r="P2518" s="87"/>
      <c r="Q2518" s="87"/>
      <c r="R2518" s="87"/>
      <c r="S2518" s="87"/>
      <c r="T2518" s="88"/>
      <c r="U2518" s="41"/>
      <c r="V2518" s="41"/>
      <c r="W2518" s="41"/>
      <c r="X2518" s="41"/>
      <c r="Y2518" s="41"/>
      <c r="Z2518" s="41"/>
      <c r="AA2518" s="41"/>
      <c r="AB2518" s="41"/>
      <c r="AC2518" s="41"/>
      <c r="AD2518" s="41"/>
      <c r="AE2518" s="41"/>
      <c r="AT2518" s="20" t="s">
        <v>159</v>
      </c>
      <c r="AU2518" s="20" t="s">
        <v>81</v>
      </c>
    </row>
    <row r="2519" s="13" customFormat="1">
      <c r="A2519" s="13"/>
      <c r="B2519" s="234"/>
      <c r="C2519" s="235"/>
      <c r="D2519" s="236" t="s">
        <v>161</v>
      </c>
      <c r="E2519" s="237" t="s">
        <v>21</v>
      </c>
      <c r="F2519" s="238" t="s">
        <v>2715</v>
      </c>
      <c r="G2519" s="235"/>
      <c r="H2519" s="237" t="s">
        <v>21</v>
      </c>
      <c r="I2519" s="239"/>
      <c r="J2519" s="235"/>
      <c r="K2519" s="235"/>
      <c r="L2519" s="240"/>
      <c r="M2519" s="241"/>
      <c r="N2519" s="242"/>
      <c r="O2519" s="242"/>
      <c r="P2519" s="242"/>
      <c r="Q2519" s="242"/>
      <c r="R2519" s="242"/>
      <c r="S2519" s="242"/>
      <c r="T2519" s="243"/>
      <c r="U2519" s="13"/>
      <c r="V2519" s="13"/>
      <c r="W2519" s="13"/>
      <c r="X2519" s="13"/>
      <c r="Y2519" s="13"/>
      <c r="Z2519" s="13"/>
      <c r="AA2519" s="13"/>
      <c r="AB2519" s="13"/>
      <c r="AC2519" s="13"/>
      <c r="AD2519" s="13"/>
      <c r="AE2519" s="13"/>
      <c r="AT2519" s="244" t="s">
        <v>161</v>
      </c>
      <c r="AU2519" s="244" t="s">
        <v>81</v>
      </c>
      <c r="AV2519" s="13" t="s">
        <v>77</v>
      </c>
      <c r="AW2519" s="13" t="s">
        <v>34</v>
      </c>
      <c r="AX2519" s="13" t="s">
        <v>73</v>
      </c>
      <c r="AY2519" s="244" t="s">
        <v>149</v>
      </c>
    </row>
    <row r="2520" s="14" customFormat="1">
      <c r="A2520" s="14"/>
      <c r="B2520" s="245"/>
      <c r="C2520" s="246"/>
      <c r="D2520" s="236" t="s">
        <v>161</v>
      </c>
      <c r="E2520" s="247" t="s">
        <v>21</v>
      </c>
      <c r="F2520" s="248" t="s">
        <v>2716</v>
      </c>
      <c r="G2520" s="246"/>
      <c r="H2520" s="249">
        <v>1.8300000000000001</v>
      </c>
      <c r="I2520" s="250"/>
      <c r="J2520" s="246"/>
      <c r="K2520" s="246"/>
      <c r="L2520" s="251"/>
      <c r="M2520" s="252"/>
      <c r="N2520" s="253"/>
      <c r="O2520" s="253"/>
      <c r="P2520" s="253"/>
      <c r="Q2520" s="253"/>
      <c r="R2520" s="253"/>
      <c r="S2520" s="253"/>
      <c r="T2520" s="254"/>
      <c r="U2520" s="14"/>
      <c r="V2520" s="14"/>
      <c r="W2520" s="14"/>
      <c r="X2520" s="14"/>
      <c r="Y2520" s="14"/>
      <c r="Z2520" s="14"/>
      <c r="AA2520" s="14"/>
      <c r="AB2520" s="14"/>
      <c r="AC2520" s="14"/>
      <c r="AD2520" s="14"/>
      <c r="AE2520" s="14"/>
      <c r="AT2520" s="255" t="s">
        <v>161</v>
      </c>
      <c r="AU2520" s="255" t="s">
        <v>81</v>
      </c>
      <c r="AV2520" s="14" t="s">
        <v>81</v>
      </c>
      <c r="AW2520" s="14" t="s">
        <v>34</v>
      </c>
      <c r="AX2520" s="14" t="s">
        <v>73</v>
      </c>
      <c r="AY2520" s="255" t="s">
        <v>149</v>
      </c>
    </row>
    <row r="2521" s="15" customFormat="1">
      <c r="A2521" s="15"/>
      <c r="B2521" s="256"/>
      <c r="C2521" s="257"/>
      <c r="D2521" s="236" t="s">
        <v>161</v>
      </c>
      <c r="E2521" s="258" t="s">
        <v>21</v>
      </c>
      <c r="F2521" s="259" t="s">
        <v>164</v>
      </c>
      <c r="G2521" s="257"/>
      <c r="H2521" s="260">
        <v>1.8300000000000001</v>
      </c>
      <c r="I2521" s="261"/>
      <c r="J2521" s="257"/>
      <c r="K2521" s="257"/>
      <c r="L2521" s="262"/>
      <c r="M2521" s="263"/>
      <c r="N2521" s="264"/>
      <c r="O2521" s="264"/>
      <c r="P2521" s="264"/>
      <c r="Q2521" s="264"/>
      <c r="R2521" s="264"/>
      <c r="S2521" s="264"/>
      <c r="T2521" s="265"/>
      <c r="U2521" s="15"/>
      <c r="V2521" s="15"/>
      <c r="W2521" s="15"/>
      <c r="X2521" s="15"/>
      <c r="Y2521" s="15"/>
      <c r="Z2521" s="15"/>
      <c r="AA2521" s="15"/>
      <c r="AB2521" s="15"/>
      <c r="AC2521" s="15"/>
      <c r="AD2521" s="15"/>
      <c r="AE2521" s="15"/>
      <c r="AT2521" s="266" t="s">
        <v>161</v>
      </c>
      <c r="AU2521" s="266" t="s">
        <v>81</v>
      </c>
      <c r="AV2521" s="15" t="s">
        <v>157</v>
      </c>
      <c r="AW2521" s="15" t="s">
        <v>34</v>
      </c>
      <c r="AX2521" s="15" t="s">
        <v>77</v>
      </c>
      <c r="AY2521" s="266" t="s">
        <v>149</v>
      </c>
    </row>
    <row r="2522" s="2" customFormat="1" ht="24.15" customHeight="1">
      <c r="A2522" s="41"/>
      <c r="B2522" s="42"/>
      <c r="C2522" s="216" t="s">
        <v>2717</v>
      </c>
      <c r="D2522" s="216" t="s">
        <v>152</v>
      </c>
      <c r="E2522" s="217" t="s">
        <v>2718</v>
      </c>
      <c r="F2522" s="218" t="s">
        <v>2719</v>
      </c>
      <c r="G2522" s="219" t="s">
        <v>155</v>
      </c>
      <c r="H2522" s="220">
        <v>1.8300000000000001</v>
      </c>
      <c r="I2522" s="221"/>
      <c r="J2522" s="222">
        <f>ROUND(I2522*H2522,2)</f>
        <v>0</v>
      </c>
      <c r="K2522" s="218" t="s">
        <v>156</v>
      </c>
      <c r="L2522" s="47"/>
      <c r="M2522" s="223" t="s">
        <v>21</v>
      </c>
      <c r="N2522" s="224" t="s">
        <v>44</v>
      </c>
      <c r="O2522" s="87"/>
      <c r="P2522" s="225">
        <f>O2522*H2522</f>
        <v>0</v>
      </c>
      <c r="Q2522" s="225">
        <v>0</v>
      </c>
      <c r="R2522" s="225">
        <f>Q2522*H2522</f>
        <v>0</v>
      </c>
      <c r="S2522" s="225">
        <v>0.02</v>
      </c>
      <c r="T2522" s="226">
        <f>S2522*H2522</f>
        <v>0.036600000000000001</v>
      </c>
      <c r="U2522" s="41"/>
      <c r="V2522" s="41"/>
      <c r="W2522" s="41"/>
      <c r="X2522" s="41"/>
      <c r="Y2522" s="41"/>
      <c r="Z2522" s="41"/>
      <c r="AA2522" s="41"/>
      <c r="AB2522" s="41"/>
      <c r="AC2522" s="41"/>
      <c r="AD2522" s="41"/>
      <c r="AE2522" s="41"/>
      <c r="AR2522" s="227" t="s">
        <v>256</v>
      </c>
      <c r="AT2522" s="227" t="s">
        <v>152</v>
      </c>
      <c r="AU2522" s="227" t="s">
        <v>81</v>
      </c>
      <c r="AY2522" s="20" t="s">
        <v>149</v>
      </c>
      <c r="BE2522" s="228">
        <f>IF(N2522="základní",J2522,0)</f>
        <v>0</v>
      </c>
      <c r="BF2522" s="228">
        <f>IF(N2522="snížená",J2522,0)</f>
        <v>0</v>
      </c>
      <c r="BG2522" s="228">
        <f>IF(N2522="zákl. přenesená",J2522,0)</f>
        <v>0</v>
      </c>
      <c r="BH2522" s="228">
        <f>IF(N2522="sníž. přenesená",J2522,0)</f>
        <v>0</v>
      </c>
      <c r="BI2522" s="228">
        <f>IF(N2522="nulová",J2522,0)</f>
        <v>0</v>
      </c>
      <c r="BJ2522" s="20" t="s">
        <v>77</v>
      </c>
      <c r="BK2522" s="228">
        <f>ROUND(I2522*H2522,2)</f>
        <v>0</v>
      </c>
      <c r="BL2522" s="20" t="s">
        <v>256</v>
      </c>
      <c r="BM2522" s="227" t="s">
        <v>2720</v>
      </c>
    </row>
    <row r="2523" s="2" customFormat="1">
      <c r="A2523" s="41"/>
      <c r="B2523" s="42"/>
      <c r="C2523" s="43"/>
      <c r="D2523" s="229" t="s">
        <v>159</v>
      </c>
      <c r="E2523" s="43"/>
      <c r="F2523" s="230" t="s">
        <v>2721</v>
      </c>
      <c r="G2523" s="43"/>
      <c r="H2523" s="43"/>
      <c r="I2523" s="231"/>
      <c r="J2523" s="43"/>
      <c r="K2523" s="43"/>
      <c r="L2523" s="47"/>
      <c r="M2523" s="232"/>
      <c r="N2523" s="233"/>
      <c r="O2523" s="87"/>
      <c r="P2523" s="87"/>
      <c r="Q2523" s="87"/>
      <c r="R2523" s="87"/>
      <c r="S2523" s="87"/>
      <c r="T2523" s="88"/>
      <c r="U2523" s="41"/>
      <c r="V2523" s="41"/>
      <c r="W2523" s="41"/>
      <c r="X2523" s="41"/>
      <c r="Y2523" s="41"/>
      <c r="Z2523" s="41"/>
      <c r="AA2523" s="41"/>
      <c r="AB2523" s="41"/>
      <c r="AC2523" s="41"/>
      <c r="AD2523" s="41"/>
      <c r="AE2523" s="41"/>
      <c r="AT2523" s="20" t="s">
        <v>159</v>
      </c>
      <c r="AU2523" s="20" t="s">
        <v>81</v>
      </c>
    </row>
    <row r="2524" s="13" customFormat="1">
      <c r="A2524" s="13"/>
      <c r="B2524" s="234"/>
      <c r="C2524" s="235"/>
      <c r="D2524" s="236" t="s">
        <v>161</v>
      </c>
      <c r="E2524" s="237" t="s">
        <v>21</v>
      </c>
      <c r="F2524" s="238" t="s">
        <v>2715</v>
      </c>
      <c r="G2524" s="235"/>
      <c r="H2524" s="237" t="s">
        <v>21</v>
      </c>
      <c r="I2524" s="239"/>
      <c r="J2524" s="235"/>
      <c r="K2524" s="235"/>
      <c r="L2524" s="240"/>
      <c r="M2524" s="241"/>
      <c r="N2524" s="242"/>
      <c r="O2524" s="242"/>
      <c r="P2524" s="242"/>
      <c r="Q2524" s="242"/>
      <c r="R2524" s="242"/>
      <c r="S2524" s="242"/>
      <c r="T2524" s="243"/>
      <c r="U2524" s="13"/>
      <c r="V2524" s="13"/>
      <c r="W2524" s="13"/>
      <c r="X2524" s="13"/>
      <c r="Y2524" s="13"/>
      <c r="Z2524" s="13"/>
      <c r="AA2524" s="13"/>
      <c r="AB2524" s="13"/>
      <c r="AC2524" s="13"/>
      <c r="AD2524" s="13"/>
      <c r="AE2524" s="13"/>
      <c r="AT2524" s="244" t="s">
        <v>161</v>
      </c>
      <c r="AU2524" s="244" t="s">
        <v>81</v>
      </c>
      <c r="AV2524" s="13" t="s">
        <v>77</v>
      </c>
      <c r="AW2524" s="13" t="s">
        <v>34</v>
      </c>
      <c r="AX2524" s="13" t="s">
        <v>73</v>
      </c>
      <c r="AY2524" s="244" t="s">
        <v>149</v>
      </c>
    </row>
    <row r="2525" s="14" customFormat="1">
      <c r="A2525" s="14"/>
      <c r="B2525" s="245"/>
      <c r="C2525" s="246"/>
      <c r="D2525" s="236" t="s">
        <v>161</v>
      </c>
      <c r="E2525" s="247" t="s">
        <v>21</v>
      </c>
      <c r="F2525" s="248" t="s">
        <v>2716</v>
      </c>
      <c r="G2525" s="246"/>
      <c r="H2525" s="249">
        <v>1.8300000000000001</v>
      </c>
      <c r="I2525" s="250"/>
      <c r="J2525" s="246"/>
      <c r="K2525" s="246"/>
      <c r="L2525" s="251"/>
      <c r="M2525" s="252"/>
      <c r="N2525" s="253"/>
      <c r="O2525" s="253"/>
      <c r="P2525" s="253"/>
      <c r="Q2525" s="253"/>
      <c r="R2525" s="253"/>
      <c r="S2525" s="253"/>
      <c r="T2525" s="254"/>
      <c r="U2525" s="14"/>
      <c r="V2525" s="14"/>
      <c r="W2525" s="14"/>
      <c r="X2525" s="14"/>
      <c r="Y2525" s="14"/>
      <c r="Z2525" s="14"/>
      <c r="AA2525" s="14"/>
      <c r="AB2525" s="14"/>
      <c r="AC2525" s="14"/>
      <c r="AD2525" s="14"/>
      <c r="AE2525" s="14"/>
      <c r="AT2525" s="255" t="s">
        <v>161</v>
      </c>
      <c r="AU2525" s="255" t="s">
        <v>81</v>
      </c>
      <c r="AV2525" s="14" t="s">
        <v>81</v>
      </c>
      <c r="AW2525" s="14" t="s">
        <v>34</v>
      </c>
      <c r="AX2525" s="14" t="s">
        <v>73</v>
      </c>
      <c r="AY2525" s="255" t="s">
        <v>149</v>
      </c>
    </row>
    <row r="2526" s="15" customFormat="1">
      <c r="A2526" s="15"/>
      <c r="B2526" s="256"/>
      <c r="C2526" s="257"/>
      <c r="D2526" s="236" t="s">
        <v>161</v>
      </c>
      <c r="E2526" s="258" t="s">
        <v>21</v>
      </c>
      <c r="F2526" s="259" t="s">
        <v>164</v>
      </c>
      <c r="G2526" s="257"/>
      <c r="H2526" s="260">
        <v>1.8300000000000001</v>
      </c>
      <c r="I2526" s="261"/>
      <c r="J2526" s="257"/>
      <c r="K2526" s="257"/>
      <c r="L2526" s="262"/>
      <c r="M2526" s="263"/>
      <c r="N2526" s="264"/>
      <c r="O2526" s="264"/>
      <c r="P2526" s="264"/>
      <c r="Q2526" s="264"/>
      <c r="R2526" s="264"/>
      <c r="S2526" s="264"/>
      <c r="T2526" s="265"/>
      <c r="U2526" s="15"/>
      <c r="V2526" s="15"/>
      <c r="W2526" s="15"/>
      <c r="X2526" s="15"/>
      <c r="Y2526" s="15"/>
      <c r="Z2526" s="15"/>
      <c r="AA2526" s="15"/>
      <c r="AB2526" s="15"/>
      <c r="AC2526" s="15"/>
      <c r="AD2526" s="15"/>
      <c r="AE2526" s="15"/>
      <c r="AT2526" s="266" t="s">
        <v>161</v>
      </c>
      <c r="AU2526" s="266" t="s">
        <v>81</v>
      </c>
      <c r="AV2526" s="15" t="s">
        <v>157</v>
      </c>
      <c r="AW2526" s="15" t="s">
        <v>34</v>
      </c>
      <c r="AX2526" s="15" t="s">
        <v>77</v>
      </c>
      <c r="AY2526" s="266" t="s">
        <v>149</v>
      </c>
    </row>
    <row r="2527" s="2" customFormat="1" ht="21.75" customHeight="1">
      <c r="A2527" s="41"/>
      <c r="B2527" s="42"/>
      <c r="C2527" s="216" t="s">
        <v>2722</v>
      </c>
      <c r="D2527" s="216" t="s">
        <v>152</v>
      </c>
      <c r="E2527" s="217" t="s">
        <v>2723</v>
      </c>
      <c r="F2527" s="218" t="s">
        <v>2724</v>
      </c>
      <c r="G2527" s="219" t="s">
        <v>155</v>
      </c>
      <c r="H2527" s="220">
        <v>5</v>
      </c>
      <c r="I2527" s="221"/>
      <c r="J2527" s="222">
        <f>ROUND(I2527*H2527,2)</f>
        <v>0</v>
      </c>
      <c r="K2527" s="218" t="s">
        <v>156</v>
      </c>
      <c r="L2527" s="47"/>
      <c r="M2527" s="223" t="s">
        <v>21</v>
      </c>
      <c r="N2527" s="224" t="s">
        <v>44</v>
      </c>
      <c r="O2527" s="87"/>
      <c r="P2527" s="225">
        <f>O2527*H2527</f>
        <v>0</v>
      </c>
      <c r="Q2527" s="225">
        <v>0</v>
      </c>
      <c r="R2527" s="225">
        <f>Q2527*H2527</f>
        <v>0</v>
      </c>
      <c r="S2527" s="225">
        <v>0.040000000000000001</v>
      </c>
      <c r="T2527" s="226">
        <f>S2527*H2527</f>
        <v>0.20000000000000001</v>
      </c>
      <c r="U2527" s="41"/>
      <c r="V2527" s="41"/>
      <c r="W2527" s="41"/>
      <c r="X2527" s="41"/>
      <c r="Y2527" s="41"/>
      <c r="Z2527" s="41"/>
      <c r="AA2527" s="41"/>
      <c r="AB2527" s="41"/>
      <c r="AC2527" s="41"/>
      <c r="AD2527" s="41"/>
      <c r="AE2527" s="41"/>
      <c r="AR2527" s="227" t="s">
        <v>256</v>
      </c>
      <c r="AT2527" s="227" t="s">
        <v>152</v>
      </c>
      <c r="AU2527" s="227" t="s">
        <v>81</v>
      </c>
      <c r="AY2527" s="20" t="s">
        <v>149</v>
      </c>
      <c r="BE2527" s="228">
        <f>IF(N2527="základní",J2527,0)</f>
        <v>0</v>
      </c>
      <c r="BF2527" s="228">
        <f>IF(N2527="snížená",J2527,0)</f>
        <v>0</v>
      </c>
      <c r="BG2527" s="228">
        <f>IF(N2527="zákl. přenesená",J2527,0)</f>
        <v>0</v>
      </c>
      <c r="BH2527" s="228">
        <f>IF(N2527="sníž. přenesená",J2527,0)</f>
        <v>0</v>
      </c>
      <c r="BI2527" s="228">
        <f>IF(N2527="nulová",J2527,0)</f>
        <v>0</v>
      </c>
      <c r="BJ2527" s="20" t="s">
        <v>77</v>
      </c>
      <c r="BK2527" s="228">
        <f>ROUND(I2527*H2527,2)</f>
        <v>0</v>
      </c>
      <c r="BL2527" s="20" t="s">
        <v>256</v>
      </c>
      <c r="BM2527" s="227" t="s">
        <v>2725</v>
      </c>
    </row>
    <row r="2528" s="2" customFormat="1">
      <c r="A2528" s="41"/>
      <c r="B2528" s="42"/>
      <c r="C2528" s="43"/>
      <c r="D2528" s="229" t="s">
        <v>159</v>
      </c>
      <c r="E2528" s="43"/>
      <c r="F2528" s="230" t="s">
        <v>2726</v>
      </c>
      <c r="G2528" s="43"/>
      <c r="H2528" s="43"/>
      <c r="I2528" s="231"/>
      <c r="J2528" s="43"/>
      <c r="K2528" s="43"/>
      <c r="L2528" s="47"/>
      <c r="M2528" s="232"/>
      <c r="N2528" s="233"/>
      <c r="O2528" s="87"/>
      <c r="P2528" s="87"/>
      <c r="Q2528" s="87"/>
      <c r="R2528" s="87"/>
      <c r="S2528" s="87"/>
      <c r="T2528" s="88"/>
      <c r="U2528" s="41"/>
      <c r="V2528" s="41"/>
      <c r="W2528" s="41"/>
      <c r="X2528" s="41"/>
      <c r="Y2528" s="41"/>
      <c r="Z2528" s="41"/>
      <c r="AA2528" s="41"/>
      <c r="AB2528" s="41"/>
      <c r="AC2528" s="41"/>
      <c r="AD2528" s="41"/>
      <c r="AE2528" s="41"/>
      <c r="AT2528" s="20" t="s">
        <v>159</v>
      </c>
      <c r="AU2528" s="20" t="s">
        <v>81</v>
      </c>
    </row>
    <row r="2529" s="13" customFormat="1">
      <c r="A2529" s="13"/>
      <c r="B2529" s="234"/>
      <c r="C2529" s="235"/>
      <c r="D2529" s="236" t="s">
        <v>161</v>
      </c>
      <c r="E2529" s="237" t="s">
        <v>21</v>
      </c>
      <c r="F2529" s="238" t="s">
        <v>2727</v>
      </c>
      <c r="G2529" s="235"/>
      <c r="H2529" s="237" t="s">
        <v>21</v>
      </c>
      <c r="I2529" s="239"/>
      <c r="J2529" s="235"/>
      <c r="K2529" s="235"/>
      <c r="L2529" s="240"/>
      <c r="M2529" s="241"/>
      <c r="N2529" s="242"/>
      <c r="O2529" s="242"/>
      <c r="P2529" s="242"/>
      <c r="Q2529" s="242"/>
      <c r="R2529" s="242"/>
      <c r="S2529" s="242"/>
      <c r="T2529" s="243"/>
      <c r="U2529" s="13"/>
      <c r="V2529" s="13"/>
      <c r="W2529" s="13"/>
      <c r="X2529" s="13"/>
      <c r="Y2529" s="13"/>
      <c r="Z2529" s="13"/>
      <c r="AA2529" s="13"/>
      <c r="AB2529" s="13"/>
      <c r="AC2529" s="13"/>
      <c r="AD2529" s="13"/>
      <c r="AE2529" s="13"/>
      <c r="AT2529" s="244" t="s">
        <v>161</v>
      </c>
      <c r="AU2529" s="244" t="s">
        <v>81</v>
      </c>
      <c r="AV2529" s="13" t="s">
        <v>77</v>
      </c>
      <c r="AW2529" s="13" t="s">
        <v>34</v>
      </c>
      <c r="AX2529" s="13" t="s">
        <v>73</v>
      </c>
      <c r="AY2529" s="244" t="s">
        <v>149</v>
      </c>
    </row>
    <row r="2530" s="14" customFormat="1">
      <c r="A2530" s="14"/>
      <c r="B2530" s="245"/>
      <c r="C2530" s="246"/>
      <c r="D2530" s="236" t="s">
        <v>161</v>
      </c>
      <c r="E2530" s="247" t="s">
        <v>21</v>
      </c>
      <c r="F2530" s="248" t="s">
        <v>2458</v>
      </c>
      <c r="G2530" s="246"/>
      <c r="H2530" s="249">
        <v>2.5</v>
      </c>
      <c r="I2530" s="250"/>
      <c r="J2530" s="246"/>
      <c r="K2530" s="246"/>
      <c r="L2530" s="251"/>
      <c r="M2530" s="252"/>
      <c r="N2530" s="253"/>
      <c r="O2530" s="253"/>
      <c r="P2530" s="253"/>
      <c r="Q2530" s="253"/>
      <c r="R2530" s="253"/>
      <c r="S2530" s="253"/>
      <c r="T2530" s="254"/>
      <c r="U2530" s="14"/>
      <c r="V2530" s="14"/>
      <c r="W2530" s="14"/>
      <c r="X2530" s="14"/>
      <c r="Y2530" s="14"/>
      <c r="Z2530" s="14"/>
      <c r="AA2530" s="14"/>
      <c r="AB2530" s="14"/>
      <c r="AC2530" s="14"/>
      <c r="AD2530" s="14"/>
      <c r="AE2530" s="14"/>
      <c r="AT2530" s="255" t="s">
        <v>161</v>
      </c>
      <c r="AU2530" s="255" t="s">
        <v>81</v>
      </c>
      <c r="AV2530" s="14" t="s">
        <v>81</v>
      </c>
      <c r="AW2530" s="14" t="s">
        <v>34</v>
      </c>
      <c r="AX2530" s="14" t="s">
        <v>73</v>
      </c>
      <c r="AY2530" s="255" t="s">
        <v>149</v>
      </c>
    </row>
    <row r="2531" s="13" customFormat="1">
      <c r="A2531" s="13"/>
      <c r="B2531" s="234"/>
      <c r="C2531" s="235"/>
      <c r="D2531" s="236" t="s">
        <v>161</v>
      </c>
      <c r="E2531" s="237" t="s">
        <v>21</v>
      </c>
      <c r="F2531" s="238" t="s">
        <v>2728</v>
      </c>
      <c r="G2531" s="235"/>
      <c r="H2531" s="237" t="s">
        <v>21</v>
      </c>
      <c r="I2531" s="239"/>
      <c r="J2531" s="235"/>
      <c r="K2531" s="235"/>
      <c r="L2531" s="240"/>
      <c r="M2531" s="241"/>
      <c r="N2531" s="242"/>
      <c r="O2531" s="242"/>
      <c r="P2531" s="242"/>
      <c r="Q2531" s="242"/>
      <c r="R2531" s="242"/>
      <c r="S2531" s="242"/>
      <c r="T2531" s="243"/>
      <c r="U2531" s="13"/>
      <c r="V2531" s="13"/>
      <c r="W2531" s="13"/>
      <c r="X2531" s="13"/>
      <c r="Y2531" s="13"/>
      <c r="Z2531" s="13"/>
      <c r="AA2531" s="13"/>
      <c r="AB2531" s="13"/>
      <c r="AC2531" s="13"/>
      <c r="AD2531" s="13"/>
      <c r="AE2531" s="13"/>
      <c r="AT2531" s="244" t="s">
        <v>161</v>
      </c>
      <c r="AU2531" s="244" t="s">
        <v>81</v>
      </c>
      <c r="AV2531" s="13" t="s">
        <v>77</v>
      </c>
      <c r="AW2531" s="13" t="s">
        <v>34</v>
      </c>
      <c r="AX2531" s="13" t="s">
        <v>73</v>
      </c>
      <c r="AY2531" s="244" t="s">
        <v>149</v>
      </c>
    </row>
    <row r="2532" s="14" customFormat="1">
      <c r="A2532" s="14"/>
      <c r="B2532" s="245"/>
      <c r="C2532" s="246"/>
      <c r="D2532" s="236" t="s">
        <v>161</v>
      </c>
      <c r="E2532" s="247" t="s">
        <v>21</v>
      </c>
      <c r="F2532" s="248" t="s">
        <v>2458</v>
      </c>
      <c r="G2532" s="246"/>
      <c r="H2532" s="249">
        <v>2.5</v>
      </c>
      <c r="I2532" s="250"/>
      <c r="J2532" s="246"/>
      <c r="K2532" s="246"/>
      <c r="L2532" s="251"/>
      <c r="M2532" s="252"/>
      <c r="N2532" s="253"/>
      <c r="O2532" s="253"/>
      <c r="P2532" s="253"/>
      <c r="Q2532" s="253"/>
      <c r="R2532" s="253"/>
      <c r="S2532" s="253"/>
      <c r="T2532" s="254"/>
      <c r="U2532" s="14"/>
      <c r="V2532" s="14"/>
      <c r="W2532" s="14"/>
      <c r="X2532" s="14"/>
      <c r="Y2532" s="14"/>
      <c r="Z2532" s="14"/>
      <c r="AA2532" s="14"/>
      <c r="AB2532" s="14"/>
      <c r="AC2532" s="14"/>
      <c r="AD2532" s="14"/>
      <c r="AE2532" s="14"/>
      <c r="AT2532" s="255" t="s">
        <v>161</v>
      </c>
      <c r="AU2532" s="255" t="s">
        <v>81</v>
      </c>
      <c r="AV2532" s="14" t="s">
        <v>81</v>
      </c>
      <c r="AW2532" s="14" t="s">
        <v>34</v>
      </c>
      <c r="AX2532" s="14" t="s">
        <v>73</v>
      </c>
      <c r="AY2532" s="255" t="s">
        <v>149</v>
      </c>
    </row>
    <row r="2533" s="15" customFormat="1">
      <c r="A2533" s="15"/>
      <c r="B2533" s="256"/>
      <c r="C2533" s="257"/>
      <c r="D2533" s="236" t="s">
        <v>161</v>
      </c>
      <c r="E2533" s="258" t="s">
        <v>21</v>
      </c>
      <c r="F2533" s="259" t="s">
        <v>164</v>
      </c>
      <c r="G2533" s="257"/>
      <c r="H2533" s="260">
        <v>5</v>
      </c>
      <c r="I2533" s="261"/>
      <c r="J2533" s="257"/>
      <c r="K2533" s="257"/>
      <c r="L2533" s="262"/>
      <c r="M2533" s="263"/>
      <c r="N2533" s="264"/>
      <c r="O2533" s="264"/>
      <c r="P2533" s="264"/>
      <c r="Q2533" s="264"/>
      <c r="R2533" s="264"/>
      <c r="S2533" s="264"/>
      <c r="T2533" s="265"/>
      <c r="U2533" s="15"/>
      <c r="V2533" s="15"/>
      <c r="W2533" s="15"/>
      <c r="X2533" s="15"/>
      <c r="Y2533" s="15"/>
      <c r="Z2533" s="15"/>
      <c r="AA2533" s="15"/>
      <c r="AB2533" s="15"/>
      <c r="AC2533" s="15"/>
      <c r="AD2533" s="15"/>
      <c r="AE2533" s="15"/>
      <c r="AT2533" s="266" t="s">
        <v>161</v>
      </c>
      <c r="AU2533" s="266" t="s">
        <v>81</v>
      </c>
      <c r="AV2533" s="15" t="s">
        <v>157</v>
      </c>
      <c r="AW2533" s="15" t="s">
        <v>34</v>
      </c>
      <c r="AX2533" s="15" t="s">
        <v>77</v>
      </c>
      <c r="AY2533" s="266" t="s">
        <v>149</v>
      </c>
    </row>
    <row r="2534" s="2" customFormat="1" ht="44.25" customHeight="1">
      <c r="A2534" s="41"/>
      <c r="B2534" s="42"/>
      <c r="C2534" s="216" t="s">
        <v>2729</v>
      </c>
      <c r="D2534" s="216" t="s">
        <v>152</v>
      </c>
      <c r="E2534" s="217" t="s">
        <v>2730</v>
      </c>
      <c r="F2534" s="218" t="s">
        <v>2731</v>
      </c>
      <c r="G2534" s="219" t="s">
        <v>155</v>
      </c>
      <c r="H2534" s="220">
        <v>9</v>
      </c>
      <c r="I2534" s="221"/>
      <c r="J2534" s="222">
        <f>ROUND(I2534*H2534,2)</f>
        <v>0</v>
      </c>
      <c r="K2534" s="218" t="s">
        <v>21</v>
      </c>
      <c r="L2534" s="47"/>
      <c r="M2534" s="223" t="s">
        <v>21</v>
      </c>
      <c r="N2534" s="224" t="s">
        <v>44</v>
      </c>
      <c r="O2534" s="87"/>
      <c r="P2534" s="225">
        <f>O2534*H2534</f>
        <v>0</v>
      </c>
      <c r="Q2534" s="225">
        <v>0.00058</v>
      </c>
      <c r="R2534" s="225">
        <f>Q2534*H2534</f>
        <v>0.0052199999999999998</v>
      </c>
      <c r="S2534" s="225">
        <v>0</v>
      </c>
      <c r="T2534" s="226">
        <f>S2534*H2534</f>
        <v>0</v>
      </c>
      <c r="U2534" s="41"/>
      <c r="V2534" s="41"/>
      <c r="W2534" s="41"/>
      <c r="X2534" s="41"/>
      <c r="Y2534" s="41"/>
      <c r="Z2534" s="41"/>
      <c r="AA2534" s="41"/>
      <c r="AB2534" s="41"/>
      <c r="AC2534" s="41"/>
      <c r="AD2534" s="41"/>
      <c r="AE2534" s="41"/>
      <c r="AR2534" s="227" t="s">
        <v>256</v>
      </c>
      <c r="AT2534" s="227" t="s">
        <v>152</v>
      </c>
      <c r="AU2534" s="227" t="s">
        <v>81</v>
      </c>
      <c r="AY2534" s="20" t="s">
        <v>149</v>
      </c>
      <c r="BE2534" s="228">
        <f>IF(N2534="základní",J2534,0)</f>
        <v>0</v>
      </c>
      <c r="BF2534" s="228">
        <f>IF(N2534="snížená",J2534,0)</f>
        <v>0</v>
      </c>
      <c r="BG2534" s="228">
        <f>IF(N2534="zákl. přenesená",J2534,0)</f>
        <v>0</v>
      </c>
      <c r="BH2534" s="228">
        <f>IF(N2534="sníž. přenesená",J2534,0)</f>
        <v>0</v>
      </c>
      <c r="BI2534" s="228">
        <f>IF(N2534="nulová",J2534,0)</f>
        <v>0</v>
      </c>
      <c r="BJ2534" s="20" t="s">
        <v>77</v>
      </c>
      <c r="BK2534" s="228">
        <f>ROUND(I2534*H2534,2)</f>
        <v>0</v>
      </c>
      <c r="BL2534" s="20" t="s">
        <v>256</v>
      </c>
      <c r="BM2534" s="227" t="s">
        <v>2732</v>
      </c>
    </row>
    <row r="2535" s="2" customFormat="1">
      <c r="A2535" s="41"/>
      <c r="B2535" s="42"/>
      <c r="C2535" s="43"/>
      <c r="D2535" s="236" t="s">
        <v>279</v>
      </c>
      <c r="E2535" s="43"/>
      <c r="F2535" s="288" t="s">
        <v>2733</v>
      </c>
      <c r="G2535" s="43"/>
      <c r="H2535" s="43"/>
      <c r="I2535" s="231"/>
      <c r="J2535" s="43"/>
      <c r="K2535" s="43"/>
      <c r="L2535" s="47"/>
      <c r="M2535" s="232"/>
      <c r="N2535" s="233"/>
      <c r="O2535" s="87"/>
      <c r="P2535" s="87"/>
      <c r="Q2535" s="87"/>
      <c r="R2535" s="87"/>
      <c r="S2535" s="87"/>
      <c r="T2535" s="88"/>
      <c r="U2535" s="41"/>
      <c r="V2535" s="41"/>
      <c r="W2535" s="41"/>
      <c r="X2535" s="41"/>
      <c r="Y2535" s="41"/>
      <c r="Z2535" s="41"/>
      <c r="AA2535" s="41"/>
      <c r="AB2535" s="41"/>
      <c r="AC2535" s="41"/>
      <c r="AD2535" s="41"/>
      <c r="AE2535" s="41"/>
      <c r="AT2535" s="20" t="s">
        <v>279</v>
      </c>
      <c r="AU2535" s="20" t="s">
        <v>81</v>
      </c>
    </row>
    <row r="2536" s="13" customFormat="1">
      <c r="A2536" s="13"/>
      <c r="B2536" s="234"/>
      <c r="C2536" s="235"/>
      <c r="D2536" s="236" t="s">
        <v>161</v>
      </c>
      <c r="E2536" s="237" t="s">
        <v>21</v>
      </c>
      <c r="F2536" s="238" t="s">
        <v>2734</v>
      </c>
      <c r="G2536" s="235"/>
      <c r="H2536" s="237" t="s">
        <v>21</v>
      </c>
      <c r="I2536" s="239"/>
      <c r="J2536" s="235"/>
      <c r="K2536" s="235"/>
      <c r="L2536" s="240"/>
      <c r="M2536" s="241"/>
      <c r="N2536" s="242"/>
      <c r="O2536" s="242"/>
      <c r="P2536" s="242"/>
      <c r="Q2536" s="242"/>
      <c r="R2536" s="242"/>
      <c r="S2536" s="242"/>
      <c r="T2536" s="243"/>
      <c r="U2536" s="13"/>
      <c r="V2536" s="13"/>
      <c r="W2536" s="13"/>
      <c r="X2536" s="13"/>
      <c r="Y2536" s="13"/>
      <c r="Z2536" s="13"/>
      <c r="AA2536" s="13"/>
      <c r="AB2536" s="13"/>
      <c r="AC2536" s="13"/>
      <c r="AD2536" s="13"/>
      <c r="AE2536" s="13"/>
      <c r="AT2536" s="244" t="s">
        <v>161</v>
      </c>
      <c r="AU2536" s="244" t="s">
        <v>81</v>
      </c>
      <c r="AV2536" s="13" t="s">
        <v>77</v>
      </c>
      <c r="AW2536" s="13" t="s">
        <v>34</v>
      </c>
      <c r="AX2536" s="13" t="s">
        <v>73</v>
      </c>
      <c r="AY2536" s="244" t="s">
        <v>149</v>
      </c>
    </row>
    <row r="2537" s="14" customFormat="1">
      <c r="A2537" s="14"/>
      <c r="B2537" s="245"/>
      <c r="C2537" s="246"/>
      <c r="D2537" s="236" t="s">
        <v>161</v>
      </c>
      <c r="E2537" s="247" t="s">
        <v>21</v>
      </c>
      <c r="F2537" s="248" t="s">
        <v>2735</v>
      </c>
      <c r="G2537" s="246"/>
      <c r="H2537" s="249">
        <v>9</v>
      </c>
      <c r="I2537" s="250"/>
      <c r="J2537" s="246"/>
      <c r="K2537" s="246"/>
      <c r="L2537" s="251"/>
      <c r="M2537" s="252"/>
      <c r="N2537" s="253"/>
      <c r="O2537" s="253"/>
      <c r="P2537" s="253"/>
      <c r="Q2537" s="253"/>
      <c r="R2537" s="253"/>
      <c r="S2537" s="253"/>
      <c r="T2537" s="254"/>
      <c r="U2537" s="14"/>
      <c r="V2537" s="14"/>
      <c r="W2537" s="14"/>
      <c r="X2537" s="14"/>
      <c r="Y2537" s="14"/>
      <c r="Z2537" s="14"/>
      <c r="AA2537" s="14"/>
      <c r="AB2537" s="14"/>
      <c r="AC2537" s="14"/>
      <c r="AD2537" s="14"/>
      <c r="AE2537" s="14"/>
      <c r="AT2537" s="255" t="s">
        <v>161</v>
      </c>
      <c r="AU2537" s="255" t="s">
        <v>81</v>
      </c>
      <c r="AV2537" s="14" t="s">
        <v>81</v>
      </c>
      <c r="AW2537" s="14" t="s">
        <v>34</v>
      </c>
      <c r="AX2537" s="14" t="s">
        <v>73</v>
      </c>
      <c r="AY2537" s="255" t="s">
        <v>149</v>
      </c>
    </row>
    <row r="2538" s="15" customFormat="1">
      <c r="A2538" s="15"/>
      <c r="B2538" s="256"/>
      <c r="C2538" s="257"/>
      <c r="D2538" s="236" t="s">
        <v>161</v>
      </c>
      <c r="E2538" s="258" t="s">
        <v>21</v>
      </c>
      <c r="F2538" s="259" t="s">
        <v>164</v>
      </c>
      <c r="G2538" s="257"/>
      <c r="H2538" s="260">
        <v>9</v>
      </c>
      <c r="I2538" s="261"/>
      <c r="J2538" s="257"/>
      <c r="K2538" s="257"/>
      <c r="L2538" s="262"/>
      <c r="M2538" s="263"/>
      <c r="N2538" s="264"/>
      <c r="O2538" s="264"/>
      <c r="P2538" s="264"/>
      <c r="Q2538" s="264"/>
      <c r="R2538" s="264"/>
      <c r="S2538" s="264"/>
      <c r="T2538" s="265"/>
      <c r="U2538" s="15"/>
      <c r="V2538" s="15"/>
      <c r="W2538" s="15"/>
      <c r="X2538" s="15"/>
      <c r="Y2538" s="15"/>
      <c r="Z2538" s="15"/>
      <c r="AA2538" s="15"/>
      <c r="AB2538" s="15"/>
      <c r="AC2538" s="15"/>
      <c r="AD2538" s="15"/>
      <c r="AE2538" s="15"/>
      <c r="AT2538" s="266" t="s">
        <v>161</v>
      </c>
      <c r="AU2538" s="266" t="s">
        <v>81</v>
      </c>
      <c r="AV2538" s="15" t="s">
        <v>157</v>
      </c>
      <c r="AW2538" s="15" t="s">
        <v>34</v>
      </c>
      <c r="AX2538" s="15" t="s">
        <v>77</v>
      </c>
      <c r="AY2538" s="266" t="s">
        <v>149</v>
      </c>
    </row>
    <row r="2539" s="2" customFormat="1" ht="16.5" customHeight="1">
      <c r="A2539" s="41"/>
      <c r="B2539" s="42"/>
      <c r="C2539" s="278" t="s">
        <v>2736</v>
      </c>
      <c r="D2539" s="278" t="s">
        <v>229</v>
      </c>
      <c r="E2539" s="279" t="s">
        <v>2737</v>
      </c>
      <c r="F2539" s="280" t="s">
        <v>2738</v>
      </c>
      <c r="G2539" s="281" t="s">
        <v>155</v>
      </c>
      <c r="H2539" s="282">
        <v>9</v>
      </c>
      <c r="I2539" s="283"/>
      <c r="J2539" s="284">
        <f>ROUND(I2539*H2539,2)</f>
        <v>0</v>
      </c>
      <c r="K2539" s="280" t="s">
        <v>156</v>
      </c>
      <c r="L2539" s="285"/>
      <c r="M2539" s="286" t="s">
        <v>21</v>
      </c>
      <c r="N2539" s="287" t="s">
        <v>44</v>
      </c>
      <c r="O2539" s="87"/>
      <c r="P2539" s="225">
        <f>O2539*H2539</f>
        <v>0</v>
      </c>
      <c r="Q2539" s="225">
        <v>0.028000000000000001</v>
      </c>
      <c r="R2539" s="225">
        <f>Q2539*H2539</f>
        <v>0.252</v>
      </c>
      <c r="S2539" s="225">
        <v>0</v>
      </c>
      <c r="T2539" s="226">
        <f>S2539*H2539</f>
        <v>0</v>
      </c>
      <c r="U2539" s="41"/>
      <c r="V2539" s="41"/>
      <c r="W2539" s="41"/>
      <c r="X2539" s="41"/>
      <c r="Y2539" s="41"/>
      <c r="Z2539" s="41"/>
      <c r="AA2539" s="41"/>
      <c r="AB2539" s="41"/>
      <c r="AC2539" s="41"/>
      <c r="AD2539" s="41"/>
      <c r="AE2539" s="41"/>
      <c r="AR2539" s="227" t="s">
        <v>328</v>
      </c>
      <c r="AT2539" s="227" t="s">
        <v>229</v>
      </c>
      <c r="AU2539" s="227" t="s">
        <v>81</v>
      </c>
      <c r="AY2539" s="20" t="s">
        <v>149</v>
      </c>
      <c r="BE2539" s="228">
        <f>IF(N2539="základní",J2539,0)</f>
        <v>0</v>
      </c>
      <c r="BF2539" s="228">
        <f>IF(N2539="snížená",J2539,0)</f>
        <v>0</v>
      </c>
      <c r="BG2539" s="228">
        <f>IF(N2539="zákl. přenesená",J2539,0)</f>
        <v>0</v>
      </c>
      <c r="BH2539" s="228">
        <f>IF(N2539="sníž. přenesená",J2539,0)</f>
        <v>0</v>
      </c>
      <c r="BI2539" s="228">
        <f>IF(N2539="nulová",J2539,0)</f>
        <v>0</v>
      </c>
      <c r="BJ2539" s="20" t="s">
        <v>77</v>
      </c>
      <c r="BK2539" s="228">
        <f>ROUND(I2539*H2539,2)</f>
        <v>0</v>
      </c>
      <c r="BL2539" s="20" t="s">
        <v>256</v>
      </c>
      <c r="BM2539" s="227" t="s">
        <v>2739</v>
      </c>
    </row>
    <row r="2540" s="2" customFormat="1" ht="44.25" customHeight="1">
      <c r="A2540" s="41"/>
      <c r="B2540" s="42"/>
      <c r="C2540" s="216" t="s">
        <v>2740</v>
      </c>
      <c r="D2540" s="216" t="s">
        <v>152</v>
      </c>
      <c r="E2540" s="217" t="s">
        <v>2741</v>
      </c>
      <c r="F2540" s="218" t="s">
        <v>2742</v>
      </c>
      <c r="G2540" s="219" t="s">
        <v>155</v>
      </c>
      <c r="H2540" s="220">
        <v>2.46</v>
      </c>
      <c r="I2540" s="221"/>
      <c r="J2540" s="222">
        <f>ROUND(I2540*H2540,2)</f>
        <v>0</v>
      </c>
      <c r="K2540" s="218" t="s">
        <v>21</v>
      </c>
      <c r="L2540" s="47"/>
      <c r="M2540" s="223" t="s">
        <v>21</v>
      </c>
      <c r="N2540" s="224" t="s">
        <v>44</v>
      </c>
      <c r="O2540" s="87"/>
      <c r="P2540" s="225">
        <f>O2540*H2540</f>
        <v>0</v>
      </c>
      <c r="Q2540" s="225">
        <v>0.00034000000000000002</v>
      </c>
      <c r="R2540" s="225">
        <f>Q2540*H2540</f>
        <v>0.00083640000000000006</v>
      </c>
      <c r="S2540" s="225">
        <v>0</v>
      </c>
      <c r="T2540" s="226">
        <f>S2540*H2540</f>
        <v>0</v>
      </c>
      <c r="U2540" s="41"/>
      <c r="V2540" s="41"/>
      <c r="W2540" s="41"/>
      <c r="X2540" s="41"/>
      <c r="Y2540" s="41"/>
      <c r="Z2540" s="41"/>
      <c r="AA2540" s="41"/>
      <c r="AB2540" s="41"/>
      <c r="AC2540" s="41"/>
      <c r="AD2540" s="41"/>
      <c r="AE2540" s="41"/>
      <c r="AR2540" s="227" t="s">
        <v>256</v>
      </c>
      <c r="AT2540" s="227" t="s">
        <v>152</v>
      </c>
      <c r="AU2540" s="227" t="s">
        <v>81</v>
      </c>
      <c r="AY2540" s="20" t="s">
        <v>149</v>
      </c>
      <c r="BE2540" s="228">
        <f>IF(N2540="základní",J2540,0)</f>
        <v>0</v>
      </c>
      <c r="BF2540" s="228">
        <f>IF(N2540="snížená",J2540,0)</f>
        <v>0</v>
      </c>
      <c r="BG2540" s="228">
        <f>IF(N2540="zákl. přenesená",J2540,0)</f>
        <v>0</v>
      </c>
      <c r="BH2540" s="228">
        <f>IF(N2540="sníž. přenesená",J2540,0)</f>
        <v>0</v>
      </c>
      <c r="BI2540" s="228">
        <f>IF(N2540="nulová",J2540,0)</f>
        <v>0</v>
      </c>
      <c r="BJ2540" s="20" t="s">
        <v>77</v>
      </c>
      <c r="BK2540" s="228">
        <f>ROUND(I2540*H2540,2)</f>
        <v>0</v>
      </c>
      <c r="BL2540" s="20" t="s">
        <v>256</v>
      </c>
      <c r="BM2540" s="227" t="s">
        <v>2743</v>
      </c>
    </row>
    <row r="2541" s="2" customFormat="1">
      <c r="A2541" s="41"/>
      <c r="B2541" s="42"/>
      <c r="C2541" s="43"/>
      <c r="D2541" s="236" t="s">
        <v>279</v>
      </c>
      <c r="E2541" s="43"/>
      <c r="F2541" s="288" t="s">
        <v>2733</v>
      </c>
      <c r="G2541" s="43"/>
      <c r="H2541" s="43"/>
      <c r="I2541" s="231"/>
      <c r="J2541" s="43"/>
      <c r="K2541" s="43"/>
      <c r="L2541" s="47"/>
      <c r="M2541" s="232"/>
      <c r="N2541" s="233"/>
      <c r="O2541" s="87"/>
      <c r="P2541" s="87"/>
      <c r="Q2541" s="87"/>
      <c r="R2541" s="87"/>
      <c r="S2541" s="87"/>
      <c r="T2541" s="88"/>
      <c r="U2541" s="41"/>
      <c r="V2541" s="41"/>
      <c r="W2541" s="41"/>
      <c r="X2541" s="41"/>
      <c r="Y2541" s="41"/>
      <c r="Z2541" s="41"/>
      <c r="AA2541" s="41"/>
      <c r="AB2541" s="41"/>
      <c r="AC2541" s="41"/>
      <c r="AD2541" s="41"/>
      <c r="AE2541" s="41"/>
      <c r="AT2541" s="20" t="s">
        <v>279</v>
      </c>
      <c r="AU2541" s="20" t="s">
        <v>81</v>
      </c>
    </row>
    <row r="2542" s="13" customFormat="1">
      <c r="A2542" s="13"/>
      <c r="B2542" s="234"/>
      <c r="C2542" s="235"/>
      <c r="D2542" s="236" t="s">
        <v>161</v>
      </c>
      <c r="E2542" s="237" t="s">
        <v>21</v>
      </c>
      <c r="F2542" s="238" t="s">
        <v>2744</v>
      </c>
      <c r="G2542" s="235"/>
      <c r="H2542" s="237" t="s">
        <v>21</v>
      </c>
      <c r="I2542" s="239"/>
      <c r="J2542" s="235"/>
      <c r="K2542" s="235"/>
      <c r="L2542" s="240"/>
      <c r="M2542" s="241"/>
      <c r="N2542" s="242"/>
      <c r="O2542" s="242"/>
      <c r="P2542" s="242"/>
      <c r="Q2542" s="242"/>
      <c r="R2542" s="242"/>
      <c r="S2542" s="242"/>
      <c r="T2542" s="243"/>
      <c r="U2542" s="13"/>
      <c r="V2542" s="13"/>
      <c r="W2542" s="13"/>
      <c r="X2542" s="13"/>
      <c r="Y2542" s="13"/>
      <c r="Z2542" s="13"/>
      <c r="AA2542" s="13"/>
      <c r="AB2542" s="13"/>
      <c r="AC2542" s="13"/>
      <c r="AD2542" s="13"/>
      <c r="AE2542" s="13"/>
      <c r="AT2542" s="244" t="s">
        <v>161</v>
      </c>
      <c r="AU2542" s="244" t="s">
        <v>81</v>
      </c>
      <c r="AV2542" s="13" t="s">
        <v>77</v>
      </c>
      <c r="AW2542" s="13" t="s">
        <v>34</v>
      </c>
      <c r="AX2542" s="13" t="s">
        <v>73</v>
      </c>
      <c r="AY2542" s="244" t="s">
        <v>149</v>
      </c>
    </row>
    <row r="2543" s="14" customFormat="1">
      <c r="A2543" s="14"/>
      <c r="B2543" s="245"/>
      <c r="C2543" s="246"/>
      <c r="D2543" s="236" t="s">
        <v>161</v>
      </c>
      <c r="E2543" s="247" t="s">
        <v>21</v>
      </c>
      <c r="F2543" s="248" t="s">
        <v>1537</v>
      </c>
      <c r="G2543" s="246"/>
      <c r="H2543" s="249">
        <v>2.46</v>
      </c>
      <c r="I2543" s="250"/>
      <c r="J2543" s="246"/>
      <c r="K2543" s="246"/>
      <c r="L2543" s="251"/>
      <c r="M2543" s="252"/>
      <c r="N2543" s="253"/>
      <c r="O2543" s="253"/>
      <c r="P2543" s="253"/>
      <c r="Q2543" s="253"/>
      <c r="R2543" s="253"/>
      <c r="S2543" s="253"/>
      <c r="T2543" s="254"/>
      <c r="U2543" s="14"/>
      <c r="V2543" s="14"/>
      <c r="W2543" s="14"/>
      <c r="X2543" s="14"/>
      <c r="Y2543" s="14"/>
      <c r="Z2543" s="14"/>
      <c r="AA2543" s="14"/>
      <c r="AB2543" s="14"/>
      <c r="AC2543" s="14"/>
      <c r="AD2543" s="14"/>
      <c r="AE2543" s="14"/>
      <c r="AT2543" s="255" t="s">
        <v>161</v>
      </c>
      <c r="AU2543" s="255" t="s">
        <v>81</v>
      </c>
      <c r="AV2543" s="14" t="s">
        <v>81</v>
      </c>
      <c r="AW2543" s="14" t="s">
        <v>34</v>
      </c>
      <c r="AX2543" s="14" t="s">
        <v>73</v>
      </c>
      <c r="AY2543" s="255" t="s">
        <v>149</v>
      </c>
    </row>
    <row r="2544" s="15" customFormat="1">
      <c r="A2544" s="15"/>
      <c r="B2544" s="256"/>
      <c r="C2544" s="257"/>
      <c r="D2544" s="236" t="s">
        <v>161</v>
      </c>
      <c r="E2544" s="258" t="s">
        <v>21</v>
      </c>
      <c r="F2544" s="259" t="s">
        <v>164</v>
      </c>
      <c r="G2544" s="257"/>
      <c r="H2544" s="260">
        <v>2.46</v>
      </c>
      <c r="I2544" s="261"/>
      <c r="J2544" s="257"/>
      <c r="K2544" s="257"/>
      <c r="L2544" s="262"/>
      <c r="M2544" s="263"/>
      <c r="N2544" s="264"/>
      <c r="O2544" s="264"/>
      <c r="P2544" s="264"/>
      <c r="Q2544" s="264"/>
      <c r="R2544" s="264"/>
      <c r="S2544" s="264"/>
      <c r="T2544" s="265"/>
      <c r="U2544" s="15"/>
      <c r="V2544" s="15"/>
      <c r="W2544" s="15"/>
      <c r="X2544" s="15"/>
      <c r="Y2544" s="15"/>
      <c r="Z2544" s="15"/>
      <c r="AA2544" s="15"/>
      <c r="AB2544" s="15"/>
      <c r="AC2544" s="15"/>
      <c r="AD2544" s="15"/>
      <c r="AE2544" s="15"/>
      <c r="AT2544" s="266" t="s">
        <v>161</v>
      </c>
      <c r="AU2544" s="266" t="s">
        <v>81</v>
      </c>
      <c r="AV2544" s="15" t="s">
        <v>157</v>
      </c>
      <c r="AW2544" s="15" t="s">
        <v>34</v>
      </c>
      <c r="AX2544" s="15" t="s">
        <v>77</v>
      </c>
      <c r="AY2544" s="266" t="s">
        <v>149</v>
      </c>
    </row>
    <row r="2545" s="2" customFormat="1" ht="24.15" customHeight="1">
      <c r="A2545" s="41"/>
      <c r="B2545" s="42"/>
      <c r="C2545" s="278" t="s">
        <v>2745</v>
      </c>
      <c r="D2545" s="278" t="s">
        <v>229</v>
      </c>
      <c r="E2545" s="279" t="s">
        <v>2746</v>
      </c>
      <c r="F2545" s="280" t="s">
        <v>2747</v>
      </c>
      <c r="G2545" s="281" t="s">
        <v>155</v>
      </c>
      <c r="H2545" s="282">
        <v>2.46</v>
      </c>
      <c r="I2545" s="283"/>
      <c r="J2545" s="284">
        <f>ROUND(I2545*H2545,2)</f>
        <v>0</v>
      </c>
      <c r="K2545" s="280" t="s">
        <v>156</v>
      </c>
      <c r="L2545" s="285"/>
      <c r="M2545" s="286" t="s">
        <v>21</v>
      </c>
      <c r="N2545" s="287" t="s">
        <v>44</v>
      </c>
      <c r="O2545" s="87"/>
      <c r="P2545" s="225">
        <f>O2545*H2545</f>
        <v>0</v>
      </c>
      <c r="Q2545" s="225">
        <v>0.025999999999999999</v>
      </c>
      <c r="R2545" s="225">
        <f>Q2545*H2545</f>
        <v>0.063960000000000003</v>
      </c>
      <c r="S2545" s="225">
        <v>0</v>
      </c>
      <c r="T2545" s="226">
        <f>S2545*H2545</f>
        <v>0</v>
      </c>
      <c r="U2545" s="41"/>
      <c r="V2545" s="41"/>
      <c r="W2545" s="41"/>
      <c r="X2545" s="41"/>
      <c r="Y2545" s="41"/>
      <c r="Z2545" s="41"/>
      <c r="AA2545" s="41"/>
      <c r="AB2545" s="41"/>
      <c r="AC2545" s="41"/>
      <c r="AD2545" s="41"/>
      <c r="AE2545" s="41"/>
      <c r="AR2545" s="227" t="s">
        <v>328</v>
      </c>
      <c r="AT2545" s="227" t="s">
        <v>229</v>
      </c>
      <c r="AU2545" s="227" t="s">
        <v>81</v>
      </c>
      <c r="AY2545" s="20" t="s">
        <v>149</v>
      </c>
      <c r="BE2545" s="228">
        <f>IF(N2545="základní",J2545,0)</f>
        <v>0</v>
      </c>
      <c r="BF2545" s="228">
        <f>IF(N2545="snížená",J2545,0)</f>
        <v>0</v>
      </c>
      <c r="BG2545" s="228">
        <f>IF(N2545="zákl. přenesená",J2545,0)</f>
        <v>0</v>
      </c>
      <c r="BH2545" s="228">
        <f>IF(N2545="sníž. přenesená",J2545,0)</f>
        <v>0</v>
      </c>
      <c r="BI2545" s="228">
        <f>IF(N2545="nulová",J2545,0)</f>
        <v>0</v>
      </c>
      <c r="BJ2545" s="20" t="s">
        <v>77</v>
      </c>
      <c r="BK2545" s="228">
        <f>ROUND(I2545*H2545,2)</f>
        <v>0</v>
      </c>
      <c r="BL2545" s="20" t="s">
        <v>256</v>
      </c>
      <c r="BM2545" s="227" t="s">
        <v>2748</v>
      </c>
    </row>
    <row r="2546" s="2" customFormat="1" ht="44.25" customHeight="1">
      <c r="A2546" s="41"/>
      <c r="B2546" s="42"/>
      <c r="C2546" s="216" t="s">
        <v>2749</v>
      </c>
      <c r="D2546" s="216" t="s">
        <v>152</v>
      </c>
      <c r="E2546" s="217" t="s">
        <v>2750</v>
      </c>
      <c r="F2546" s="218" t="s">
        <v>2751</v>
      </c>
      <c r="G2546" s="219" t="s">
        <v>155</v>
      </c>
      <c r="H2546" s="220">
        <v>109.179</v>
      </c>
      <c r="I2546" s="221"/>
      <c r="J2546" s="222">
        <f>ROUND(I2546*H2546,2)</f>
        <v>0</v>
      </c>
      <c r="K2546" s="218" t="s">
        <v>21</v>
      </c>
      <c r="L2546" s="47"/>
      <c r="M2546" s="223" t="s">
        <v>21</v>
      </c>
      <c r="N2546" s="224" t="s">
        <v>44</v>
      </c>
      <c r="O2546" s="87"/>
      <c r="P2546" s="225">
        <f>O2546*H2546</f>
        <v>0</v>
      </c>
      <c r="Q2546" s="225">
        <v>0.00012</v>
      </c>
      <c r="R2546" s="225">
        <f>Q2546*H2546</f>
        <v>0.01310148</v>
      </c>
      <c r="S2546" s="225">
        <v>0</v>
      </c>
      <c r="T2546" s="226">
        <f>S2546*H2546</f>
        <v>0</v>
      </c>
      <c r="U2546" s="41"/>
      <c r="V2546" s="41"/>
      <c r="W2546" s="41"/>
      <c r="X2546" s="41"/>
      <c r="Y2546" s="41"/>
      <c r="Z2546" s="41"/>
      <c r="AA2546" s="41"/>
      <c r="AB2546" s="41"/>
      <c r="AC2546" s="41"/>
      <c r="AD2546" s="41"/>
      <c r="AE2546" s="41"/>
      <c r="AR2546" s="227" t="s">
        <v>256</v>
      </c>
      <c r="AT2546" s="227" t="s">
        <v>152</v>
      </c>
      <c r="AU2546" s="227" t="s">
        <v>81</v>
      </c>
      <c r="AY2546" s="20" t="s">
        <v>149</v>
      </c>
      <c r="BE2546" s="228">
        <f>IF(N2546="základní",J2546,0)</f>
        <v>0</v>
      </c>
      <c r="BF2546" s="228">
        <f>IF(N2546="snížená",J2546,0)</f>
        <v>0</v>
      </c>
      <c r="BG2546" s="228">
        <f>IF(N2546="zákl. přenesená",J2546,0)</f>
        <v>0</v>
      </c>
      <c r="BH2546" s="228">
        <f>IF(N2546="sníž. přenesená",J2546,0)</f>
        <v>0</v>
      </c>
      <c r="BI2546" s="228">
        <f>IF(N2546="nulová",J2546,0)</f>
        <v>0</v>
      </c>
      <c r="BJ2546" s="20" t="s">
        <v>77</v>
      </c>
      <c r="BK2546" s="228">
        <f>ROUND(I2546*H2546,2)</f>
        <v>0</v>
      </c>
      <c r="BL2546" s="20" t="s">
        <v>256</v>
      </c>
      <c r="BM2546" s="227" t="s">
        <v>2752</v>
      </c>
    </row>
    <row r="2547" s="2" customFormat="1">
      <c r="A2547" s="41"/>
      <c r="B2547" s="42"/>
      <c r="C2547" s="43"/>
      <c r="D2547" s="236" t="s">
        <v>279</v>
      </c>
      <c r="E2547" s="43"/>
      <c r="F2547" s="288" t="s">
        <v>2733</v>
      </c>
      <c r="G2547" s="43"/>
      <c r="H2547" s="43"/>
      <c r="I2547" s="231"/>
      <c r="J2547" s="43"/>
      <c r="K2547" s="43"/>
      <c r="L2547" s="47"/>
      <c r="M2547" s="232"/>
      <c r="N2547" s="233"/>
      <c r="O2547" s="87"/>
      <c r="P2547" s="87"/>
      <c r="Q2547" s="87"/>
      <c r="R2547" s="87"/>
      <c r="S2547" s="87"/>
      <c r="T2547" s="88"/>
      <c r="U2547" s="41"/>
      <c r="V2547" s="41"/>
      <c r="W2547" s="41"/>
      <c r="X2547" s="41"/>
      <c r="Y2547" s="41"/>
      <c r="Z2547" s="41"/>
      <c r="AA2547" s="41"/>
      <c r="AB2547" s="41"/>
      <c r="AC2547" s="41"/>
      <c r="AD2547" s="41"/>
      <c r="AE2547" s="41"/>
      <c r="AT2547" s="20" t="s">
        <v>279</v>
      </c>
      <c r="AU2547" s="20" t="s">
        <v>81</v>
      </c>
    </row>
    <row r="2548" s="13" customFormat="1">
      <c r="A2548" s="13"/>
      <c r="B2548" s="234"/>
      <c r="C2548" s="235"/>
      <c r="D2548" s="236" t="s">
        <v>161</v>
      </c>
      <c r="E2548" s="237" t="s">
        <v>21</v>
      </c>
      <c r="F2548" s="238" t="s">
        <v>2753</v>
      </c>
      <c r="G2548" s="235"/>
      <c r="H2548" s="237" t="s">
        <v>21</v>
      </c>
      <c r="I2548" s="239"/>
      <c r="J2548" s="235"/>
      <c r="K2548" s="235"/>
      <c r="L2548" s="240"/>
      <c r="M2548" s="241"/>
      <c r="N2548" s="242"/>
      <c r="O2548" s="242"/>
      <c r="P2548" s="242"/>
      <c r="Q2548" s="242"/>
      <c r="R2548" s="242"/>
      <c r="S2548" s="242"/>
      <c r="T2548" s="243"/>
      <c r="U2548" s="13"/>
      <c r="V2548" s="13"/>
      <c r="W2548" s="13"/>
      <c r="X2548" s="13"/>
      <c r="Y2548" s="13"/>
      <c r="Z2548" s="13"/>
      <c r="AA2548" s="13"/>
      <c r="AB2548" s="13"/>
      <c r="AC2548" s="13"/>
      <c r="AD2548" s="13"/>
      <c r="AE2548" s="13"/>
      <c r="AT2548" s="244" t="s">
        <v>161</v>
      </c>
      <c r="AU2548" s="244" t="s">
        <v>81</v>
      </c>
      <c r="AV2548" s="13" t="s">
        <v>77</v>
      </c>
      <c r="AW2548" s="13" t="s">
        <v>34</v>
      </c>
      <c r="AX2548" s="13" t="s">
        <v>73</v>
      </c>
      <c r="AY2548" s="244" t="s">
        <v>149</v>
      </c>
    </row>
    <row r="2549" s="14" customFormat="1">
      <c r="A2549" s="14"/>
      <c r="B2549" s="245"/>
      <c r="C2549" s="246"/>
      <c r="D2549" s="236" t="s">
        <v>161</v>
      </c>
      <c r="E2549" s="247" t="s">
        <v>21</v>
      </c>
      <c r="F2549" s="248" t="s">
        <v>1535</v>
      </c>
      <c r="G2549" s="246"/>
      <c r="H2549" s="249">
        <v>14.484</v>
      </c>
      <c r="I2549" s="250"/>
      <c r="J2549" s="246"/>
      <c r="K2549" s="246"/>
      <c r="L2549" s="251"/>
      <c r="M2549" s="252"/>
      <c r="N2549" s="253"/>
      <c r="O2549" s="253"/>
      <c r="P2549" s="253"/>
      <c r="Q2549" s="253"/>
      <c r="R2549" s="253"/>
      <c r="S2549" s="253"/>
      <c r="T2549" s="254"/>
      <c r="U2549" s="14"/>
      <c r="V2549" s="14"/>
      <c r="W2549" s="14"/>
      <c r="X2549" s="14"/>
      <c r="Y2549" s="14"/>
      <c r="Z2549" s="14"/>
      <c r="AA2549" s="14"/>
      <c r="AB2549" s="14"/>
      <c r="AC2549" s="14"/>
      <c r="AD2549" s="14"/>
      <c r="AE2549" s="14"/>
      <c r="AT2549" s="255" t="s">
        <v>161</v>
      </c>
      <c r="AU2549" s="255" t="s">
        <v>81</v>
      </c>
      <c r="AV2549" s="14" t="s">
        <v>81</v>
      </c>
      <c r="AW2549" s="14" t="s">
        <v>34</v>
      </c>
      <c r="AX2549" s="14" t="s">
        <v>73</v>
      </c>
      <c r="AY2549" s="255" t="s">
        <v>149</v>
      </c>
    </row>
    <row r="2550" s="13" customFormat="1">
      <c r="A2550" s="13"/>
      <c r="B2550" s="234"/>
      <c r="C2550" s="235"/>
      <c r="D2550" s="236" t="s">
        <v>161</v>
      </c>
      <c r="E2550" s="237" t="s">
        <v>21</v>
      </c>
      <c r="F2550" s="238" t="s">
        <v>2754</v>
      </c>
      <c r="G2550" s="235"/>
      <c r="H2550" s="237" t="s">
        <v>21</v>
      </c>
      <c r="I2550" s="239"/>
      <c r="J2550" s="235"/>
      <c r="K2550" s="235"/>
      <c r="L2550" s="240"/>
      <c r="M2550" s="241"/>
      <c r="N2550" s="242"/>
      <c r="O2550" s="242"/>
      <c r="P2550" s="242"/>
      <c r="Q2550" s="242"/>
      <c r="R2550" s="242"/>
      <c r="S2550" s="242"/>
      <c r="T2550" s="243"/>
      <c r="U2550" s="13"/>
      <c r="V2550" s="13"/>
      <c r="W2550" s="13"/>
      <c r="X2550" s="13"/>
      <c r="Y2550" s="13"/>
      <c r="Z2550" s="13"/>
      <c r="AA2550" s="13"/>
      <c r="AB2550" s="13"/>
      <c r="AC2550" s="13"/>
      <c r="AD2550" s="13"/>
      <c r="AE2550" s="13"/>
      <c r="AT2550" s="244" t="s">
        <v>161</v>
      </c>
      <c r="AU2550" s="244" t="s">
        <v>81</v>
      </c>
      <c r="AV2550" s="13" t="s">
        <v>77</v>
      </c>
      <c r="AW2550" s="13" t="s">
        <v>34</v>
      </c>
      <c r="AX2550" s="13" t="s">
        <v>73</v>
      </c>
      <c r="AY2550" s="244" t="s">
        <v>149</v>
      </c>
    </row>
    <row r="2551" s="14" customFormat="1">
      <c r="A2551" s="14"/>
      <c r="B2551" s="245"/>
      <c r="C2551" s="246"/>
      <c r="D2551" s="236" t="s">
        <v>161</v>
      </c>
      <c r="E2551" s="247" t="s">
        <v>21</v>
      </c>
      <c r="F2551" s="248" t="s">
        <v>1536</v>
      </c>
      <c r="G2551" s="246"/>
      <c r="H2551" s="249">
        <v>12</v>
      </c>
      <c r="I2551" s="250"/>
      <c r="J2551" s="246"/>
      <c r="K2551" s="246"/>
      <c r="L2551" s="251"/>
      <c r="M2551" s="252"/>
      <c r="N2551" s="253"/>
      <c r="O2551" s="253"/>
      <c r="P2551" s="253"/>
      <c r="Q2551" s="253"/>
      <c r="R2551" s="253"/>
      <c r="S2551" s="253"/>
      <c r="T2551" s="254"/>
      <c r="U2551" s="14"/>
      <c r="V2551" s="14"/>
      <c r="W2551" s="14"/>
      <c r="X2551" s="14"/>
      <c r="Y2551" s="14"/>
      <c r="Z2551" s="14"/>
      <c r="AA2551" s="14"/>
      <c r="AB2551" s="14"/>
      <c r="AC2551" s="14"/>
      <c r="AD2551" s="14"/>
      <c r="AE2551" s="14"/>
      <c r="AT2551" s="255" t="s">
        <v>161</v>
      </c>
      <c r="AU2551" s="255" t="s">
        <v>81</v>
      </c>
      <c r="AV2551" s="14" t="s">
        <v>81</v>
      </c>
      <c r="AW2551" s="14" t="s">
        <v>34</v>
      </c>
      <c r="AX2551" s="14" t="s">
        <v>73</v>
      </c>
      <c r="AY2551" s="255" t="s">
        <v>149</v>
      </c>
    </row>
    <row r="2552" s="13" customFormat="1">
      <c r="A2552" s="13"/>
      <c r="B2552" s="234"/>
      <c r="C2552" s="235"/>
      <c r="D2552" s="236" t="s">
        <v>161</v>
      </c>
      <c r="E2552" s="237" t="s">
        <v>21</v>
      </c>
      <c r="F2552" s="238" t="s">
        <v>2755</v>
      </c>
      <c r="G2552" s="235"/>
      <c r="H2552" s="237" t="s">
        <v>21</v>
      </c>
      <c r="I2552" s="239"/>
      <c r="J2552" s="235"/>
      <c r="K2552" s="235"/>
      <c r="L2552" s="240"/>
      <c r="M2552" s="241"/>
      <c r="N2552" s="242"/>
      <c r="O2552" s="242"/>
      <c r="P2552" s="242"/>
      <c r="Q2552" s="242"/>
      <c r="R2552" s="242"/>
      <c r="S2552" s="242"/>
      <c r="T2552" s="243"/>
      <c r="U2552" s="13"/>
      <c r="V2552" s="13"/>
      <c r="W2552" s="13"/>
      <c r="X2552" s="13"/>
      <c r="Y2552" s="13"/>
      <c r="Z2552" s="13"/>
      <c r="AA2552" s="13"/>
      <c r="AB2552" s="13"/>
      <c r="AC2552" s="13"/>
      <c r="AD2552" s="13"/>
      <c r="AE2552" s="13"/>
      <c r="AT2552" s="244" t="s">
        <v>161</v>
      </c>
      <c r="AU2552" s="244" t="s">
        <v>81</v>
      </c>
      <c r="AV2552" s="13" t="s">
        <v>77</v>
      </c>
      <c r="AW2552" s="13" t="s">
        <v>34</v>
      </c>
      <c r="AX2552" s="13" t="s">
        <v>73</v>
      </c>
      <c r="AY2552" s="244" t="s">
        <v>149</v>
      </c>
    </row>
    <row r="2553" s="14" customFormat="1">
      <c r="A2553" s="14"/>
      <c r="B2553" s="245"/>
      <c r="C2553" s="246"/>
      <c r="D2553" s="236" t="s">
        <v>161</v>
      </c>
      <c r="E2553" s="247" t="s">
        <v>21</v>
      </c>
      <c r="F2553" s="248" t="s">
        <v>1545</v>
      </c>
      <c r="G2553" s="246"/>
      <c r="H2553" s="249">
        <v>5.25</v>
      </c>
      <c r="I2553" s="250"/>
      <c r="J2553" s="246"/>
      <c r="K2553" s="246"/>
      <c r="L2553" s="251"/>
      <c r="M2553" s="252"/>
      <c r="N2553" s="253"/>
      <c r="O2553" s="253"/>
      <c r="P2553" s="253"/>
      <c r="Q2553" s="253"/>
      <c r="R2553" s="253"/>
      <c r="S2553" s="253"/>
      <c r="T2553" s="254"/>
      <c r="U2553" s="14"/>
      <c r="V2553" s="14"/>
      <c r="W2553" s="14"/>
      <c r="X2553" s="14"/>
      <c r="Y2553" s="14"/>
      <c r="Z2553" s="14"/>
      <c r="AA2553" s="14"/>
      <c r="AB2553" s="14"/>
      <c r="AC2553" s="14"/>
      <c r="AD2553" s="14"/>
      <c r="AE2553" s="14"/>
      <c r="AT2553" s="255" t="s">
        <v>161</v>
      </c>
      <c r="AU2553" s="255" t="s">
        <v>81</v>
      </c>
      <c r="AV2553" s="14" t="s">
        <v>81</v>
      </c>
      <c r="AW2553" s="14" t="s">
        <v>34</v>
      </c>
      <c r="AX2553" s="14" t="s">
        <v>73</v>
      </c>
      <c r="AY2553" s="255" t="s">
        <v>149</v>
      </c>
    </row>
    <row r="2554" s="13" customFormat="1">
      <c r="A2554" s="13"/>
      <c r="B2554" s="234"/>
      <c r="C2554" s="235"/>
      <c r="D2554" s="236" t="s">
        <v>161</v>
      </c>
      <c r="E2554" s="237" t="s">
        <v>21</v>
      </c>
      <c r="F2554" s="238" t="s">
        <v>2756</v>
      </c>
      <c r="G2554" s="235"/>
      <c r="H2554" s="237" t="s">
        <v>21</v>
      </c>
      <c r="I2554" s="239"/>
      <c r="J2554" s="235"/>
      <c r="K2554" s="235"/>
      <c r="L2554" s="240"/>
      <c r="M2554" s="241"/>
      <c r="N2554" s="242"/>
      <c r="O2554" s="242"/>
      <c r="P2554" s="242"/>
      <c r="Q2554" s="242"/>
      <c r="R2554" s="242"/>
      <c r="S2554" s="242"/>
      <c r="T2554" s="243"/>
      <c r="U2554" s="13"/>
      <c r="V2554" s="13"/>
      <c r="W2554" s="13"/>
      <c r="X2554" s="13"/>
      <c r="Y2554" s="13"/>
      <c r="Z2554" s="13"/>
      <c r="AA2554" s="13"/>
      <c r="AB2554" s="13"/>
      <c r="AC2554" s="13"/>
      <c r="AD2554" s="13"/>
      <c r="AE2554" s="13"/>
      <c r="AT2554" s="244" t="s">
        <v>161</v>
      </c>
      <c r="AU2554" s="244" t="s">
        <v>81</v>
      </c>
      <c r="AV2554" s="13" t="s">
        <v>77</v>
      </c>
      <c r="AW2554" s="13" t="s">
        <v>34</v>
      </c>
      <c r="AX2554" s="13" t="s">
        <v>73</v>
      </c>
      <c r="AY2554" s="244" t="s">
        <v>149</v>
      </c>
    </row>
    <row r="2555" s="14" customFormat="1">
      <c r="A2555" s="14"/>
      <c r="B2555" s="245"/>
      <c r="C2555" s="246"/>
      <c r="D2555" s="236" t="s">
        <v>161</v>
      </c>
      <c r="E2555" s="247" t="s">
        <v>21</v>
      </c>
      <c r="F2555" s="248" t="s">
        <v>1538</v>
      </c>
      <c r="G2555" s="246"/>
      <c r="H2555" s="249">
        <v>63</v>
      </c>
      <c r="I2555" s="250"/>
      <c r="J2555" s="246"/>
      <c r="K2555" s="246"/>
      <c r="L2555" s="251"/>
      <c r="M2555" s="252"/>
      <c r="N2555" s="253"/>
      <c r="O2555" s="253"/>
      <c r="P2555" s="253"/>
      <c r="Q2555" s="253"/>
      <c r="R2555" s="253"/>
      <c r="S2555" s="253"/>
      <c r="T2555" s="254"/>
      <c r="U2555" s="14"/>
      <c r="V2555" s="14"/>
      <c r="W2555" s="14"/>
      <c r="X2555" s="14"/>
      <c r="Y2555" s="14"/>
      <c r="Z2555" s="14"/>
      <c r="AA2555" s="14"/>
      <c r="AB2555" s="14"/>
      <c r="AC2555" s="14"/>
      <c r="AD2555" s="14"/>
      <c r="AE2555" s="14"/>
      <c r="AT2555" s="255" t="s">
        <v>161</v>
      </c>
      <c r="AU2555" s="255" t="s">
        <v>81</v>
      </c>
      <c r="AV2555" s="14" t="s">
        <v>81</v>
      </c>
      <c r="AW2555" s="14" t="s">
        <v>34</v>
      </c>
      <c r="AX2555" s="14" t="s">
        <v>73</v>
      </c>
      <c r="AY2555" s="255" t="s">
        <v>149</v>
      </c>
    </row>
    <row r="2556" s="13" customFormat="1">
      <c r="A2556" s="13"/>
      <c r="B2556" s="234"/>
      <c r="C2556" s="235"/>
      <c r="D2556" s="236" t="s">
        <v>161</v>
      </c>
      <c r="E2556" s="237" t="s">
        <v>21</v>
      </c>
      <c r="F2556" s="238" t="s">
        <v>2757</v>
      </c>
      <c r="G2556" s="235"/>
      <c r="H2556" s="237" t="s">
        <v>21</v>
      </c>
      <c r="I2556" s="239"/>
      <c r="J2556" s="235"/>
      <c r="K2556" s="235"/>
      <c r="L2556" s="240"/>
      <c r="M2556" s="241"/>
      <c r="N2556" s="242"/>
      <c r="O2556" s="242"/>
      <c r="P2556" s="242"/>
      <c r="Q2556" s="242"/>
      <c r="R2556" s="242"/>
      <c r="S2556" s="242"/>
      <c r="T2556" s="243"/>
      <c r="U2556" s="13"/>
      <c r="V2556" s="13"/>
      <c r="W2556" s="13"/>
      <c r="X2556" s="13"/>
      <c r="Y2556" s="13"/>
      <c r="Z2556" s="13"/>
      <c r="AA2556" s="13"/>
      <c r="AB2556" s="13"/>
      <c r="AC2556" s="13"/>
      <c r="AD2556" s="13"/>
      <c r="AE2556" s="13"/>
      <c r="AT2556" s="244" t="s">
        <v>161</v>
      </c>
      <c r="AU2556" s="244" t="s">
        <v>81</v>
      </c>
      <c r="AV2556" s="13" t="s">
        <v>77</v>
      </c>
      <c r="AW2556" s="13" t="s">
        <v>34</v>
      </c>
      <c r="AX2556" s="13" t="s">
        <v>73</v>
      </c>
      <c r="AY2556" s="244" t="s">
        <v>149</v>
      </c>
    </row>
    <row r="2557" s="14" customFormat="1">
      <c r="A2557" s="14"/>
      <c r="B2557" s="245"/>
      <c r="C2557" s="246"/>
      <c r="D2557" s="236" t="s">
        <v>161</v>
      </c>
      <c r="E2557" s="247" t="s">
        <v>21</v>
      </c>
      <c r="F2557" s="248" t="s">
        <v>1548</v>
      </c>
      <c r="G2557" s="246"/>
      <c r="H2557" s="249">
        <v>8.5250000000000004</v>
      </c>
      <c r="I2557" s="250"/>
      <c r="J2557" s="246"/>
      <c r="K2557" s="246"/>
      <c r="L2557" s="251"/>
      <c r="M2557" s="252"/>
      <c r="N2557" s="253"/>
      <c r="O2557" s="253"/>
      <c r="P2557" s="253"/>
      <c r="Q2557" s="253"/>
      <c r="R2557" s="253"/>
      <c r="S2557" s="253"/>
      <c r="T2557" s="254"/>
      <c r="U2557" s="14"/>
      <c r="V2557" s="14"/>
      <c r="W2557" s="14"/>
      <c r="X2557" s="14"/>
      <c r="Y2557" s="14"/>
      <c r="Z2557" s="14"/>
      <c r="AA2557" s="14"/>
      <c r="AB2557" s="14"/>
      <c r="AC2557" s="14"/>
      <c r="AD2557" s="14"/>
      <c r="AE2557" s="14"/>
      <c r="AT2557" s="255" t="s">
        <v>161</v>
      </c>
      <c r="AU2557" s="255" t="s">
        <v>81</v>
      </c>
      <c r="AV2557" s="14" t="s">
        <v>81</v>
      </c>
      <c r="AW2557" s="14" t="s">
        <v>34</v>
      </c>
      <c r="AX2557" s="14" t="s">
        <v>73</v>
      </c>
      <c r="AY2557" s="255" t="s">
        <v>149</v>
      </c>
    </row>
    <row r="2558" s="13" customFormat="1">
      <c r="A2558" s="13"/>
      <c r="B2558" s="234"/>
      <c r="C2558" s="235"/>
      <c r="D2558" s="236" t="s">
        <v>161</v>
      </c>
      <c r="E2558" s="237" t="s">
        <v>21</v>
      </c>
      <c r="F2558" s="238" t="s">
        <v>2758</v>
      </c>
      <c r="G2558" s="235"/>
      <c r="H2558" s="237" t="s">
        <v>21</v>
      </c>
      <c r="I2558" s="239"/>
      <c r="J2558" s="235"/>
      <c r="K2558" s="235"/>
      <c r="L2558" s="240"/>
      <c r="M2558" s="241"/>
      <c r="N2558" s="242"/>
      <c r="O2558" s="242"/>
      <c r="P2558" s="242"/>
      <c r="Q2558" s="242"/>
      <c r="R2558" s="242"/>
      <c r="S2558" s="242"/>
      <c r="T2558" s="243"/>
      <c r="U2558" s="13"/>
      <c r="V2558" s="13"/>
      <c r="W2558" s="13"/>
      <c r="X2558" s="13"/>
      <c r="Y2558" s="13"/>
      <c r="Z2558" s="13"/>
      <c r="AA2558" s="13"/>
      <c r="AB2558" s="13"/>
      <c r="AC2558" s="13"/>
      <c r="AD2558" s="13"/>
      <c r="AE2558" s="13"/>
      <c r="AT2558" s="244" t="s">
        <v>161</v>
      </c>
      <c r="AU2558" s="244" t="s">
        <v>81</v>
      </c>
      <c r="AV2558" s="13" t="s">
        <v>77</v>
      </c>
      <c r="AW2558" s="13" t="s">
        <v>34</v>
      </c>
      <c r="AX2558" s="13" t="s">
        <v>73</v>
      </c>
      <c r="AY2558" s="244" t="s">
        <v>149</v>
      </c>
    </row>
    <row r="2559" s="14" customFormat="1">
      <c r="A2559" s="14"/>
      <c r="B2559" s="245"/>
      <c r="C2559" s="246"/>
      <c r="D2559" s="236" t="s">
        <v>161</v>
      </c>
      <c r="E2559" s="247" t="s">
        <v>21</v>
      </c>
      <c r="F2559" s="248" t="s">
        <v>1546</v>
      </c>
      <c r="G2559" s="246"/>
      <c r="H2559" s="249">
        <v>5.9199999999999999</v>
      </c>
      <c r="I2559" s="250"/>
      <c r="J2559" s="246"/>
      <c r="K2559" s="246"/>
      <c r="L2559" s="251"/>
      <c r="M2559" s="252"/>
      <c r="N2559" s="253"/>
      <c r="O2559" s="253"/>
      <c r="P2559" s="253"/>
      <c r="Q2559" s="253"/>
      <c r="R2559" s="253"/>
      <c r="S2559" s="253"/>
      <c r="T2559" s="254"/>
      <c r="U2559" s="14"/>
      <c r="V2559" s="14"/>
      <c r="W2559" s="14"/>
      <c r="X2559" s="14"/>
      <c r="Y2559" s="14"/>
      <c r="Z2559" s="14"/>
      <c r="AA2559" s="14"/>
      <c r="AB2559" s="14"/>
      <c r="AC2559" s="14"/>
      <c r="AD2559" s="14"/>
      <c r="AE2559" s="14"/>
      <c r="AT2559" s="255" t="s">
        <v>161</v>
      </c>
      <c r="AU2559" s="255" t="s">
        <v>81</v>
      </c>
      <c r="AV2559" s="14" t="s">
        <v>81</v>
      </c>
      <c r="AW2559" s="14" t="s">
        <v>34</v>
      </c>
      <c r="AX2559" s="14" t="s">
        <v>73</v>
      </c>
      <c r="AY2559" s="255" t="s">
        <v>149</v>
      </c>
    </row>
    <row r="2560" s="15" customFormat="1">
      <c r="A2560" s="15"/>
      <c r="B2560" s="256"/>
      <c r="C2560" s="257"/>
      <c r="D2560" s="236" t="s">
        <v>161</v>
      </c>
      <c r="E2560" s="258" t="s">
        <v>21</v>
      </c>
      <c r="F2560" s="259" t="s">
        <v>164</v>
      </c>
      <c r="G2560" s="257"/>
      <c r="H2560" s="260">
        <v>109.179</v>
      </c>
      <c r="I2560" s="261"/>
      <c r="J2560" s="257"/>
      <c r="K2560" s="257"/>
      <c r="L2560" s="262"/>
      <c r="M2560" s="263"/>
      <c r="N2560" s="264"/>
      <c r="O2560" s="264"/>
      <c r="P2560" s="264"/>
      <c r="Q2560" s="264"/>
      <c r="R2560" s="264"/>
      <c r="S2560" s="264"/>
      <c r="T2560" s="265"/>
      <c r="U2560" s="15"/>
      <c r="V2560" s="15"/>
      <c r="W2560" s="15"/>
      <c r="X2560" s="15"/>
      <c r="Y2560" s="15"/>
      <c r="Z2560" s="15"/>
      <c r="AA2560" s="15"/>
      <c r="AB2560" s="15"/>
      <c r="AC2560" s="15"/>
      <c r="AD2560" s="15"/>
      <c r="AE2560" s="15"/>
      <c r="AT2560" s="266" t="s">
        <v>161</v>
      </c>
      <c r="AU2560" s="266" t="s">
        <v>81</v>
      </c>
      <c r="AV2560" s="15" t="s">
        <v>157</v>
      </c>
      <c r="AW2560" s="15" t="s">
        <v>34</v>
      </c>
      <c r="AX2560" s="15" t="s">
        <v>77</v>
      </c>
      <c r="AY2560" s="266" t="s">
        <v>149</v>
      </c>
    </row>
    <row r="2561" s="2" customFormat="1" ht="24.15" customHeight="1">
      <c r="A2561" s="41"/>
      <c r="B2561" s="42"/>
      <c r="C2561" s="278" t="s">
        <v>2759</v>
      </c>
      <c r="D2561" s="278" t="s">
        <v>229</v>
      </c>
      <c r="E2561" s="279" t="s">
        <v>2760</v>
      </c>
      <c r="F2561" s="280" t="s">
        <v>2761</v>
      </c>
      <c r="G2561" s="281" t="s">
        <v>155</v>
      </c>
      <c r="H2561" s="282">
        <v>103.259</v>
      </c>
      <c r="I2561" s="283"/>
      <c r="J2561" s="284">
        <f>ROUND(I2561*H2561,2)</f>
        <v>0</v>
      </c>
      <c r="K2561" s="280" t="s">
        <v>156</v>
      </c>
      <c r="L2561" s="285"/>
      <c r="M2561" s="286" t="s">
        <v>21</v>
      </c>
      <c r="N2561" s="287" t="s">
        <v>44</v>
      </c>
      <c r="O2561" s="87"/>
      <c r="P2561" s="225">
        <f>O2561*H2561</f>
        <v>0</v>
      </c>
      <c r="Q2561" s="225">
        <v>0.027</v>
      </c>
      <c r="R2561" s="225">
        <f>Q2561*H2561</f>
        <v>2.7879930000000002</v>
      </c>
      <c r="S2561" s="225">
        <v>0</v>
      </c>
      <c r="T2561" s="226">
        <f>S2561*H2561</f>
        <v>0</v>
      </c>
      <c r="U2561" s="41"/>
      <c r="V2561" s="41"/>
      <c r="W2561" s="41"/>
      <c r="X2561" s="41"/>
      <c r="Y2561" s="41"/>
      <c r="Z2561" s="41"/>
      <c r="AA2561" s="41"/>
      <c r="AB2561" s="41"/>
      <c r="AC2561" s="41"/>
      <c r="AD2561" s="41"/>
      <c r="AE2561" s="41"/>
      <c r="AR2561" s="227" t="s">
        <v>328</v>
      </c>
      <c r="AT2561" s="227" t="s">
        <v>229</v>
      </c>
      <c r="AU2561" s="227" t="s">
        <v>81</v>
      </c>
      <c r="AY2561" s="20" t="s">
        <v>149</v>
      </c>
      <c r="BE2561" s="228">
        <f>IF(N2561="základní",J2561,0)</f>
        <v>0</v>
      </c>
      <c r="BF2561" s="228">
        <f>IF(N2561="snížená",J2561,0)</f>
        <v>0</v>
      </c>
      <c r="BG2561" s="228">
        <f>IF(N2561="zákl. přenesená",J2561,0)</f>
        <v>0</v>
      </c>
      <c r="BH2561" s="228">
        <f>IF(N2561="sníž. přenesená",J2561,0)</f>
        <v>0</v>
      </c>
      <c r="BI2561" s="228">
        <f>IF(N2561="nulová",J2561,0)</f>
        <v>0</v>
      </c>
      <c r="BJ2561" s="20" t="s">
        <v>77</v>
      </c>
      <c r="BK2561" s="228">
        <f>ROUND(I2561*H2561,2)</f>
        <v>0</v>
      </c>
      <c r="BL2561" s="20" t="s">
        <v>256</v>
      </c>
      <c r="BM2561" s="227" t="s">
        <v>2762</v>
      </c>
    </row>
    <row r="2562" s="13" customFormat="1">
      <c r="A2562" s="13"/>
      <c r="B2562" s="234"/>
      <c r="C2562" s="235"/>
      <c r="D2562" s="236" t="s">
        <v>161</v>
      </c>
      <c r="E2562" s="237" t="s">
        <v>21</v>
      </c>
      <c r="F2562" s="238" t="s">
        <v>2753</v>
      </c>
      <c r="G2562" s="235"/>
      <c r="H2562" s="237" t="s">
        <v>21</v>
      </c>
      <c r="I2562" s="239"/>
      <c r="J2562" s="235"/>
      <c r="K2562" s="235"/>
      <c r="L2562" s="240"/>
      <c r="M2562" s="241"/>
      <c r="N2562" s="242"/>
      <c r="O2562" s="242"/>
      <c r="P2562" s="242"/>
      <c r="Q2562" s="242"/>
      <c r="R2562" s="242"/>
      <c r="S2562" s="242"/>
      <c r="T2562" s="243"/>
      <c r="U2562" s="13"/>
      <c r="V2562" s="13"/>
      <c r="W2562" s="13"/>
      <c r="X2562" s="13"/>
      <c r="Y2562" s="13"/>
      <c r="Z2562" s="13"/>
      <c r="AA2562" s="13"/>
      <c r="AB2562" s="13"/>
      <c r="AC2562" s="13"/>
      <c r="AD2562" s="13"/>
      <c r="AE2562" s="13"/>
      <c r="AT2562" s="244" t="s">
        <v>161</v>
      </c>
      <c r="AU2562" s="244" t="s">
        <v>81</v>
      </c>
      <c r="AV2562" s="13" t="s">
        <v>77</v>
      </c>
      <c r="AW2562" s="13" t="s">
        <v>34</v>
      </c>
      <c r="AX2562" s="13" t="s">
        <v>73</v>
      </c>
      <c r="AY2562" s="244" t="s">
        <v>149</v>
      </c>
    </row>
    <row r="2563" s="14" customFormat="1">
      <c r="A2563" s="14"/>
      <c r="B2563" s="245"/>
      <c r="C2563" s="246"/>
      <c r="D2563" s="236" t="s">
        <v>161</v>
      </c>
      <c r="E2563" s="247" t="s">
        <v>21</v>
      </c>
      <c r="F2563" s="248" t="s">
        <v>1535</v>
      </c>
      <c r="G2563" s="246"/>
      <c r="H2563" s="249">
        <v>14.484</v>
      </c>
      <c r="I2563" s="250"/>
      <c r="J2563" s="246"/>
      <c r="K2563" s="246"/>
      <c r="L2563" s="251"/>
      <c r="M2563" s="252"/>
      <c r="N2563" s="253"/>
      <c r="O2563" s="253"/>
      <c r="P2563" s="253"/>
      <c r="Q2563" s="253"/>
      <c r="R2563" s="253"/>
      <c r="S2563" s="253"/>
      <c r="T2563" s="254"/>
      <c r="U2563" s="14"/>
      <c r="V2563" s="14"/>
      <c r="W2563" s="14"/>
      <c r="X2563" s="14"/>
      <c r="Y2563" s="14"/>
      <c r="Z2563" s="14"/>
      <c r="AA2563" s="14"/>
      <c r="AB2563" s="14"/>
      <c r="AC2563" s="14"/>
      <c r="AD2563" s="14"/>
      <c r="AE2563" s="14"/>
      <c r="AT2563" s="255" t="s">
        <v>161</v>
      </c>
      <c r="AU2563" s="255" t="s">
        <v>81</v>
      </c>
      <c r="AV2563" s="14" t="s">
        <v>81</v>
      </c>
      <c r="AW2563" s="14" t="s">
        <v>34</v>
      </c>
      <c r="AX2563" s="14" t="s">
        <v>73</v>
      </c>
      <c r="AY2563" s="255" t="s">
        <v>149</v>
      </c>
    </row>
    <row r="2564" s="13" customFormat="1">
      <c r="A2564" s="13"/>
      <c r="B2564" s="234"/>
      <c r="C2564" s="235"/>
      <c r="D2564" s="236" t="s">
        <v>161</v>
      </c>
      <c r="E2564" s="237" t="s">
        <v>21</v>
      </c>
      <c r="F2564" s="238" t="s">
        <v>2754</v>
      </c>
      <c r="G2564" s="235"/>
      <c r="H2564" s="237" t="s">
        <v>21</v>
      </c>
      <c r="I2564" s="239"/>
      <c r="J2564" s="235"/>
      <c r="K2564" s="235"/>
      <c r="L2564" s="240"/>
      <c r="M2564" s="241"/>
      <c r="N2564" s="242"/>
      <c r="O2564" s="242"/>
      <c r="P2564" s="242"/>
      <c r="Q2564" s="242"/>
      <c r="R2564" s="242"/>
      <c r="S2564" s="242"/>
      <c r="T2564" s="243"/>
      <c r="U2564" s="13"/>
      <c r="V2564" s="13"/>
      <c r="W2564" s="13"/>
      <c r="X2564" s="13"/>
      <c r="Y2564" s="13"/>
      <c r="Z2564" s="13"/>
      <c r="AA2564" s="13"/>
      <c r="AB2564" s="13"/>
      <c r="AC2564" s="13"/>
      <c r="AD2564" s="13"/>
      <c r="AE2564" s="13"/>
      <c r="AT2564" s="244" t="s">
        <v>161</v>
      </c>
      <c r="AU2564" s="244" t="s">
        <v>81</v>
      </c>
      <c r="AV2564" s="13" t="s">
        <v>77</v>
      </c>
      <c r="AW2564" s="13" t="s">
        <v>34</v>
      </c>
      <c r="AX2564" s="13" t="s">
        <v>73</v>
      </c>
      <c r="AY2564" s="244" t="s">
        <v>149</v>
      </c>
    </row>
    <row r="2565" s="14" customFormat="1">
      <c r="A2565" s="14"/>
      <c r="B2565" s="245"/>
      <c r="C2565" s="246"/>
      <c r="D2565" s="236" t="s">
        <v>161</v>
      </c>
      <c r="E2565" s="247" t="s">
        <v>21</v>
      </c>
      <c r="F2565" s="248" t="s">
        <v>1536</v>
      </c>
      <c r="G2565" s="246"/>
      <c r="H2565" s="249">
        <v>12</v>
      </c>
      <c r="I2565" s="250"/>
      <c r="J2565" s="246"/>
      <c r="K2565" s="246"/>
      <c r="L2565" s="251"/>
      <c r="M2565" s="252"/>
      <c r="N2565" s="253"/>
      <c r="O2565" s="253"/>
      <c r="P2565" s="253"/>
      <c r="Q2565" s="253"/>
      <c r="R2565" s="253"/>
      <c r="S2565" s="253"/>
      <c r="T2565" s="254"/>
      <c r="U2565" s="14"/>
      <c r="V2565" s="14"/>
      <c r="W2565" s="14"/>
      <c r="X2565" s="14"/>
      <c r="Y2565" s="14"/>
      <c r="Z2565" s="14"/>
      <c r="AA2565" s="14"/>
      <c r="AB2565" s="14"/>
      <c r="AC2565" s="14"/>
      <c r="AD2565" s="14"/>
      <c r="AE2565" s="14"/>
      <c r="AT2565" s="255" t="s">
        <v>161</v>
      </c>
      <c r="AU2565" s="255" t="s">
        <v>81</v>
      </c>
      <c r="AV2565" s="14" t="s">
        <v>81</v>
      </c>
      <c r="AW2565" s="14" t="s">
        <v>34</v>
      </c>
      <c r="AX2565" s="14" t="s">
        <v>73</v>
      </c>
      <c r="AY2565" s="255" t="s">
        <v>149</v>
      </c>
    </row>
    <row r="2566" s="13" customFormat="1">
      <c r="A2566" s="13"/>
      <c r="B2566" s="234"/>
      <c r="C2566" s="235"/>
      <c r="D2566" s="236" t="s">
        <v>161</v>
      </c>
      <c r="E2566" s="237" t="s">
        <v>21</v>
      </c>
      <c r="F2566" s="238" t="s">
        <v>2755</v>
      </c>
      <c r="G2566" s="235"/>
      <c r="H2566" s="237" t="s">
        <v>21</v>
      </c>
      <c r="I2566" s="239"/>
      <c r="J2566" s="235"/>
      <c r="K2566" s="235"/>
      <c r="L2566" s="240"/>
      <c r="M2566" s="241"/>
      <c r="N2566" s="242"/>
      <c r="O2566" s="242"/>
      <c r="P2566" s="242"/>
      <c r="Q2566" s="242"/>
      <c r="R2566" s="242"/>
      <c r="S2566" s="242"/>
      <c r="T2566" s="243"/>
      <c r="U2566" s="13"/>
      <c r="V2566" s="13"/>
      <c r="W2566" s="13"/>
      <c r="X2566" s="13"/>
      <c r="Y2566" s="13"/>
      <c r="Z2566" s="13"/>
      <c r="AA2566" s="13"/>
      <c r="AB2566" s="13"/>
      <c r="AC2566" s="13"/>
      <c r="AD2566" s="13"/>
      <c r="AE2566" s="13"/>
      <c r="AT2566" s="244" t="s">
        <v>161</v>
      </c>
      <c r="AU2566" s="244" t="s">
        <v>81</v>
      </c>
      <c r="AV2566" s="13" t="s">
        <v>77</v>
      </c>
      <c r="AW2566" s="13" t="s">
        <v>34</v>
      </c>
      <c r="AX2566" s="13" t="s">
        <v>73</v>
      </c>
      <c r="AY2566" s="244" t="s">
        <v>149</v>
      </c>
    </row>
    <row r="2567" s="14" customFormat="1">
      <c r="A2567" s="14"/>
      <c r="B2567" s="245"/>
      <c r="C2567" s="246"/>
      <c r="D2567" s="236" t="s">
        <v>161</v>
      </c>
      <c r="E2567" s="247" t="s">
        <v>21</v>
      </c>
      <c r="F2567" s="248" t="s">
        <v>1545</v>
      </c>
      <c r="G2567" s="246"/>
      <c r="H2567" s="249">
        <v>5.25</v>
      </c>
      <c r="I2567" s="250"/>
      <c r="J2567" s="246"/>
      <c r="K2567" s="246"/>
      <c r="L2567" s="251"/>
      <c r="M2567" s="252"/>
      <c r="N2567" s="253"/>
      <c r="O2567" s="253"/>
      <c r="P2567" s="253"/>
      <c r="Q2567" s="253"/>
      <c r="R2567" s="253"/>
      <c r="S2567" s="253"/>
      <c r="T2567" s="254"/>
      <c r="U2567" s="14"/>
      <c r="V2567" s="14"/>
      <c r="W2567" s="14"/>
      <c r="X2567" s="14"/>
      <c r="Y2567" s="14"/>
      <c r="Z2567" s="14"/>
      <c r="AA2567" s="14"/>
      <c r="AB2567" s="14"/>
      <c r="AC2567" s="14"/>
      <c r="AD2567" s="14"/>
      <c r="AE2567" s="14"/>
      <c r="AT2567" s="255" t="s">
        <v>161</v>
      </c>
      <c r="AU2567" s="255" t="s">
        <v>81</v>
      </c>
      <c r="AV2567" s="14" t="s">
        <v>81</v>
      </c>
      <c r="AW2567" s="14" t="s">
        <v>34</v>
      </c>
      <c r="AX2567" s="14" t="s">
        <v>73</v>
      </c>
      <c r="AY2567" s="255" t="s">
        <v>149</v>
      </c>
    </row>
    <row r="2568" s="13" customFormat="1">
      <c r="A2568" s="13"/>
      <c r="B2568" s="234"/>
      <c r="C2568" s="235"/>
      <c r="D2568" s="236" t="s">
        <v>161</v>
      </c>
      <c r="E2568" s="237" t="s">
        <v>21</v>
      </c>
      <c r="F2568" s="238" t="s">
        <v>2756</v>
      </c>
      <c r="G2568" s="235"/>
      <c r="H2568" s="237" t="s">
        <v>21</v>
      </c>
      <c r="I2568" s="239"/>
      <c r="J2568" s="235"/>
      <c r="K2568" s="235"/>
      <c r="L2568" s="240"/>
      <c r="M2568" s="241"/>
      <c r="N2568" s="242"/>
      <c r="O2568" s="242"/>
      <c r="P2568" s="242"/>
      <c r="Q2568" s="242"/>
      <c r="R2568" s="242"/>
      <c r="S2568" s="242"/>
      <c r="T2568" s="243"/>
      <c r="U2568" s="13"/>
      <c r="V2568" s="13"/>
      <c r="W2568" s="13"/>
      <c r="X2568" s="13"/>
      <c r="Y2568" s="13"/>
      <c r="Z2568" s="13"/>
      <c r="AA2568" s="13"/>
      <c r="AB2568" s="13"/>
      <c r="AC2568" s="13"/>
      <c r="AD2568" s="13"/>
      <c r="AE2568" s="13"/>
      <c r="AT2568" s="244" t="s">
        <v>161</v>
      </c>
      <c r="AU2568" s="244" t="s">
        <v>81</v>
      </c>
      <c r="AV2568" s="13" t="s">
        <v>77</v>
      </c>
      <c r="AW2568" s="13" t="s">
        <v>34</v>
      </c>
      <c r="AX2568" s="13" t="s">
        <v>73</v>
      </c>
      <c r="AY2568" s="244" t="s">
        <v>149</v>
      </c>
    </row>
    <row r="2569" s="14" customFormat="1">
      <c r="A2569" s="14"/>
      <c r="B2569" s="245"/>
      <c r="C2569" s="246"/>
      <c r="D2569" s="236" t="s">
        <v>161</v>
      </c>
      <c r="E2569" s="247" t="s">
        <v>21</v>
      </c>
      <c r="F2569" s="248" t="s">
        <v>1538</v>
      </c>
      <c r="G2569" s="246"/>
      <c r="H2569" s="249">
        <v>63</v>
      </c>
      <c r="I2569" s="250"/>
      <c r="J2569" s="246"/>
      <c r="K2569" s="246"/>
      <c r="L2569" s="251"/>
      <c r="M2569" s="252"/>
      <c r="N2569" s="253"/>
      <c r="O2569" s="253"/>
      <c r="P2569" s="253"/>
      <c r="Q2569" s="253"/>
      <c r="R2569" s="253"/>
      <c r="S2569" s="253"/>
      <c r="T2569" s="254"/>
      <c r="U2569" s="14"/>
      <c r="V2569" s="14"/>
      <c r="W2569" s="14"/>
      <c r="X2569" s="14"/>
      <c r="Y2569" s="14"/>
      <c r="Z2569" s="14"/>
      <c r="AA2569" s="14"/>
      <c r="AB2569" s="14"/>
      <c r="AC2569" s="14"/>
      <c r="AD2569" s="14"/>
      <c r="AE2569" s="14"/>
      <c r="AT2569" s="255" t="s">
        <v>161</v>
      </c>
      <c r="AU2569" s="255" t="s">
        <v>81</v>
      </c>
      <c r="AV2569" s="14" t="s">
        <v>81</v>
      </c>
      <c r="AW2569" s="14" t="s">
        <v>34</v>
      </c>
      <c r="AX2569" s="14" t="s">
        <v>73</v>
      </c>
      <c r="AY2569" s="255" t="s">
        <v>149</v>
      </c>
    </row>
    <row r="2570" s="13" customFormat="1">
      <c r="A2570" s="13"/>
      <c r="B2570" s="234"/>
      <c r="C2570" s="235"/>
      <c r="D2570" s="236" t="s">
        <v>161</v>
      </c>
      <c r="E2570" s="237" t="s">
        <v>21</v>
      </c>
      <c r="F2570" s="238" t="s">
        <v>2757</v>
      </c>
      <c r="G2570" s="235"/>
      <c r="H2570" s="237" t="s">
        <v>21</v>
      </c>
      <c r="I2570" s="239"/>
      <c r="J2570" s="235"/>
      <c r="K2570" s="235"/>
      <c r="L2570" s="240"/>
      <c r="M2570" s="241"/>
      <c r="N2570" s="242"/>
      <c r="O2570" s="242"/>
      <c r="P2570" s="242"/>
      <c r="Q2570" s="242"/>
      <c r="R2570" s="242"/>
      <c r="S2570" s="242"/>
      <c r="T2570" s="243"/>
      <c r="U2570" s="13"/>
      <c r="V2570" s="13"/>
      <c r="W2570" s="13"/>
      <c r="X2570" s="13"/>
      <c r="Y2570" s="13"/>
      <c r="Z2570" s="13"/>
      <c r="AA2570" s="13"/>
      <c r="AB2570" s="13"/>
      <c r="AC2570" s="13"/>
      <c r="AD2570" s="13"/>
      <c r="AE2570" s="13"/>
      <c r="AT2570" s="244" t="s">
        <v>161</v>
      </c>
      <c r="AU2570" s="244" t="s">
        <v>81</v>
      </c>
      <c r="AV2570" s="13" t="s">
        <v>77</v>
      </c>
      <c r="AW2570" s="13" t="s">
        <v>34</v>
      </c>
      <c r="AX2570" s="13" t="s">
        <v>73</v>
      </c>
      <c r="AY2570" s="244" t="s">
        <v>149</v>
      </c>
    </row>
    <row r="2571" s="14" customFormat="1">
      <c r="A2571" s="14"/>
      <c r="B2571" s="245"/>
      <c r="C2571" s="246"/>
      <c r="D2571" s="236" t="s">
        <v>161</v>
      </c>
      <c r="E2571" s="247" t="s">
        <v>21</v>
      </c>
      <c r="F2571" s="248" t="s">
        <v>1548</v>
      </c>
      <c r="G2571" s="246"/>
      <c r="H2571" s="249">
        <v>8.5250000000000004</v>
      </c>
      <c r="I2571" s="250"/>
      <c r="J2571" s="246"/>
      <c r="K2571" s="246"/>
      <c r="L2571" s="251"/>
      <c r="M2571" s="252"/>
      <c r="N2571" s="253"/>
      <c r="O2571" s="253"/>
      <c r="P2571" s="253"/>
      <c r="Q2571" s="253"/>
      <c r="R2571" s="253"/>
      <c r="S2571" s="253"/>
      <c r="T2571" s="254"/>
      <c r="U2571" s="14"/>
      <c r="V2571" s="14"/>
      <c r="W2571" s="14"/>
      <c r="X2571" s="14"/>
      <c r="Y2571" s="14"/>
      <c r="Z2571" s="14"/>
      <c r="AA2571" s="14"/>
      <c r="AB2571" s="14"/>
      <c r="AC2571" s="14"/>
      <c r="AD2571" s="14"/>
      <c r="AE2571" s="14"/>
      <c r="AT2571" s="255" t="s">
        <v>161</v>
      </c>
      <c r="AU2571" s="255" t="s">
        <v>81</v>
      </c>
      <c r="AV2571" s="14" t="s">
        <v>81</v>
      </c>
      <c r="AW2571" s="14" t="s">
        <v>34</v>
      </c>
      <c r="AX2571" s="14" t="s">
        <v>73</v>
      </c>
      <c r="AY2571" s="255" t="s">
        <v>149</v>
      </c>
    </row>
    <row r="2572" s="15" customFormat="1">
      <c r="A2572" s="15"/>
      <c r="B2572" s="256"/>
      <c r="C2572" s="257"/>
      <c r="D2572" s="236" t="s">
        <v>161</v>
      </c>
      <c r="E2572" s="258" t="s">
        <v>21</v>
      </c>
      <c r="F2572" s="259" t="s">
        <v>164</v>
      </c>
      <c r="G2572" s="257"/>
      <c r="H2572" s="260">
        <v>103.259</v>
      </c>
      <c r="I2572" s="261"/>
      <c r="J2572" s="257"/>
      <c r="K2572" s="257"/>
      <c r="L2572" s="262"/>
      <c r="M2572" s="263"/>
      <c r="N2572" s="264"/>
      <c r="O2572" s="264"/>
      <c r="P2572" s="264"/>
      <c r="Q2572" s="264"/>
      <c r="R2572" s="264"/>
      <c r="S2572" s="264"/>
      <c r="T2572" s="265"/>
      <c r="U2572" s="15"/>
      <c r="V2572" s="15"/>
      <c r="W2572" s="15"/>
      <c r="X2572" s="15"/>
      <c r="Y2572" s="15"/>
      <c r="Z2572" s="15"/>
      <c r="AA2572" s="15"/>
      <c r="AB2572" s="15"/>
      <c r="AC2572" s="15"/>
      <c r="AD2572" s="15"/>
      <c r="AE2572" s="15"/>
      <c r="AT2572" s="266" t="s">
        <v>161</v>
      </c>
      <c r="AU2572" s="266" t="s">
        <v>81</v>
      </c>
      <c r="AV2572" s="15" t="s">
        <v>157</v>
      </c>
      <c r="AW2572" s="15" t="s">
        <v>34</v>
      </c>
      <c r="AX2572" s="15" t="s">
        <v>77</v>
      </c>
      <c r="AY2572" s="266" t="s">
        <v>149</v>
      </c>
    </row>
    <row r="2573" s="2" customFormat="1" ht="24.15" customHeight="1">
      <c r="A2573" s="41"/>
      <c r="B2573" s="42"/>
      <c r="C2573" s="278" t="s">
        <v>2763</v>
      </c>
      <c r="D2573" s="278" t="s">
        <v>229</v>
      </c>
      <c r="E2573" s="279" t="s">
        <v>2764</v>
      </c>
      <c r="F2573" s="280" t="s">
        <v>2765</v>
      </c>
      <c r="G2573" s="281" t="s">
        <v>155</v>
      </c>
      <c r="H2573" s="282">
        <v>5.9199999999999999</v>
      </c>
      <c r="I2573" s="283"/>
      <c r="J2573" s="284">
        <f>ROUND(I2573*H2573,2)</f>
        <v>0</v>
      </c>
      <c r="K2573" s="280" t="s">
        <v>156</v>
      </c>
      <c r="L2573" s="285"/>
      <c r="M2573" s="286" t="s">
        <v>21</v>
      </c>
      <c r="N2573" s="287" t="s">
        <v>44</v>
      </c>
      <c r="O2573" s="87"/>
      <c r="P2573" s="225">
        <f>O2573*H2573</f>
        <v>0</v>
      </c>
      <c r="Q2573" s="225">
        <v>0.028000000000000001</v>
      </c>
      <c r="R2573" s="225">
        <f>Q2573*H2573</f>
        <v>0.16575999999999999</v>
      </c>
      <c r="S2573" s="225">
        <v>0</v>
      </c>
      <c r="T2573" s="226">
        <f>S2573*H2573</f>
        <v>0</v>
      </c>
      <c r="U2573" s="41"/>
      <c r="V2573" s="41"/>
      <c r="W2573" s="41"/>
      <c r="X2573" s="41"/>
      <c r="Y2573" s="41"/>
      <c r="Z2573" s="41"/>
      <c r="AA2573" s="41"/>
      <c r="AB2573" s="41"/>
      <c r="AC2573" s="41"/>
      <c r="AD2573" s="41"/>
      <c r="AE2573" s="41"/>
      <c r="AR2573" s="227" t="s">
        <v>328</v>
      </c>
      <c r="AT2573" s="227" t="s">
        <v>229</v>
      </c>
      <c r="AU2573" s="227" t="s">
        <v>81</v>
      </c>
      <c r="AY2573" s="20" t="s">
        <v>149</v>
      </c>
      <c r="BE2573" s="228">
        <f>IF(N2573="základní",J2573,0)</f>
        <v>0</v>
      </c>
      <c r="BF2573" s="228">
        <f>IF(N2573="snížená",J2573,0)</f>
        <v>0</v>
      </c>
      <c r="BG2573" s="228">
        <f>IF(N2573="zákl. přenesená",J2573,0)</f>
        <v>0</v>
      </c>
      <c r="BH2573" s="228">
        <f>IF(N2573="sníž. přenesená",J2573,0)</f>
        <v>0</v>
      </c>
      <c r="BI2573" s="228">
        <f>IF(N2573="nulová",J2573,0)</f>
        <v>0</v>
      </c>
      <c r="BJ2573" s="20" t="s">
        <v>77</v>
      </c>
      <c r="BK2573" s="228">
        <f>ROUND(I2573*H2573,2)</f>
        <v>0</v>
      </c>
      <c r="BL2573" s="20" t="s">
        <v>256</v>
      </c>
      <c r="BM2573" s="227" t="s">
        <v>2766</v>
      </c>
    </row>
    <row r="2574" s="13" customFormat="1">
      <c r="A2574" s="13"/>
      <c r="B2574" s="234"/>
      <c r="C2574" s="235"/>
      <c r="D2574" s="236" t="s">
        <v>161</v>
      </c>
      <c r="E2574" s="237" t="s">
        <v>21</v>
      </c>
      <c r="F2574" s="238" t="s">
        <v>2758</v>
      </c>
      <c r="G2574" s="235"/>
      <c r="H2574" s="237" t="s">
        <v>21</v>
      </c>
      <c r="I2574" s="239"/>
      <c r="J2574" s="235"/>
      <c r="K2574" s="235"/>
      <c r="L2574" s="240"/>
      <c r="M2574" s="241"/>
      <c r="N2574" s="242"/>
      <c r="O2574" s="242"/>
      <c r="P2574" s="242"/>
      <c r="Q2574" s="242"/>
      <c r="R2574" s="242"/>
      <c r="S2574" s="242"/>
      <c r="T2574" s="243"/>
      <c r="U2574" s="13"/>
      <c r="V2574" s="13"/>
      <c r="W2574" s="13"/>
      <c r="X2574" s="13"/>
      <c r="Y2574" s="13"/>
      <c r="Z2574" s="13"/>
      <c r="AA2574" s="13"/>
      <c r="AB2574" s="13"/>
      <c r="AC2574" s="13"/>
      <c r="AD2574" s="13"/>
      <c r="AE2574" s="13"/>
      <c r="AT2574" s="244" t="s">
        <v>161</v>
      </c>
      <c r="AU2574" s="244" t="s">
        <v>81</v>
      </c>
      <c r="AV2574" s="13" t="s">
        <v>77</v>
      </c>
      <c r="AW2574" s="13" t="s">
        <v>34</v>
      </c>
      <c r="AX2574" s="13" t="s">
        <v>73</v>
      </c>
      <c r="AY2574" s="244" t="s">
        <v>149</v>
      </c>
    </row>
    <row r="2575" s="14" customFormat="1">
      <c r="A2575" s="14"/>
      <c r="B2575" s="245"/>
      <c r="C2575" s="246"/>
      <c r="D2575" s="236" t="s">
        <v>161</v>
      </c>
      <c r="E2575" s="247" t="s">
        <v>21</v>
      </c>
      <c r="F2575" s="248" t="s">
        <v>1546</v>
      </c>
      <c r="G2575" s="246"/>
      <c r="H2575" s="249">
        <v>5.9199999999999999</v>
      </c>
      <c r="I2575" s="250"/>
      <c r="J2575" s="246"/>
      <c r="K2575" s="246"/>
      <c r="L2575" s="251"/>
      <c r="M2575" s="252"/>
      <c r="N2575" s="253"/>
      <c r="O2575" s="253"/>
      <c r="P2575" s="253"/>
      <c r="Q2575" s="253"/>
      <c r="R2575" s="253"/>
      <c r="S2575" s="253"/>
      <c r="T2575" s="254"/>
      <c r="U2575" s="14"/>
      <c r="V2575" s="14"/>
      <c r="W2575" s="14"/>
      <c r="X2575" s="14"/>
      <c r="Y2575" s="14"/>
      <c r="Z2575" s="14"/>
      <c r="AA2575" s="14"/>
      <c r="AB2575" s="14"/>
      <c r="AC2575" s="14"/>
      <c r="AD2575" s="14"/>
      <c r="AE2575" s="14"/>
      <c r="AT2575" s="255" t="s">
        <v>161</v>
      </c>
      <c r="AU2575" s="255" t="s">
        <v>81</v>
      </c>
      <c r="AV2575" s="14" t="s">
        <v>81</v>
      </c>
      <c r="AW2575" s="14" t="s">
        <v>34</v>
      </c>
      <c r="AX2575" s="14" t="s">
        <v>73</v>
      </c>
      <c r="AY2575" s="255" t="s">
        <v>149</v>
      </c>
    </row>
    <row r="2576" s="15" customFormat="1">
      <c r="A2576" s="15"/>
      <c r="B2576" s="256"/>
      <c r="C2576" s="257"/>
      <c r="D2576" s="236" t="s">
        <v>161</v>
      </c>
      <c r="E2576" s="258" t="s">
        <v>21</v>
      </c>
      <c r="F2576" s="259" t="s">
        <v>164</v>
      </c>
      <c r="G2576" s="257"/>
      <c r="H2576" s="260">
        <v>5.9199999999999999</v>
      </c>
      <c r="I2576" s="261"/>
      <c r="J2576" s="257"/>
      <c r="K2576" s="257"/>
      <c r="L2576" s="262"/>
      <c r="M2576" s="263"/>
      <c r="N2576" s="264"/>
      <c r="O2576" s="264"/>
      <c r="P2576" s="264"/>
      <c r="Q2576" s="264"/>
      <c r="R2576" s="264"/>
      <c r="S2576" s="264"/>
      <c r="T2576" s="265"/>
      <c r="U2576" s="15"/>
      <c r="V2576" s="15"/>
      <c r="W2576" s="15"/>
      <c r="X2576" s="15"/>
      <c r="Y2576" s="15"/>
      <c r="Z2576" s="15"/>
      <c r="AA2576" s="15"/>
      <c r="AB2576" s="15"/>
      <c r="AC2576" s="15"/>
      <c r="AD2576" s="15"/>
      <c r="AE2576" s="15"/>
      <c r="AT2576" s="266" t="s">
        <v>161</v>
      </c>
      <c r="AU2576" s="266" t="s">
        <v>81</v>
      </c>
      <c r="AV2576" s="15" t="s">
        <v>157</v>
      </c>
      <c r="AW2576" s="15" t="s">
        <v>34</v>
      </c>
      <c r="AX2576" s="15" t="s">
        <v>77</v>
      </c>
      <c r="AY2576" s="266" t="s">
        <v>149</v>
      </c>
    </row>
    <row r="2577" s="2" customFormat="1" ht="37.8" customHeight="1">
      <c r="A2577" s="41"/>
      <c r="B2577" s="42"/>
      <c r="C2577" s="216" t="s">
        <v>2767</v>
      </c>
      <c r="D2577" s="216" t="s">
        <v>152</v>
      </c>
      <c r="E2577" s="217" t="s">
        <v>2768</v>
      </c>
      <c r="F2577" s="218" t="s">
        <v>2769</v>
      </c>
      <c r="G2577" s="219" t="s">
        <v>155</v>
      </c>
      <c r="H2577" s="220">
        <v>576.96000000000004</v>
      </c>
      <c r="I2577" s="221"/>
      <c r="J2577" s="222">
        <f>ROUND(I2577*H2577,2)</f>
        <v>0</v>
      </c>
      <c r="K2577" s="218" t="s">
        <v>21</v>
      </c>
      <c r="L2577" s="47"/>
      <c r="M2577" s="223" t="s">
        <v>21</v>
      </c>
      <c r="N2577" s="224" t="s">
        <v>44</v>
      </c>
      <c r="O2577" s="87"/>
      <c r="P2577" s="225">
        <f>O2577*H2577</f>
        <v>0</v>
      </c>
      <c r="Q2577" s="225">
        <v>0.00020000000000000001</v>
      </c>
      <c r="R2577" s="225">
        <f>Q2577*H2577</f>
        <v>0.11539200000000001</v>
      </c>
      <c r="S2577" s="225">
        <v>0</v>
      </c>
      <c r="T2577" s="226">
        <f>S2577*H2577</f>
        <v>0</v>
      </c>
      <c r="U2577" s="41"/>
      <c r="V2577" s="41"/>
      <c r="W2577" s="41"/>
      <c r="X2577" s="41"/>
      <c r="Y2577" s="41"/>
      <c r="Z2577" s="41"/>
      <c r="AA2577" s="41"/>
      <c r="AB2577" s="41"/>
      <c r="AC2577" s="41"/>
      <c r="AD2577" s="41"/>
      <c r="AE2577" s="41"/>
      <c r="AR2577" s="227" t="s">
        <v>256</v>
      </c>
      <c r="AT2577" s="227" t="s">
        <v>152</v>
      </c>
      <c r="AU2577" s="227" t="s">
        <v>81</v>
      </c>
      <c r="AY2577" s="20" t="s">
        <v>149</v>
      </c>
      <c r="BE2577" s="228">
        <f>IF(N2577="základní",J2577,0)</f>
        <v>0</v>
      </c>
      <c r="BF2577" s="228">
        <f>IF(N2577="snížená",J2577,0)</f>
        <v>0</v>
      </c>
      <c r="BG2577" s="228">
        <f>IF(N2577="zákl. přenesená",J2577,0)</f>
        <v>0</v>
      </c>
      <c r="BH2577" s="228">
        <f>IF(N2577="sníž. přenesená",J2577,0)</f>
        <v>0</v>
      </c>
      <c r="BI2577" s="228">
        <f>IF(N2577="nulová",J2577,0)</f>
        <v>0</v>
      </c>
      <c r="BJ2577" s="20" t="s">
        <v>77</v>
      </c>
      <c r="BK2577" s="228">
        <f>ROUND(I2577*H2577,2)</f>
        <v>0</v>
      </c>
      <c r="BL2577" s="20" t="s">
        <v>256</v>
      </c>
      <c r="BM2577" s="227" t="s">
        <v>2770</v>
      </c>
    </row>
    <row r="2578" s="2" customFormat="1">
      <c r="A2578" s="41"/>
      <c r="B2578" s="42"/>
      <c r="C2578" s="43"/>
      <c r="D2578" s="236" t="s">
        <v>279</v>
      </c>
      <c r="E2578" s="43"/>
      <c r="F2578" s="288" t="s">
        <v>2733</v>
      </c>
      <c r="G2578" s="43"/>
      <c r="H2578" s="43"/>
      <c r="I2578" s="231"/>
      <c r="J2578" s="43"/>
      <c r="K2578" s="43"/>
      <c r="L2578" s="47"/>
      <c r="M2578" s="232"/>
      <c r="N2578" s="233"/>
      <c r="O2578" s="87"/>
      <c r="P2578" s="87"/>
      <c r="Q2578" s="87"/>
      <c r="R2578" s="87"/>
      <c r="S2578" s="87"/>
      <c r="T2578" s="88"/>
      <c r="U2578" s="41"/>
      <c r="V2578" s="41"/>
      <c r="W2578" s="41"/>
      <c r="X2578" s="41"/>
      <c r="Y2578" s="41"/>
      <c r="Z2578" s="41"/>
      <c r="AA2578" s="41"/>
      <c r="AB2578" s="41"/>
      <c r="AC2578" s="41"/>
      <c r="AD2578" s="41"/>
      <c r="AE2578" s="41"/>
      <c r="AT2578" s="20" t="s">
        <v>279</v>
      </c>
      <c r="AU2578" s="20" t="s">
        <v>81</v>
      </c>
    </row>
    <row r="2579" s="13" customFormat="1">
      <c r="A2579" s="13"/>
      <c r="B2579" s="234"/>
      <c r="C2579" s="235"/>
      <c r="D2579" s="236" t="s">
        <v>161</v>
      </c>
      <c r="E2579" s="237" t="s">
        <v>21</v>
      </c>
      <c r="F2579" s="238" t="s">
        <v>2771</v>
      </c>
      <c r="G2579" s="235"/>
      <c r="H2579" s="237" t="s">
        <v>21</v>
      </c>
      <c r="I2579" s="239"/>
      <c r="J2579" s="235"/>
      <c r="K2579" s="235"/>
      <c r="L2579" s="240"/>
      <c r="M2579" s="241"/>
      <c r="N2579" s="242"/>
      <c r="O2579" s="242"/>
      <c r="P2579" s="242"/>
      <c r="Q2579" s="242"/>
      <c r="R2579" s="242"/>
      <c r="S2579" s="242"/>
      <c r="T2579" s="243"/>
      <c r="U2579" s="13"/>
      <c r="V2579" s="13"/>
      <c r="W2579" s="13"/>
      <c r="X2579" s="13"/>
      <c r="Y2579" s="13"/>
      <c r="Z2579" s="13"/>
      <c r="AA2579" s="13"/>
      <c r="AB2579" s="13"/>
      <c r="AC2579" s="13"/>
      <c r="AD2579" s="13"/>
      <c r="AE2579" s="13"/>
      <c r="AT2579" s="244" t="s">
        <v>161</v>
      </c>
      <c r="AU2579" s="244" t="s">
        <v>81</v>
      </c>
      <c r="AV2579" s="13" t="s">
        <v>77</v>
      </c>
      <c r="AW2579" s="13" t="s">
        <v>34</v>
      </c>
      <c r="AX2579" s="13" t="s">
        <v>73</v>
      </c>
      <c r="AY2579" s="244" t="s">
        <v>149</v>
      </c>
    </row>
    <row r="2580" s="14" customFormat="1">
      <c r="A2580" s="14"/>
      <c r="B2580" s="245"/>
      <c r="C2580" s="246"/>
      <c r="D2580" s="236" t="s">
        <v>161</v>
      </c>
      <c r="E2580" s="247" t="s">
        <v>21</v>
      </c>
      <c r="F2580" s="248" t="s">
        <v>1547</v>
      </c>
      <c r="G2580" s="246"/>
      <c r="H2580" s="249">
        <v>6.1200000000000001</v>
      </c>
      <c r="I2580" s="250"/>
      <c r="J2580" s="246"/>
      <c r="K2580" s="246"/>
      <c r="L2580" s="251"/>
      <c r="M2580" s="252"/>
      <c r="N2580" s="253"/>
      <c r="O2580" s="253"/>
      <c r="P2580" s="253"/>
      <c r="Q2580" s="253"/>
      <c r="R2580" s="253"/>
      <c r="S2580" s="253"/>
      <c r="T2580" s="254"/>
      <c r="U2580" s="14"/>
      <c r="V2580" s="14"/>
      <c r="W2580" s="14"/>
      <c r="X2580" s="14"/>
      <c r="Y2580" s="14"/>
      <c r="Z2580" s="14"/>
      <c r="AA2580" s="14"/>
      <c r="AB2580" s="14"/>
      <c r="AC2580" s="14"/>
      <c r="AD2580" s="14"/>
      <c r="AE2580" s="14"/>
      <c r="AT2580" s="255" t="s">
        <v>161</v>
      </c>
      <c r="AU2580" s="255" t="s">
        <v>81</v>
      </c>
      <c r="AV2580" s="14" t="s">
        <v>81</v>
      </c>
      <c r="AW2580" s="14" t="s">
        <v>34</v>
      </c>
      <c r="AX2580" s="14" t="s">
        <v>73</v>
      </c>
      <c r="AY2580" s="255" t="s">
        <v>149</v>
      </c>
    </row>
    <row r="2581" s="13" customFormat="1">
      <c r="A2581" s="13"/>
      <c r="B2581" s="234"/>
      <c r="C2581" s="235"/>
      <c r="D2581" s="236" t="s">
        <v>161</v>
      </c>
      <c r="E2581" s="237" t="s">
        <v>21</v>
      </c>
      <c r="F2581" s="238" t="s">
        <v>2772</v>
      </c>
      <c r="G2581" s="235"/>
      <c r="H2581" s="237" t="s">
        <v>21</v>
      </c>
      <c r="I2581" s="239"/>
      <c r="J2581" s="235"/>
      <c r="K2581" s="235"/>
      <c r="L2581" s="240"/>
      <c r="M2581" s="241"/>
      <c r="N2581" s="242"/>
      <c r="O2581" s="242"/>
      <c r="P2581" s="242"/>
      <c r="Q2581" s="242"/>
      <c r="R2581" s="242"/>
      <c r="S2581" s="242"/>
      <c r="T2581" s="243"/>
      <c r="U2581" s="13"/>
      <c r="V2581" s="13"/>
      <c r="W2581" s="13"/>
      <c r="X2581" s="13"/>
      <c r="Y2581" s="13"/>
      <c r="Z2581" s="13"/>
      <c r="AA2581" s="13"/>
      <c r="AB2581" s="13"/>
      <c r="AC2581" s="13"/>
      <c r="AD2581" s="13"/>
      <c r="AE2581" s="13"/>
      <c r="AT2581" s="244" t="s">
        <v>161</v>
      </c>
      <c r="AU2581" s="244" t="s">
        <v>81</v>
      </c>
      <c r="AV2581" s="13" t="s">
        <v>77</v>
      </c>
      <c r="AW2581" s="13" t="s">
        <v>34</v>
      </c>
      <c r="AX2581" s="13" t="s">
        <v>73</v>
      </c>
      <c r="AY2581" s="244" t="s">
        <v>149</v>
      </c>
    </row>
    <row r="2582" s="14" customFormat="1">
      <c r="A2582" s="14"/>
      <c r="B2582" s="245"/>
      <c r="C2582" s="246"/>
      <c r="D2582" s="236" t="s">
        <v>161</v>
      </c>
      <c r="E2582" s="247" t="s">
        <v>21</v>
      </c>
      <c r="F2582" s="248" t="s">
        <v>1544</v>
      </c>
      <c r="G2582" s="246"/>
      <c r="H2582" s="249">
        <v>570.84000000000003</v>
      </c>
      <c r="I2582" s="250"/>
      <c r="J2582" s="246"/>
      <c r="K2582" s="246"/>
      <c r="L2582" s="251"/>
      <c r="M2582" s="252"/>
      <c r="N2582" s="253"/>
      <c r="O2582" s="253"/>
      <c r="P2582" s="253"/>
      <c r="Q2582" s="253"/>
      <c r="R2582" s="253"/>
      <c r="S2582" s="253"/>
      <c r="T2582" s="254"/>
      <c r="U2582" s="14"/>
      <c r="V2582" s="14"/>
      <c r="W2582" s="14"/>
      <c r="X2582" s="14"/>
      <c r="Y2582" s="14"/>
      <c r="Z2582" s="14"/>
      <c r="AA2582" s="14"/>
      <c r="AB2582" s="14"/>
      <c r="AC2582" s="14"/>
      <c r="AD2582" s="14"/>
      <c r="AE2582" s="14"/>
      <c r="AT2582" s="255" t="s">
        <v>161</v>
      </c>
      <c r="AU2582" s="255" t="s">
        <v>81</v>
      </c>
      <c r="AV2582" s="14" t="s">
        <v>81</v>
      </c>
      <c r="AW2582" s="14" t="s">
        <v>34</v>
      </c>
      <c r="AX2582" s="14" t="s">
        <v>73</v>
      </c>
      <c r="AY2582" s="255" t="s">
        <v>149</v>
      </c>
    </row>
    <row r="2583" s="15" customFormat="1">
      <c r="A2583" s="15"/>
      <c r="B2583" s="256"/>
      <c r="C2583" s="257"/>
      <c r="D2583" s="236" t="s">
        <v>161</v>
      </c>
      <c r="E2583" s="258" t="s">
        <v>21</v>
      </c>
      <c r="F2583" s="259" t="s">
        <v>164</v>
      </c>
      <c r="G2583" s="257"/>
      <c r="H2583" s="260">
        <v>576.96000000000004</v>
      </c>
      <c r="I2583" s="261"/>
      <c r="J2583" s="257"/>
      <c r="K2583" s="257"/>
      <c r="L2583" s="262"/>
      <c r="M2583" s="263"/>
      <c r="N2583" s="264"/>
      <c r="O2583" s="264"/>
      <c r="P2583" s="264"/>
      <c r="Q2583" s="264"/>
      <c r="R2583" s="264"/>
      <c r="S2583" s="264"/>
      <c r="T2583" s="265"/>
      <c r="U2583" s="15"/>
      <c r="V2583" s="15"/>
      <c r="W2583" s="15"/>
      <c r="X2583" s="15"/>
      <c r="Y2583" s="15"/>
      <c r="Z2583" s="15"/>
      <c r="AA2583" s="15"/>
      <c r="AB2583" s="15"/>
      <c r="AC2583" s="15"/>
      <c r="AD2583" s="15"/>
      <c r="AE2583" s="15"/>
      <c r="AT2583" s="266" t="s">
        <v>161</v>
      </c>
      <c r="AU2583" s="266" t="s">
        <v>81</v>
      </c>
      <c r="AV2583" s="15" t="s">
        <v>157</v>
      </c>
      <c r="AW2583" s="15" t="s">
        <v>34</v>
      </c>
      <c r="AX2583" s="15" t="s">
        <v>77</v>
      </c>
      <c r="AY2583" s="266" t="s">
        <v>149</v>
      </c>
    </row>
    <row r="2584" s="2" customFormat="1" ht="24.15" customHeight="1">
      <c r="A2584" s="41"/>
      <c r="B2584" s="42"/>
      <c r="C2584" s="278" t="s">
        <v>2773</v>
      </c>
      <c r="D2584" s="278" t="s">
        <v>229</v>
      </c>
      <c r="E2584" s="279" t="s">
        <v>2764</v>
      </c>
      <c r="F2584" s="280" t="s">
        <v>2765</v>
      </c>
      <c r="G2584" s="281" t="s">
        <v>155</v>
      </c>
      <c r="H2584" s="282">
        <v>576.96000000000004</v>
      </c>
      <c r="I2584" s="283"/>
      <c r="J2584" s="284">
        <f>ROUND(I2584*H2584,2)</f>
        <v>0</v>
      </c>
      <c r="K2584" s="280" t="s">
        <v>156</v>
      </c>
      <c r="L2584" s="285"/>
      <c r="M2584" s="286" t="s">
        <v>21</v>
      </c>
      <c r="N2584" s="287" t="s">
        <v>44</v>
      </c>
      <c r="O2584" s="87"/>
      <c r="P2584" s="225">
        <f>O2584*H2584</f>
        <v>0</v>
      </c>
      <c r="Q2584" s="225">
        <v>0.028000000000000001</v>
      </c>
      <c r="R2584" s="225">
        <f>Q2584*H2584</f>
        <v>16.154880000000002</v>
      </c>
      <c r="S2584" s="225">
        <v>0</v>
      </c>
      <c r="T2584" s="226">
        <f>S2584*H2584</f>
        <v>0</v>
      </c>
      <c r="U2584" s="41"/>
      <c r="V2584" s="41"/>
      <c r="W2584" s="41"/>
      <c r="X2584" s="41"/>
      <c r="Y2584" s="41"/>
      <c r="Z2584" s="41"/>
      <c r="AA2584" s="41"/>
      <c r="AB2584" s="41"/>
      <c r="AC2584" s="41"/>
      <c r="AD2584" s="41"/>
      <c r="AE2584" s="41"/>
      <c r="AR2584" s="227" t="s">
        <v>328</v>
      </c>
      <c r="AT2584" s="227" t="s">
        <v>229</v>
      </c>
      <c r="AU2584" s="227" t="s">
        <v>81</v>
      </c>
      <c r="AY2584" s="20" t="s">
        <v>149</v>
      </c>
      <c r="BE2584" s="228">
        <f>IF(N2584="základní",J2584,0)</f>
        <v>0</v>
      </c>
      <c r="BF2584" s="228">
        <f>IF(N2584="snížená",J2584,0)</f>
        <v>0</v>
      </c>
      <c r="BG2584" s="228">
        <f>IF(N2584="zákl. přenesená",J2584,0)</f>
        <v>0</v>
      </c>
      <c r="BH2584" s="228">
        <f>IF(N2584="sníž. přenesená",J2584,0)</f>
        <v>0</v>
      </c>
      <c r="BI2584" s="228">
        <f>IF(N2584="nulová",J2584,0)</f>
        <v>0</v>
      </c>
      <c r="BJ2584" s="20" t="s">
        <v>77</v>
      </c>
      <c r="BK2584" s="228">
        <f>ROUND(I2584*H2584,2)</f>
        <v>0</v>
      </c>
      <c r="BL2584" s="20" t="s">
        <v>256</v>
      </c>
      <c r="BM2584" s="227" t="s">
        <v>2774</v>
      </c>
    </row>
    <row r="2585" s="2" customFormat="1" ht="37.8" customHeight="1">
      <c r="A2585" s="41"/>
      <c r="B2585" s="42"/>
      <c r="C2585" s="216" t="s">
        <v>2775</v>
      </c>
      <c r="D2585" s="216" t="s">
        <v>152</v>
      </c>
      <c r="E2585" s="217" t="s">
        <v>2776</v>
      </c>
      <c r="F2585" s="218" t="s">
        <v>2777</v>
      </c>
      <c r="G2585" s="219" t="s">
        <v>174</v>
      </c>
      <c r="H2585" s="220">
        <v>1146.74</v>
      </c>
      <c r="I2585" s="221"/>
      <c r="J2585" s="222">
        <f>ROUND(I2585*H2585,2)</f>
        <v>0</v>
      </c>
      <c r="K2585" s="218" t="s">
        <v>156</v>
      </c>
      <c r="L2585" s="47"/>
      <c r="M2585" s="223" t="s">
        <v>21</v>
      </c>
      <c r="N2585" s="224" t="s">
        <v>44</v>
      </c>
      <c r="O2585" s="87"/>
      <c r="P2585" s="225">
        <f>O2585*H2585</f>
        <v>0</v>
      </c>
      <c r="Q2585" s="225">
        <v>6.0000000000000002E-05</v>
      </c>
      <c r="R2585" s="225">
        <f>Q2585*H2585</f>
        <v>0.068804400000000002</v>
      </c>
      <c r="S2585" s="225">
        <v>0</v>
      </c>
      <c r="T2585" s="226">
        <f>S2585*H2585</f>
        <v>0</v>
      </c>
      <c r="U2585" s="41"/>
      <c r="V2585" s="41"/>
      <c r="W2585" s="41"/>
      <c r="X2585" s="41"/>
      <c r="Y2585" s="41"/>
      <c r="Z2585" s="41"/>
      <c r="AA2585" s="41"/>
      <c r="AB2585" s="41"/>
      <c r="AC2585" s="41"/>
      <c r="AD2585" s="41"/>
      <c r="AE2585" s="41"/>
      <c r="AR2585" s="227" t="s">
        <v>256</v>
      </c>
      <c r="AT2585" s="227" t="s">
        <v>152</v>
      </c>
      <c r="AU2585" s="227" t="s">
        <v>81</v>
      </c>
      <c r="AY2585" s="20" t="s">
        <v>149</v>
      </c>
      <c r="BE2585" s="228">
        <f>IF(N2585="základní",J2585,0)</f>
        <v>0</v>
      </c>
      <c r="BF2585" s="228">
        <f>IF(N2585="snížená",J2585,0)</f>
        <v>0</v>
      </c>
      <c r="BG2585" s="228">
        <f>IF(N2585="zákl. přenesená",J2585,0)</f>
        <v>0</v>
      </c>
      <c r="BH2585" s="228">
        <f>IF(N2585="sníž. přenesená",J2585,0)</f>
        <v>0</v>
      </c>
      <c r="BI2585" s="228">
        <f>IF(N2585="nulová",J2585,0)</f>
        <v>0</v>
      </c>
      <c r="BJ2585" s="20" t="s">
        <v>77</v>
      </c>
      <c r="BK2585" s="228">
        <f>ROUND(I2585*H2585,2)</f>
        <v>0</v>
      </c>
      <c r="BL2585" s="20" t="s">
        <v>256</v>
      </c>
      <c r="BM2585" s="227" t="s">
        <v>2778</v>
      </c>
    </row>
    <row r="2586" s="2" customFormat="1">
      <c r="A2586" s="41"/>
      <c r="B2586" s="42"/>
      <c r="C2586" s="43"/>
      <c r="D2586" s="229" t="s">
        <v>159</v>
      </c>
      <c r="E2586" s="43"/>
      <c r="F2586" s="230" t="s">
        <v>2779</v>
      </c>
      <c r="G2586" s="43"/>
      <c r="H2586" s="43"/>
      <c r="I2586" s="231"/>
      <c r="J2586" s="43"/>
      <c r="K2586" s="43"/>
      <c r="L2586" s="47"/>
      <c r="M2586" s="232"/>
      <c r="N2586" s="233"/>
      <c r="O2586" s="87"/>
      <c r="P2586" s="87"/>
      <c r="Q2586" s="87"/>
      <c r="R2586" s="87"/>
      <c r="S2586" s="87"/>
      <c r="T2586" s="88"/>
      <c r="U2586" s="41"/>
      <c r="V2586" s="41"/>
      <c r="W2586" s="41"/>
      <c r="X2586" s="41"/>
      <c r="Y2586" s="41"/>
      <c r="Z2586" s="41"/>
      <c r="AA2586" s="41"/>
      <c r="AB2586" s="41"/>
      <c r="AC2586" s="41"/>
      <c r="AD2586" s="41"/>
      <c r="AE2586" s="41"/>
      <c r="AT2586" s="20" t="s">
        <v>159</v>
      </c>
      <c r="AU2586" s="20" t="s">
        <v>81</v>
      </c>
    </row>
    <row r="2587" s="13" customFormat="1">
      <c r="A2587" s="13"/>
      <c r="B2587" s="234"/>
      <c r="C2587" s="235"/>
      <c r="D2587" s="236" t="s">
        <v>161</v>
      </c>
      <c r="E2587" s="237" t="s">
        <v>21</v>
      </c>
      <c r="F2587" s="238" t="s">
        <v>713</v>
      </c>
      <c r="G2587" s="235"/>
      <c r="H2587" s="237" t="s">
        <v>21</v>
      </c>
      <c r="I2587" s="239"/>
      <c r="J2587" s="235"/>
      <c r="K2587" s="235"/>
      <c r="L2587" s="240"/>
      <c r="M2587" s="241"/>
      <c r="N2587" s="242"/>
      <c r="O2587" s="242"/>
      <c r="P2587" s="242"/>
      <c r="Q2587" s="242"/>
      <c r="R2587" s="242"/>
      <c r="S2587" s="242"/>
      <c r="T2587" s="243"/>
      <c r="U2587" s="13"/>
      <c r="V2587" s="13"/>
      <c r="W2587" s="13"/>
      <c r="X2587" s="13"/>
      <c r="Y2587" s="13"/>
      <c r="Z2587" s="13"/>
      <c r="AA2587" s="13"/>
      <c r="AB2587" s="13"/>
      <c r="AC2587" s="13"/>
      <c r="AD2587" s="13"/>
      <c r="AE2587" s="13"/>
      <c r="AT2587" s="244" t="s">
        <v>161</v>
      </c>
      <c r="AU2587" s="244" t="s">
        <v>81</v>
      </c>
      <c r="AV2587" s="13" t="s">
        <v>77</v>
      </c>
      <c r="AW2587" s="13" t="s">
        <v>34</v>
      </c>
      <c r="AX2587" s="13" t="s">
        <v>73</v>
      </c>
      <c r="AY2587" s="244" t="s">
        <v>149</v>
      </c>
    </row>
    <row r="2588" s="13" customFormat="1">
      <c r="A2588" s="13"/>
      <c r="B2588" s="234"/>
      <c r="C2588" s="235"/>
      <c r="D2588" s="236" t="s">
        <v>161</v>
      </c>
      <c r="E2588" s="237" t="s">
        <v>21</v>
      </c>
      <c r="F2588" s="238" t="s">
        <v>714</v>
      </c>
      <c r="G2588" s="235"/>
      <c r="H2588" s="237" t="s">
        <v>21</v>
      </c>
      <c r="I2588" s="239"/>
      <c r="J2588" s="235"/>
      <c r="K2588" s="235"/>
      <c r="L2588" s="240"/>
      <c r="M2588" s="241"/>
      <c r="N2588" s="242"/>
      <c r="O2588" s="242"/>
      <c r="P2588" s="242"/>
      <c r="Q2588" s="242"/>
      <c r="R2588" s="242"/>
      <c r="S2588" s="242"/>
      <c r="T2588" s="243"/>
      <c r="U2588" s="13"/>
      <c r="V2588" s="13"/>
      <c r="W2588" s="13"/>
      <c r="X2588" s="13"/>
      <c r="Y2588" s="13"/>
      <c r="Z2588" s="13"/>
      <c r="AA2588" s="13"/>
      <c r="AB2588" s="13"/>
      <c r="AC2588" s="13"/>
      <c r="AD2588" s="13"/>
      <c r="AE2588" s="13"/>
      <c r="AT2588" s="244" t="s">
        <v>161</v>
      </c>
      <c r="AU2588" s="244" t="s">
        <v>81</v>
      </c>
      <c r="AV2588" s="13" t="s">
        <v>77</v>
      </c>
      <c r="AW2588" s="13" t="s">
        <v>34</v>
      </c>
      <c r="AX2588" s="13" t="s">
        <v>73</v>
      </c>
      <c r="AY2588" s="244" t="s">
        <v>149</v>
      </c>
    </row>
    <row r="2589" s="14" customFormat="1">
      <c r="A2589" s="14"/>
      <c r="B2589" s="245"/>
      <c r="C2589" s="246"/>
      <c r="D2589" s="236" t="s">
        <v>161</v>
      </c>
      <c r="E2589" s="247" t="s">
        <v>21</v>
      </c>
      <c r="F2589" s="248" t="s">
        <v>1163</v>
      </c>
      <c r="G2589" s="246"/>
      <c r="H2589" s="249">
        <v>821.41999999999996</v>
      </c>
      <c r="I2589" s="250"/>
      <c r="J2589" s="246"/>
      <c r="K2589" s="246"/>
      <c r="L2589" s="251"/>
      <c r="M2589" s="252"/>
      <c r="N2589" s="253"/>
      <c r="O2589" s="253"/>
      <c r="P2589" s="253"/>
      <c r="Q2589" s="253"/>
      <c r="R2589" s="253"/>
      <c r="S2589" s="253"/>
      <c r="T2589" s="254"/>
      <c r="U2589" s="14"/>
      <c r="V2589" s="14"/>
      <c r="W2589" s="14"/>
      <c r="X2589" s="14"/>
      <c r="Y2589" s="14"/>
      <c r="Z2589" s="14"/>
      <c r="AA2589" s="14"/>
      <c r="AB2589" s="14"/>
      <c r="AC2589" s="14"/>
      <c r="AD2589" s="14"/>
      <c r="AE2589" s="14"/>
      <c r="AT2589" s="255" t="s">
        <v>161</v>
      </c>
      <c r="AU2589" s="255" t="s">
        <v>81</v>
      </c>
      <c r="AV2589" s="14" t="s">
        <v>81</v>
      </c>
      <c r="AW2589" s="14" t="s">
        <v>34</v>
      </c>
      <c r="AX2589" s="14" t="s">
        <v>73</v>
      </c>
      <c r="AY2589" s="255" t="s">
        <v>149</v>
      </c>
    </row>
    <row r="2590" s="14" customFormat="1">
      <c r="A2590" s="14"/>
      <c r="B2590" s="245"/>
      <c r="C2590" s="246"/>
      <c r="D2590" s="236" t="s">
        <v>161</v>
      </c>
      <c r="E2590" s="247" t="s">
        <v>21</v>
      </c>
      <c r="F2590" s="248" t="s">
        <v>1164</v>
      </c>
      <c r="G2590" s="246"/>
      <c r="H2590" s="249">
        <v>30.640000000000001</v>
      </c>
      <c r="I2590" s="250"/>
      <c r="J2590" s="246"/>
      <c r="K2590" s="246"/>
      <c r="L2590" s="251"/>
      <c r="M2590" s="252"/>
      <c r="N2590" s="253"/>
      <c r="O2590" s="253"/>
      <c r="P2590" s="253"/>
      <c r="Q2590" s="253"/>
      <c r="R2590" s="253"/>
      <c r="S2590" s="253"/>
      <c r="T2590" s="254"/>
      <c r="U2590" s="14"/>
      <c r="V2590" s="14"/>
      <c r="W2590" s="14"/>
      <c r="X2590" s="14"/>
      <c r="Y2590" s="14"/>
      <c r="Z2590" s="14"/>
      <c r="AA2590" s="14"/>
      <c r="AB2590" s="14"/>
      <c r="AC2590" s="14"/>
      <c r="AD2590" s="14"/>
      <c r="AE2590" s="14"/>
      <c r="AT2590" s="255" t="s">
        <v>161</v>
      </c>
      <c r="AU2590" s="255" t="s">
        <v>81</v>
      </c>
      <c r="AV2590" s="14" t="s">
        <v>81</v>
      </c>
      <c r="AW2590" s="14" t="s">
        <v>34</v>
      </c>
      <c r="AX2590" s="14" t="s">
        <v>73</v>
      </c>
      <c r="AY2590" s="255" t="s">
        <v>149</v>
      </c>
    </row>
    <row r="2591" s="14" customFormat="1">
      <c r="A2591" s="14"/>
      <c r="B2591" s="245"/>
      <c r="C2591" s="246"/>
      <c r="D2591" s="236" t="s">
        <v>161</v>
      </c>
      <c r="E2591" s="247" t="s">
        <v>21</v>
      </c>
      <c r="F2591" s="248" t="s">
        <v>1165</v>
      </c>
      <c r="G2591" s="246"/>
      <c r="H2591" s="249">
        <v>48</v>
      </c>
      <c r="I2591" s="250"/>
      <c r="J2591" s="246"/>
      <c r="K2591" s="246"/>
      <c r="L2591" s="251"/>
      <c r="M2591" s="252"/>
      <c r="N2591" s="253"/>
      <c r="O2591" s="253"/>
      <c r="P2591" s="253"/>
      <c r="Q2591" s="253"/>
      <c r="R2591" s="253"/>
      <c r="S2591" s="253"/>
      <c r="T2591" s="254"/>
      <c r="U2591" s="14"/>
      <c r="V2591" s="14"/>
      <c r="W2591" s="14"/>
      <c r="X2591" s="14"/>
      <c r="Y2591" s="14"/>
      <c r="Z2591" s="14"/>
      <c r="AA2591" s="14"/>
      <c r="AB2591" s="14"/>
      <c r="AC2591" s="14"/>
      <c r="AD2591" s="14"/>
      <c r="AE2591" s="14"/>
      <c r="AT2591" s="255" t="s">
        <v>161</v>
      </c>
      <c r="AU2591" s="255" t="s">
        <v>81</v>
      </c>
      <c r="AV2591" s="14" t="s">
        <v>81</v>
      </c>
      <c r="AW2591" s="14" t="s">
        <v>34</v>
      </c>
      <c r="AX2591" s="14" t="s">
        <v>73</v>
      </c>
      <c r="AY2591" s="255" t="s">
        <v>149</v>
      </c>
    </row>
    <row r="2592" s="14" customFormat="1">
      <c r="A2592" s="14"/>
      <c r="B2592" s="245"/>
      <c r="C2592" s="246"/>
      <c r="D2592" s="236" t="s">
        <v>161</v>
      </c>
      <c r="E2592" s="247" t="s">
        <v>21</v>
      </c>
      <c r="F2592" s="248" t="s">
        <v>1166</v>
      </c>
      <c r="G2592" s="246"/>
      <c r="H2592" s="249">
        <v>28</v>
      </c>
      <c r="I2592" s="250"/>
      <c r="J2592" s="246"/>
      <c r="K2592" s="246"/>
      <c r="L2592" s="251"/>
      <c r="M2592" s="252"/>
      <c r="N2592" s="253"/>
      <c r="O2592" s="253"/>
      <c r="P2592" s="253"/>
      <c r="Q2592" s="253"/>
      <c r="R2592" s="253"/>
      <c r="S2592" s="253"/>
      <c r="T2592" s="254"/>
      <c r="U2592" s="14"/>
      <c r="V2592" s="14"/>
      <c r="W2592" s="14"/>
      <c r="X2592" s="14"/>
      <c r="Y2592" s="14"/>
      <c r="Z2592" s="14"/>
      <c r="AA2592" s="14"/>
      <c r="AB2592" s="14"/>
      <c r="AC2592" s="14"/>
      <c r="AD2592" s="14"/>
      <c r="AE2592" s="14"/>
      <c r="AT2592" s="255" t="s">
        <v>161</v>
      </c>
      <c r="AU2592" s="255" t="s">
        <v>81</v>
      </c>
      <c r="AV2592" s="14" t="s">
        <v>81</v>
      </c>
      <c r="AW2592" s="14" t="s">
        <v>34</v>
      </c>
      <c r="AX2592" s="14" t="s">
        <v>73</v>
      </c>
      <c r="AY2592" s="255" t="s">
        <v>149</v>
      </c>
    </row>
    <row r="2593" s="14" customFormat="1">
      <c r="A2593" s="14"/>
      <c r="B2593" s="245"/>
      <c r="C2593" s="246"/>
      <c r="D2593" s="236" t="s">
        <v>161</v>
      </c>
      <c r="E2593" s="247" t="s">
        <v>21</v>
      </c>
      <c r="F2593" s="248" t="s">
        <v>1167</v>
      </c>
      <c r="G2593" s="246"/>
      <c r="H2593" s="249">
        <v>10</v>
      </c>
      <c r="I2593" s="250"/>
      <c r="J2593" s="246"/>
      <c r="K2593" s="246"/>
      <c r="L2593" s="251"/>
      <c r="M2593" s="252"/>
      <c r="N2593" s="253"/>
      <c r="O2593" s="253"/>
      <c r="P2593" s="253"/>
      <c r="Q2593" s="253"/>
      <c r="R2593" s="253"/>
      <c r="S2593" s="253"/>
      <c r="T2593" s="254"/>
      <c r="U2593" s="14"/>
      <c r="V2593" s="14"/>
      <c r="W2593" s="14"/>
      <c r="X2593" s="14"/>
      <c r="Y2593" s="14"/>
      <c r="Z2593" s="14"/>
      <c r="AA2593" s="14"/>
      <c r="AB2593" s="14"/>
      <c r="AC2593" s="14"/>
      <c r="AD2593" s="14"/>
      <c r="AE2593" s="14"/>
      <c r="AT2593" s="255" t="s">
        <v>161</v>
      </c>
      <c r="AU2593" s="255" t="s">
        <v>81</v>
      </c>
      <c r="AV2593" s="14" t="s">
        <v>81</v>
      </c>
      <c r="AW2593" s="14" t="s">
        <v>34</v>
      </c>
      <c r="AX2593" s="14" t="s">
        <v>73</v>
      </c>
      <c r="AY2593" s="255" t="s">
        <v>149</v>
      </c>
    </row>
    <row r="2594" s="14" customFormat="1">
      <c r="A2594" s="14"/>
      <c r="B2594" s="245"/>
      <c r="C2594" s="246"/>
      <c r="D2594" s="236" t="s">
        <v>161</v>
      </c>
      <c r="E2594" s="247" t="s">
        <v>21</v>
      </c>
      <c r="F2594" s="248" t="s">
        <v>1168</v>
      </c>
      <c r="G2594" s="246"/>
      <c r="H2594" s="249">
        <v>9.9199999999999999</v>
      </c>
      <c r="I2594" s="250"/>
      <c r="J2594" s="246"/>
      <c r="K2594" s="246"/>
      <c r="L2594" s="251"/>
      <c r="M2594" s="252"/>
      <c r="N2594" s="253"/>
      <c r="O2594" s="253"/>
      <c r="P2594" s="253"/>
      <c r="Q2594" s="253"/>
      <c r="R2594" s="253"/>
      <c r="S2594" s="253"/>
      <c r="T2594" s="254"/>
      <c r="U2594" s="14"/>
      <c r="V2594" s="14"/>
      <c r="W2594" s="14"/>
      <c r="X2594" s="14"/>
      <c r="Y2594" s="14"/>
      <c r="Z2594" s="14"/>
      <c r="AA2594" s="14"/>
      <c r="AB2594" s="14"/>
      <c r="AC2594" s="14"/>
      <c r="AD2594" s="14"/>
      <c r="AE2594" s="14"/>
      <c r="AT2594" s="255" t="s">
        <v>161</v>
      </c>
      <c r="AU2594" s="255" t="s">
        <v>81</v>
      </c>
      <c r="AV2594" s="14" t="s">
        <v>81</v>
      </c>
      <c r="AW2594" s="14" t="s">
        <v>34</v>
      </c>
      <c r="AX2594" s="14" t="s">
        <v>73</v>
      </c>
      <c r="AY2594" s="255" t="s">
        <v>149</v>
      </c>
    </row>
    <row r="2595" s="14" customFormat="1">
      <c r="A2595" s="14"/>
      <c r="B2595" s="245"/>
      <c r="C2595" s="246"/>
      <c r="D2595" s="236" t="s">
        <v>161</v>
      </c>
      <c r="E2595" s="247" t="s">
        <v>21</v>
      </c>
      <c r="F2595" s="248" t="s">
        <v>1169</v>
      </c>
      <c r="G2595" s="246"/>
      <c r="H2595" s="249">
        <v>10.119999999999999</v>
      </c>
      <c r="I2595" s="250"/>
      <c r="J2595" s="246"/>
      <c r="K2595" s="246"/>
      <c r="L2595" s="251"/>
      <c r="M2595" s="252"/>
      <c r="N2595" s="253"/>
      <c r="O2595" s="253"/>
      <c r="P2595" s="253"/>
      <c r="Q2595" s="253"/>
      <c r="R2595" s="253"/>
      <c r="S2595" s="253"/>
      <c r="T2595" s="254"/>
      <c r="U2595" s="14"/>
      <c r="V2595" s="14"/>
      <c r="W2595" s="14"/>
      <c r="X2595" s="14"/>
      <c r="Y2595" s="14"/>
      <c r="Z2595" s="14"/>
      <c r="AA2595" s="14"/>
      <c r="AB2595" s="14"/>
      <c r="AC2595" s="14"/>
      <c r="AD2595" s="14"/>
      <c r="AE2595" s="14"/>
      <c r="AT2595" s="255" t="s">
        <v>161</v>
      </c>
      <c r="AU2595" s="255" t="s">
        <v>81</v>
      </c>
      <c r="AV2595" s="14" t="s">
        <v>81</v>
      </c>
      <c r="AW2595" s="14" t="s">
        <v>34</v>
      </c>
      <c r="AX2595" s="14" t="s">
        <v>73</v>
      </c>
      <c r="AY2595" s="255" t="s">
        <v>149</v>
      </c>
    </row>
    <row r="2596" s="14" customFormat="1">
      <c r="A2596" s="14"/>
      <c r="B2596" s="245"/>
      <c r="C2596" s="246"/>
      <c r="D2596" s="236" t="s">
        <v>161</v>
      </c>
      <c r="E2596" s="247" t="s">
        <v>21</v>
      </c>
      <c r="F2596" s="248" t="s">
        <v>1170</v>
      </c>
      <c r="G2596" s="246"/>
      <c r="H2596" s="249">
        <v>6.46</v>
      </c>
      <c r="I2596" s="250"/>
      <c r="J2596" s="246"/>
      <c r="K2596" s="246"/>
      <c r="L2596" s="251"/>
      <c r="M2596" s="252"/>
      <c r="N2596" s="253"/>
      <c r="O2596" s="253"/>
      <c r="P2596" s="253"/>
      <c r="Q2596" s="253"/>
      <c r="R2596" s="253"/>
      <c r="S2596" s="253"/>
      <c r="T2596" s="254"/>
      <c r="U2596" s="14"/>
      <c r="V2596" s="14"/>
      <c r="W2596" s="14"/>
      <c r="X2596" s="14"/>
      <c r="Y2596" s="14"/>
      <c r="Z2596" s="14"/>
      <c r="AA2596" s="14"/>
      <c r="AB2596" s="14"/>
      <c r="AC2596" s="14"/>
      <c r="AD2596" s="14"/>
      <c r="AE2596" s="14"/>
      <c r="AT2596" s="255" t="s">
        <v>161</v>
      </c>
      <c r="AU2596" s="255" t="s">
        <v>81</v>
      </c>
      <c r="AV2596" s="14" t="s">
        <v>81</v>
      </c>
      <c r="AW2596" s="14" t="s">
        <v>34</v>
      </c>
      <c r="AX2596" s="14" t="s">
        <v>73</v>
      </c>
      <c r="AY2596" s="255" t="s">
        <v>149</v>
      </c>
    </row>
    <row r="2597" s="14" customFormat="1">
      <c r="A2597" s="14"/>
      <c r="B2597" s="245"/>
      <c r="C2597" s="246"/>
      <c r="D2597" s="236" t="s">
        <v>161</v>
      </c>
      <c r="E2597" s="247" t="s">
        <v>21</v>
      </c>
      <c r="F2597" s="248" t="s">
        <v>1171</v>
      </c>
      <c r="G2597" s="246"/>
      <c r="H2597" s="249">
        <v>135</v>
      </c>
      <c r="I2597" s="250"/>
      <c r="J2597" s="246"/>
      <c r="K2597" s="246"/>
      <c r="L2597" s="251"/>
      <c r="M2597" s="252"/>
      <c r="N2597" s="253"/>
      <c r="O2597" s="253"/>
      <c r="P2597" s="253"/>
      <c r="Q2597" s="253"/>
      <c r="R2597" s="253"/>
      <c r="S2597" s="253"/>
      <c r="T2597" s="254"/>
      <c r="U2597" s="14"/>
      <c r="V2597" s="14"/>
      <c r="W2597" s="14"/>
      <c r="X2597" s="14"/>
      <c r="Y2597" s="14"/>
      <c r="Z2597" s="14"/>
      <c r="AA2597" s="14"/>
      <c r="AB2597" s="14"/>
      <c r="AC2597" s="14"/>
      <c r="AD2597" s="14"/>
      <c r="AE2597" s="14"/>
      <c r="AT2597" s="255" t="s">
        <v>161</v>
      </c>
      <c r="AU2597" s="255" t="s">
        <v>81</v>
      </c>
      <c r="AV2597" s="14" t="s">
        <v>81</v>
      </c>
      <c r="AW2597" s="14" t="s">
        <v>34</v>
      </c>
      <c r="AX2597" s="14" t="s">
        <v>73</v>
      </c>
      <c r="AY2597" s="255" t="s">
        <v>149</v>
      </c>
    </row>
    <row r="2598" s="14" customFormat="1">
      <c r="A2598" s="14"/>
      <c r="B2598" s="245"/>
      <c r="C2598" s="246"/>
      <c r="D2598" s="236" t="s">
        <v>161</v>
      </c>
      <c r="E2598" s="247" t="s">
        <v>21</v>
      </c>
      <c r="F2598" s="248" t="s">
        <v>1172</v>
      </c>
      <c r="G2598" s="246"/>
      <c r="H2598" s="249">
        <v>17.199999999999999</v>
      </c>
      <c r="I2598" s="250"/>
      <c r="J2598" s="246"/>
      <c r="K2598" s="246"/>
      <c r="L2598" s="251"/>
      <c r="M2598" s="252"/>
      <c r="N2598" s="253"/>
      <c r="O2598" s="253"/>
      <c r="P2598" s="253"/>
      <c r="Q2598" s="253"/>
      <c r="R2598" s="253"/>
      <c r="S2598" s="253"/>
      <c r="T2598" s="254"/>
      <c r="U2598" s="14"/>
      <c r="V2598" s="14"/>
      <c r="W2598" s="14"/>
      <c r="X2598" s="14"/>
      <c r="Y2598" s="14"/>
      <c r="Z2598" s="14"/>
      <c r="AA2598" s="14"/>
      <c r="AB2598" s="14"/>
      <c r="AC2598" s="14"/>
      <c r="AD2598" s="14"/>
      <c r="AE2598" s="14"/>
      <c r="AT2598" s="255" t="s">
        <v>161</v>
      </c>
      <c r="AU2598" s="255" t="s">
        <v>81</v>
      </c>
      <c r="AV2598" s="14" t="s">
        <v>81</v>
      </c>
      <c r="AW2598" s="14" t="s">
        <v>34</v>
      </c>
      <c r="AX2598" s="14" t="s">
        <v>73</v>
      </c>
      <c r="AY2598" s="255" t="s">
        <v>149</v>
      </c>
    </row>
    <row r="2599" s="13" customFormat="1">
      <c r="A2599" s="13"/>
      <c r="B2599" s="234"/>
      <c r="C2599" s="235"/>
      <c r="D2599" s="236" t="s">
        <v>161</v>
      </c>
      <c r="E2599" s="237" t="s">
        <v>21</v>
      </c>
      <c r="F2599" s="238" t="s">
        <v>725</v>
      </c>
      <c r="G2599" s="235"/>
      <c r="H2599" s="237" t="s">
        <v>21</v>
      </c>
      <c r="I2599" s="239"/>
      <c r="J2599" s="235"/>
      <c r="K2599" s="235"/>
      <c r="L2599" s="240"/>
      <c r="M2599" s="241"/>
      <c r="N2599" s="242"/>
      <c r="O2599" s="242"/>
      <c r="P2599" s="242"/>
      <c r="Q2599" s="242"/>
      <c r="R2599" s="242"/>
      <c r="S2599" s="242"/>
      <c r="T2599" s="243"/>
      <c r="U2599" s="13"/>
      <c r="V2599" s="13"/>
      <c r="W2599" s="13"/>
      <c r="X2599" s="13"/>
      <c r="Y2599" s="13"/>
      <c r="Z2599" s="13"/>
      <c r="AA2599" s="13"/>
      <c r="AB2599" s="13"/>
      <c r="AC2599" s="13"/>
      <c r="AD2599" s="13"/>
      <c r="AE2599" s="13"/>
      <c r="AT2599" s="244" t="s">
        <v>161</v>
      </c>
      <c r="AU2599" s="244" t="s">
        <v>81</v>
      </c>
      <c r="AV2599" s="13" t="s">
        <v>77</v>
      </c>
      <c r="AW2599" s="13" t="s">
        <v>34</v>
      </c>
      <c r="AX2599" s="13" t="s">
        <v>73</v>
      </c>
      <c r="AY2599" s="244" t="s">
        <v>149</v>
      </c>
    </row>
    <row r="2600" s="14" customFormat="1">
      <c r="A2600" s="14"/>
      <c r="B2600" s="245"/>
      <c r="C2600" s="246"/>
      <c r="D2600" s="236" t="s">
        <v>161</v>
      </c>
      <c r="E2600" s="247" t="s">
        <v>21</v>
      </c>
      <c r="F2600" s="248" t="s">
        <v>2780</v>
      </c>
      <c r="G2600" s="246"/>
      <c r="H2600" s="249">
        <v>9.9800000000000004</v>
      </c>
      <c r="I2600" s="250"/>
      <c r="J2600" s="246"/>
      <c r="K2600" s="246"/>
      <c r="L2600" s="251"/>
      <c r="M2600" s="252"/>
      <c r="N2600" s="253"/>
      <c r="O2600" s="253"/>
      <c r="P2600" s="253"/>
      <c r="Q2600" s="253"/>
      <c r="R2600" s="253"/>
      <c r="S2600" s="253"/>
      <c r="T2600" s="254"/>
      <c r="U2600" s="14"/>
      <c r="V2600" s="14"/>
      <c r="W2600" s="14"/>
      <c r="X2600" s="14"/>
      <c r="Y2600" s="14"/>
      <c r="Z2600" s="14"/>
      <c r="AA2600" s="14"/>
      <c r="AB2600" s="14"/>
      <c r="AC2600" s="14"/>
      <c r="AD2600" s="14"/>
      <c r="AE2600" s="14"/>
      <c r="AT2600" s="255" t="s">
        <v>161</v>
      </c>
      <c r="AU2600" s="255" t="s">
        <v>81</v>
      </c>
      <c r="AV2600" s="14" t="s">
        <v>81</v>
      </c>
      <c r="AW2600" s="14" t="s">
        <v>34</v>
      </c>
      <c r="AX2600" s="14" t="s">
        <v>73</v>
      </c>
      <c r="AY2600" s="255" t="s">
        <v>149</v>
      </c>
    </row>
    <row r="2601" s="14" customFormat="1">
      <c r="A2601" s="14"/>
      <c r="B2601" s="245"/>
      <c r="C2601" s="246"/>
      <c r="D2601" s="236" t="s">
        <v>161</v>
      </c>
      <c r="E2601" s="247" t="s">
        <v>21</v>
      </c>
      <c r="F2601" s="248" t="s">
        <v>2781</v>
      </c>
      <c r="G2601" s="246"/>
      <c r="H2601" s="249">
        <v>6.7999999999999998</v>
      </c>
      <c r="I2601" s="250"/>
      <c r="J2601" s="246"/>
      <c r="K2601" s="246"/>
      <c r="L2601" s="251"/>
      <c r="M2601" s="252"/>
      <c r="N2601" s="253"/>
      <c r="O2601" s="253"/>
      <c r="P2601" s="253"/>
      <c r="Q2601" s="253"/>
      <c r="R2601" s="253"/>
      <c r="S2601" s="253"/>
      <c r="T2601" s="254"/>
      <c r="U2601" s="14"/>
      <c r="V2601" s="14"/>
      <c r="W2601" s="14"/>
      <c r="X2601" s="14"/>
      <c r="Y2601" s="14"/>
      <c r="Z2601" s="14"/>
      <c r="AA2601" s="14"/>
      <c r="AB2601" s="14"/>
      <c r="AC2601" s="14"/>
      <c r="AD2601" s="14"/>
      <c r="AE2601" s="14"/>
      <c r="AT2601" s="255" t="s">
        <v>161</v>
      </c>
      <c r="AU2601" s="255" t="s">
        <v>81</v>
      </c>
      <c r="AV2601" s="14" t="s">
        <v>81</v>
      </c>
      <c r="AW2601" s="14" t="s">
        <v>34</v>
      </c>
      <c r="AX2601" s="14" t="s">
        <v>73</v>
      </c>
      <c r="AY2601" s="255" t="s">
        <v>149</v>
      </c>
    </row>
    <row r="2602" s="14" customFormat="1">
      <c r="A2602" s="14"/>
      <c r="B2602" s="245"/>
      <c r="C2602" s="246"/>
      <c r="D2602" s="236" t="s">
        <v>161</v>
      </c>
      <c r="E2602" s="247" t="s">
        <v>21</v>
      </c>
      <c r="F2602" s="248" t="s">
        <v>2781</v>
      </c>
      <c r="G2602" s="246"/>
      <c r="H2602" s="249">
        <v>6.7999999999999998</v>
      </c>
      <c r="I2602" s="250"/>
      <c r="J2602" s="246"/>
      <c r="K2602" s="246"/>
      <c r="L2602" s="251"/>
      <c r="M2602" s="252"/>
      <c r="N2602" s="253"/>
      <c r="O2602" s="253"/>
      <c r="P2602" s="253"/>
      <c r="Q2602" s="253"/>
      <c r="R2602" s="253"/>
      <c r="S2602" s="253"/>
      <c r="T2602" s="254"/>
      <c r="U2602" s="14"/>
      <c r="V2602" s="14"/>
      <c r="W2602" s="14"/>
      <c r="X2602" s="14"/>
      <c r="Y2602" s="14"/>
      <c r="Z2602" s="14"/>
      <c r="AA2602" s="14"/>
      <c r="AB2602" s="14"/>
      <c r="AC2602" s="14"/>
      <c r="AD2602" s="14"/>
      <c r="AE2602" s="14"/>
      <c r="AT2602" s="255" t="s">
        <v>161</v>
      </c>
      <c r="AU2602" s="255" t="s">
        <v>81</v>
      </c>
      <c r="AV2602" s="14" t="s">
        <v>81</v>
      </c>
      <c r="AW2602" s="14" t="s">
        <v>34</v>
      </c>
      <c r="AX2602" s="14" t="s">
        <v>73</v>
      </c>
      <c r="AY2602" s="255" t="s">
        <v>149</v>
      </c>
    </row>
    <row r="2603" s="14" customFormat="1">
      <c r="A2603" s="14"/>
      <c r="B2603" s="245"/>
      <c r="C2603" s="246"/>
      <c r="D2603" s="236" t="s">
        <v>161</v>
      </c>
      <c r="E2603" s="247" t="s">
        <v>21</v>
      </c>
      <c r="F2603" s="248" t="s">
        <v>2782</v>
      </c>
      <c r="G2603" s="246"/>
      <c r="H2603" s="249">
        <v>6.4000000000000004</v>
      </c>
      <c r="I2603" s="250"/>
      <c r="J2603" s="246"/>
      <c r="K2603" s="246"/>
      <c r="L2603" s="251"/>
      <c r="M2603" s="252"/>
      <c r="N2603" s="253"/>
      <c r="O2603" s="253"/>
      <c r="P2603" s="253"/>
      <c r="Q2603" s="253"/>
      <c r="R2603" s="253"/>
      <c r="S2603" s="253"/>
      <c r="T2603" s="254"/>
      <c r="U2603" s="14"/>
      <c r="V2603" s="14"/>
      <c r="W2603" s="14"/>
      <c r="X2603" s="14"/>
      <c r="Y2603" s="14"/>
      <c r="Z2603" s="14"/>
      <c r="AA2603" s="14"/>
      <c r="AB2603" s="14"/>
      <c r="AC2603" s="14"/>
      <c r="AD2603" s="14"/>
      <c r="AE2603" s="14"/>
      <c r="AT2603" s="255" t="s">
        <v>161</v>
      </c>
      <c r="AU2603" s="255" t="s">
        <v>81</v>
      </c>
      <c r="AV2603" s="14" t="s">
        <v>81</v>
      </c>
      <c r="AW2603" s="14" t="s">
        <v>34</v>
      </c>
      <c r="AX2603" s="14" t="s">
        <v>73</v>
      </c>
      <c r="AY2603" s="255" t="s">
        <v>149</v>
      </c>
    </row>
    <row r="2604" s="16" customFormat="1">
      <c r="A2604" s="16"/>
      <c r="B2604" s="267"/>
      <c r="C2604" s="268"/>
      <c r="D2604" s="236" t="s">
        <v>161</v>
      </c>
      <c r="E2604" s="269" t="s">
        <v>464</v>
      </c>
      <c r="F2604" s="270" t="s">
        <v>192</v>
      </c>
      <c r="G2604" s="268"/>
      <c r="H2604" s="271">
        <v>1146.74</v>
      </c>
      <c r="I2604" s="272"/>
      <c r="J2604" s="268"/>
      <c r="K2604" s="268"/>
      <c r="L2604" s="273"/>
      <c r="M2604" s="274"/>
      <c r="N2604" s="275"/>
      <c r="O2604" s="275"/>
      <c r="P2604" s="275"/>
      <c r="Q2604" s="275"/>
      <c r="R2604" s="275"/>
      <c r="S2604" s="275"/>
      <c r="T2604" s="276"/>
      <c r="U2604" s="16"/>
      <c r="V2604" s="16"/>
      <c r="W2604" s="16"/>
      <c r="X2604" s="16"/>
      <c r="Y2604" s="16"/>
      <c r="Z2604" s="16"/>
      <c r="AA2604" s="16"/>
      <c r="AB2604" s="16"/>
      <c r="AC2604" s="16"/>
      <c r="AD2604" s="16"/>
      <c r="AE2604" s="16"/>
      <c r="AT2604" s="277" t="s">
        <v>161</v>
      </c>
      <c r="AU2604" s="277" t="s">
        <v>81</v>
      </c>
      <c r="AV2604" s="16" t="s">
        <v>150</v>
      </c>
      <c r="AW2604" s="16" t="s">
        <v>34</v>
      </c>
      <c r="AX2604" s="16" t="s">
        <v>73</v>
      </c>
      <c r="AY2604" s="277" t="s">
        <v>149</v>
      </c>
    </row>
    <row r="2605" s="15" customFormat="1">
      <c r="A2605" s="15"/>
      <c r="B2605" s="256"/>
      <c r="C2605" s="257"/>
      <c r="D2605" s="236" t="s">
        <v>161</v>
      </c>
      <c r="E2605" s="258" t="s">
        <v>21</v>
      </c>
      <c r="F2605" s="259" t="s">
        <v>164</v>
      </c>
      <c r="G2605" s="257"/>
      <c r="H2605" s="260">
        <v>1146.74</v>
      </c>
      <c r="I2605" s="261"/>
      <c r="J2605" s="257"/>
      <c r="K2605" s="257"/>
      <c r="L2605" s="262"/>
      <c r="M2605" s="263"/>
      <c r="N2605" s="264"/>
      <c r="O2605" s="264"/>
      <c r="P2605" s="264"/>
      <c r="Q2605" s="264"/>
      <c r="R2605" s="264"/>
      <c r="S2605" s="264"/>
      <c r="T2605" s="265"/>
      <c r="U2605" s="15"/>
      <c r="V2605" s="15"/>
      <c r="W2605" s="15"/>
      <c r="X2605" s="15"/>
      <c r="Y2605" s="15"/>
      <c r="Z2605" s="15"/>
      <c r="AA2605" s="15"/>
      <c r="AB2605" s="15"/>
      <c r="AC2605" s="15"/>
      <c r="AD2605" s="15"/>
      <c r="AE2605" s="15"/>
      <c r="AT2605" s="266" t="s">
        <v>161</v>
      </c>
      <c r="AU2605" s="266" t="s">
        <v>81</v>
      </c>
      <c r="AV2605" s="15" t="s">
        <v>157</v>
      </c>
      <c r="AW2605" s="15" t="s">
        <v>34</v>
      </c>
      <c r="AX2605" s="15" t="s">
        <v>77</v>
      </c>
      <c r="AY2605" s="266" t="s">
        <v>149</v>
      </c>
    </row>
    <row r="2606" s="2" customFormat="1" ht="37.8" customHeight="1">
      <c r="A2606" s="41"/>
      <c r="B2606" s="42"/>
      <c r="C2606" s="216" t="s">
        <v>2783</v>
      </c>
      <c r="D2606" s="216" t="s">
        <v>152</v>
      </c>
      <c r="E2606" s="217" t="s">
        <v>2784</v>
      </c>
      <c r="F2606" s="218" t="s">
        <v>2785</v>
      </c>
      <c r="G2606" s="219" t="s">
        <v>174</v>
      </c>
      <c r="H2606" s="220">
        <v>1146.74</v>
      </c>
      <c r="I2606" s="221"/>
      <c r="J2606" s="222">
        <f>ROUND(I2606*H2606,2)</f>
        <v>0</v>
      </c>
      <c r="K2606" s="218" t="s">
        <v>156</v>
      </c>
      <c r="L2606" s="47"/>
      <c r="M2606" s="223" t="s">
        <v>21</v>
      </c>
      <c r="N2606" s="224" t="s">
        <v>44</v>
      </c>
      <c r="O2606" s="87"/>
      <c r="P2606" s="225">
        <f>O2606*H2606</f>
        <v>0</v>
      </c>
      <c r="Q2606" s="225">
        <v>6.9999999999999994E-05</v>
      </c>
      <c r="R2606" s="225">
        <f>Q2606*H2606</f>
        <v>0.08027179999999999</v>
      </c>
      <c r="S2606" s="225">
        <v>0</v>
      </c>
      <c r="T2606" s="226">
        <f>S2606*H2606</f>
        <v>0</v>
      </c>
      <c r="U2606" s="41"/>
      <c r="V2606" s="41"/>
      <c r="W2606" s="41"/>
      <c r="X2606" s="41"/>
      <c r="Y2606" s="41"/>
      <c r="Z2606" s="41"/>
      <c r="AA2606" s="41"/>
      <c r="AB2606" s="41"/>
      <c r="AC2606" s="41"/>
      <c r="AD2606" s="41"/>
      <c r="AE2606" s="41"/>
      <c r="AR2606" s="227" t="s">
        <v>256</v>
      </c>
      <c r="AT2606" s="227" t="s">
        <v>152</v>
      </c>
      <c r="AU2606" s="227" t="s">
        <v>81</v>
      </c>
      <c r="AY2606" s="20" t="s">
        <v>149</v>
      </c>
      <c r="BE2606" s="228">
        <f>IF(N2606="základní",J2606,0)</f>
        <v>0</v>
      </c>
      <c r="BF2606" s="228">
        <f>IF(N2606="snížená",J2606,0)</f>
        <v>0</v>
      </c>
      <c r="BG2606" s="228">
        <f>IF(N2606="zákl. přenesená",J2606,0)</f>
        <v>0</v>
      </c>
      <c r="BH2606" s="228">
        <f>IF(N2606="sníž. přenesená",J2606,0)</f>
        <v>0</v>
      </c>
      <c r="BI2606" s="228">
        <f>IF(N2606="nulová",J2606,0)</f>
        <v>0</v>
      </c>
      <c r="BJ2606" s="20" t="s">
        <v>77</v>
      </c>
      <c r="BK2606" s="228">
        <f>ROUND(I2606*H2606,2)</f>
        <v>0</v>
      </c>
      <c r="BL2606" s="20" t="s">
        <v>256</v>
      </c>
      <c r="BM2606" s="227" t="s">
        <v>2786</v>
      </c>
    </row>
    <row r="2607" s="2" customFormat="1">
      <c r="A2607" s="41"/>
      <c r="B2607" s="42"/>
      <c r="C2607" s="43"/>
      <c r="D2607" s="229" t="s">
        <v>159</v>
      </c>
      <c r="E2607" s="43"/>
      <c r="F2607" s="230" t="s">
        <v>2787</v>
      </c>
      <c r="G2607" s="43"/>
      <c r="H2607" s="43"/>
      <c r="I2607" s="231"/>
      <c r="J2607" s="43"/>
      <c r="K2607" s="43"/>
      <c r="L2607" s="47"/>
      <c r="M2607" s="232"/>
      <c r="N2607" s="233"/>
      <c r="O2607" s="87"/>
      <c r="P2607" s="87"/>
      <c r="Q2607" s="87"/>
      <c r="R2607" s="87"/>
      <c r="S2607" s="87"/>
      <c r="T2607" s="88"/>
      <c r="U2607" s="41"/>
      <c r="V2607" s="41"/>
      <c r="W2607" s="41"/>
      <c r="X2607" s="41"/>
      <c r="Y2607" s="41"/>
      <c r="Z2607" s="41"/>
      <c r="AA2607" s="41"/>
      <c r="AB2607" s="41"/>
      <c r="AC2607" s="41"/>
      <c r="AD2607" s="41"/>
      <c r="AE2607" s="41"/>
      <c r="AT2607" s="20" t="s">
        <v>159</v>
      </c>
      <c r="AU2607" s="20" t="s">
        <v>81</v>
      </c>
    </row>
    <row r="2608" s="14" customFormat="1">
      <c r="A2608" s="14"/>
      <c r="B2608" s="245"/>
      <c r="C2608" s="246"/>
      <c r="D2608" s="236" t="s">
        <v>161</v>
      </c>
      <c r="E2608" s="247" t="s">
        <v>21</v>
      </c>
      <c r="F2608" s="248" t="s">
        <v>464</v>
      </c>
      <c r="G2608" s="246"/>
      <c r="H2608" s="249">
        <v>1146.74</v>
      </c>
      <c r="I2608" s="250"/>
      <c r="J2608" s="246"/>
      <c r="K2608" s="246"/>
      <c r="L2608" s="251"/>
      <c r="M2608" s="252"/>
      <c r="N2608" s="253"/>
      <c r="O2608" s="253"/>
      <c r="P2608" s="253"/>
      <c r="Q2608" s="253"/>
      <c r="R2608" s="253"/>
      <c r="S2608" s="253"/>
      <c r="T2608" s="254"/>
      <c r="U2608" s="14"/>
      <c r="V2608" s="14"/>
      <c r="W2608" s="14"/>
      <c r="X2608" s="14"/>
      <c r="Y2608" s="14"/>
      <c r="Z2608" s="14"/>
      <c r="AA2608" s="14"/>
      <c r="AB2608" s="14"/>
      <c r="AC2608" s="14"/>
      <c r="AD2608" s="14"/>
      <c r="AE2608" s="14"/>
      <c r="AT2608" s="255" t="s">
        <v>161</v>
      </c>
      <c r="AU2608" s="255" t="s">
        <v>81</v>
      </c>
      <c r="AV2608" s="14" t="s">
        <v>81</v>
      </c>
      <c r="AW2608" s="14" t="s">
        <v>34</v>
      </c>
      <c r="AX2608" s="14" t="s">
        <v>77</v>
      </c>
      <c r="AY2608" s="255" t="s">
        <v>149</v>
      </c>
    </row>
    <row r="2609" s="2" customFormat="1" ht="44.25" customHeight="1">
      <c r="A2609" s="41"/>
      <c r="B2609" s="42"/>
      <c r="C2609" s="216" t="s">
        <v>2788</v>
      </c>
      <c r="D2609" s="216" t="s">
        <v>152</v>
      </c>
      <c r="E2609" s="217" t="s">
        <v>2789</v>
      </c>
      <c r="F2609" s="218" t="s">
        <v>2790</v>
      </c>
      <c r="G2609" s="219" t="s">
        <v>174</v>
      </c>
      <c r="H2609" s="220">
        <v>2293.48</v>
      </c>
      <c r="I2609" s="221"/>
      <c r="J2609" s="222">
        <f>ROUND(I2609*H2609,2)</f>
        <v>0</v>
      </c>
      <c r="K2609" s="218" t="s">
        <v>21</v>
      </c>
      <c r="L2609" s="47"/>
      <c r="M2609" s="223" t="s">
        <v>21</v>
      </c>
      <c r="N2609" s="224" t="s">
        <v>44</v>
      </c>
      <c r="O2609" s="87"/>
      <c r="P2609" s="225">
        <f>O2609*H2609</f>
        <v>0</v>
      </c>
      <c r="Q2609" s="225">
        <v>6.9999999999999994E-05</v>
      </c>
      <c r="R2609" s="225">
        <f>Q2609*H2609</f>
        <v>0.16054359999999998</v>
      </c>
      <c r="S2609" s="225">
        <v>0</v>
      </c>
      <c r="T2609" s="226">
        <f>S2609*H2609</f>
        <v>0</v>
      </c>
      <c r="U2609" s="41"/>
      <c r="V2609" s="41"/>
      <c r="W2609" s="41"/>
      <c r="X2609" s="41"/>
      <c r="Y2609" s="41"/>
      <c r="Z2609" s="41"/>
      <c r="AA2609" s="41"/>
      <c r="AB2609" s="41"/>
      <c r="AC2609" s="41"/>
      <c r="AD2609" s="41"/>
      <c r="AE2609" s="41"/>
      <c r="AR2609" s="227" t="s">
        <v>256</v>
      </c>
      <c r="AT2609" s="227" t="s">
        <v>152</v>
      </c>
      <c r="AU2609" s="227" t="s">
        <v>81</v>
      </c>
      <c r="AY2609" s="20" t="s">
        <v>149</v>
      </c>
      <c r="BE2609" s="228">
        <f>IF(N2609="základní",J2609,0)</f>
        <v>0</v>
      </c>
      <c r="BF2609" s="228">
        <f>IF(N2609="snížená",J2609,0)</f>
        <v>0</v>
      </c>
      <c r="BG2609" s="228">
        <f>IF(N2609="zákl. přenesená",J2609,0)</f>
        <v>0</v>
      </c>
      <c r="BH2609" s="228">
        <f>IF(N2609="sníž. přenesená",J2609,0)</f>
        <v>0</v>
      </c>
      <c r="BI2609" s="228">
        <f>IF(N2609="nulová",J2609,0)</f>
        <v>0</v>
      </c>
      <c r="BJ2609" s="20" t="s">
        <v>77</v>
      </c>
      <c r="BK2609" s="228">
        <f>ROUND(I2609*H2609,2)</f>
        <v>0</v>
      </c>
      <c r="BL2609" s="20" t="s">
        <v>256</v>
      </c>
      <c r="BM2609" s="227" t="s">
        <v>2791</v>
      </c>
    </row>
    <row r="2610" s="13" customFormat="1">
      <c r="A2610" s="13"/>
      <c r="B2610" s="234"/>
      <c r="C2610" s="235"/>
      <c r="D2610" s="236" t="s">
        <v>161</v>
      </c>
      <c r="E2610" s="237" t="s">
        <v>21</v>
      </c>
      <c r="F2610" s="238" t="s">
        <v>2792</v>
      </c>
      <c r="G2610" s="235"/>
      <c r="H2610" s="237" t="s">
        <v>21</v>
      </c>
      <c r="I2610" s="239"/>
      <c r="J2610" s="235"/>
      <c r="K2610" s="235"/>
      <c r="L2610" s="240"/>
      <c r="M2610" s="241"/>
      <c r="N2610" s="242"/>
      <c r="O2610" s="242"/>
      <c r="P2610" s="242"/>
      <c r="Q2610" s="242"/>
      <c r="R2610" s="242"/>
      <c r="S2610" s="242"/>
      <c r="T2610" s="243"/>
      <c r="U2610" s="13"/>
      <c r="V2610" s="13"/>
      <c r="W2610" s="13"/>
      <c r="X2610" s="13"/>
      <c r="Y2610" s="13"/>
      <c r="Z2610" s="13"/>
      <c r="AA2610" s="13"/>
      <c r="AB2610" s="13"/>
      <c r="AC2610" s="13"/>
      <c r="AD2610" s="13"/>
      <c r="AE2610" s="13"/>
      <c r="AT2610" s="244" t="s">
        <v>161</v>
      </c>
      <c r="AU2610" s="244" t="s">
        <v>81</v>
      </c>
      <c r="AV2610" s="13" t="s">
        <v>77</v>
      </c>
      <c r="AW2610" s="13" t="s">
        <v>34</v>
      </c>
      <c r="AX2610" s="13" t="s">
        <v>73</v>
      </c>
      <c r="AY2610" s="244" t="s">
        <v>149</v>
      </c>
    </row>
    <row r="2611" s="14" customFormat="1">
      <c r="A2611" s="14"/>
      <c r="B2611" s="245"/>
      <c r="C2611" s="246"/>
      <c r="D2611" s="236" t="s">
        <v>161</v>
      </c>
      <c r="E2611" s="247" t="s">
        <v>21</v>
      </c>
      <c r="F2611" s="248" t="s">
        <v>2793</v>
      </c>
      <c r="G2611" s="246"/>
      <c r="H2611" s="249">
        <v>2293.48</v>
      </c>
      <c r="I2611" s="250"/>
      <c r="J2611" s="246"/>
      <c r="K2611" s="246"/>
      <c r="L2611" s="251"/>
      <c r="M2611" s="252"/>
      <c r="N2611" s="253"/>
      <c r="O2611" s="253"/>
      <c r="P2611" s="253"/>
      <c r="Q2611" s="253"/>
      <c r="R2611" s="253"/>
      <c r="S2611" s="253"/>
      <c r="T2611" s="254"/>
      <c r="U2611" s="14"/>
      <c r="V2611" s="14"/>
      <c r="W2611" s="14"/>
      <c r="X2611" s="14"/>
      <c r="Y2611" s="14"/>
      <c r="Z2611" s="14"/>
      <c r="AA2611" s="14"/>
      <c r="AB2611" s="14"/>
      <c r="AC2611" s="14"/>
      <c r="AD2611" s="14"/>
      <c r="AE2611" s="14"/>
      <c r="AT2611" s="255" t="s">
        <v>161</v>
      </c>
      <c r="AU2611" s="255" t="s">
        <v>81</v>
      </c>
      <c r="AV2611" s="14" t="s">
        <v>81</v>
      </c>
      <c r="AW2611" s="14" t="s">
        <v>34</v>
      </c>
      <c r="AX2611" s="14" t="s">
        <v>73</v>
      </c>
      <c r="AY2611" s="255" t="s">
        <v>149</v>
      </c>
    </row>
    <row r="2612" s="15" customFormat="1">
      <c r="A2612" s="15"/>
      <c r="B2612" s="256"/>
      <c r="C2612" s="257"/>
      <c r="D2612" s="236" t="s">
        <v>161</v>
      </c>
      <c r="E2612" s="258" t="s">
        <v>21</v>
      </c>
      <c r="F2612" s="259" t="s">
        <v>164</v>
      </c>
      <c r="G2612" s="257"/>
      <c r="H2612" s="260">
        <v>2293.48</v>
      </c>
      <c r="I2612" s="261"/>
      <c r="J2612" s="257"/>
      <c r="K2612" s="257"/>
      <c r="L2612" s="262"/>
      <c r="M2612" s="263"/>
      <c r="N2612" s="264"/>
      <c r="O2612" s="264"/>
      <c r="P2612" s="264"/>
      <c r="Q2612" s="264"/>
      <c r="R2612" s="264"/>
      <c r="S2612" s="264"/>
      <c r="T2612" s="265"/>
      <c r="U2612" s="15"/>
      <c r="V2612" s="15"/>
      <c r="W2612" s="15"/>
      <c r="X2612" s="15"/>
      <c r="Y2612" s="15"/>
      <c r="Z2612" s="15"/>
      <c r="AA2612" s="15"/>
      <c r="AB2612" s="15"/>
      <c r="AC2612" s="15"/>
      <c r="AD2612" s="15"/>
      <c r="AE2612" s="15"/>
      <c r="AT2612" s="266" t="s">
        <v>161</v>
      </c>
      <c r="AU2612" s="266" t="s">
        <v>81</v>
      </c>
      <c r="AV2612" s="15" t="s">
        <v>157</v>
      </c>
      <c r="AW2612" s="15" t="s">
        <v>34</v>
      </c>
      <c r="AX2612" s="15" t="s">
        <v>77</v>
      </c>
      <c r="AY2612" s="266" t="s">
        <v>149</v>
      </c>
    </row>
    <row r="2613" s="2" customFormat="1" ht="24.15" customHeight="1">
      <c r="A2613" s="41"/>
      <c r="B2613" s="42"/>
      <c r="C2613" s="216" t="s">
        <v>2794</v>
      </c>
      <c r="D2613" s="216" t="s">
        <v>152</v>
      </c>
      <c r="E2613" s="217" t="s">
        <v>2795</v>
      </c>
      <c r="F2613" s="218" t="s">
        <v>2796</v>
      </c>
      <c r="G2613" s="219" t="s">
        <v>699</v>
      </c>
      <c r="H2613" s="220">
        <v>4</v>
      </c>
      <c r="I2613" s="221"/>
      <c r="J2613" s="222">
        <f>ROUND(I2613*H2613,2)</f>
        <v>0</v>
      </c>
      <c r="K2613" s="218" t="s">
        <v>156</v>
      </c>
      <c r="L2613" s="47"/>
      <c r="M2613" s="223" t="s">
        <v>21</v>
      </c>
      <c r="N2613" s="224" t="s">
        <v>44</v>
      </c>
      <c r="O2613" s="87"/>
      <c r="P2613" s="225">
        <f>O2613*H2613</f>
        <v>0</v>
      </c>
      <c r="Q2613" s="225">
        <v>0</v>
      </c>
      <c r="R2613" s="225">
        <f>Q2613*H2613</f>
        <v>0</v>
      </c>
      <c r="S2613" s="225">
        <v>0</v>
      </c>
      <c r="T2613" s="226">
        <f>S2613*H2613</f>
        <v>0</v>
      </c>
      <c r="U2613" s="41"/>
      <c r="V2613" s="41"/>
      <c r="W2613" s="41"/>
      <c r="X2613" s="41"/>
      <c r="Y2613" s="41"/>
      <c r="Z2613" s="41"/>
      <c r="AA2613" s="41"/>
      <c r="AB2613" s="41"/>
      <c r="AC2613" s="41"/>
      <c r="AD2613" s="41"/>
      <c r="AE2613" s="41"/>
      <c r="AR2613" s="227" t="s">
        <v>256</v>
      </c>
      <c r="AT2613" s="227" t="s">
        <v>152</v>
      </c>
      <c r="AU2613" s="227" t="s">
        <v>81</v>
      </c>
      <c r="AY2613" s="20" t="s">
        <v>149</v>
      </c>
      <c r="BE2613" s="228">
        <f>IF(N2613="základní",J2613,0)</f>
        <v>0</v>
      </c>
      <c r="BF2613" s="228">
        <f>IF(N2613="snížená",J2613,0)</f>
        <v>0</v>
      </c>
      <c r="BG2613" s="228">
        <f>IF(N2613="zákl. přenesená",J2613,0)</f>
        <v>0</v>
      </c>
      <c r="BH2613" s="228">
        <f>IF(N2613="sníž. přenesená",J2613,0)</f>
        <v>0</v>
      </c>
      <c r="BI2613" s="228">
        <f>IF(N2613="nulová",J2613,0)</f>
        <v>0</v>
      </c>
      <c r="BJ2613" s="20" t="s">
        <v>77</v>
      </c>
      <c r="BK2613" s="228">
        <f>ROUND(I2613*H2613,2)</f>
        <v>0</v>
      </c>
      <c r="BL2613" s="20" t="s">
        <v>256</v>
      </c>
      <c r="BM2613" s="227" t="s">
        <v>2797</v>
      </c>
    </row>
    <row r="2614" s="2" customFormat="1">
      <c r="A2614" s="41"/>
      <c r="B2614" s="42"/>
      <c r="C2614" s="43"/>
      <c r="D2614" s="229" t="s">
        <v>159</v>
      </c>
      <c r="E2614" s="43"/>
      <c r="F2614" s="230" t="s">
        <v>2798</v>
      </c>
      <c r="G2614" s="43"/>
      <c r="H2614" s="43"/>
      <c r="I2614" s="231"/>
      <c r="J2614" s="43"/>
      <c r="K2614" s="43"/>
      <c r="L2614" s="47"/>
      <c r="M2614" s="232"/>
      <c r="N2614" s="233"/>
      <c r="O2614" s="87"/>
      <c r="P2614" s="87"/>
      <c r="Q2614" s="87"/>
      <c r="R2614" s="87"/>
      <c r="S2614" s="87"/>
      <c r="T2614" s="88"/>
      <c r="U2614" s="41"/>
      <c r="V2614" s="41"/>
      <c r="W2614" s="41"/>
      <c r="X2614" s="41"/>
      <c r="Y2614" s="41"/>
      <c r="Z2614" s="41"/>
      <c r="AA2614" s="41"/>
      <c r="AB2614" s="41"/>
      <c r="AC2614" s="41"/>
      <c r="AD2614" s="41"/>
      <c r="AE2614" s="41"/>
      <c r="AT2614" s="20" t="s">
        <v>159</v>
      </c>
      <c r="AU2614" s="20" t="s">
        <v>81</v>
      </c>
    </row>
    <row r="2615" s="13" customFormat="1">
      <c r="A2615" s="13"/>
      <c r="B2615" s="234"/>
      <c r="C2615" s="235"/>
      <c r="D2615" s="236" t="s">
        <v>161</v>
      </c>
      <c r="E2615" s="237" t="s">
        <v>21</v>
      </c>
      <c r="F2615" s="238" t="s">
        <v>2799</v>
      </c>
      <c r="G2615" s="235"/>
      <c r="H2615" s="237" t="s">
        <v>21</v>
      </c>
      <c r="I2615" s="239"/>
      <c r="J2615" s="235"/>
      <c r="K2615" s="235"/>
      <c r="L2615" s="240"/>
      <c r="M2615" s="241"/>
      <c r="N2615" s="242"/>
      <c r="O2615" s="242"/>
      <c r="P2615" s="242"/>
      <c r="Q2615" s="242"/>
      <c r="R2615" s="242"/>
      <c r="S2615" s="242"/>
      <c r="T2615" s="243"/>
      <c r="U2615" s="13"/>
      <c r="V2615" s="13"/>
      <c r="W2615" s="13"/>
      <c r="X2615" s="13"/>
      <c r="Y2615" s="13"/>
      <c r="Z2615" s="13"/>
      <c r="AA2615" s="13"/>
      <c r="AB2615" s="13"/>
      <c r="AC2615" s="13"/>
      <c r="AD2615" s="13"/>
      <c r="AE2615" s="13"/>
      <c r="AT2615" s="244" t="s">
        <v>161</v>
      </c>
      <c r="AU2615" s="244" t="s">
        <v>81</v>
      </c>
      <c r="AV2615" s="13" t="s">
        <v>77</v>
      </c>
      <c r="AW2615" s="13" t="s">
        <v>34</v>
      </c>
      <c r="AX2615" s="13" t="s">
        <v>73</v>
      </c>
      <c r="AY2615" s="244" t="s">
        <v>149</v>
      </c>
    </row>
    <row r="2616" s="13" customFormat="1">
      <c r="A2616" s="13"/>
      <c r="B2616" s="234"/>
      <c r="C2616" s="235"/>
      <c r="D2616" s="236" t="s">
        <v>161</v>
      </c>
      <c r="E2616" s="237" t="s">
        <v>21</v>
      </c>
      <c r="F2616" s="238" t="s">
        <v>1022</v>
      </c>
      <c r="G2616" s="235"/>
      <c r="H2616" s="237" t="s">
        <v>21</v>
      </c>
      <c r="I2616" s="239"/>
      <c r="J2616" s="235"/>
      <c r="K2616" s="235"/>
      <c r="L2616" s="240"/>
      <c r="M2616" s="241"/>
      <c r="N2616" s="242"/>
      <c r="O2616" s="242"/>
      <c r="P2616" s="242"/>
      <c r="Q2616" s="242"/>
      <c r="R2616" s="242"/>
      <c r="S2616" s="242"/>
      <c r="T2616" s="243"/>
      <c r="U2616" s="13"/>
      <c r="V2616" s="13"/>
      <c r="W2616" s="13"/>
      <c r="X2616" s="13"/>
      <c r="Y2616" s="13"/>
      <c r="Z2616" s="13"/>
      <c r="AA2616" s="13"/>
      <c r="AB2616" s="13"/>
      <c r="AC2616" s="13"/>
      <c r="AD2616" s="13"/>
      <c r="AE2616" s="13"/>
      <c r="AT2616" s="244" t="s">
        <v>161</v>
      </c>
      <c r="AU2616" s="244" t="s">
        <v>81</v>
      </c>
      <c r="AV2616" s="13" t="s">
        <v>77</v>
      </c>
      <c r="AW2616" s="13" t="s">
        <v>34</v>
      </c>
      <c r="AX2616" s="13" t="s">
        <v>73</v>
      </c>
      <c r="AY2616" s="244" t="s">
        <v>149</v>
      </c>
    </row>
    <row r="2617" s="14" customFormat="1">
      <c r="A2617" s="14"/>
      <c r="B2617" s="245"/>
      <c r="C2617" s="246"/>
      <c r="D2617" s="236" t="s">
        <v>161</v>
      </c>
      <c r="E2617" s="247" t="s">
        <v>21</v>
      </c>
      <c r="F2617" s="248" t="s">
        <v>81</v>
      </c>
      <c r="G2617" s="246"/>
      <c r="H2617" s="249">
        <v>2</v>
      </c>
      <c r="I2617" s="250"/>
      <c r="J2617" s="246"/>
      <c r="K2617" s="246"/>
      <c r="L2617" s="251"/>
      <c r="M2617" s="252"/>
      <c r="N2617" s="253"/>
      <c r="O2617" s="253"/>
      <c r="P2617" s="253"/>
      <c r="Q2617" s="253"/>
      <c r="R2617" s="253"/>
      <c r="S2617" s="253"/>
      <c r="T2617" s="254"/>
      <c r="U2617" s="14"/>
      <c r="V2617" s="14"/>
      <c r="W2617" s="14"/>
      <c r="X2617" s="14"/>
      <c r="Y2617" s="14"/>
      <c r="Z2617" s="14"/>
      <c r="AA2617" s="14"/>
      <c r="AB2617" s="14"/>
      <c r="AC2617" s="14"/>
      <c r="AD2617" s="14"/>
      <c r="AE2617" s="14"/>
      <c r="AT2617" s="255" t="s">
        <v>161</v>
      </c>
      <c r="AU2617" s="255" t="s">
        <v>81</v>
      </c>
      <c r="AV2617" s="14" t="s">
        <v>81</v>
      </c>
      <c r="AW2617" s="14" t="s">
        <v>34</v>
      </c>
      <c r="AX2617" s="14" t="s">
        <v>73</v>
      </c>
      <c r="AY2617" s="255" t="s">
        <v>149</v>
      </c>
    </row>
    <row r="2618" s="13" customFormat="1">
      <c r="A2618" s="13"/>
      <c r="B2618" s="234"/>
      <c r="C2618" s="235"/>
      <c r="D2618" s="236" t="s">
        <v>161</v>
      </c>
      <c r="E2618" s="237" t="s">
        <v>21</v>
      </c>
      <c r="F2618" s="238" t="s">
        <v>669</v>
      </c>
      <c r="G2618" s="235"/>
      <c r="H2618" s="237" t="s">
        <v>21</v>
      </c>
      <c r="I2618" s="239"/>
      <c r="J2618" s="235"/>
      <c r="K2618" s="235"/>
      <c r="L2618" s="240"/>
      <c r="M2618" s="241"/>
      <c r="N2618" s="242"/>
      <c r="O2618" s="242"/>
      <c r="P2618" s="242"/>
      <c r="Q2618" s="242"/>
      <c r="R2618" s="242"/>
      <c r="S2618" s="242"/>
      <c r="T2618" s="243"/>
      <c r="U2618" s="13"/>
      <c r="V2618" s="13"/>
      <c r="W2618" s="13"/>
      <c r="X2618" s="13"/>
      <c r="Y2618" s="13"/>
      <c r="Z2618" s="13"/>
      <c r="AA2618" s="13"/>
      <c r="AB2618" s="13"/>
      <c r="AC2618" s="13"/>
      <c r="AD2618" s="13"/>
      <c r="AE2618" s="13"/>
      <c r="AT2618" s="244" t="s">
        <v>161</v>
      </c>
      <c r="AU2618" s="244" t="s">
        <v>81</v>
      </c>
      <c r="AV2618" s="13" t="s">
        <v>77</v>
      </c>
      <c r="AW2618" s="13" t="s">
        <v>34</v>
      </c>
      <c r="AX2618" s="13" t="s">
        <v>73</v>
      </c>
      <c r="AY2618" s="244" t="s">
        <v>149</v>
      </c>
    </row>
    <row r="2619" s="14" customFormat="1">
      <c r="A2619" s="14"/>
      <c r="B2619" s="245"/>
      <c r="C2619" s="246"/>
      <c r="D2619" s="236" t="s">
        <v>161</v>
      </c>
      <c r="E2619" s="247" t="s">
        <v>21</v>
      </c>
      <c r="F2619" s="248" t="s">
        <v>81</v>
      </c>
      <c r="G2619" s="246"/>
      <c r="H2619" s="249">
        <v>2</v>
      </c>
      <c r="I2619" s="250"/>
      <c r="J2619" s="246"/>
      <c r="K2619" s="246"/>
      <c r="L2619" s="251"/>
      <c r="M2619" s="252"/>
      <c r="N2619" s="253"/>
      <c r="O2619" s="253"/>
      <c r="P2619" s="253"/>
      <c r="Q2619" s="253"/>
      <c r="R2619" s="253"/>
      <c r="S2619" s="253"/>
      <c r="T2619" s="254"/>
      <c r="U2619" s="14"/>
      <c r="V2619" s="14"/>
      <c r="W2619" s="14"/>
      <c r="X2619" s="14"/>
      <c r="Y2619" s="14"/>
      <c r="Z2619" s="14"/>
      <c r="AA2619" s="14"/>
      <c r="AB2619" s="14"/>
      <c r="AC2619" s="14"/>
      <c r="AD2619" s="14"/>
      <c r="AE2619" s="14"/>
      <c r="AT2619" s="255" t="s">
        <v>161</v>
      </c>
      <c r="AU2619" s="255" t="s">
        <v>81</v>
      </c>
      <c r="AV2619" s="14" t="s">
        <v>81</v>
      </c>
      <c r="AW2619" s="14" t="s">
        <v>34</v>
      </c>
      <c r="AX2619" s="14" t="s">
        <v>73</v>
      </c>
      <c r="AY2619" s="255" t="s">
        <v>149</v>
      </c>
    </row>
    <row r="2620" s="15" customFormat="1">
      <c r="A2620" s="15"/>
      <c r="B2620" s="256"/>
      <c r="C2620" s="257"/>
      <c r="D2620" s="236" t="s">
        <v>161</v>
      </c>
      <c r="E2620" s="258" t="s">
        <v>21</v>
      </c>
      <c r="F2620" s="259" t="s">
        <v>164</v>
      </c>
      <c r="G2620" s="257"/>
      <c r="H2620" s="260">
        <v>4</v>
      </c>
      <c r="I2620" s="261"/>
      <c r="J2620" s="257"/>
      <c r="K2620" s="257"/>
      <c r="L2620" s="262"/>
      <c r="M2620" s="263"/>
      <c r="N2620" s="264"/>
      <c r="O2620" s="264"/>
      <c r="P2620" s="264"/>
      <c r="Q2620" s="264"/>
      <c r="R2620" s="264"/>
      <c r="S2620" s="264"/>
      <c r="T2620" s="265"/>
      <c r="U2620" s="15"/>
      <c r="V2620" s="15"/>
      <c r="W2620" s="15"/>
      <c r="X2620" s="15"/>
      <c r="Y2620" s="15"/>
      <c r="Z2620" s="15"/>
      <c r="AA2620" s="15"/>
      <c r="AB2620" s="15"/>
      <c r="AC2620" s="15"/>
      <c r="AD2620" s="15"/>
      <c r="AE2620" s="15"/>
      <c r="AT2620" s="266" t="s">
        <v>161</v>
      </c>
      <c r="AU2620" s="266" t="s">
        <v>81</v>
      </c>
      <c r="AV2620" s="15" t="s">
        <v>157</v>
      </c>
      <c r="AW2620" s="15" t="s">
        <v>34</v>
      </c>
      <c r="AX2620" s="15" t="s">
        <v>77</v>
      </c>
      <c r="AY2620" s="266" t="s">
        <v>149</v>
      </c>
    </row>
    <row r="2621" s="2" customFormat="1" ht="16.5" customHeight="1">
      <c r="A2621" s="41"/>
      <c r="B2621" s="42"/>
      <c r="C2621" s="278" t="s">
        <v>2800</v>
      </c>
      <c r="D2621" s="278" t="s">
        <v>229</v>
      </c>
      <c r="E2621" s="279" t="s">
        <v>2801</v>
      </c>
      <c r="F2621" s="280" t="s">
        <v>2802</v>
      </c>
      <c r="G2621" s="281" t="s">
        <v>699</v>
      </c>
      <c r="H2621" s="282">
        <v>4</v>
      </c>
      <c r="I2621" s="283"/>
      <c r="J2621" s="284">
        <f>ROUND(I2621*H2621,2)</f>
        <v>0</v>
      </c>
      <c r="K2621" s="280" t="s">
        <v>156</v>
      </c>
      <c r="L2621" s="285"/>
      <c r="M2621" s="286" t="s">
        <v>21</v>
      </c>
      <c r="N2621" s="287" t="s">
        <v>44</v>
      </c>
      <c r="O2621" s="87"/>
      <c r="P2621" s="225">
        <f>O2621*H2621</f>
        <v>0</v>
      </c>
      <c r="Q2621" s="225">
        <v>0.00046000000000000001</v>
      </c>
      <c r="R2621" s="225">
        <f>Q2621*H2621</f>
        <v>0.0018400000000000001</v>
      </c>
      <c r="S2621" s="225">
        <v>0</v>
      </c>
      <c r="T2621" s="226">
        <f>S2621*H2621</f>
        <v>0</v>
      </c>
      <c r="U2621" s="41"/>
      <c r="V2621" s="41"/>
      <c r="W2621" s="41"/>
      <c r="X2621" s="41"/>
      <c r="Y2621" s="41"/>
      <c r="Z2621" s="41"/>
      <c r="AA2621" s="41"/>
      <c r="AB2621" s="41"/>
      <c r="AC2621" s="41"/>
      <c r="AD2621" s="41"/>
      <c r="AE2621" s="41"/>
      <c r="AR2621" s="227" t="s">
        <v>328</v>
      </c>
      <c r="AT2621" s="227" t="s">
        <v>229</v>
      </c>
      <c r="AU2621" s="227" t="s">
        <v>81</v>
      </c>
      <c r="AY2621" s="20" t="s">
        <v>149</v>
      </c>
      <c r="BE2621" s="228">
        <f>IF(N2621="základní",J2621,0)</f>
        <v>0</v>
      </c>
      <c r="BF2621" s="228">
        <f>IF(N2621="snížená",J2621,0)</f>
        <v>0</v>
      </c>
      <c r="BG2621" s="228">
        <f>IF(N2621="zákl. přenesená",J2621,0)</f>
        <v>0</v>
      </c>
      <c r="BH2621" s="228">
        <f>IF(N2621="sníž. přenesená",J2621,0)</f>
        <v>0</v>
      </c>
      <c r="BI2621" s="228">
        <f>IF(N2621="nulová",J2621,0)</f>
        <v>0</v>
      </c>
      <c r="BJ2621" s="20" t="s">
        <v>77</v>
      </c>
      <c r="BK2621" s="228">
        <f>ROUND(I2621*H2621,2)</f>
        <v>0</v>
      </c>
      <c r="BL2621" s="20" t="s">
        <v>256</v>
      </c>
      <c r="BM2621" s="227" t="s">
        <v>2803</v>
      </c>
    </row>
    <row r="2622" s="2" customFormat="1" ht="24.15" customHeight="1">
      <c r="A2622" s="41"/>
      <c r="B2622" s="42"/>
      <c r="C2622" s="216" t="s">
        <v>2804</v>
      </c>
      <c r="D2622" s="216" t="s">
        <v>152</v>
      </c>
      <c r="E2622" s="217" t="s">
        <v>2805</v>
      </c>
      <c r="F2622" s="218" t="s">
        <v>2806</v>
      </c>
      <c r="G2622" s="219" t="s">
        <v>699</v>
      </c>
      <c r="H2622" s="220">
        <v>11</v>
      </c>
      <c r="I2622" s="221"/>
      <c r="J2622" s="222">
        <f>ROUND(I2622*H2622,2)</f>
        <v>0</v>
      </c>
      <c r="K2622" s="218" t="s">
        <v>156</v>
      </c>
      <c r="L2622" s="47"/>
      <c r="M2622" s="223" t="s">
        <v>21</v>
      </c>
      <c r="N2622" s="224" t="s">
        <v>44</v>
      </c>
      <c r="O2622" s="87"/>
      <c r="P2622" s="225">
        <f>O2622*H2622</f>
        <v>0</v>
      </c>
      <c r="Q2622" s="225">
        <v>0</v>
      </c>
      <c r="R2622" s="225">
        <f>Q2622*H2622</f>
        <v>0</v>
      </c>
      <c r="S2622" s="225">
        <v>0.00040000000000000002</v>
      </c>
      <c r="T2622" s="226">
        <f>S2622*H2622</f>
        <v>0.0044000000000000003</v>
      </c>
      <c r="U2622" s="41"/>
      <c r="V2622" s="41"/>
      <c r="W2622" s="41"/>
      <c r="X2622" s="41"/>
      <c r="Y2622" s="41"/>
      <c r="Z2622" s="41"/>
      <c r="AA2622" s="41"/>
      <c r="AB2622" s="41"/>
      <c r="AC2622" s="41"/>
      <c r="AD2622" s="41"/>
      <c r="AE2622" s="41"/>
      <c r="AR2622" s="227" t="s">
        <v>256</v>
      </c>
      <c r="AT2622" s="227" t="s">
        <v>152</v>
      </c>
      <c r="AU2622" s="227" t="s">
        <v>81</v>
      </c>
      <c r="AY2622" s="20" t="s">
        <v>149</v>
      </c>
      <c r="BE2622" s="228">
        <f>IF(N2622="základní",J2622,0)</f>
        <v>0</v>
      </c>
      <c r="BF2622" s="228">
        <f>IF(N2622="snížená",J2622,0)</f>
        <v>0</v>
      </c>
      <c r="BG2622" s="228">
        <f>IF(N2622="zákl. přenesená",J2622,0)</f>
        <v>0</v>
      </c>
      <c r="BH2622" s="228">
        <f>IF(N2622="sníž. přenesená",J2622,0)</f>
        <v>0</v>
      </c>
      <c r="BI2622" s="228">
        <f>IF(N2622="nulová",J2622,0)</f>
        <v>0</v>
      </c>
      <c r="BJ2622" s="20" t="s">
        <v>77</v>
      </c>
      <c r="BK2622" s="228">
        <f>ROUND(I2622*H2622,2)</f>
        <v>0</v>
      </c>
      <c r="BL2622" s="20" t="s">
        <v>256</v>
      </c>
      <c r="BM2622" s="227" t="s">
        <v>2807</v>
      </c>
    </row>
    <row r="2623" s="2" customFormat="1">
      <c r="A2623" s="41"/>
      <c r="B2623" s="42"/>
      <c r="C2623" s="43"/>
      <c r="D2623" s="229" t="s">
        <v>159</v>
      </c>
      <c r="E2623" s="43"/>
      <c r="F2623" s="230" t="s">
        <v>2808</v>
      </c>
      <c r="G2623" s="43"/>
      <c r="H2623" s="43"/>
      <c r="I2623" s="231"/>
      <c r="J2623" s="43"/>
      <c r="K2623" s="43"/>
      <c r="L2623" s="47"/>
      <c r="M2623" s="232"/>
      <c r="N2623" s="233"/>
      <c r="O2623" s="87"/>
      <c r="P2623" s="87"/>
      <c r="Q2623" s="87"/>
      <c r="R2623" s="87"/>
      <c r="S2623" s="87"/>
      <c r="T2623" s="88"/>
      <c r="U2623" s="41"/>
      <c r="V2623" s="41"/>
      <c r="W2623" s="41"/>
      <c r="X2623" s="41"/>
      <c r="Y2623" s="41"/>
      <c r="Z2623" s="41"/>
      <c r="AA2623" s="41"/>
      <c r="AB2623" s="41"/>
      <c r="AC2623" s="41"/>
      <c r="AD2623" s="41"/>
      <c r="AE2623" s="41"/>
      <c r="AT2623" s="20" t="s">
        <v>159</v>
      </c>
      <c r="AU2623" s="20" t="s">
        <v>81</v>
      </c>
    </row>
    <row r="2624" s="13" customFormat="1">
      <c r="A2624" s="13"/>
      <c r="B2624" s="234"/>
      <c r="C2624" s="235"/>
      <c r="D2624" s="236" t="s">
        <v>161</v>
      </c>
      <c r="E2624" s="237" t="s">
        <v>21</v>
      </c>
      <c r="F2624" s="238" t="s">
        <v>1022</v>
      </c>
      <c r="G2624" s="235"/>
      <c r="H2624" s="237" t="s">
        <v>21</v>
      </c>
      <c r="I2624" s="239"/>
      <c r="J2624" s="235"/>
      <c r="K2624" s="235"/>
      <c r="L2624" s="240"/>
      <c r="M2624" s="241"/>
      <c r="N2624" s="242"/>
      <c r="O2624" s="242"/>
      <c r="P2624" s="242"/>
      <c r="Q2624" s="242"/>
      <c r="R2624" s="242"/>
      <c r="S2624" s="242"/>
      <c r="T2624" s="243"/>
      <c r="U2624" s="13"/>
      <c r="V2624" s="13"/>
      <c r="W2624" s="13"/>
      <c r="X2624" s="13"/>
      <c r="Y2624" s="13"/>
      <c r="Z2624" s="13"/>
      <c r="AA2624" s="13"/>
      <c r="AB2624" s="13"/>
      <c r="AC2624" s="13"/>
      <c r="AD2624" s="13"/>
      <c r="AE2624" s="13"/>
      <c r="AT2624" s="244" t="s">
        <v>161</v>
      </c>
      <c r="AU2624" s="244" t="s">
        <v>81</v>
      </c>
      <c r="AV2624" s="13" t="s">
        <v>77</v>
      </c>
      <c r="AW2624" s="13" t="s">
        <v>34</v>
      </c>
      <c r="AX2624" s="13" t="s">
        <v>73</v>
      </c>
      <c r="AY2624" s="244" t="s">
        <v>149</v>
      </c>
    </row>
    <row r="2625" s="14" customFormat="1">
      <c r="A2625" s="14"/>
      <c r="B2625" s="245"/>
      <c r="C2625" s="246"/>
      <c r="D2625" s="236" t="s">
        <v>161</v>
      </c>
      <c r="E2625" s="247" t="s">
        <v>21</v>
      </c>
      <c r="F2625" s="248" t="s">
        <v>2809</v>
      </c>
      <c r="G2625" s="246"/>
      <c r="H2625" s="249">
        <v>4</v>
      </c>
      <c r="I2625" s="250"/>
      <c r="J2625" s="246"/>
      <c r="K2625" s="246"/>
      <c r="L2625" s="251"/>
      <c r="M2625" s="252"/>
      <c r="N2625" s="253"/>
      <c r="O2625" s="253"/>
      <c r="P2625" s="253"/>
      <c r="Q2625" s="253"/>
      <c r="R2625" s="253"/>
      <c r="S2625" s="253"/>
      <c r="T2625" s="254"/>
      <c r="U2625" s="14"/>
      <c r="V2625" s="14"/>
      <c r="W2625" s="14"/>
      <c r="X2625" s="14"/>
      <c r="Y2625" s="14"/>
      <c r="Z2625" s="14"/>
      <c r="AA2625" s="14"/>
      <c r="AB2625" s="14"/>
      <c r="AC2625" s="14"/>
      <c r="AD2625" s="14"/>
      <c r="AE2625" s="14"/>
      <c r="AT2625" s="255" t="s">
        <v>161</v>
      </c>
      <c r="AU2625" s="255" t="s">
        <v>81</v>
      </c>
      <c r="AV2625" s="14" t="s">
        <v>81</v>
      </c>
      <c r="AW2625" s="14" t="s">
        <v>34</v>
      </c>
      <c r="AX2625" s="14" t="s">
        <v>73</v>
      </c>
      <c r="AY2625" s="255" t="s">
        <v>149</v>
      </c>
    </row>
    <row r="2626" s="13" customFormat="1">
      <c r="A2626" s="13"/>
      <c r="B2626" s="234"/>
      <c r="C2626" s="235"/>
      <c r="D2626" s="236" t="s">
        <v>161</v>
      </c>
      <c r="E2626" s="237" t="s">
        <v>21</v>
      </c>
      <c r="F2626" s="238" t="s">
        <v>2810</v>
      </c>
      <c r="G2626" s="235"/>
      <c r="H2626" s="237" t="s">
        <v>21</v>
      </c>
      <c r="I2626" s="239"/>
      <c r="J2626" s="235"/>
      <c r="K2626" s="235"/>
      <c r="L2626" s="240"/>
      <c r="M2626" s="241"/>
      <c r="N2626" s="242"/>
      <c r="O2626" s="242"/>
      <c r="P2626" s="242"/>
      <c r="Q2626" s="242"/>
      <c r="R2626" s="242"/>
      <c r="S2626" s="242"/>
      <c r="T2626" s="243"/>
      <c r="U2626" s="13"/>
      <c r="V2626" s="13"/>
      <c r="W2626" s="13"/>
      <c r="X2626" s="13"/>
      <c r="Y2626" s="13"/>
      <c r="Z2626" s="13"/>
      <c r="AA2626" s="13"/>
      <c r="AB2626" s="13"/>
      <c r="AC2626" s="13"/>
      <c r="AD2626" s="13"/>
      <c r="AE2626" s="13"/>
      <c r="AT2626" s="244" t="s">
        <v>161</v>
      </c>
      <c r="AU2626" s="244" t="s">
        <v>81</v>
      </c>
      <c r="AV2626" s="13" t="s">
        <v>77</v>
      </c>
      <c r="AW2626" s="13" t="s">
        <v>34</v>
      </c>
      <c r="AX2626" s="13" t="s">
        <v>73</v>
      </c>
      <c r="AY2626" s="244" t="s">
        <v>149</v>
      </c>
    </row>
    <row r="2627" s="14" customFormat="1">
      <c r="A2627" s="14"/>
      <c r="B2627" s="245"/>
      <c r="C2627" s="246"/>
      <c r="D2627" s="236" t="s">
        <v>161</v>
      </c>
      <c r="E2627" s="247" t="s">
        <v>21</v>
      </c>
      <c r="F2627" s="248" t="s">
        <v>2811</v>
      </c>
      <c r="G2627" s="246"/>
      <c r="H2627" s="249">
        <v>7</v>
      </c>
      <c r="I2627" s="250"/>
      <c r="J2627" s="246"/>
      <c r="K2627" s="246"/>
      <c r="L2627" s="251"/>
      <c r="M2627" s="252"/>
      <c r="N2627" s="253"/>
      <c r="O2627" s="253"/>
      <c r="P2627" s="253"/>
      <c r="Q2627" s="253"/>
      <c r="R2627" s="253"/>
      <c r="S2627" s="253"/>
      <c r="T2627" s="254"/>
      <c r="U2627" s="14"/>
      <c r="V2627" s="14"/>
      <c r="W2627" s="14"/>
      <c r="X2627" s="14"/>
      <c r="Y2627" s="14"/>
      <c r="Z2627" s="14"/>
      <c r="AA2627" s="14"/>
      <c r="AB2627" s="14"/>
      <c r="AC2627" s="14"/>
      <c r="AD2627" s="14"/>
      <c r="AE2627" s="14"/>
      <c r="AT2627" s="255" t="s">
        <v>161</v>
      </c>
      <c r="AU2627" s="255" t="s">
        <v>81</v>
      </c>
      <c r="AV2627" s="14" t="s">
        <v>81</v>
      </c>
      <c r="AW2627" s="14" t="s">
        <v>34</v>
      </c>
      <c r="AX2627" s="14" t="s">
        <v>73</v>
      </c>
      <c r="AY2627" s="255" t="s">
        <v>149</v>
      </c>
    </row>
    <row r="2628" s="15" customFormat="1">
      <c r="A2628" s="15"/>
      <c r="B2628" s="256"/>
      <c r="C2628" s="257"/>
      <c r="D2628" s="236" t="s">
        <v>161</v>
      </c>
      <c r="E2628" s="258" t="s">
        <v>21</v>
      </c>
      <c r="F2628" s="259" t="s">
        <v>164</v>
      </c>
      <c r="G2628" s="257"/>
      <c r="H2628" s="260">
        <v>11</v>
      </c>
      <c r="I2628" s="261"/>
      <c r="J2628" s="257"/>
      <c r="K2628" s="257"/>
      <c r="L2628" s="262"/>
      <c r="M2628" s="263"/>
      <c r="N2628" s="264"/>
      <c r="O2628" s="264"/>
      <c r="P2628" s="264"/>
      <c r="Q2628" s="264"/>
      <c r="R2628" s="264"/>
      <c r="S2628" s="264"/>
      <c r="T2628" s="265"/>
      <c r="U2628" s="15"/>
      <c r="V2628" s="15"/>
      <c r="W2628" s="15"/>
      <c r="X2628" s="15"/>
      <c r="Y2628" s="15"/>
      <c r="Z2628" s="15"/>
      <c r="AA2628" s="15"/>
      <c r="AB2628" s="15"/>
      <c r="AC2628" s="15"/>
      <c r="AD2628" s="15"/>
      <c r="AE2628" s="15"/>
      <c r="AT2628" s="266" t="s">
        <v>161</v>
      </c>
      <c r="AU2628" s="266" t="s">
        <v>81</v>
      </c>
      <c r="AV2628" s="15" t="s">
        <v>157</v>
      </c>
      <c r="AW2628" s="15" t="s">
        <v>34</v>
      </c>
      <c r="AX2628" s="15" t="s">
        <v>77</v>
      </c>
      <c r="AY2628" s="266" t="s">
        <v>149</v>
      </c>
    </row>
    <row r="2629" s="12" customFormat="1" ht="22.8" customHeight="1">
      <c r="A2629" s="12"/>
      <c r="B2629" s="200"/>
      <c r="C2629" s="201"/>
      <c r="D2629" s="202" t="s">
        <v>72</v>
      </c>
      <c r="E2629" s="214" t="s">
        <v>2812</v>
      </c>
      <c r="F2629" s="214" t="s">
        <v>2813</v>
      </c>
      <c r="G2629" s="201"/>
      <c r="H2629" s="201"/>
      <c r="I2629" s="204"/>
      <c r="J2629" s="215">
        <f>BK2629</f>
        <v>0</v>
      </c>
      <c r="K2629" s="201"/>
      <c r="L2629" s="206"/>
      <c r="M2629" s="207"/>
      <c r="N2629" s="208"/>
      <c r="O2629" s="208"/>
      <c r="P2629" s="209">
        <f>SUM(P2630:P2723)</f>
        <v>0</v>
      </c>
      <c r="Q2629" s="208"/>
      <c r="R2629" s="209">
        <f>SUM(R2630:R2723)</f>
        <v>1.2733582999999999</v>
      </c>
      <c r="S2629" s="208"/>
      <c r="T2629" s="210">
        <f>SUM(T2630:T2723)</f>
        <v>0</v>
      </c>
      <c r="U2629" s="12"/>
      <c r="V2629" s="12"/>
      <c r="W2629" s="12"/>
      <c r="X2629" s="12"/>
      <c r="Y2629" s="12"/>
      <c r="Z2629" s="12"/>
      <c r="AA2629" s="12"/>
      <c r="AB2629" s="12"/>
      <c r="AC2629" s="12"/>
      <c r="AD2629" s="12"/>
      <c r="AE2629" s="12"/>
      <c r="AR2629" s="211" t="s">
        <v>81</v>
      </c>
      <c r="AT2629" s="212" t="s">
        <v>72</v>
      </c>
      <c r="AU2629" s="212" t="s">
        <v>77</v>
      </c>
      <c r="AY2629" s="211" t="s">
        <v>149</v>
      </c>
      <c r="BK2629" s="213">
        <f>SUM(BK2630:BK2723)</f>
        <v>0</v>
      </c>
    </row>
    <row r="2630" s="2" customFormat="1" ht="24.15" customHeight="1">
      <c r="A2630" s="41"/>
      <c r="B2630" s="42"/>
      <c r="C2630" s="216" t="s">
        <v>2814</v>
      </c>
      <c r="D2630" s="216" t="s">
        <v>152</v>
      </c>
      <c r="E2630" s="217" t="s">
        <v>2815</v>
      </c>
      <c r="F2630" s="218" t="s">
        <v>2816</v>
      </c>
      <c r="G2630" s="219" t="s">
        <v>155</v>
      </c>
      <c r="H2630" s="220">
        <v>146.52000000000001</v>
      </c>
      <c r="I2630" s="221"/>
      <c r="J2630" s="222">
        <f>ROUND(I2630*H2630,2)</f>
        <v>0</v>
      </c>
      <c r="K2630" s="218" t="s">
        <v>156</v>
      </c>
      <c r="L2630" s="47"/>
      <c r="M2630" s="223" t="s">
        <v>21</v>
      </c>
      <c r="N2630" s="224" t="s">
        <v>44</v>
      </c>
      <c r="O2630" s="87"/>
      <c r="P2630" s="225">
        <f>O2630*H2630</f>
        <v>0</v>
      </c>
      <c r="Q2630" s="225">
        <v>0</v>
      </c>
      <c r="R2630" s="225">
        <f>Q2630*H2630</f>
        <v>0</v>
      </c>
      <c r="S2630" s="225">
        <v>0</v>
      </c>
      <c r="T2630" s="226">
        <f>S2630*H2630</f>
        <v>0</v>
      </c>
      <c r="U2630" s="41"/>
      <c r="V2630" s="41"/>
      <c r="W2630" s="41"/>
      <c r="X2630" s="41"/>
      <c r="Y2630" s="41"/>
      <c r="Z2630" s="41"/>
      <c r="AA2630" s="41"/>
      <c r="AB2630" s="41"/>
      <c r="AC2630" s="41"/>
      <c r="AD2630" s="41"/>
      <c r="AE2630" s="41"/>
      <c r="AR2630" s="227" t="s">
        <v>256</v>
      </c>
      <c r="AT2630" s="227" t="s">
        <v>152</v>
      </c>
      <c r="AU2630" s="227" t="s">
        <v>81</v>
      </c>
      <c r="AY2630" s="20" t="s">
        <v>149</v>
      </c>
      <c r="BE2630" s="228">
        <f>IF(N2630="základní",J2630,0)</f>
        <v>0</v>
      </c>
      <c r="BF2630" s="228">
        <f>IF(N2630="snížená",J2630,0)</f>
        <v>0</v>
      </c>
      <c r="BG2630" s="228">
        <f>IF(N2630="zákl. přenesená",J2630,0)</f>
        <v>0</v>
      </c>
      <c r="BH2630" s="228">
        <f>IF(N2630="sníž. přenesená",J2630,0)</f>
        <v>0</v>
      </c>
      <c r="BI2630" s="228">
        <f>IF(N2630="nulová",J2630,0)</f>
        <v>0</v>
      </c>
      <c r="BJ2630" s="20" t="s">
        <v>77</v>
      </c>
      <c r="BK2630" s="228">
        <f>ROUND(I2630*H2630,2)</f>
        <v>0</v>
      </c>
      <c r="BL2630" s="20" t="s">
        <v>256</v>
      </c>
      <c r="BM2630" s="227" t="s">
        <v>2817</v>
      </c>
    </row>
    <row r="2631" s="2" customFormat="1">
      <c r="A2631" s="41"/>
      <c r="B2631" s="42"/>
      <c r="C2631" s="43"/>
      <c r="D2631" s="229" t="s">
        <v>159</v>
      </c>
      <c r="E2631" s="43"/>
      <c r="F2631" s="230" t="s">
        <v>2818</v>
      </c>
      <c r="G2631" s="43"/>
      <c r="H2631" s="43"/>
      <c r="I2631" s="231"/>
      <c r="J2631" s="43"/>
      <c r="K2631" s="43"/>
      <c r="L2631" s="47"/>
      <c r="M2631" s="232"/>
      <c r="N2631" s="233"/>
      <c r="O2631" s="87"/>
      <c r="P2631" s="87"/>
      <c r="Q2631" s="87"/>
      <c r="R2631" s="87"/>
      <c r="S2631" s="87"/>
      <c r="T2631" s="88"/>
      <c r="U2631" s="41"/>
      <c r="V2631" s="41"/>
      <c r="W2631" s="41"/>
      <c r="X2631" s="41"/>
      <c r="Y2631" s="41"/>
      <c r="Z2631" s="41"/>
      <c r="AA2631" s="41"/>
      <c r="AB2631" s="41"/>
      <c r="AC2631" s="41"/>
      <c r="AD2631" s="41"/>
      <c r="AE2631" s="41"/>
      <c r="AT2631" s="20" t="s">
        <v>159</v>
      </c>
      <c r="AU2631" s="20" t="s">
        <v>81</v>
      </c>
    </row>
    <row r="2632" s="13" customFormat="1">
      <c r="A2632" s="13"/>
      <c r="B2632" s="234"/>
      <c r="C2632" s="235"/>
      <c r="D2632" s="236" t="s">
        <v>161</v>
      </c>
      <c r="E2632" s="237" t="s">
        <v>21</v>
      </c>
      <c r="F2632" s="238" t="s">
        <v>2189</v>
      </c>
      <c r="G2632" s="235"/>
      <c r="H2632" s="237" t="s">
        <v>21</v>
      </c>
      <c r="I2632" s="239"/>
      <c r="J2632" s="235"/>
      <c r="K2632" s="235"/>
      <c r="L2632" s="240"/>
      <c r="M2632" s="241"/>
      <c r="N2632" s="242"/>
      <c r="O2632" s="242"/>
      <c r="P2632" s="242"/>
      <c r="Q2632" s="242"/>
      <c r="R2632" s="242"/>
      <c r="S2632" s="242"/>
      <c r="T2632" s="243"/>
      <c r="U2632" s="13"/>
      <c r="V2632" s="13"/>
      <c r="W2632" s="13"/>
      <c r="X2632" s="13"/>
      <c r="Y2632" s="13"/>
      <c r="Z2632" s="13"/>
      <c r="AA2632" s="13"/>
      <c r="AB2632" s="13"/>
      <c r="AC2632" s="13"/>
      <c r="AD2632" s="13"/>
      <c r="AE2632" s="13"/>
      <c r="AT2632" s="244" t="s">
        <v>161</v>
      </c>
      <c r="AU2632" s="244" t="s">
        <v>81</v>
      </c>
      <c r="AV2632" s="13" t="s">
        <v>77</v>
      </c>
      <c r="AW2632" s="13" t="s">
        <v>34</v>
      </c>
      <c r="AX2632" s="13" t="s">
        <v>73</v>
      </c>
      <c r="AY2632" s="244" t="s">
        <v>149</v>
      </c>
    </row>
    <row r="2633" s="14" customFormat="1">
      <c r="A2633" s="14"/>
      <c r="B2633" s="245"/>
      <c r="C2633" s="246"/>
      <c r="D2633" s="236" t="s">
        <v>161</v>
      </c>
      <c r="E2633" s="247" t="s">
        <v>21</v>
      </c>
      <c r="F2633" s="248" t="s">
        <v>2819</v>
      </c>
      <c r="G2633" s="246"/>
      <c r="H2633" s="249">
        <v>70.469999999999999</v>
      </c>
      <c r="I2633" s="250"/>
      <c r="J2633" s="246"/>
      <c r="K2633" s="246"/>
      <c r="L2633" s="251"/>
      <c r="M2633" s="252"/>
      <c r="N2633" s="253"/>
      <c r="O2633" s="253"/>
      <c r="P2633" s="253"/>
      <c r="Q2633" s="253"/>
      <c r="R2633" s="253"/>
      <c r="S2633" s="253"/>
      <c r="T2633" s="254"/>
      <c r="U2633" s="14"/>
      <c r="V2633" s="14"/>
      <c r="W2633" s="14"/>
      <c r="X2633" s="14"/>
      <c r="Y2633" s="14"/>
      <c r="Z2633" s="14"/>
      <c r="AA2633" s="14"/>
      <c r="AB2633" s="14"/>
      <c r="AC2633" s="14"/>
      <c r="AD2633" s="14"/>
      <c r="AE2633" s="14"/>
      <c r="AT2633" s="255" t="s">
        <v>161</v>
      </c>
      <c r="AU2633" s="255" t="s">
        <v>81</v>
      </c>
      <c r="AV2633" s="14" t="s">
        <v>81</v>
      </c>
      <c r="AW2633" s="14" t="s">
        <v>34</v>
      </c>
      <c r="AX2633" s="14" t="s">
        <v>73</v>
      </c>
      <c r="AY2633" s="255" t="s">
        <v>149</v>
      </c>
    </row>
    <row r="2634" s="13" customFormat="1">
      <c r="A2634" s="13"/>
      <c r="B2634" s="234"/>
      <c r="C2634" s="235"/>
      <c r="D2634" s="236" t="s">
        <v>161</v>
      </c>
      <c r="E2634" s="237" t="s">
        <v>21</v>
      </c>
      <c r="F2634" s="238" t="s">
        <v>2200</v>
      </c>
      <c r="G2634" s="235"/>
      <c r="H2634" s="237" t="s">
        <v>21</v>
      </c>
      <c r="I2634" s="239"/>
      <c r="J2634" s="235"/>
      <c r="K2634" s="235"/>
      <c r="L2634" s="240"/>
      <c r="M2634" s="241"/>
      <c r="N2634" s="242"/>
      <c r="O2634" s="242"/>
      <c r="P2634" s="242"/>
      <c r="Q2634" s="242"/>
      <c r="R2634" s="242"/>
      <c r="S2634" s="242"/>
      <c r="T2634" s="243"/>
      <c r="U2634" s="13"/>
      <c r="V2634" s="13"/>
      <c r="W2634" s="13"/>
      <c r="X2634" s="13"/>
      <c r="Y2634" s="13"/>
      <c r="Z2634" s="13"/>
      <c r="AA2634" s="13"/>
      <c r="AB2634" s="13"/>
      <c r="AC2634" s="13"/>
      <c r="AD2634" s="13"/>
      <c r="AE2634" s="13"/>
      <c r="AT2634" s="244" t="s">
        <v>161</v>
      </c>
      <c r="AU2634" s="244" t="s">
        <v>81</v>
      </c>
      <c r="AV2634" s="13" t="s">
        <v>77</v>
      </c>
      <c r="AW2634" s="13" t="s">
        <v>34</v>
      </c>
      <c r="AX2634" s="13" t="s">
        <v>73</v>
      </c>
      <c r="AY2634" s="244" t="s">
        <v>149</v>
      </c>
    </row>
    <row r="2635" s="14" customFormat="1">
      <c r="A2635" s="14"/>
      <c r="B2635" s="245"/>
      <c r="C2635" s="246"/>
      <c r="D2635" s="236" t="s">
        <v>161</v>
      </c>
      <c r="E2635" s="247" t="s">
        <v>21</v>
      </c>
      <c r="F2635" s="248" t="s">
        <v>2820</v>
      </c>
      <c r="G2635" s="246"/>
      <c r="H2635" s="249">
        <v>7.6029999999999998</v>
      </c>
      <c r="I2635" s="250"/>
      <c r="J2635" s="246"/>
      <c r="K2635" s="246"/>
      <c r="L2635" s="251"/>
      <c r="M2635" s="252"/>
      <c r="N2635" s="253"/>
      <c r="O2635" s="253"/>
      <c r="P2635" s="253"/>
      <c r="Q2635" s="253"/>
      <c r="R2635" s="253"/>
      <c r="S2635" s="253"/>
      <c r="T2635" s="254"/>
      <c r="U2635" s="14"/>
      <c r="V2635" s="14"/>
      <c r="W2635" s="14"/>
      <c r="X2635" s="14"/>
      <c r="Y2635" s="14"/>
      <c r="Z2635" s="14"/>
      <c r="AA2635" s="14"/>
      <c r="AB2635" s="14"/>
      <c r="AC2635" s="14"/>
      <c r="AD2635" s="14"/>
      <c r="AE2635" s="14"/>
      <c r="AT2635" s="255" t="s">
        <v>161</v>
      </c>
      <c r="AU2635" s="255" t="s">
        <v>81</v>
      </c>
      <c r="AV2635" s="14" t="s">
        <v>81</v>
      </c>
      <c r="AW2635" s="14" t="s">
        <v>34</v>
      </c>
      <c r="AX2635" s="14" t="s">
        <v>73</v>
      </c>
      <c r="AY2635" s="255" t="s">
        <v>149</v>
      </c>
    </row>
    <row r="2636" s="13" customFormat="1">
      <c r="A2636" s="13"/>
      <c r="B2636" s="234"/>
      <c r="C2636" s="235"/>
      <c r="D2636" s="236" t="s">
        <v>161</v>
      </c>
      <c r="E2636" s="237" t="s">
        <v>21</v>
      </c>
      <c r="F2636" s="238" t="s">
        <v>2202</v>
      </c>
      <c r="G2636" s="235"/>
      <c r="H2636" s="237" t="s">
        <v>21</v>
      </c>
      <c r="I2636" s="239"/>
      <c r="J2636" s="235"/>
      <c r="K2636" s="235"/>
      <c r="L2636" s="240"/>
      <c r="M2636" s="241"/>
      <c r="N2636" s="242"/>
      <c r="O2636" s="242"/>
      <c r="P2636" s="242"/>
      <c r="Q2636" s="242"/>
      <c r="R2636" s="242"/>
      <c r="S2636" s="242"/>
      <c r="T2636" s="243"/>
      <c r="U2636" s="13"/>
      <c r="V2636" s="13"/>
      <c r="W2636" s="13"/>
      <c r="X2636" s="13"/>
      <c r="Y2636" s="13"/>
      <c r="Z2636" s="13"/>
      <c r="AA2636" s="13"/>
      <c r="AB2636" s="13"/>
      <c r="AC2636" s="13"/>
      <c r="AD2636" s="13"/>
      <c r="AE2636" s="13"/>
      <c r="AT2636" s="244" t="s">
        <v>161</v>
      </c>
      <c r="AU2636" s="244" t="s">
        <v>81</v>
      </c>
      <c r="AV2636" s="13" t="s">
        <v>77</v>
      </c>
      <c r="AW2636" s="13" t="s">
        <v>34</v>
      </c>
      <c r="AX2636" s="13" t="s">
        <v>73</v>
      </c>
      <c r="AY2636" s="244" t="s">
        <v>149</v>
      </c>
    </row>
    <row r="2637" s="14" customFormat="1">
      <c r="A2637" s="14"/>
      <c r="B2637" s="245"/>
      <c r="C2637" s="246"/>
      <c r="D2637" s="236" t="s">
        <v>161</v>
      </c>
      <c r="E2637" s="247" t="s">
        <v>21</v>
      </c>
      <c r="F2637" s="248" t="s">
        <v>2821</v>
      </c>
      <c r="G2637" s="246"/>
      <c r="H2637" s="249">
        <v>10.419000000000001</v>
      </c>
      <c r="I2637" s="250"/>
      <c r="J2637" s="246"/>
      <c r="K2637" s="246"/>
      <c r="L2637" s="251"/>
      <c r="M2637" s="252"/>
      <c r="N2637" s="253"/>
      <c r="O2637" s="253"/>
      <c r="P2637" s="253"/>
      <c r="Q2637" s="253"/>
      <c r="R2637" s="253"/>
      <c r="S2637" s="253"/>
      <c r="T2637" s="254"/>
      <c r="U2637" s="14"/>
      <c r="V2637" s="14"/>
      <c r="W2637" s="14"/>
      <c r="X2637" s="14"/>
      <c r="Y2637" s="14"/>
      <c r="Z2637" s="14"/>
      <c r="AA2637" s="14"/>
      <c r="AB2637" s="14"/>
      <c r="AC2637" s="14"/>
      <c r="AD2637" s="14"/>
      <c r="AE2637" s="14"/>
      <c r="AT2637" s="255" t="s">
        <v>161</v>
      </c>
      <c r="AU2637" s="255" t="s">
        <v>81</v>
      </c>
      <c r="AV2637" s="14" t="s">
        <v>81</v>
      </c>
      <c r="AW2637" s="14" t="s">
        <v>34</v>
      </c>
      <c r="AX2637" s="14" t="s">
        <v>73</v>
      </c>
      <c r="AY2637" s="255" t="s">
        <v>149</v>
      </c>
    </row>
    <row r="2638" s="13" customFormat="1">
      <c r="A2638" s="13"/>
      <c r="B2638" s="234"/>
      <c r="C2638" s="235"/>
      <c r="D2638" s="236" t="s">
        <v>161</v>
      </c>
      <c r="E2638" s="237" t="s">
        <v>21</v>
      </c>
      <c r="F2638" s="238" t="s">
        <v>2204</v>
      </c>
      <c r="G2638" s="235"/>
      <c r="H2638" s="237" t="s">
        <v>21</v>
      </c>
      <c r="I2638" s="239"/>
      <c r="J2638" s="235"/>
      <c r="K2638" s="235"/>
      <c r="L2638" s="240"/>
      <c r="M2638" s="241"/>
      <c r="N2638" s="242"/>
      <c r="O2638" s="242"/>
      <c r="P2638" s="242"/>
      <c r="Q2638" s="242"/>
      <c r="R2638" s="242"/>
      <c r="S2638" s="242"/>
      <c r="T2638" s="243"/>
      <c r="U2638" s="13"/>
      <c r="V2638" s="13"/>
      <c r="W2638" s="13"/>
      <c r="X2638" s="13"/>
      <c r="Y2638" s="13"/>
      <c r="Z2638" s="13"/>
      <c r="AA2638" s="13"/>
      <c r="AB2638" s="13"/>
      <c r="AC2638" s="13"/>
      <c r="AD2638" s="13"/>
      <c r="AE2638" s="13"/>
      <c r="AT2638" s="244" t="s">
        <v>161</v>
      </c>
      <c r="AU2638" s="244" t="s">
        <v>81</v>
      </c>
      <c r="AV2638" s="13" t="s">
        <v>77</v>
      </c>
      <c r="AW2638" s="13" t="s">
        <v>34</v>
      </c>
      <c r="AX2638" s="13" t="s">
        <v>73</v>
      </c>
      <c r="AY2638" s="244" t="s">
        <v>149</v>
      </c>
    </row>
    <row r="2639" s="14" customFormat="1">
      <c r="A2639" s="14"/>
      <c r="B2639" s="245"/>
      <c r="C2639" s="246"/>
      <c r="D2639" s="236" t="s">
        <v>161</v>
      </c>
      <c r="E2639" s="247" t="s">
        <v>21</v>
      </c>
      <c r="F2639" s="248" t="s">
        <v>2822</v>
      </c>
      <c r="G2639" s="246"/>
      <c r="H2639" s="249">
        <v>4.4349999999999996</v>
      </c>
      <c r="I2639" s="250"/>
      <c r="J2639" s="246"/>
      <c r="K2639" s="246"/>
      <c r="L2639" s="251"/>
      <c r="M2639" s="252"/>
      <c r="N2639" s="253"/>
      <c r="O2639" s="253"/>
      <c r="P2639" s="253"/>
      <c r="Q2639" s="253"/>
      <c r="R2639" s="253"/>
      <c r="S2639" s="253"/>
      <c r="T2639" s="254"/>
      <c r="U2639" s="14"/>
      <c r="V2639" s="14"/>
      <c r="W2639" s="14"/>
      <c r="X2639" s="14"/>
      <c r="Y2639" s="14"/>
      <c r="Z2639" s="14"/>
      <c r="AA2639" s="14"/>
      <c r="AB2639" s="14"/>
      <c r="AC2639" s="14"/>
      <c r="AD2639" s="14"/>
      <c r="AE2639" s="14"/>
      <c r="AT2639" s="255" t="s">
        <v>161</v>
      </c>
      <c r="AU2639" s="255" t="s">
        <v>81</v>
      </c>
      <c r="AV2639" s="14" t="s">
        <v>81</v>
      </c>
      <c r="AW2639" s="14" t="s">
        <v>34</v>
      </c>
      <c r="AX2639" s="14" t="s">
        <v>73</v>
      </c>
      <c r="AY2639" s="255" t="s">
        <v>149</v>
      </c>
    </row>
    <row r="2640" s="13" customFormat="1">
      <c r="A2640" s="13"/>
      <c r="B2640" s="234"/>
      <c r="C2640" s="235"/>
      <c r="D2640" s="236" t="s">
        <v>161</v>
      </c>
      <c r="E2640" s="237" t="s">
        <v>21</v>
      </c>
      <c r="F2640" s="238" t="s">
        <v>2216</v>
      </c>
      <c r="G2640" s="235"/>
      <c r="H2640" s="237" t="s">
        <v>21</v>
      </c>
      <c r="I2640" s="239"/>
      <c r="J2640" s="235"/>
      <c r="K2640" s="235"/>
      <c r="L2640" s="240"/>
      <c r="M2640" s="241"/>
      <c r="N2640" s="242"/>
      <c r="O2640" s="242"/>
      <c r="P2640" s="242"/>
      <c r="Q2640" s="242"/>
      <c r="R2640" s="242"/>
      <c r="S2640" s="242"/>
      <c r="T2640" s="243"/>
      <c r="U2640" s="13"/>
      <c r="V2640" s="13"/>
      <c r="W2640" s="13"/>
      <c r="X2640" s="13"/>
      <c r="Y2640" s="13"/>
      <c r="Z2640" s="13"/>
      <c r="AA2640" s="13"/>
      <c r="AB2640" s="13"/>
      <c r="AC2640" s="13"/>
      <c r="AD2640" s="13"/>
      <c r="AE2640" s="13"/>
      <c r="AT2640" s="244" t="s">
        <v>161</v>
      </c>
      <c r="AU2640" s="244" t="s">
        <v>81</v>
      </c>
      <c r="AV2640" s="13" t="s">
        <v>77</v>
      </c>
      <c r="AW2640" s="13" t="s">
        <v>34</v>
      </c>
      <c r="AX2640" s="13" t="s">
        <v>73</v>
      </c>
      <c r="AY2640" s="244" t="s">
        <v>149</v>
      </c>
    </row>
    <row r="2641" s="14" customFormat="1">
      <c r="A2641" s="14"/>
      <c r="B2641" s="245"/>
      <c r="C2641" s="246"/>
      <c r="D2641" s="236" t="s">
        <v>161</v>
      </c>
      <c r="E2641" s="247" t="s">
        <v>21</v>
      </c>
      <c r="F2641" s="248" t="s">
        <v>2823</v>
      </c>
      <c r="G2641" s="246"/>
      <c r="H2641" s="249">
        <v>11.722</v>
      </c>
      <c r="I2641" s="250"/>
      <c r="J2641" s="246"/>
      <c r="K2641" s="246"/>
      <c r="L2641" s="251"/>
      <c r="M2641" s="252"/>
      <c r="N2641" s="253"/>
      <c r="O2641" s="253"/>
      <c r="P2641" s="253"/>
      <c r="Q2641" s="253"/>
      <c r="R2641" s="253"/>
      <c r="S2641" s="253"/>
      <c r="T2641" s="254"/>
      <c r="U2641" s="14"/>
      <c r="V2641" s="14"/>
      <c r="W2641" s="14"/>
      <c r="X2641" s="14"/>
      <c r="Y2641" s="14"/>
      <c r="Z2641" s="14"/>
      <c r="AA2641" s="14"/>
      <c r="AB2641" s="14"/>
      <c r="AC2641" s="14"/>
      <c r="AD2641" s="14"/>
      <c r="AE2641" s="14"/>
      <c r="AT2641" s="255" t="s">
        <v>161</v>
      </c>
      <c r="AU2641" s="255" t="s">
        <v>81</v>
      </c>
      <c r="AV2641" s="14" t="s">
        <v>81</v>
      </c>
      <c r="AW2641" s="14" t="s">
        <v>34</v>
      </c>
      <c r="AX2641" s="14" t="s">
        <v>73</v>
      </c>
      <c r="AY2641" s="255" t="s">
        <v>149</v>
      </c>
    </row>
    <row r="2642" s="13" customFormat="1">
      <c r="A2642" s="13"/>
      <c r="B2642" s="234"/>
      <c r="C2642" s="235"/>
      <c r="D2642" s="236" t="s">
        <v>161</v>
      </c>
      <c r="E2642" s="237" t="s">
        <v>21</v>
      </c>
      <c r="F2642" s="238" t="s">
        <v>2217</v>
      </c>
      <c r="G2642" s="235"/>
      <c r="H2642" s="237" t="s">
        <v>21</v>
      </c>
      <c r="I2642" s="239"/>
      <c r="J2642" s="235"/>
      <c r="K2642" s="235"/>
      <c r="L2642" s="240"/>
      <c r="M2642" s="241"/>
      <c r="N2642" s="242"/>
      <c r="O2642" s="242"/>
      <c r="P2642" s="242"/>
      <c r="Q2642" s="242"/>
      <c r="R2642" s="242"/>
      <c r="S2642" s="242"/>
      <c r="T2642" s="243"/>
      <c r="U2642" s="13"/>
      <c r="V2642" s="13"/>
      <c r="W2642" s="13"/>
      <c r="X2642" s="13"/>
      <c r="Y2642" s="13"/>
      <c r="Z2642" s="13"/>
      <c r="AA2642" s="13"/>
      <c r="AB2642" s="13"/>
      <c r="AC2642" s="13"/>
      <c r="AD2642" s="13"/>
      <c r="AE2642" s="13"/>
      <c r="AT2642" s="244" t="s">
        <v>161</v>
      </c>
      <c r="AU2642" s="244" t="s">
        <v>81</v>
      </c>
      <c r="AV2642" s="13" t="s">
        <v>77</v>
      </c>
      <c r="AW2642" s="13" t="s">
        <v>34</v>
      </c>
      <c r="AX2642" s="13" t="s">
        <v>73</v>
      </c>
      <c r="AY2642" s="244" t="s">
        <v>149</v>
      </c>
    </row>
    <row r="2643" s="14" customFormat="1">
      <c r="A2643" s="14"/>
      <c r="B2643" s="245"/>
      <c r="C2643" s="246"/>
      <c r="D2643" s="236" t="s">
        <v>161</v>
      </c>
      <c r="E2643" s="247" t="s">
        <v>21</v>
      </c>
      <c r="F2643" s="248" t="s">
        <v>2824</v>
      </c>
      <c r="G2643" s="246"/>
      <c r="H2643" s="249">
        <v>9.5039999999999996</v>
      </c>
      <c r="I2643" s="250"/>
      <c r="J2643" s="246"/>
      <c r="K2643" s="246"/>
      <c r="L2643" s="251"/>
      <c r="M2643" s="252"/>
      <c r="N2643" s="253"/>
      <c r="O2643" s="253"/>
      <c r="P2643" s="253"/>
      <c r="Q2643" s="253"/>
      <c r="R2643" s="253"/>
      <c r="S2643" s="253"/>
      <c r="T2643" s="254"/>
      <c r="U2643" s="14"/>
      <c r="V2643" s="14"/>
      <c r="W2643" s="14"/>
      <c r="X2643" s="14"/>
      <c r="Y2643" s="14"/>
      <c r="Z2643" s="14"/>
      <c r="AA2643" s="14"/>
      <c r="AB2643" s="14"/>
      <c r="AC2643" s="14"/>
      <c r="AD2643" s="14"/>
      <c r="AE2643" s="14"/>
      <c r="AT2643" s="255" t="s">
        <v>161</v>
      </c>
      <c r="AU2643" s="255" t="s">
        <v>81</v>
      </c>
      <c r="AV2643" s="14" t="s">
        <v>81</v>
      </c>
      <c r="AW2643" s="14" t="s">
        <v>34</v>
      </c>
      <c r="AX2643" s="14" t="s">
        <v>73</v>
      </c>
      <c r="AY2643" s="255" t="s">
        <v>149</v>
      </c>
    </row>
    <row r="2644" s="13" customFormat="1">
      <c r="A2644" s="13"/>
      <c r="B2644" s="234"/>
      <c r="C2644" s="235"/>
      <c r="D2644" s="236" t="s">
        <v>161</v>
      </c>
      <c r="E2644" s="237" t="s">
        <v>21</v>
      </c>
      <c r="F2644" s="238" t="s">
        <v>2218</v>
      </c>
      <c r="G2644" s="235"/>
      <c r="H2644" s="237" t="s">
        <v>21</v>
      </c>
      <c r="I2644" s="239"/>
      <c r="J2644" s="235"/>
      <c r="K2644" s="235"/>
      <c r="L2644" s="240"/>
      <c r="M2644" s="241"/>
      <c r="N2644" s="242"/>
      <c r="O2644" s="242"/>
      <c r="P2644" s="242"/>
      <c r="Q2644" s="242"/>
      <c r="R2644" s="242"/>
      <c r="S2644" s="242"/>
      <c r="T2644" s="243"/>
      <c r="U2644" s="13"/>
      <c r="V2644" s="13"/>
      <c r="W2644" s="13"/>
      <c r="X2644" s="13"/>
      <c r="Y2644" s="13"/>
      <c r="Z2644" s="13"/>
      <c r="AA2644" s="13"/>
      <c r="AB2644" s="13"/>
      <c r="AC2644" s="13"/>
      <c r="AD2644" s="13"/>
      <c r="AE2644" s="13"/>
      <c r="AT2644" s="244" t="s">
        <v>161</v>
      </c>
      <c r="AU2644" s="244" t="s">
        <v>81</v>
      </c>
      <c r="AV2644" s="13" t="s">
        <v>77</v>
      </c>
      <c r="AW2644" s="13" t="s">
        <v>34</v>
      </c>
      <c r="AX2644" s="13" t="s">
        <v>73</v>
      </c>
      <c r="AY2644" s="244" t="s">
        <v>149</v>
      </c>
    </row>
    <row r="2645" s="14" customFormat="1">
      <c r="A2645" s="14"/>
      <c r="B2645" s="245"/>
      <c r="C2645" s="246"/>
      <c r="D2645" s="236" t="s">
        <v>161</v>
      </c>
      <c r="E2645" s="247" t="s">
        <v>21</v>
      </c>
      <c r="F2645" s="248" t="s">
        <v>2825</v>
      </c>
      <c r="G2645" s="246"/>
      <c r="H2645" s="249">
        <v>9.0289999999999999</v>
      </c>
      <c r="I2645" s="250"/>
      <c r="J2645" s="246"/>
      <c r="K2645" s="246"/>
      <c r="L2645" s="251"/>
      <c r="M2645" s="252"/>
      <c r="N2645" s="253"/>
      <c r="O2645" s="253"/>
      <c r="P2645" s="253"/>
      <c r="Q2645" s="253"/>
      <c r="R2645" s="253"/>
      <c r="S2645" s="253"/>
      <c r="T2645" s="254"/>
      <c r="U2645" s="14"/>
      <c r="V2645" s="14"/>
      <c r="W2645" s="14"/>
      <c r="X2645" s="14"/>
      <c r="Y2645" s="14"/>
      <c r="Z2645" s="14"/>
      <c r="AA2645" s="14"/>
      <c r="AB2645" s="14"/>
      <c r="AC2645" s="14"/>
      <c r="AD2645" s="14"/>
      <c r="AE2645" s="14"/>
      <c r="AT2645" s="255" t="s">
        <v>161</v>
      </c>
      <c r="AU2645" s="255" t="s">
        <v>81</v>
      </c>
      <c r="AV2645" s="14" t="s">
        <v>81</v>
      </c>
      <c r="AW2645" s="14" t="s">
        <v>34</v>
      </c>
      <c r="AX2645" s="14" t="s">
        <v>73</v>
      </c>
      <c r="AY2645" s="255" t="s">
        <v>149</v>
      </c>
    </row>
    <row r="2646" s="13" customFormat="1">
      <c r="A2646" s="13"/>
      <c r="B2646" s="234"/>
      <c r="C2646" s="235"/>
      <c r="D2646" s="236" t="s">
        <v>161</v>
      </c>
      <c r="E2646" s="237" t="s">
        <v>21</v>
      </c>
      <c r="F2646" s="238" t="s">
        <v>2276</v>
      </c>
      <c r="G2646" s="235"/>
      <c r="H2646" s="237" t="s">
        <v>21</v>
      </c>
      <c r="I2646" s="239"/>
      <c r="J2646" s="235"/>
      <c r="K2646" s="235"/>
      <c r="L2646" s="240"/>
      <c r="M2646" s="241"/>
      <c r="N2646" s="242"/>
      <c r="O2646" s="242"/>
      <c r="P2646" s="242"/>
      <c r="Q2646" s="242"/>
      <c r="R2646" s="242"/>
      <c r="S2646" s="242"/>
      <c r="T2646" s="243"/>
      <c r="U2646" s="13"/>
      <c r="V2646" s="13"/>
      <c r="W2646" s="13"/>
      <c r="X2646" s="13"/>
      <c r="Y2646" s="13"/>
      <c r="Z2646" s="13"/>
      <c r="AA2646" s="13"/>
      <c r="AB2646" s="13"/>
      <c r="AC2646" s="13"/>
      <c r="AD2646" s="13"/>
      <c r="AE2646" s="13"/>
      <c r="AT2646" s="244" t="s">
        <v>161</v>
      </c>
      <c r="AU2646" s="244" t="s">
        <v>81</v>
      </c>
      <c r="AV2646" s="13" t="s">
        <v>77</v>
      </c>
      <c r="AW2646" s="13" t="s">
        <v>34</v>
      </c>
      <c r="AX2646" s="13" t="s">
        <v>73</v>
      </c>
      <c r="AY2646" s="244" t="s">
        <v>149</v>
      </c>
    </row>
    <row r="2647" s="13" customFormat="1">
      <c r="A2647" s="13"/>
      <c r="B2647" s="234"/>
      <c r="C2647" s="235"/>
      <c r="D2647" s="236" t="s">
        <v>161</v>
      </c>
      <c r="E2647" s="237" t="s">
        <v>21</v>
      </c>
      <c r="F2647" s="238" t="s">
        <v>2277</v>
      </c>
      <c r="G2647" s="235"/>
      <c r="H2647" s="237" t="s">
        <v>21</v>
      </c>
      <c r="I2647" s="239"/>
      <c r="J2647" s="235"/>
      <c r="K2647" s="235"/>
      <c r="L2647" s="240"/>
      <c r="M2647" s="241"/>
      <c r="N2647" s="242"/>
      <c r="O2647" s="242"/>
      <c r="P2647" s="242"/>
      <c r="Q2647" s="242"/>
      <c r="R2647" s="242"/>
      <c r="S2647" s="242"/>
      <c r="T2647" s="243"/>
      <c r="U2647" s="13"/>
      <c r="V2647" s="13"/>
      <c r="W2647" s="13"/>
      <c r="X2647" s="13"/>
      <c r="Y2647" s="13"/>
      <c r="Z2647" s="13"/>
      <c r="AA2647" s="13"/>
      <c r="AB2647" s="13"/>
      <c r="AC2647" s="13"/>
      <c r="AD2647" s="13"/>
      <c r="AE2647" s="13"/>
      <c r="AT2647" s="244" t="s">
        <v>161</v>
      </c>
      <c r="AU2647" s="244" t="s">
        <v>81</v>
      </c>
      <c r="AV2647" s="13" t="s">
        <v>77</v>
      </c>
      <c r="AW2647" s="13" t="s">
        <v>34</v>
      </c>
      <c r="AX2647" s="13" t="s">
        <v>73</v>
      </c>
      <c r="AY2647" s="244" t="s">
        <v>149</v>
      </c>
    </row>
    <row r="2648" s="14" customFormat="1">
      <c r="A2648" s="14"/>
      <c r="B2648" s="245"/>
      <c r="C2648" s="246"/>
      <c r="D2648" s="236" t="s">
        <v>161</v>
      </c>
      <c r="E2648" s="247" t="s">
        <v>21</v>
      </c>
      <c r="F2648" s="248" t="s">
        <v>2826</v>
      </c>
      <c r="G2648" s="246"/>
      <c r="H2648" s="249">
        <v>11.669000000000001</v>
      </c>
      <c r="I2648" s="250"/>
      <c r="J2648" s="246"/>
      <c r="K2648" s="246"/>
      <c r="L2648" s="251"/>
      <c r="M2648" s="252"/>
      <c r="N2648" s="253"/>
      <c r="O2648" s="253"/>
      <c r="P2648" s="253"/>
      <c r="Q2648" s="253"/>
      <c r="R2648" s="253"/>
      <c r="S2648" s="253"/>
      <c r="T2648" s="254"/>
      <c r="U2648" s="14"/>
      <c r="V2648" s="14"/>
      <c r="W2648" s="14"/>
      <c r="X2648" s="14"/>
      <c r="Y2648" s="14"/>
      <c r="Z2648" s="14"/>
      <c r="AA2648" s="14"/>
      <c r="AB2648" s="14"/>
      <c r="AC2648" s="14"/>
      <c r="AD2648" s="14"/>
      <c r="AE2648" s="14"/>
      <c r="AT2648" s="255" t="s">
        <v>161</v>
      </c>
      <c r="AU2648" s="255" t="s">
        <v>81</v>
      </c>
      <c r="AV2648" s="14" t="s">
        <v>81</v>
      </c>
      <c r="AW2648" s="14" t="s">
        <v>34</v>
      </c>
      <c r="AX2648" s="14" t="s">
        <v>73</v>
      </c>
      <c r="AY2648" s="255" t="s">
        <v>149</v>
      </c>
    </row>
    <row r="2649" s="13" customFormat="1">
      <c r="A2649" s="13"/>
      <c r="B2649" s="234"/>
      <c r="C2649" s="235"/>
      <c r="D2649" s="236" t="s">
        <v>161</v>
      </c>
      <c r="E2649" s="237" t="s">
        <v>21</v>
      </c>
      <c r="F2649" s="238" t="s">
        <v>2279</v>
      </c>
      <c r="G2649" s="235"/>
      <c r="H2649" s="237" t="s">
        <v>21</v>
      </c>
      <c r="I2649" s="239"/>
      <c r="J2649" s="235"/>
      <c r="K2649" s="235"/>
      <c r="L2649" s="240"/>
      <c r="M2649" s="241"/>
      <c r="N2649" s="242"/>
      <c r="O2649" s="242"/>
      <c r="P2649" s="242"/>
      <c r="Q2649" s="242"/>
      <c r="R2649" s="242"/>
      <c r="S2649" s="242"/>
      <c r="T2649" s="243"/>
      <c r="U2649" s="13"/>
      <c r="V2649" s="13"/>
      <c r="W2649" s="13"/>
      <c r="X2649" s="13"/>
      <c r="Y2649" s="13"/>
      <c r="Z2649" s="13"/>
      <c r="AA2649" s="13"/>
      <c r="AB2649" s="13"/>
      <c r="AC2649" s="13"/>
      <c r="AD2649" s="13"/>
      <c r="AE2649" s="13"/>
      <c r="AT2649" s="244" t="s">
        <v>161</v>
      </c>
      <c r="AU2649" s="244" t="s">
        <v>81</v>
      </c>
      <c r="AV2649" s="13" t="s">
        <v>77</v>
      </c>
      <c r="AW2649" s="13" t="s">
        <v>34</v>
      </c>
      <c r="AX2649" s="13" t="s">
        <v>73</v>
      </c>
      <c r="AY2649" s="244" t="s">
        <v>149</v>
      </c>
    </row>
    <row r="2650" s="14" customFormat="1">
      <c r="A2650" s="14"/>
      <c r="B2650" s="245"/>
      <c r="C2650" s="246"/>
      <c r="D2650" s="236" t="s">
        <v>161</v>
      </c>
      <c r="E2650" s="247" t="s">
        <v>21</v>
      </c>
      <c r="F2650" s="248" t="s">
        <v>2827</v>
      </c>
      <c r="G2650" s="246"/>
      <c r="H2650" s="249">
        <v>11.669000000000001</v>
      </c>
      <c r="I2650" s="250"/>
      <c r="J2650" s="246"/>
      <c r="K2650" s="246"/>
      <c r="L2650" s="251"/>
      <c r="M2650" s="252"/>
      <c r="N2650" s="253"/>
      <c r="O2650" s="253"/>
      <c r="P2650" s="253"/>
      <c r="Q2650" s="253"/>
      <c r="R2650" s="253"/>
      <c r="S2650" s="253"/>
      <c r="T2650" s="254"/>
      <c r="U2650" s="14"/>
      <c r="V2650" s="14"/>
      <c r="W2650" s="14"/>
      <c r="X2650" s="14"/>
      <c r="Y2650" s="14"/>
      <c r="Z2650" s="14"/>
      <c r="AA2650" s="14"/>
      <c r="AB2650" s="14"/>
      <c r="AC2650" s="14"/>
      <c r="AD2650" s="14"/>
      <c r="AE2650" s="14"/>
      <c r="AT2650" s="255" t="s">
        <v>161</v>
      </c>
      <c r="AU2650" s="255" t="s">
        <v>81</v>
      </c>
      <c r="AV2650" s="14" t="s">
        <v>81</v>
      </c>
      <c r="AW2650" s="14" t="s">
        <v>34</v>
      </c>
      <c r="AX2650" s="14" t="s">
        <v>73</v>
      </c>
      <c r="AY2650" s="255" t="s">
        <v>149</v>
      </c>
    </row>
    <row r="2651" s="15" customFormat="1">
      <c r="A2651" s="15"/>
      <c r="B2651" s="256"/>
      <c r="C2651" s="257"/>
      <c r="D2651" s="236" t="s">
        <v>161</v>
      </c>
      <c r="E2651" s="258" t="s">
        <v>21</v>
      </c>
      <c r="F2651" s="259" t="s">
        <v>164</v>
      </c>
      <c r="G2651" s="257"/>
      <c r="H2651" s="260">
        <v>146.52000000000001</v>
      </c>
      <c r="I2651" s="261"/>
      <c r="J2651" s="257"/>
      <c r="K2651" s="257"/>
      <c r="L2651" s="262"/>
      <c r="M2651" s="263"/>
      <c r="N2651" s="264"/>
      <c r="O2651" s="264"/>
      <c r="P2651" s="264"/>
      <c r="Q2651" s="264"/>
      <c r="R2651" s="264"/>
      <c r="S2651" s="264"/>
      <c r="T2651" s="265"/>
      <c r="U2651" s="15"/>
      <c r="V2651" s="15"/>
      <c r="W2651" s="15"/>
      <c r="X2651" s="15"/>
      <c r="Y2651" s="15"/>
      <c r="Z2651" s="15"/>
      <c r="AA2651" s="15"/>
      <c r="AB2651" s="15"/>
      <c r="AC2651" s="15"/>
      <c r="AD2651" s="15"/>
      <c r="AE2651" s="15"/>
      <c r="AT2651" s="266" t="s">
        <v>161</v>
      </c>
      <c r="AU2651" s="266" t="s">
        <v>81</v>
      </c>
      <c r="AV2651" s="15" t="s">
        <v>157</v>
      </c>
      <c r="AW2651" s="15" t="s">
        <v>34</v>
      </c>
      <c r="AX2651" s="15" t="s">
        <v>77</v>
      </c>
      <c r="AY2651" s="266" t="s">
        <v>149</v>
      </c>
    </row>
    <row r="2652" s="2" customFormat="1" ht="44.25" customHeight="1">
      <c r="A2652" s="41"/>
      <c r="B2652" s="42"/>
      <c r="C2652" s="216" t="s">
        <v>2828</v>
      </c>
      <c r="D2652" s="216" t="s">
        <v>152</v>
      </c>
      <c r="E2652" s="217" t="s">
        <v>2829</v>
      </c>
      <c r="F2652" s="218" t="s">
        <v>2830</v>
      </c>
      <c r="G2652" s="219" t="s">
        <v>155</v>
      </c>
      <c r="H2652" s="220">
        <v>146.52000000000001</v>
      </c>
      <c r="I2652" s="221"/>
      <c r="J2652" s="222">
        <f>ROUND(I2652*H2652,2)</f>
        <v>0</v>
      </c>
      <c r="K2652" s="218" t="s">
        <v>156</v>
      </c>
      <c r="L2652" s="47"/>
      <c r="M2652" s="223" t="s">
        <v>21</v>
      </c>
      <c r="N2652" s="224" t="s">
        <v>44</v>
      </c>
      <c r="O2652" s="87"/>
      <c r="P2652" s="225">
        <f>O2652*H2652</f>
        <v>0</v>
      </c>
      <c r="Q2652" s="225">
        <v>0.00022000000000000001</v>
      </c>
      <c r="R2652" s="225">
        <f>Q2652*H2652</f>
        <v>0.032234400000000003</v>
      </c>
      <c r="S2652" s="225">
        <v>0</v>
      </c>
      <c r="T2652" s="226">
        <f>S2652*H2652</f>
        <v>0</v>
      </c>
      <c r="U2652" s="41"/>
      <c r="V2652" s="41"/>
      <c r="W2652" s="41"/>
      <c r="X2652" s="41"/>
      <c r="Y2652" s="41"/>
      <c r="Z2652" s="41"/>
      <c r="AA2652" s="41"/>
      <c r="AB2652" s="41"/>
      <c r="AC2652" s="41"/>
      <c r="AD2652" s="41"/>
      <c r="AE2652" s="41"/>
      <c r="AR2652" s="227" t="s">
        <v>256</v>
      </c>
      <c r="AT2652" s="227" t="s">
        <v>152</v>
      </c>
      <c r="AU2652" s="227" t="s">
        <v>81</v>
      </c>
      <c r="AY2652" s="20" t="s">
        <v>149</v>
      </c>
      <c r="BE2652" s="228">
        <f>IF(N2652="základní",J2652,0)</f>
        <v>0</v>
      </c>
      <c r="BF2652" s="228">
        <f>IF(N2652="snížená",J2652,0)</f>
        <v>0</v>
      </c>
      <c r="BG2652" s="228">
        <f>IF(N2652="zákl. přenesená",J2652,0)</f>
        <v>0</v>
      </c>
      <c r="BH2652" s="228">
        <f>IF(N2652="sníž. přenesená",J2652,0)</f>
        <v>0</v>
      </c>
      <c r="BI2652" s="228">
        <f>IF(N2652="nulová",J2652,0)</f>
        <v>0</v>
      </c>
      <c r="BJ2652" s="20" t="s">
        <v>77</v>
      </c>
      <c r="BK2652" s="228">
        <f>ROUND(I2652*H2652,2)</f>
        <v>0</v>
      </c>
      <c r="BL2652" s="20" t="s">
        <v>256</v>
      </c>
      <c r="BM2652" s="227" t="s">
        <v>2831</v>
      </c>
    </row>
    <row r="2653" s="2" customFormat="1">
      <c r="A2653" s="41"/>
      <c r="B2653" s="42"/>
      <c r="C2653" s="43"/>
      <c r="D2653" s="229" t="s">
        <v>159</v>
      </c>
      <c r="E2653" s="43"/>
      <c r="F2653" s="230" t="s">
        <v>2832</v>
      </c>
      <c r="G2653" s="43"/>
      <c r="H2653" s="43"/>
      <c r="I2653" s="231"/>
      <c r="J2653" s="43"/>
      <c r="K2653" s="43"/>
      <c r="L2653" s="47"/>
      <c r="M2653" s="232"/>
      <c r="N2653" s="233"/>
      <c r="O2653" s="87"/>
      <c r="P2653" s="87"/>
      <c r="Q2653" s="87"/>
      <c r="R2653" s="87"/>
      <c r="S2653" s="87"/>
      <c r="T2653" s="88"/>
      <c r="U2653" s="41"/>
      <c r="V2653" s="41"/>
      <c r="W2653" s="41"/>
      <c r="X2653" s="41"/>
      <c r="Y2653" s="41"/>
      <c r="Z2653" s="41"/>
      <c r="AA2653" s="41"/>
      <c r="AB2653" s="41"/>
      <c r="AC2653" s="41"/>
      <c r="AD2653" s="41"/>
      <c r="AE2653" s="41"/>
      <c r="AT2653" s="20" t="s">
        <v>159</v>
      </c>
      <c r="AU2653" s="20" t="s">
        <v>81</v>
      </c>
    </row>
    <row r="2654" s="13" customFormat="1">
      <c r="A2654" s="13"/>
      <c r="B2654" s="234"/>
      <c r="C2654" s="235"/>
      <c r="D2654" s="236" t="s">
        <v>161</v>
      </c>
      <c r="E2654" s="237" t="s">
        <v>21</v>
      </c>
      <c r="F2654" s="238" t="s">
        <v>2189</v>
      </c>
      <c r="G2654" s="235"/>
      <c r="H2654" s="237" t="s">
        <v>21</v>
      </c>
      <c r="I2654" s="239"/>
      <c r="J2654" s="235"/>
      <c r="K2654" s="235"/>
      <c r="L2654" s="240"/>
      <c r="M2654" s="241"/>
      <c r="N2654" s="242"/>
      <c r="O2654" s="242"/>
      <c r="P2654" s="242"/>
      <c r="Q2654" s="242"/>
      <c r="R2654" s="242"/>
      <c r="S2654" s="242"/>
      <c r="T2654" s="243"/>
      <c r="U2654" s="13"/>
      <c r="V2654" s="13"/>
      <c r="W2654" s="13"/>
      <c r="X2654" s="13"/>
      <c r="Y2654" s="13"/>
      <c r="Z2654" s="13"/>
      <c r="AA2654" s="13"/>
      <c r="AB2654" s="13"/>
      <c r="AC2654" s="13"/>
      <c r="AD2654" s="13"/>
      <c r="AE2654" s="13"/>
      <c r="AT2654" s="244" t="s">
        <v>161</v>
      </c>
      <c r="AU2654" s="244" t="s">
        <v>81</v>
      </c>
      <c r="AV2654" s="13" t="s">
        <v>77</v>
      </c>
      <c r="AW2654" s="13" t="s">
        <v>34</v>
      </c>
      <c r="AX2654" s="13" t="s">
        <v>73</v>
      </c>
      <c r="AY2654" s="244" t="s">
        <v>149</v>
      </c>
    </row>
    <row r="2655" s="14" customFormat="1">
      <c r="A2655" s="14"/>
      <c r="B2655" s="245"/>
      <c r="C2655" s="246"/>
      <c r="D2655" s="236" t="s">
        <v>161</v>
      </c>
      <c r="E2655" s="247" t="s">
        <v>21</v>
      </c>
      <c r="F2655" s="248" t="s">
        <v>2819</v>
      </c>
      <c r="G2655" s="246"/>
      <c r="H2655" s="249">
        <v>70.469999999999999</v>
      </c>
      <c r="I2655" s="250"/>
      <c r="J2655" s="246"/>
      <c r="K2655" s="246"/>
      <c r="L2655" s="251"/>
      <c r="M2655" s="252"/>
      <c r="N2655" s="253"/>
      <c r="O2655" s="253"/>
      <c r="P2655" s="253"/>
      <c r="Q2655" s="253"/>
      <c r="R2655" s="253"/>
      <c r="S2655" s="253"/>
      <c r="T2655" s="254"/>
      <c r="U2655" s="14"/>
      <c r="V2655" s="14"/>
      <c r="W2655" s="14"/>
      <c r="X2655" s="14"/>
      <c r="Y2655" s="14"/>
      <c r="Z2655" s="14"/>
      <c r="AA2655" s="14"/>
      <c r="AB2655" s="14"/>
      <c r="AC2655" s="14"/>
      <c r="AD2655" s="14"/>
      <c r="AE2655" s="14"/>
      <c r="AT2655" s="255" t="s">
        <v>161</v>
      </c>
      <c r="AU2655" s="255" t="s">
        <v>81</v>
      </c>
      <c r="AV2655" s="14" t="s">
        <v>81</v>
      </c>
      <c r="AW2655" s="14" t="s">
        <v>34</v>
      </c>
      <c r="AX2655" s="14" t="s">
        <v>73</v>
      </c>
      <c r="AY2655" s="255" t="s">
        <v>149</v>
      </c>
    </row>
    <row r="2656" s="13" customFormat="1">
      <c r="A2656" s="13"/>
      <c r="B2656" s="234"/>
      <c r="C2656" s="235"/>
      <c r="D2656" s="236" t="s">
        <v>161</v>
      </c>
      <c r="E2656" s="237" t="s">
        <v>21</v>
      </c>
      <c r="F2656" s="238" t="s">
        <v>2200</v>
      </c>
      <c r="G2656" s="235"/>
      <c r="H2656" s="237" t="s">
        <v>21</v>
      </c>
      <c r="I2656" s="239"/>
      <c r="J2656" s="235"/>
      <c r="K2656" s="235"/>
      <c r="L2656" s="240"/>
      <c r="M2656" s="241"/>
      <c r="N2656" s="242"/>
      <c r="O2656" s="242"/>
      <c r="P2656" s="242"/>
      <c r="Q2656" s="242"/>
      <c r="R2656" s="242"/>
      <c r="S2656" s="242"/>
      <c r="T2656" s="243"/>
      <c r="U2656" s="13"/>
      <c r="V2656" s="13"/>
      <c r="W2656" s="13"/>
      <c r="X2656" s="13"/>
      <c r="Y2656" s="13"/>
      <c r="Z2656" s="13"/>
      <c r="AA2656" s="13"/>
      <c r="AB2656" s="13"/>
      <c r="AC2656" s="13"/>
      <c r="AD2656" s="13"/>
      <c r="AE2656" s="13"/>
      <c r="AT2656" s="244" t="s">
        <v>161</v>
      </c>
      <c r="AU2656" s="244" t="s">
        <v>81</v>
      </c>
      <c r="AV2656" s="13" t="s">
        <v>77</v>
      </c>
      <c r="AW2656" s="13" t="s">
        <v>34</v>
      </c>
      <c r="AX2656" s="13" t="s">
        <v>73</v>
      </c>
      <c r="AY2656" s="244" t="s">
        <v>149</v>
      </c>
    </row>
    <row r="2657" s="14" customFormat="1">
      <c r="A2657" s="14"/>
      <c r="B2657" s="245"/>
      <c r="C2657" s="246"/>
      <c r="D2657" s="236" t="s">
        <v>161</v>
      </c>
      <c r="E2657" s="247" t="s">
        <v>21</v>
      </c>
      <c r="F2657" s="248" t="s">
        <v>2820</v>
      </c>
      <c r="G2657" s="246"/>
      <c r="H2657" s="249">
        <v>7.6029999999999998</v>
      </c>
      <c r="I2657" s="250"/>
      <c r="J2657" s="246"/>
      <c r="K2657" s="246"/>
      <c r="L2657" s="251"/>
      <c r="M2657" s="252"/>
      <c r="N2657" s="253"/>
      <c r="O2657" s="253"/>
      <c r="P2657" s="253"/>
      <c r="Q2657" s="253"/>
      <c r="R2657" s="253"/>
      <c r="S2657" s="253"/>
      <c r="T2657" s="254"/>
      <c r="U2657" s="14"/>
      <c r="V2657" s="14"/>
      <c r="W2657" s="14"/>
      <c r="X2657" s="14"/>
      <c r="Y2657" s="14"/>
      <c r="Z2657" s="14"/>
      <c r="AA2657" s="14"/>
      <c r="AB2657" s="14"/>
      <c r="AC2657" s="14"/>
      <c r="AD2657" s="14"/>
      <c r="AE2657" s="14"/>
      <c r="AT2657" s="255" t="s">
        <v>161</v>
      </c>
      <c r="AU2657" s="255" t="s">
        <v>81</v>
      </c>
      <c r="AV2657" s="14" t="s">
        <v>81</v>
      </c>
      <c r="AW2657" s="14" t="s">
        <v>34</v>
      </c>
      <c r="AX2657" s="14" t="s">
        <v>73</v>
      </c>
      <c r="AY2657" s="255" t="s">
        <v>149</v>
      </c>
    </row>
    <row r="2658" s="13" customFormat="1">
      <c r="A2658" s="13"/>
      <c r="B2658" s="234"/>
      <c r="C2658" s="235"/>
      <c r="D2658" s="236" t="s">
        <v>161</v>
      </c>
      <c r="E2658" s="237" t="s">
        <v>21</v>
      </c>
      <c r="F2658" s="238" t="s">
        <v>2202</v>
      </c>
      <c r="G2658" s="235"/>
      <c r="H2658" s="237" t="s">
        <v>21</v>
      </c>
      <c r="I2658" s="239"/>
      <c r="J2658" s="235"/>
      <c r="K2658" s="235"/>
      <c r="L2658" s="240"/>
      <c r="M2658" s="241"/>
      <c r="N2658" s="242"/>
      <c r="O2658" s="242"/>
      <c r="P2658" s="242"/>
      <c r="Q2658" s="242"/>
      <c r="R2658" s="242"/>
      <c r="S2658" s="242"/>
      <c r="T2658" s="243"/>
      <c r="U2658" s="13"/>
      <c r="V2658" s="13"/>
      <c r="W2658" s="13"/>
      <c r="X2658" s="13"/>
      <c r="Y2658" s="13"/>
      <c r="Z2658" s="13"/>
      <c r="AA2658" s="13"/>
      <c r="AB2658" s="13"/>
      <c r="AC2658" s="13"/>
      <c r="AD2658" s="13"/>
      <c r="AE2658" s="13"/>
      <c r="AT2658" s="244" t="s">
        <v>161</v>
      </c>
      <c r="AU2658" s="244" t="s">
        <v>81</v>
      </c>
      <c r="AV2658" s="13" t="s">
        <v>77</v>
      </c>
      <c r="AW2658" s="13" t="s">
        <v>34</v>
      </c>
      <c r="AX2658" s="13" t="s">
        <v>73</v>
      </c>
      <c r="AY2658" s="244" t="s">
        <v>149</v>
      </c>
    </row>
    <row r="2659" s="14" customFormat="1">
      <c r="A2659" s="14"/>
      <c r="B2659" s="245"/>
      <c r="C2659" s="246"/>
      <c r="D2659" s="236" t="s">
        <v>161</v>
      </c>
      <c r="E2659" s="247" t="s">
        <v>21</v>
      </c>
      <c r="F2659" s="248" t="s">
        <v>2821</v>
      </c>
      <c r="G2659" s="246"/>
      <c r="H2659" s="249">
        <v>10.419000000000001</v>
      </c>
      <c r="I2659" s="250"/>
      <c r="J2659" s="246"/>
      <c r="K2659" s="246"/>
      <c r="L2659" s="251"/>
      <c r="M2659" s="252"/>
      <c r="N2659" s="253"/>
      <c r="O2659" s="253"/>
      <c r="P2659" s="253"/>
      <c r="Q2659" s="253"/>
      <c r="R2659" s="253"/>
      <c r="S2659" s="253"/>
      <c r="T2659" s="254"/>
      <c r="U2659" s="14"/>
      <c r="V2659" s="14"/>
      <c r="W2659" s="14"/>
      <c r="X2659" s="14"/>
      <c r="Y2659" s="14"/>
      <c r="Z2659" s="14"/>
      <c r="AA2659" s="14"/>
      <c r="AB2659" s="14"/>
      <c r="AC2659" s="14"/>
      <c r="AD2659" s="14"/>
      <c r="AE2659" s="14"/>
      <c r="AT2659" s="255" t="s">
        <v>161</v>
      </c>
      <c r="AU2659" s="255" t="s">
        <v>81</v>
      </c>
      <c r="AV2659" s="14" t="s">
        <v>81</v>
      </c>
      <c r="AW2659" s="14" t="s">
        <v>34</v>
      </c>
      <c r="AX2659" s="14" t="s">
        <v>73</v>
      </c>
      <c r="AY2659" s="255" t="s">
        <v>149</v>
      </c>
    </row>
    <row r="2660" s="13" customFormat="1">
      <c r="A2660" s="13"/>
      <c r="B2660" s="234"/>
      <c r="C2660" s="235"/>
      <c r="D2660" s="236" t="s">
        <v>161</v>
      </c>
      <c r="E2660" s="237" t="s">
        <v>21</v>
      </c>
      <c r="F2660" s="238" t="s">
        <v>2204</v>
      </c>
      <c r="G2660" s="235"/>
      <c r="H2660" s="237" t="s">
        <v>21</v>
      </c>
      <c r="I2660" s="239"/>
      <c r="J2660" s="235"/>
      <c r="K2660" s="235"/>
      <c r="L2660" s="240"/>
      <c r="M2660" s="241"/>
      <c r="N2660" s="242"/>
      <c r="O2660" s="242"/>
      <c r="P2660" s="242"/>
      <c r="Q2660" s="242"/>
      <c r="R2660" s="242"/>
      <c r="S2660" s="242"/>
      <c r="T2660" s="243"/>
      <c r="U2660" s="13"/>
      <c r="V2660" s="13"/>
      <c r="W2660" s="13"/>
      <c r="X2660" s="13"/>
      <c r="Y2660" s="13"/>
      <c r="Z2660" s="13"/>
      <c r="AA2660" s="13"/>
      <c r="AB2660" s="13"/>
      <c r="AC2660" s="13"/>
      <c r="AD2660" s="13"/>
      <c r="AE2660" s="13"/>
      <c r="AT2660" s="244" t="s">
        <v>161</v>
      </c>
      <c r="AU2660" s="244" t="s">
        <v>81</v>
      </c>
      <c r="AV2660" s="13" t="s">
        <v>77</v>
      </c>
      <c r="AW2660" s="13" t="s">
        <v>34</v>
      </c>
      <c r="AX2660" s="13" t="s">
        <v>73</v>
      </c>
      <c r="AY2660" s="244" t="s">
        <v>149</v>
      </c>
    </row>
    <row r="2661" s="14" customFormat="1">
      <c r="A2661" s="14"/>
      <c r="B2661" s="245"/>
      <c r="C2661" s="246"/>
      <c r="D2661" s="236" t="s">
        <v>161</v>
      </c>
      <c r="E2661" s="247" t="s">
        <v>21</v>
      </c>
      <c r="F2661" s="248" t="s">
        <v>2822</v>
      </c>
      <c r="G2661" s="246"/>
      <c r="H2661" s="249">
        <v>4.4349999999999996</v>
      </c>
      <c r="I2661" s="250"/>
      <c r="J2661" s="246"/>
      <c r="K2661" s="246"/>
      <c r="L2661" s="251"/>
      <c r="M2661" s="252"/>
      <c r="N2661" s="253"/>
      <c r="O2661" s="253"/>
      <c r="P2661" s="253"/>
      <c r="Q2661" s="253"/>
      <c r="R2661" s="253"/>
      <c r="S2661" s="253"/>
      <c r="T2661" s="254"/>
      <c r="U2661" s="14"/>
      <c r="V2661" s="14"/>
      <c r="W2661" s="14"/>
      <c r="X2661" s="14"/>
      <c r="Y2661" s="14"/>
      <c r="Z2661" s="14"/>
      <c r="AA2661" s="14"/>
      <c r="AB2661" s="14"/>
      <c r="AC2661" s="14"/>
      <c r="AD2661" s="14"/>
      <c r="AE2661" s="14"/>
      <c r="AT2661" s="255" t="s">
        <v>161</v>
      </c>
      <c r="AU2661" s="255" t="s">
        <v>81</v>
      </c>
      <c r="AV2661" s="14" t="s">
        <v>81</v>
      </c>
      <c r="AW2661" s="14" t="s">
        <v>34</v>
      </c>
      <c r="AX2661" s="14" t="s">
        <v>73</v>
      </c>
      <c r="AY2661" s="255" t="s">
        <v>149</v>
      </c>
    </row>
    <row r="2662" s="13" customFormat="1">
      <c r="A2662" s="13"/>
      <c r="B2662" s="234"/>
      <c r="C2662" s="235"/>
      <c r="D2662" s="236" t="s">
        <v>161</v>
      </c>
      <c r="E2662" s="237" t="s">
        <v>21</v>
      </c>
      <c r="F2662" s="238" t="s">
        <v>2216</v>
      </c>
      <c r="G2662" s="235"/>
      <c r="H2662" s="237" t="s">
        <v>21</v>
      </c>
      <c r="I2662" s="239"/>
      <c r="J2662" s="235"/>
      <c r="K2662" s="235"/>
      <c r="L2662" s="240"/>
      <c r="M2662" s="241"/>
      <c r="N2662" s="242"/>
      <c r="O2662" s="242"/>
      <c r="P2662" s="242"/>
      <c r="Q2662" s="242"/>
      <c r="R2662" s="242"/>
      <c r="S2662" s="242"/>
      <c r="T2662" s="243"/>
      <c r="U2662" s="13"/>
      <c r="V2662" s="13"/>
      <c r="W2662" s="13"/>
      <c r="X2662" s="13"/>
      <c r="Y2662" s="13"/>
      <c r="Z2662" s="13"/>
      <c r="AA2662" s="13"/>
      <c r="AB2662" s="13"/>
      <c r="AC2662" s="13"/>
      <c r="AD2662" s="13"/>
      <c r="AE2662" s="13"/>
      <c r="AT2662" s="244" t="s">
        <v>161</v>
      </c>
      <c r="AU2662" s="244" t="s">
        <v>81</v>
      </c>
      <c r="AV2662" s="13" t="s">
        <v>77</v>
      </c>
      <c r="AW2662" s="13" t="s">
        <v>34</v>
      </c>
      <c r="AX2662" s="13" t="s">
        <v>73</v>
      </c>
      <c r="AY2662" s="244" t="s">
        <v>149</v>
      </c>
    </row>
    <row r="2663" s="14" customFormat="1">
      <c r="A2663" s="14"/>
      <c r="B2663" s="245"/>
      <c r="C2663" s="246"/>
      <c r="D2663" s="236" t="s">
        <v>161</v>
      </c>
      <c r="E2663" s="247" t="s">
        <v>21</v>
      </c>
      <c r="F2663" s="248" t="s">
        <v>2823</v>
      </c>
      <c r="G2663" s="246"/>
      <c r="H2663" s="249">
        <v>11.722</v>
      </c>
      <c r="I2663" s="250"/>
      <c r="J2663" s="246"/>
      <c r="K2663" s="246"/>
      <c r="L2663" s="251"/>
      <c r="M2663" s="252"/>
      <c r="N2663" s="253"/>
      <c r="O2663" s="253"/>
      <c r="P2663" s="253"/>
      <c r="Q2663" s="253"/>
      <c r="R2663" s="253"/>
      <c r="S2663" s="253"/>
      <c r="T2663" s="254"/>
      <c r="U2663" s="14"/>
      <c r="V2663" s="14"/>
      <c r="W2663" s="14"/>
      <c r="X2663" s="14"/>
      <c r="Y2663" s="14"/>
      <c r="Z2663" s="14"/>
      <c r="AA2663" s="14"/>
      <c r="AB2663" s="14"/>
      <c r="AC2663" s="14"/>
      <c r="AD2663" s="14"/>
      <c r="AE2663" s="14"/>
      <c r="AT2663" s="255" t="s">
        <v>161</v>
      </c>
      <c r="AU2663" s="255" t="s">
        <v>81</v>
      </c>
      <c r="AV2663" s="14" t="s">
        <v>81</v>
      </c>
      <c r="AW2663" s="14" t="s">
        <v>34</v>
      </c>
      <c r="AX2663" s="14" t="s">
        <v>73</v>
      </c>
      <c r="AY2663" s="255" t="s">
        <v>149</v>
      </c>
    </row>
    <row r="2664" s="13" customFormat="1">
      <c r="A2664" s="13"/>
      <c r="B2664" s="234"/>
      <c r="C2664" s="235"/>
      <c r="D2664" s="236" t="s">
        <v>161</v>
      </c>
      <c r="E2664" s="237" t="s">
        <v>21</v>
      </c>
      <c r="F2664" s="238" t="s">
        <v>2217</v>
      </c>
      <c r="G2664" s="235"/>
      <c r="H2664" s="237" t="s">
        <v>21</v>
      </c>
      <c r="I2664" s="239"/>
      <c r="J2664" s="235"/>
      <c r="K2664" s="235"/>
      <c r="L2664" s="240"/>
      <c r="M2664" s="241"/>
      <c r="N2664" s="242"/>
      <c r="O2664" s="242"/>
      <c r="P2664" s="242"/>
      <c r="Q2664" s="242"/>
      <c r="R2664" s="242"/>
      <c r="S2664" s="242"/>
      <c r="T2664" s="243"/>
      <c r="U2664" s="13"/>
      <c r="V2664" s="13"/>
      <c r="W2664" s="13"/>
      <c r="X2664" s="13"/>
      <c r="Y2664" s="13"/>
      <c r="Z2664" s="13"/>
      <c r="AA2664" s="13"/>
      <c r="AB2664" s="13"/>
      <c r="AC2664" s="13"/>
      <c r="AD2664" s="13"/>
      <c r="AE2664" s="13"/>
      <c r="AT2664" s="244" t="s">
        <v>161</v>
      </c>
      <c r="AU2664" s="244" t="s">
        <v>81</v>
      </c>
      <c r="AV2664" s="13" t="s">
        <v>77</v>
      </c>
      <c r="AW2664" s="13" t="s">
        <v>34</v>
      </c>
      <c r="AX2664" s="13" t="s">
        <v>73</v>
      </c>
      <c r="AY2664" s="244" t="s">
        <v>149</v>
      </c>
    </row>
    <row r="2665" s="14" customFormat="1">
      <c r="A2665" s="14"/>
      <c r="B2665" s="245"/>
      <c r="C2665" s="246"/>
      <c r="D2665" s="236" t="s">
        <v>161</v>
      </c>
      <c r="E2665" s="247" t="s">
        <v>21</v>
      </c>
      <c r="F2665" s="248" t="s">
        <v>2824</v>
      </c>
      <c r="G2665" s="246"/>
      <c r="H2665" s="249">
        <v>9.5039999999999996</v>
      </c>
      <c r="I2665" s="250"/>
      <c r="J2665" s="246"/>
      <c r="K2665" s="246"/>
      <c r="L2665" s="251"/>
      <c r="M2665" s="252"/>
      <c r="N2665" s="253"/>
      <c r="O2665" s="253"/>
      <c r="P2665" s="253"/>
      <c r="Q2665" s="253"/>
      <c r="R2665" s="253"/>
      <c r="S2665" s="253"/>
      <c r="T2665" s="254"/>
      <c r="U2665" s="14"/>
      <c r="V2665" s="14"/>
      <c r="W2665" s="14"/>
      <c r="X2665" s="14"/>
      <c r="Y2665" s="14"/>
      <c r="Z2665" s="14"/>
      <c r="AA2665" s="14"/>
      <c r="AB2665" s="14"/>
      <c r="AC2665" s="14"/>
      <c r="AD2665" s="14"/>
      <c r="AE2665" s="14"/>
      <c r="AT2665" s="255" t="s">
        <v>161</v>
      </c>
      <c r="AU2665" s="255" t="s">
        <v>81</v>
      </c>
      <c r="AV2665" s="14" t="s">
        <v>81</v>
      </c>
      <c r="AW2665" s="14" t="s">
        <v>34</v>
      </c>
      <c r="AX2665" s="14" t="s">
        <v>73</v>
      </c>
      <c r="AY2665" s="255" t="s">
        <v>149</v>
      </c>
    </row>
    <row r="2666" s="13" customFormat="1">
      <c r="A2666" s="13"/>
      <c r="B2666" s="234"/>
      <c r="C2666" s="235"/>
      <c r="D2666" s="236" t="s">
        <v>161</v>
      </c>
      <c r="E2666" s="237" t="s">
        <v>21</v>
      </c>
      <c r="F2666" s="238" t="s">
        <v>2218</v>
      </c>
      <c r="G2666" s="235"/>
      <c r="H2666" s="237" t="s">
        <v>21</v>
      </c>
      <c r="I2666" s="239"/>
      <c r="J2666" s="235"/>
      <c r="K2666" s="235"/>
      <c r="L2666" s="240"/>
      <c r="M2666" s="241"/>
      <c r="N2666" s="242"/>
      <c r="O2666" s="242"/>
      <c r="P2666" s="242"/>
      <c r="Q2666" s="242"/>
      <c r="R2666" s="242"/>
      <c r="S2666" s="242"/>
      <c r="T2666" s="243"/>
      <c r="U2666" s="13"/>
      <c r="V2666" s="13"/>
      <c r="W2666" s="13"/>
      <c r="X2666" s="13"/>
      <c r="Y2666" s="13"/>
      <c r="Z2666" s="13"/>
      <c r="AA2666" s="13"/>
      <c r="AB2666" s="13"/>
      <c r="AC2666" s="13"/>
      <c r="AD2666" s="13"/>
      <c r="AE2666" s="13"/>
      <c r="AT2666" s="244" t="s">
        <v>161</v>
      </c>
      <c r="AU2666" s="244" t="s">
        <v>81</v>
      </c>
      <c r="AV2666" s="13" t="s">
        <v>77</v>
      </c>
      <c r="AW2666" s="13" t="s">
        <v>34</v>
      </c>
      <c r="AX2666" s="13" t="s">
        <v>73</v>
      </c>
      <c r="AY2666" s="244" t="s">
        <v>149</v>
      </c>
    </row>
    <row r="2667" s="14" customFormat="1">
      <c r="A2667" s="14"/>
      <c r="B2667" s="245"/>
      <c r="C2667" s="246"/>
      <c r="D2667" s="236" t="s">
        <v>161</v>
      </c>
      <c r="E2667" s="247" t="s">
        <v>21</v>
      </c>
      <c r="F2667" s="248" t="s">
        <v>2825</v>
      </c>
      <c r="G2667" s="246"/>
      <c r="H2667" s="249">
        <v>9.0289999999999999</v>
      </c>
      <c r="I2667" s="250"/>
      <c r="J2667" s="246"/>
      <c r="K2667" s="246"/>
      <c r="L2667" s="251"/>
      <c r="M2667" s="252"/>
      <c r="N2667" s="253"/>
      <c r="O2667" s="253"/>
      <c r="P2667" s="253"/>
      <c r="Q2667" s="253"/>
      <c r="R2667" s="253"/>
      <c r="S2667" s="253"/>
      <c r="T2667" s="254"/>
      <c r="U2667" s="14"/>
      <c r="V2667" s="14"/>
      <c r="W2667" s="14"/>
      <c r="X2667" s="14"/>
      <c r="Y2667" s="14"/>
      <c r="Z2667" s="14"/>
      <c r="AA2667" s="14"/>
      <c r="AB2667" s="14"/>
      <c r="AC2667" s="14"/>
      <c r="AD2667" s="14"/>
      <c r="AE2667" s="14"/>
      <c r="AT2667" s="255" t="s">
        <v>161</v>
      </c>
      <c r="AU2667" s="255" t="s">
        <v>81</v>
      </c>
      <c r="AV2667" s="14" t="s">
        <v>81</v>
      </c>
      <c r="AW2667" s="14" t="s">
        <v>34</v>
      </c>
      <c r="AX2667" s="14" t="s">
        <v>73</v>
      </c>
      <c r="AY2667" s="255" t="s">
        <v>149</v>
      </c>
    </row>
    <row r="2668" s="13" customFormat="1">
      <c r="A2668" s="13"/>
      <c r="B2668" s="234"/>
      <c r="C2668" s="235"/>
      <c r="D2668" s="236" t="s">
        <v>161</v>
      </c>
      <c r="E2668" s="237" t="s">
        <v>21</v>
      </c>
      <c r="F2668" s="238" t="s">
        <v>2276</v>
      </c>
      <c r="G2668" s="235"/>
      <c r="H2668" s="237" t="s">
        <v>21</v>
      </c>
      <c r="I2668" s="239"/>
      <c r="J2668" s="235"/>
      <c r="K2668" s="235"/>
      <c r="L2668" s="240"/>
      <c r="M2668" s="241"/>
      <c r="N2668" s="242"/>
      <c r="O2668" s="242"/>
      <c r="P2668" s="242"/>
      <c r="Q2668" s="242"/>
      <c r="R2668" s="242"/>
      <c r="S2668" s="242"/>
      <c r="T2668" s="243"/>
      <c r="U2668" s="13"/>
      <c r="V2668" s="13"/>
      <c r="W2668" s="13"/>
      <c r="X2668" s="13"/>
      <c r="Y2668" s="13"/>
      <c r="Z2668" s="13"/>
      <c r="AA2668" s="13"/>
      <c r="AB2668" s="13"/>
      <c r="AC2668" s="13"/>
      <c r="AD2668" s="13"/>
      <c r="AE2668" s="13"/>
      <c r="AT2668" s="244" t="s">
        <v>161</v>
      </c>
      <c r="AU2668" s="244" t="s">
        <v>81</v>
      </c>
      <c r="AV2668" s="13" t="s">
        <v>77</v>
      </c>
      <c r="AW2668" s="13" t="s">
        <v>34</v>
      </c>
      <c r="AX2668" s="13" t="s">
        <v>73</v>
      </c>
      <c r="AY2668" s="244" t="s">
        <v>149</v>
      </c>
    </row>
    <row r="2669" s="13" customFormat="1">
      <c r="A2669" s="13"/>
      <c r="B2669" s="234"/>
      <c r="C2669" s="235"/>
      <c r="D2669" s="236" t="s">
        <v>161</v>
      </c>
      <c r="E2669" s="237" t="s">
        <v>21</v>
      </c>
      <c r="F2669" s="238" t="s">
        <v>2277</v>
      </c>
      <c r="G2669" s="235"/>
      <c r="H2669" s="237" t="s">
        <v>21</v>
      </c>
      <c r="I2669" s="239"/>
      <c r="J2669" s="235"/>
      <c r="K2669" s="235"/>
      <c r="L2669" s="240"/>
      <c r="M2669" s="241"/>
      <c r="N2669" s="242"/>
      <c r="O2669" s="242"/>
      <c r="P2669" s="242"/>
      <c r="Q2669" s="242"/>
      <c r="R2669" s="242"/>
      <c r="S2669" s="242"/>
      <c r="T2669" s="243"/>
      <c r="U2669" s="13"/>
      <c r="V2669" s="13"/>
      <c r="W2669" s="13"/>
      <c r="X2669" s="13"/>
      <c r="Y2669" s="13"/>
      <c r="Z2669" s="13"/>
      <c r="AA2669" s="13"/>
      <c r="AB2669" s="13"/>
      <c r="AC2669" s="13"/>
      <c r="AD2669" s="13"/>
      <c r="AE2669" s="13"/>
      <c r="AT2669" s="244" t="s">
        <v>161</v>
      </c>
      <c r="AU2669" s="244" t="s">
        <v>81</v>
      </c>
      <c r="AV2669" s="13" t="s">
        <v>77</v>
      </c>
      <c r="AW2669" s="13" t="s">
        <v>34</v>
      </c>
      <c r="AX2669" s="13" t="s">
        <v>73</v>
      </c>
      <c r="AY2669" s="244" t="s">
        <v>149</v>
      </c>
    </row>
    <row r="2670" s="14" customFormat="1">
      <c r="A2670" s="14"/>
      <c r="B2670" s="245"/>
      <c r="C2670" s="246"/>
      <c r="D2670" s="236" t="s">
        <v>161</v>
      </c>
      <c r="E2670" s="247" t="s">
        <v>21</v>
      </c>
      <c r="F2670" s="248" t="s">
        <v>2826</v>
      </c>
      <c r="G2670" s="246"/>
      <c r="H2670" s="249">
        <v>11.669000000000001</v>
      </c>
      <c r="I2670" s="250"/>
      <c r="J2670" s="246"/>
      <c r="K2670" s="246"/>
      <c r="L2670" s="251"/>
      <c r="M2670" s="252"/>
      <c r="N2670" s="253"/>
      <c r="O2670" s="253"/>
      <c r="P2670" s="253"/>
      <c r="Q2670" s="253"/>
      <c r="R2670" s="253"/>
      <c r="S2670" s="253"/>
      <c r="T2670" s="254"/>
      <c r="U2670" s="14"/>
      <c r="V2670" s="14"/>
      <c r="W2670" s="14"/>
      <c r="X2670" s="14"/>
      <c r="Y2670" s="14"/>
      <c r="Z2670" s="14"/>
      <c r="AA2670" s="14"/>
      <c r="AB2670" s="14"/>
      <c r="AC2670" s="14"/>
      <c r="AD2670" s="14"/>
      <c r="AE2670" s="14"/>
      <c r="AT2670" s="255" t="s">
        <v>161</v>
      </c>
      <c r="AU2670" s="255" t="s">
        <v>81</v>
      </c>
      <c r="AV2670" s="14" t="s">
        <v>81</v>
      </c>
      <c r="AW2670" s="14" t="s">
        <v>34</v>
      </c>
      <c r="AX2670" s="14" t="s">
        <v>73</v>
      </c>
      <c r="AY2670" s="255" t="s">
        <v>149</v>
      </c>
    </row>
    <row r="2671" s="13" customFormat="1">
      <c r="A2671" s="13"/>
      <c r="B2671" s="234"/>
      <c r="C2671" s="235"/>
      <c r="D2671" s="236" t="s">
        <v>161</v>
      </c>
      <c r="E2671" s="237" t="s">
        <v>21</v>
      </c>
      <c r="F2671" s="238" t="s">
        <v>2279</v>
      </c>
      <c r="G2671" s="235"/>
      <c r="H2671" s="237" t="s">
        <v>21</v>
      </c>
      <c r="I2671" s="239"/>
      <c r="J2671" s="235"/>
      <c r="K2671" s="235"/>
      <c r="L2671" s="240"/>
      <c r="M2671" s="241"/>
      <c r="N2671" s="242"/>
      <c r="O2671" s="242"/>
      <c r="P2671" s="242"/>
      <c r="Q2671" s="242"/>
      <c r="R2671" s="242"/>
      <c r="S2671" s="242"/>
      <c r="T2671" s="243"/>
      <c r="U2671" s="13"/>
      <c r="V2671" s="13"/>
      <c r="W2671" s="13"/>
      <c r="X2671" s="13"/>
      <c r="Y2671" s="13"/>
      <c r="Z2671" s="13"/>
      <c r="AA2671" s="13"/>
      <c r="AB2671" s="13"/>
      <c r="AC2671" s="13"/>
      <c r="AD2671" s="13"/>
      <c r="AE2671" s="13"/>
      <c r="AT2671" s="244" t="s">
        <v>161</v>
      </c>
      <c r="AU2671" s="244" t="s">
        <v>81</v>
      </c>
      <c r="AV2671" s="13" t="s">
        <v>77</v>
      </c>
      <c r="AW2671" s="13" t="s">
        <v>34</v>
      </c>
      <c r="AX2671" s="13" t="s">
        <v>73</v>
      </c>
      <c r="AY2671" s="244" t="s">
        <v>149</v>
      </c>
    </row>
    <row r="2672" s="14" customFormat="1">
      <c r="A2672" s="14"/>
      <c r="B2672" s="245"/>
      <c r="C2672" s="246"/>
      <c r="D2672" s="236" t="s">
        <v>161</v>
      </c>
      <c r="E2672" s="247" t="s">
        <v>21</v>
      </c>
      <c r="F2672" s="248" t="s">
        <v>2827</v>
      </c>
      <c r="G2672" s="246"/>
      <c r="H2672" s="249">
        <v>11.669000000000001</v>
      </c>
      <c r="I2672" s="250"/>
      <c r="J2672" s="246"/>
      <c r="K2672" s="246"/>
      <c r="L2672" s="251"/>
      <c r="M2672" s="252"/>
      <c r="N2672" s="253"/>
      <c r="O2672" s="253"/>
      <c r="P2672" s="253"/>
      <c r="Q2672" s="253"/>
      <c r="R2672" s="253"/>
      <c r="S2672" s="253"/>
      <c r="T2672" s="254"/>
      <c r="U2672" s="14"/>
      <c r="V2672" s="14"/>
      <c r="W2672" s="14"/>
      <c r="X2672" s="14"/>
      <c r="Y2672" s="14"/>
      <c r="Z2672" s="14"/>
      <c r="AA2672" s="14"/>
      <c r="AB2672" s="14"/>
      <c r="AC2672" s="14"/>
      <c r="AD2672" s="14"/>
      <c r="AE2672" s="14"/>
      <c r="AT2672" s="255" t="s">
        <v>161</v>
      </c>
      <c r="AU2672" s="255" t="s">
        <v>81</v>
      </c>
      <c r="AV2672" s="14" t="s">
        <v>81</v>
      </c>
      <c r="AW2672" s="14" t="s">
        <v>34</v>
      </c>
      <c r="AX2672" s="14" t="s">
        <v>73</v>
      </c>
      <c r="AY2672" s="255" t="s">
        <v>149</v>
      </c>
    </row>
    <row r="2673" s="15" customFormat="1">
      <c r="A2673" s="15"/>
      <c r="B2673" s="256"/>
      <c r="C2673" s="257"/>
      <c r="D2673" s="236" t="s">
        <v>161</v>
      </c>
      <c r="E2673" s="258" t="s">
        <v>21</v>
      </c>
      <c r="F2673" s="259" t="s">
        <v>164</v>
      </c>
      <c r="G2673" s="257"/>
      <c r="H2673" s="260">
        <v>146.52000000000001</v>
      </c>
      <c r="I2673" s="261"/>
      <c r="J2673" s="257"/>
      <c r="K2673" s="257"/>
      <c r="L2673" s="262"/>
      <c r="M2673" s="263"/>
      <c r="N2673" s="264"/>
      <c r="O2673" s="264"/>
      <c r="P2673" s="264"/>
      <c r="Q2673" s="264"/>
      <c r="R2673" s="264"/>
      <c r="S2673" s="264"/>
      <c r="T2673" s="265"/>
      <c r="U2673" s="15"/>
      <c r="V2673" s="15"/>
      <c r="W2673" s="15"/>
      <c r="X2673" s="15"/>
      <c r="Y2673" s="15"/>
      <c r="Z2673" s="15"/>
      <c r="AA2673" s="15"/>
      <c r="AB2673" s="15"/>
      <c r="AC2673" s="15"/>
      <c r="AD2673" s="15"/>
      <c r="AE2673" s="15"/>
      <c r="AT2673" s="266" t="s">
        <v>161</v>
      </c>
      <c r="AU2673" s="266" t="s">
        <v>81</v>
      </c>
      <c r="AV2673" s="15" t="s">
        <v>157</v>
      </c>
      <c r="AW2673" s="15" t="s">
        <v>34</v>
      </c>
      <c r="AX2673" s="15" t="s">
        <v>77</v>
      </c>
      <c r="AY2673" s="266" t="s">
        <v>149</v>
      </c>
    </row>
    <row r="2674" s="2" customFormat="1" ht="37.8" customHeight="1">
      <c r="A2674" s="41"/>
      <c r="B2674" s="42"/>
      <c r="C2674" s="216" t="s">
        <v>2833</v>
      </c>
      <c r="D2674" s="216" t="s">
        <v>152</v>
      </c>
      <c r="E2674" s="217" t="s">
        <v>2834</v>
      </c>
      <c r="F2674" s="218" t="s">
        <v>2835</v>
      </c>
      <c r="G2674" s="219" t="s">
        <v>155</v>
      </c>
      <c r="H2674" s="220">
        <v>14.949999999999999</v>
      </c>
      <c r="I2674" s="221"/>
      <c r="J2674" s="222">
        <f>ROUND(I2674*H2674,2)</f>
        <v>0</v>
      </c>
      <c r="K2674" s="218" t="s">
        <v>156</v>
      </c>
      <c r="L2674" s="47"/>
      <c r="M2674" s="223" t="s">
        <v>21</v>
      </c>
      <c r="N2674" s="224" t="s">
        <v>44</v>
      </c>
      <c r="O2674" s="87"/>
      <c r="P2674" s="225">
        <f>O2674*H2674</f>
        <v>0</v>
      </c>
      <c r="Q2674" s="225">
        <v>8.0000000000000007E-05</v>
      </c>
      <c r="R2674" s="225">
        <f>Q2674*H2674</f>
        <v>0.001196</v>
      </c>
      <c r="S2674" s="225">
        <v>0</v>
      </c>
      <c r="T2674" s="226">
        <f>S2674*H2674</f>
        <v>0</v>
      </c>
      <c r="U2674" s="41"/>
      <c r="V2674" s="41"/>
      <c r="W2674" s="41"/>
      <c r="X2674" s="41"/>
      <c r="Y2674" s="41"/>
      <c r="Z2674" s="41"/>
      <c r="AA2674" s="41"/>
      <c r="AB2674" s="41"/>
      <c r="AC2674" s="41"/>
      <c r="AD2674" s="41"/>
      <c r="AE2674" s="41"/>
      <c r="AR2674" s="227" t="s">
        <v>256</v>
      </c>
      <c r="AT2674" s="227" t="s">
        <v>152</v>
      </c>
      <c r="AU2674" s="227" t="s">
        <v>81</v>
      </c>
      <c r="AY2674" s="20" t="s">
        <v>149</v>
      </c>
      <c r="BE2674" s="228">
        <f>IF(N2674="základní",J2674,0)</f>
        <v>0</v>
      </c>
      <c r="BF2674" s="228">
        <f>IF(N2674="snížená",J2674,0)</f>
        <v>0</v>
      </c>
      <c r="BG2674" s="228">
        <f>IF(N2674="zákl. přenesená",J2674,0)</f>
        <v>0</v>
      </c>
      <c r="BH2674" s="228">
        <f>IF(N2674="sníž. přenesená",J2674,0)</f>
        <v>0</v>
      </c>
      <c r="BI2674" s="228">
        <f>IF(N2674="nulová",J2674,0)</f>
        <v>0</v>
      </c>
      <c r="BJ2674" s="20" t="s">
        <v>77</v>
      </c>
      <c r="BK2674" s="228">
        <f>ROUND(I2674*H2674,2)</f>
        <v>0</v>
      </c>
      <c r="BL2674" s="20" t="s">
        <v>256</v>
      </c>
      <c r="BM2674" s="227" t="s">
        <v>2836</v>
      </c>
    </row>
    <row r="2675" s="2" customFormat="1">
      <c r="A2675" s="41"/>
      <c r="B2675" s="42"/>
      <c r="C2675" s="43"/>
      <c r="D2675" s="229" t="s">
        <v>159</v>
      </c>
      <c r="E2675" s="43"/>
      <c r="F2675" s="230" t="s">
        <v>2837</v>
      </c>
      <c r="G2675" s="43"/>
      <c r="H2675" s="43"/>
      <c r="I2675" s="231"/>
      <c r="J2675" s="43"/>
      <c r="K2675" s="43"/>
      <c r="L2675" s="47"/>
      <c r="M2675" s="232"/>
      <c r="N2675" s="233"/>
      <c r="O2675" s="87"/>
      <c r="P2675" s="87"/>
      <c r="Q2675" s="87"/>
      <c r="R2675" s="87"/>
      <c r="S2675" s="87"/>
      <c r="T2675" s="88"/>
      <c r="U2675" s="41"/>
      <c r="V2675" s="41"/>
      <c r="W2675" s="41"/>
      <c r="X2675" s="41"/>
      <c r="Y2675" s="41"/>
      <c r="Z2675" s="41"/>
      <c r="AA2675" s="41"/>
      <c r="AB2675" s="41"/>
      <c r="AC2675" s="41"/>
      <c r="AD2675" s="41"/>
      <c r="AE2675" s="41"/>
      <c r="AT2675" s="20" t="s">
        <v>159</v>
      </c>
      <c r="AU2675" s="20" t="s">
        <v>81</v>
      </c>
    </row>
    <row r="2676" s="13" customFormat="1">
      <c r="A2676" s="13"/>
      <c r="B2676" s="234"/>
      <c r="C2676" s="235"/>
      <c r="D2676" s="236" t="s">
        <v>161</v>
      </c>
      <c r="E2676" s="237" t="s">
        <v>21</v>
      </c>
      <c r="F2676" s="238" t="s">
        <v>2838</v>
      </c>
      <c r="G2676" s="235"/>
      <c r="H2676" s="237" t="s">
        <v>21</v>
      </c>
      <c r="I2676" s="239"/>
      <c r="J2676" s="235"/>
      <c r="K2676" s="235"/>
      <c r="L2676" s="240"/>
      <c r="M2676" s="241"/>
      <c r="N2676" s="242"/>
      <c r="O2676" s="242"/>
      <c r="P2676" s="242"/>
      <c r="Q2676" s="242"/>
      <c r="R2676" s="242"/>
      <c r="S2676" s="242"/>
      <c r="T2676" s="243"/>
      <c r="U2676" s="13"/>
      <c r="V2676" s="13"/>
      <c r="W2676" s="13"/>
      <c r="X2676" s="13"/>
      <c r="Y2676" s="13"/>
      <c r="Z2676" s="13"/>
      <c r="AA2676" s="13"/>
      <c r="AB2676" s="13"/>
      <c r="AC2676" s="13"/>
      <c r="AD2676" s="13"/>
      <c r="AE2676" s="13"/>
      <c r="AT2676" s="244" t="s">
        <v>161</v>
      </c>
      <c r="AU2676" s="244" t="s">
        <v>81</v>
      </c>
      <c r="AV2676" s="13" t="s">
        <v>77</v>
      </c>
      <c r="AW2676" s="13" t="s">
        <v>34</v>
      </c>
      <c r="AX2676" s="13" t="s">
        <v>73</v>
      </c>
      <c r="AY2676" s="244" t="s">
        <v>149</v>
      </c>
    </row>
    <row r="2677" s="14" customFormat="1">
      <c r="A2677" s="14"/>
      <c r="B2677" s="245"/>
      <c r="C2677" s="246"/>
      <c r="D2677" s="236" t="s">
        <v>161</v>
      </c>
      <c r="E2677" s="247" t="s">
        <v>21</v>
      </c>
      <c r="F2677" s="248" t="s">
        <v>2839</v>
      </c>
      <c r="G2677" s="246"/>
      <c r="H2677" s="249">
        <v>3.4500000000000002</v>
      </c>
      <c r="I2677" s="250"/>
      <c r="J2677" s="246"/>
      <c r="K2677" s="246"/>
      <c r="L2677" s="251"/>
      <c r="M2677" s="252"/>
      <c r="N2677" s="253"/>
      <c r="O2677" s="253"/>
      <c r="P2677" s="253"/>
      <c r="Q2677" s="253"/>
      <c r="R2677" s="253"/>
      <c r="S2677" s="253"/>
      <c r="T2677" s="254"/>
      <c r="U2677" s="14"/>
      <c r="V2677" s="14"/>
      <c r="W2677" s="14"/>
      <c r="X2677" s="14"/>
      <c r="Y2677" s="14"/>
      <c r="Z2677" s="14"/>
      <c r="AA2677" s="14"/>
      <c r="AB2677" s="14"/>
      <c r="AC2677" s="14"/>
      <c r="AD2677" s="14"/>
      <c r="AE2677" s="14"/>
      <c r="AT2677" s="255" t="s">
        <v>161</v>
      </c>
      <c r="AU2677" s="255" t="s">
        <v>81</v>
      </c>
      <c r="AV2677" s="14" t="s">
        <v>81</v>
      </c>
      <c r="AW2677" s="14" t="s">
        <v>34</v>
      </c>
      <c r="AX2677" s="14" t="s">
        <v>73</v>
      </c>
      <c r="AY2677" s="255" t="s">
        <v>149</v>
      </c>
    </row>
    <row r="2678" s="13" customFormat="1">
      <c r="A2678" s="13"/>
      <c r="B2678" s="234"/>
      <c r="C2678" s="235"/>
      <c r="D2678" s="236" t="s">
        <v>161</v>
      </c>
      <c r="E2678" s="237" t="s">
        <v>21</v>
      </c>
      <c r="F2678" s="238" t="s">
        <v>1146</v>
      </c>
      <c r="G2678" s="235"/>
      <c r="H2678" s="237" t="s">
        <v>21</v>
      </c>
      <c r="I2678" s="239"/>
      <c r="J2678" s="235"/>
      <c r="K2678" s="235"/>
      <c r="L2678" s="240"/>
      <c r="M2678" s="241"/>
      <c r="N2678" s="242"/>
      <c r="O2678" s="242"/>
      <c r="P2678" s="242"/>
      <c r="Q2678" s="242"/>
      <c r="R2678" s="242"/>
      <c r="S2678" s="242"/>
      <c r="T2678" s="243"/>
      <c r="U2678" s="13"/>
      <c r="V2678" s="13"/>
      <c r="W2678" s="13"/>
      <c r="X2678" s="13"/>
      <c r="Y2678" s="13"/>
      <c r="Z2678" s="13"/>
      <c r="AA2678" s="13"/>
      <c r="AB2678" s="13"/>
      <c r="AC2678" s="13"/>
      <c r="AD2678" s="13"/>
      <c r="AE2678" s="13"/>
      <c r="AT2678" s="244" t="s">
        <v>161</v>
      </c>
      <c r="AU2678" s="244" t="s">
        <v>81</v>
      </c>
      <c r="AV2678" s="13" t="s">
        <v>77</v>
      </c>
      <c r="AW2678" s="13" t="s">
        <v>34</v>
      </c>
      <c r="AX2678" s="13" t="s">
        <v>73</v>
      </c>
      <c r="AY2678" s="244" t="s">
        <v>149</v>
      </c>
    </row>
    <row r="2679" s="14" customFormat="1">
      <c r="A2679" s="14"/>
      <c r="B2679" s="245"/>
      <c r="C2679" s="246"/>
      <c r="D2679" s="236" t="s">
        <v>161</v>
      </c>
      <c r="E2679" s="247" t="s">
        <v>21</v>
      </c>
      <c r="F2679" s="248" t="s">
        <v>2613</v>
      </c>
      <c r="G2679" s="246"/>
      <c r="H2679" s="249">
        <v>2</v>
      </c>
      <c r="I2679" s="250"/>
      <c r="J2679" s="246"/>
      <c r="K2679" s="246"/>
      <c r="L2679" s="251"/>
      <c r="M2679" s="252"/>
      <c r="N2679" s="253"/>
      <c r="O2679" s="253"/>
      <c r="P2679" s="253"/>
      <c r="Q2679" s="253"/>
      <c r="R2679" s="253"/>
      <c r="S2679" s="253"/>
      <c r="T2679" s="254"/>
      <c r="U2679" s="14"/>
      <c r="V2679" s="14"/>
      <c r="W2679" s="14"/>
      <c r="X2679" s="14"/>
      <c r="Y2679" s="14"/>
      <c r="Z2679" s="14"/>
      <c r="AA2679" s="14"/>
      <c r="AB2679" s="14"/>
      <c r="AC2679" s="14"/>
      <c r="AD2679" s="14"/>
      <c r="AE2679" s="14"/>
      <c r="AT2679" s="255" t="s">
        <v>161</v>
      </c>
      <c r="AU2679" s="255" t="s">
        <v>81</v>
      </c>
      <c r="AV2679" s="14" t="s">
        <v>81</v>
      </c>
      <c r="AW2679" s="14" t="s">
        <v>34</v>
      </c>
      <c r="AX2679" s="14" t="s">
        <v>73</v>
      </c>
      <c r="AY2679" s="255" t="s">
        <v>149</v>
      </c>
    </row>
    <row r="2680" s="13" customFormat="1">
      <c r="A2680" s="13"/>
      <c r="B2680" s="234"/>
      <c r="C2680" s="235"/>
      <c r="D2680" s="236" t="s">
        <v>161</v>
      </c>
      <c r="E2680" s="237" t="s">
        <v>21</v>
      </c>
      <c r="F2680" s="238" t="s">
        <v>2840</v>
      </c>
      <c r="G2680" s="235"/>
      <c r="H2680" s="237" t="s">
        <v>21</v>
      </c>
      <c r="I2680" s="239"/>
      <c r="J2680" s="235"/>
      <c r="K2680" s="235"/>
      <c r="L2680" s="240"/>
      <c r="M2680" s="241"/>
      <c r="N2680" s="242"/>
      <c r="O2680" s="242"/>
      <c r="P2680" s="242"/>
      <c r="Q2680" s="242"/>
      <c r="R2680" s="242"/>
      <c r="S2680" s="242"/>
      <c r="T2680" s="243"/>
      <c r="U2680" s="13"/>
      <c r="V2680" s="13"/>
      <c r="W2680" s="13"/>
      <c r="X2680" s="13"/>
      <c r="Y2680" s="13"/>
      <c r="Z2680" s="13"/>
      <c r="AA2680" s="13"/>
      <c r="AB2680" s="13"/>
      <c r="AC2680" s="13"/>
      <c r="AD2680" s="13"/>
      <c r="AE2680" s="13"/>
      <c r="AT2680" s="244" t="s">
        <v>161</v>
      </c>
      <c r="AU2680" s="244" t="s">
        <v>81</v>
      </c>
      <c r="AV2680" s="13" t="s">
        <v>77</v>
      </c>
      <c r="AW2680" s="13" t="s">
        <v>34</v>
      </c>
      <c r="AX2680" s="13" t="s">
        <v>73</v>
      </c>
      <c r="AY2680" s="244" t="s">
        <v>149</v>
      </c>
    </row>
    <row r="2681" s="14" customFormat="1">
      <c r="A2681" s="14"/>
      <c r="B2681" s="245"/>
      <c r="C2681" s="246"/>
      <c r="D2681" s="236" t="s">
        <v>161</v>
      </c>
      <c r="E2681" s="247" t="s">
        <v>21</v>
      </c>
      <c r="F2681" s="248" t="s">
        <v>2841</v>
      </c>
      <c r="G2681" s="246"/>
      <c r="H2681" s="249">
        <v>9.5</v>
      </c>
      <c r="I2681" s="250"/>
      <c r="J2681" s="246"/>
      <c r="K2681" s="246"/>
      <c r="L2681" s="251"/>
      <c r="M2681" s="252"/>
      <c r="N2681" s="253"/>
      <c r="O2681" s="253"/>
      <c r="P2681" s="253"/>
      <c r="Q2681" s="253"/>
      <c r="R2681" s="253"/>
      <c r="S2681" s="253"/>
      <c r="T2681" s="254"/>
      <c r="U2681" s="14"/>
      <c r="V2681" s="14"/>
      <c r="W2681" s="14"/>
      <c r="X2681" s="14"/>
      <c r="Y2681" s="14"/>
      <c r="Z2681" s="14"/>
      <c r="AA2681" s="14"/>
      <c r="AB2681" s="14"/>
      <c r="AC2681" s="14"/>
      <c r="AD2681" s="14"/>
      <c r="AE2681" s="14"/>
      <c r="AT2681" s="255" t="s">
        <v>161</v>
      </c>
      <c r="AU2681" s="255" t="s">
        <v>81</v>
      </c>
      <c r="AV2681" s="14" t="s">
        <v>81</v>
      </c>
      <c r="AW2681" s="14" t="s">
        <v>34</v>
      </c>
      <c r="AX2681" s="14" t="s">
        <v>73</v>
      </c>
      <c r="AY2681" s="255" t="s">
        <v>149</v>
      </c>
    </row>
    <row r="2682" s="16" customFormat="1">
      <c r="A2682" s="16"/>
      <c r="B2682" s="267"/>
      <c r="C2682" s="268"/>
      <c r="D2682" s="236" t="s">
        <v>161</v>
      </c>
      <c r="E2682" s="269" t="s">
        <v>462</v>
      </c>
      <c r="F2682" s="270" t="s">
        <v>192</v>
      </c>
      <c r="G2682" s="268"/>
      <c r="H2682" s="271">
        <v>14.949999999999999</v>
      </c>
      <c r="I2682" s="272"/>
      <c r="J2682" s="268"/>
      <c r="K2682" s="268"/>
      <c r="L2682" s="273"/>
      <c r="M2682" s="274"/>
      <c r="N2682" s="275"/>
      <c r="O2682" s="275"/>
      <c r="P2682" s="275"/>
      <c r="Q2682" s="275"/>
      <c r="R2682" s="275"/>
      <c r="S2682" s="275"/>
      <c r="T2682" s="276"/>
      <c r="U2682" s="16"/>
      <c r="V2682" s="16"/>
      <c r="W2682" s="16"/>
      <c r="X2682" s="16"/>
      <c r="Y2682" s="16"/>
      <c r="Z2682" s="16"/>
      <c r="AA2682" s="16"/>
      <c r="AB2682" s="16"/>
      <c r="AC2682" s="16"/>
      <c r="AD2682" s="16"/>
      <c r="AE2682" s="16"/>
      <c r="AT2682" s="277" t="s">
        <v>161</v>
      </c>
      <c r="AU2682" s="277" t="s">
        <v>81</v>
      </c>
      <c r="AV2682" s="16" t="s">
        <v>150</v>
      </c>
      <c r="AW2682" s="16" t="s">
        <v>34</v>
      </c>
      <c r="AX2682" s="16" t="s">
        <v>73</v>
      </c>
      <c r="AY2682" s="277" t="s">
        <v>149</v>
      </c>
    </row>
    <row r="2683" s="15" customFormat="1">
      <c r="A2683" s="15"/>
      <c r="B2683" s="256"/>
      <c r="C2683" s="257"/>
      <c r="D2683" s="236" t="s">
        <v>161</v>
      </c>
      <c r="E2683" s="258" t="s">
        <v>21</v>
      </c>
      <c r="F2683" s="259" t="s">
        <v>164</v>
      </c>
      <c r="G2683" s="257"/>
      <c r="H2683" s="260">
        <v>14.949999999999999</v>
      </c>
      <c r="I2683" s="261"/>
      <c r="J2683" s="257"/>
      <c r="K2683" s="257"/>
      <c r="L2683" s="262"/>
      <c r="M2683" s="263"/>
      <c r="N2683" s="264"/>
      <c r="O2683" s="264"/>
      <c r="P2683" s="264"/>
      <c r="Q2683" s="264"/>
      <c r="R2683" s="264"/>
      <c r="S2683" s="264"/>
      <c r="T2683" s="265"/>
      <c r="U2683" s="15"/>
      <c r="V2683" s="15"/>
      <c r="W2683" s="15"/>
      <c r="X2683" s="15"/>
      <c r="Y2683" s="15"/>
      <c r="Z2683" s="15"/>
      <c r="AA2683" s="15"/>
      <c r="AB2683" s="15"/>
      <c r="AC2683" s="15"/>
      <c r="AD2683" s="15"/>
      <c r="AE2683" s="15"/>
      <c r="AT2683" s="266" t="s">
        <v>161</v>
      </c>
      <c r="AU2683" s="266" t="s">
        <v>81</v>
      </c>
      <c r="AV2683" s="15" t="s">
        <v>157</v>
      </c>
      <c r="AW2683" s="15" t="s">
        <v>34</v>
      </c>
      <c r="AX2683" s="15" t="s">
        <v>77</v>
      </c>
      <c r="AY2683" s="266" t="s">
        <v>149</v>
      </c>
    </row>
    <row r="2684" s="2" customFormat="1" ht="24.15" customHeight="1">
      <c r="A2684" s="41"/>
      <c r="B2684" s="42"/>
      <c r="C2684" s="216" t="s">
        <v>2842</v>
      </c>
      <c r="D2684" s="216" t="s">
        <v>152</v>
      </c>
      <c r="E2684" s="217" t="s">
        <v>2843</v>
      </c>
      <c r="F2684" s="218" t="s">
        <v>2844</v>
      </c>
      <c r="G2684" s="219" t="s">
        <v>155</v>
      </c>
      <c r="H2684" s="220">
        <v>14.949999999999999</v>
      </c>
      <c r="I2684" s="221"/>
      <c r="J2684" s="222">
        <f>ROUND(I2684*H2684,2)</f>
        <v>0</v>
      </c>
      <c r="K2684" s="218" t="s">
        <v>156</v>
      </c>
      <c r="L2684" s="47"/>
      <c r="M2684" s="223" t="s">
        <v>21</v>
      </c>
      <c r="N2684" s="224" t="s">
        <v>44</v>
      </c>
      <c r="O2684" s="87"/>
      <c r="P2684" s="225">
        <f>O2684*H2684</f>
        <v>0</v>
      </c>
      <c r="Q2684" s="225">
        <v>0</v>
      </c>
      <c r="R2684" s="225">
        <f>Q2684*H2684</f>
        <v>0</v>
      </c>
      <c r="S2684" s="225">
        <v>0</v>
      </c>
      <c r="T2684" s="226">
        <f>S2684*H2684</f>
        <v>0</v>
      </c>
      <c r="U2684" s="41"/>
      <c r="V2684" s="41"/>
      <c r="W2684" s="41"/>
      <c r="X2684" s="41"/>
      <c r="Y2684" s="41"/>
      <c r="Z2684" s="41"/>
      <c r="AA2684" s="41"/>
      <c r="AB2684" s="41"/>
      <c r="AC2684" s="41"/>
      <c r="AD2684" s="41"/>
      <c r="AE2684" s="41"/>
      <c r="AR2684" s="227" t="s">
        <v>256</v>
      </c>
      <c r="AT2684" s="227" t="s">
        <v>152</v>
      </c>
      <c r="AU2684" s="227" t="s">
        <v>81</v>
      </c>
      <c r="AY2684" s="20" t="s">
        <v>149</v>
      </c>
      <c r="BE2684" s="228">
        <f>IF(N2684="základní",J2684,0)</f>
        <v>0</v>
      </c>
      <c r="BF2684" s="228">
        <f>IF(N2684="snížená",J2684,0)</f>
        <v>0</v>
      </c>
      <c r="BG2684" s="228">
        <f>IF(N2684="zákl. přenesená",J2684,0)</f>
        <v>0</v>
      </c>
      <c r="BH2684" s="228">
        <f>IF(N2684="sníž. přenesená",J2684,0)</f>
        <v>0</v>
      </c>
      <c r="BI2684" s="228">
        <f>IF(N2684="nulová",J2684,0)</f>
        <v>0</v>
      </c>
      <c r="BJ2684" s="20" t="s">
        <v>77</v>
      </c>
      <c r="BK2684" s="228">
        <f>ROUND(I2684*H2684,2)</f>
        <v>0</v>
      </c>
      <c r="BL2684" s="20" t="s">
        <v>256</v>
      </c>
      <c r="BM2684" s="227" t="s">
        <v>2845</v>
      </c>
    </row>
    <row r="2685" s="2" customFormat="1">
      <c r="A2685" s="41"/>
      <c r="B2685" s="42"/>
      <c r="C2685" s="43"/>
      <c r="D2685" s="229" t="s">
        <v>159</v>
      </c>
      <c r="E2685" s="43"/>
      <c r="F2685" s="230" t="s">
        <v>2846</v>
      </c>
      <c r="G2685" s="43"/>
      <c r="H2685" s="43"/>
      <c r="I2685" s="231"/>
      <c r="J2685" s="43"/>
      <c r="K2685" s="43"/>
      <c r="L2685" s="47"/>
      <c r="M2685" s="232"/>
      <c r="N2685" s="233"/>
      <c r="O2685" s="87"/>
      <c r="P2685" s="87"/>
      <c r="Q2685" s="87"/>
      <c r="R2685" s="87"/>
      <c r="S2685" s="87"/>
      <c r="T2685" s="88"/>
      <c r="U2685" s="41"/>
      <c r="V2685" s="41"/>
      <c r="W2685" s="41"/>
      <c r="X2685" s="41"/>
      <c r="Y2685" s="41"/>
      <c r="Z2685" s="41"/>
      <c r="AA2685" s="41"/>
      <c r="AB2685" s="41"/>
      <c r="AC2685" s="41"/>
      <c r="AD2685" s="41"/>
      <c r="AE2685" s="41"/>
      <c r="AT2685" s="20" t="s">
        <v>159</v>
      </c>
      <c r="AU2685" s="20" t="s">
        <v>81</v>
      </c>
    </row>
    <row r="2686" s="14" customFormat="1">
      <c r="A2686" s="14"/>
      <c r="B2686" s="245"/>
      <c r="C2686" s="246"/>
      <c r="D2686" s="236" t="s">
        <v>161</v>
      </c>
      <c r="E2686" s="247" t="s">
        <v>21</v>
      </c>
      <c r="F2686" s="248" t="s">
        <v>462</v>
      </c>
      <c r="G2686" s="246"/>
      <c r="H2686" s="249">
        <v>14.949999999999999</v>
      </c>
      <c r="I2686" s="250"/>
      <c r="J2686" s="246"/>
      <c r="K2686" s="246"/>
      <c r="L2686" s="251"/>
      <c r="M2686" s="252"/>
      <c r="N2686" s="253"/>
      <c r="O2686" s="253"/>
      <c r="P2686" s="253"/>
      <c r="Q2686" s="253"/>
      <c r="R2686" s="253"/>
      <c r="S2686" s="253"/>
      <c r="T2686" s="254"/>
      <c r="U2686" s="14"/>
      <c r="V2686" s="14"/>
      <c r="W2686" s="14"/>
      <c r="X2686" s="14"/>
      <c r="Y2686" s="14"/>
      <c r="Z2686" s="14"/>
      <c r="AA2686" s="14"/>
      <c r="AB2686" s="14"/>
      <c r="AC2686" s="14"/>
      <c r="AD2686" s="14"/>
      <c r="AE2686" s="14"/>
      <c r="AT2686" s="255" t="s">
        <v>161</v>
      </c>
      <c r="AU2686" s="255" t="s">
        <v>81</v>
      </c>
      <c r="AV2686" s="14" t="s">
        <v>81</v>
      </c>
      <c r="AW2686" s="14" t="s">
        <v>34</v>
      </c>
      <c r="AX2686" s="14" t="s">
        <v>77</v>
      </c>
      <c r="AY2686" s="255" t="s">
        <v>149</v>
      </c>
    </row>
    <row r="2687" s="2" customFormat="1" ht="24.15" customHeight="1">
      <c r="A2687" s="41"/>
      <c r="B2687" s="42"/>
      <c r="C2687" s="216" t="s">
        <v>2847</v>
      </c>
      <c r="D2687" s="216" t="s">
        <v>152</v>
      </c>
      <c r="E2687" s="217" t="s">
        <v>2848</v>
      </c>
      <c r="F2687" s="218" t="s">
        <v>2849</v>
      </c>
      <c r="G2687" s="219" t="s">
        <v>155</v>
      </c>
      <c r="H2687" s="220">
        <v>14.949999999999999</v>
      </c>
      <c r="I2687" s="221"/>
      <c r="J2687" s="222">
        <f>ROUND(I2687*H2687,2)</f>
        <v>0</v>
      </c>
      <c r="K2687" s="218" t="s">
        <v>156</v>
      </c>
      <c r="L2687" s="47"/>
      <c r="M2687" s="223" t="s">
        <v>21</v>
      </c>
      <c r="N2687" s="224" t="s">
        <v>44</v>
      </c>
      <c r="O2687" s="87"/>
      <c r="P2687" s="225">
        <f>O2687*H2687</f>
        <v>0</v>
      </c>
      <c r="Q2687" s="225">
        <v>0.00017000000000000001</v>
      </c>
      <c r="R2687" s="225">
        <f>Q2687*H2687</f>
        <v>0.0025414999999999999</v>
      </c>
      <c r="S2687" s="225">
        <v>0</v>
      </c>
      <c r="T2687" s="226">
        <f>S2687*H2687</f>
        <v>0</v>
      </c>
      <c r="U2687" s="41"/>
      <c r="V2687" s="41"/>
      <c r="W2687" s="41"/>
      <c r="X2687" s="41"/>
      <c r="Y2687" s="41"/>
      <c r="Z2687" s="41"/>
      <c r="AA2687" s="41"/>
      <c r="AB2687" s="41"/>
      <c r="AC2687" s="41"/>
      <c r="AD2687" s="41"/>
      <c r="AE2687" s="41"/>
      <c r="AR2687" s="227" t="s">
        <v>256</v>
      </c>
      <c r="AT2687" s="227" t="s">
        <v>152</v>
      </c>
      <c r="AU2687" s="227" t="s">
        <v>81</v>
      </c>
      <c r="AY2687" s="20" t="s">
        <v>149</v>
      </c>
      <c r="BE2687" s="228">
        <f>IF(N2687="základní",J2687,0)</f>
        <v>0</v>
      </c>
      <c r="BF2687" s="228">
        <f>IF(N2687="snížená",J2687,0)</f>
        <v>0</v>
      </c>
      <c r="BG2687" s="228">
        <f>IF(N2687="zákl. přenesená",J2687,0)</f>
        <v>0</v>
      </c>
      <c r="BH2687" s="228">
        <f>IF(N2687="sníž. přenesená",J2687,0)</f>
        <v>0</v>
      </c>
      <c r="BI2687" s="228">
        <f>IF(N2687="nulová",J2687,0)</f>
        <v>0</v>
      </c>
      <c r="BJ2687" s="20" t="s">
        <v>77</v>
      </c>
      <c r="BK2687" s="228">
        <f>ROUND(I2687*H2687,2)</f>
        <v>0</v>
      </c>
      <c r="BL2687" s="20" t="s">
        <v>256</v>
      </c>
      <c r="BM2687" s="227" t="s">
        <v>2850</v>
      </c>
    </row>
    <row r="2688" s="2" customFormat="1">
      <c r="A2688" s="41"/>
      <c r="B2688" s="42"/>
      <c r="C2688" s="43"/>
      <c r="D2688" s="229" t="s">
        <v>159</v>
      </c>
      <c r="E2688" s="43"/>
      <c r="F2688" s="230" t="s">
        <v>2851</v>
      </c>
      <c r="G2688" s="43"/>
      <c r="H2688" s="43"/>
      <c r="I2688" s="231"/>
      <c r="J2688" s="43"/>
      <c r="K2688" s="43"/>
      <c r="L2688" s="47"/>
      <c r="M2688" s="232"/>
      <c r="N2688" s="233"/>
      <c r="O2688" s="87"/>
      <c r="P2688" s="87"/>
      <c r="Q2688" s="87"/>
      <c r="R2688" s="87"/>
      <c r="S2688" s="87"/>
      <c r="T2688" s="88"/>
      <c r="U2688" s="41"/>
      <c r="V2688" s="41"/>
      <c r="W2688" s="41"/>
      <c r="X2688" s="41"/>
      <c r="Y2688" s="41"/>
      <c r="Z2688" s="41"/>
      <c r="AA2688" s="41"/>
      <c r="AB2688" s="41"/>
      <c r="AC2688" s="41"/>
      <c r="AD2688" s="41"/>
      <c r="AE2688" s="41"/>
      <c r="AT2688" s="20" t="s">
        <v>159</v>
      </c>
      <c r="AU2688" s="20" t="s">
        <v>81</v>
      </c>
    </row>
    <row r="2689" s="14" customFormat="1">
      <c r="A2689" s="14"/>
      <c r="B2689" s="245"/>
      <c r="C2689" s="246"/>
      <c r="D2689" s="236" t="s">
        <v>161</v>
      </c>
      <c r="E2689" s="247" t="s">
        <v>21</v>
      </c>
      <c r="F2689" s="248" t="s">
        <v>462</v>
      </c>
      <c r="G2689" s="246"/>
      <c r="H2689" s="249">
        <v>14.949999999999999</v>
      </c>
      <c r="I2689" s="250"/>
      <c r="J2689" s="246"/>
      <c r="K2689" s="246"/>
      <c r="L2689" s="251"/>
      <c r="M2689" s="252"/>
      <c r="N2689" s="253"/>
      <c r="O2689" s="253"/>
      <c r="P2689" s="253"/>
      <c r="Q2689" s="253"/>
      <c r="R2689" s="253"/>
      <c r="S2689" s="253"/>
      <c r="T2689" s="254"/>
      <c r="U2689" s="14"/>
      <c r="V2689" s="14"/>
      <c r="W2689" s="14"/>
      <c r="X2689" s="14"/>
      <c r="Y2689" s="14"/>
      <c r="Z2689" s="14"/>
      <c r="AA2689" s="14"/>
      <c r="AB2689" s="14"/>
      <c r="AC2689" s="14"/>
      <c r="AD2689" s="14"/>
      <c r="AE2689" s="14"/>
      <c r="AT2689" s="255" t="s">
        <v>161</v>
      </c>
      <c r="AU2689" s="255" t="s">
        <v>81</v>
      </c>
      <c r="AV2689" s="14" t="s">
        <v>81</v>
      </c>
      <c r="AW2689" s="14" t="s">
        <v>34</v>
      </c>
      <c r="AX2689" s="14" t="s">
        <v>77</v>
      </c>
      <c r="AY2689" s="255" t="s">
        <v>149</v>
      </c>
    </row>
    <row r="2690" s="2" customFormat="1" ht="24.15" customHeight="1">
      <c r="A2690" s="41"/>
      <c r="B2690" s="42"/>
      <c r="C2690" s="216" t="s">
        <v>2852</v>
      </c>
      <c r="D2690" s="216" t="s">
        <v>152</v>
      </c>
      <c r="E2690" s="217" t="s">
        <v>2853</v>
      </c>
      <c r="F2690" s="218" t="s">
        <v>2854</v>
      </c>
      <c r="G2690" s="219" t="s">
        <v>155</v>
      </c>
      <c r="H2690" s="220">
        <v>14.949999999999999</v>
      </c>
      <c r="I2690" s="221"/>
      <c r="J2690" s="222">
        <f>ROUND(I2690*H2690,2)</f>
        <v>0</v>
      </c>
      <c r="K2690" s="218" t="s">
        <v>156</v>
      </c>
      <c r="L2690" s="47"/>
      <c r="M2690" s="223" t="s">
        <v>21</v>
      </c>
      <c r="N2690" s="224" t="s">
        <v>44</v>
      </c>
      <c r="O2690" s="87"/>
      <c r="P2690" s="225">
        <f>O2690*H2690</f>
        <v>0</v>
      </c>
      <c r="Q2690" s="225">
        <v>0.00012</v>
      </c>
      <c r="R2690" s="225">
        <f>Q2690*H2690</f>
        <v>0.001794</v>
      </c>
      <c r="S2690" s="225">
        <v>0</v>
      </c>
      <c r="T2690" s="226">
        <f>S2690*H2690</f>
        <v>0</v>
      </c>
      <c r="U2690" s="41"/>
      <c r="V2690" s="41"/>
      <c r="W2690" s="41"/>
      <c r="X2690" s="41"/>
      <c r="Y2690" s="41"/>
      <c r="Z2690" s="41"/>
      <c r="AA2690" s="41"/>
      <c r="AB2690" s="41"/>
      <c r="AC2690" s="41"/>
      <c r="AD2690" s="41"/>
      <c r="AE2690" s="41"/>
      <c r="AR2690" s="227" t="s">
        <v>256</v>
      </c>
      <c r="AT2690" s="227" t="s">
        <v>152</v>
      </c>
      <c r="AU2690" s="227" t="s">
        <v>81</v>
      </c>
      <c r="AY2690" s="20" t="s">
        <v>149</v>
      </c>
      <c r="BE2690" s="228">
        <f>IF(N2690="základní",J2690,0)</f>
        <v>0</v>
      </c>
      <c r="BF2690" s="228">
        <f>IF(N2690="snížená",J2690,0)</f>
        <v>0</v>
      </c>
      <c r="BG2690" s="228">
        <f>IF(N2690="zákl. přenesená",J2690,0)</f>
        <v>0</v>
      </c>
      <c r="BH2690" s="228">
        <f>IF(N2690="sníž. přenesená",J2690,0)</f>
        <v>0</v>
      </c>
      <c r="BI2690" s="228">
        <f>IF(N2690="nulová",J2690,0)</f>
        <v>0</v>
      </c>
      <c r="BJ2690" s="20" t="s">
        <v>77</v>
      </c>
      <c r="BK2690" s="228">
        <f>ROUND(I2690*H2690,2)</f>
        <v>0</v>
      </c>
      <c r="BL2690" s="20" t="s">
        <v>256</v>
      </c>
      <c r="BM2690" s="227" t="s">
        <v>2855</v>
      </c>
    </row>
    <row r="2691" s="2" customFormat="1">
      <c r="A2691" s="41"/>
      <c r="B2691" s="42"/>
      <c r="C2691" s="43"/>
      <c r="D2691" s="229" t="s">
        <v>159</v>
      </c>
      <c r="E2691" s="43"/>
      <c r="F2691" s="230" t="s">
        <v>2856</v>
      </c>
      <c r="G2691" s="43"/>
      <c r="H2691" s="43"/>
      <c r="I2691" s="231"/>
      <c r="J2691" s="43"/>
      <c r="K2691" s="43"/>
      <c r="L2691" s="47"/>
      <c r="M2691" s="232"/>
      <c r="N2691" s="233"/>
      <c r="O2691" s="87"/>
      <c r="P2691" s="87"/>
      <c r="Q2691" s="87"/>
      <c r="R2691" s="87"/>
      <c r="S2691" s="87"/>
      <c r="T2691" s="88"/>
      <c r="U2691" s="41"/>
      <c r="V2691" s="41"/>
      <c r="W2691" s="41"/>
      <c r="X2691" s="41"/>
      <c r="Y2691" s="41"/>
      <c r="Z2691" s="41"/>
      <c r="AA2691" s="41"/>
      <c r="AB2691" s="41"/>
      <c r="AC2691" s="41"/>
      <c r="AD2691" s="41"/>
      <c r="AE2691" s="41"/>
      <c r="AT2691" s="20" t="s">
        <v>159</v>
      </c>
      <c r="AU2691" s="20" t="s">
        <v>81</v>
      </c>
    </row>
    <row r="2692" s="14" customFormat="1">
      <c r="A2692" s="14"/>
      <c r="B2692" s="245"/>
      <c r="C2692" s="246"/>
      <c r="D2692" s="236" t="s">
        <v>161</v>
      </c>
      <c r="E2692" s="247" t="s">
        <v>21</v>
      </c>
      <c r="F2692" s="248" t="s">
        <v>462</v>
      </c>
      <c r="G2692" s="246"/>
      <c r="H2692" s="249">
        <v>14.949999999999999</v>
      </c>
      <c r="I2692" s="250"/>
      <c r="J2692" s="246"/>
      <c r="K2692" s="246"/>
      <c r="L2692" s="251"/>
      <c r="M2692" s="252"/>
      <c r="N2692" s="253"/>
      <c r="O2692" s="253"/>
      <c r="P2692" s="253"/>
      <c r="Q2692" s="253"/>
      <c r="R2692" s="253"/>
      <c r="S2692" s="253"/>
      <c r="T2692" s="254"/>
      <c r="U2692" s="14"/>
      <c r="V2692" s="14"/>
      <c r="W2692" s="14"/>
      <c r="X2692" s="14"/>
      <c r="Y2692" s="14"/>
      <c r="Z2692" s="14"/>
      <c r="AA2692" s="14"/>
      <c r="AB2692" s="14"/>
      <c r="AC2692" s="14"/>
      <c r="AD2692" s="14"/>
      <c r="AE2692" s="14"/>
      <c r="AT2692" s="255" t="s">
        <v>161</v>
      </c>
      <c r="AU2692" s="255" t="s">
        <v>81</v>
      </c>
      <c r="AV2692" s="14" t="s">
        <v>81</v>
      </c>
      <c r="AW2692" s="14" t="s">
        <v>34</v>
      </c>
      <c r="AX2692" s="14" t="s">
        <v>77</v>
      </c>
      <c r="AY2692" s="255" t="s">
        <v>149</v>
      </c>
    </row>
    <row r="2693" s="2" customFormat="1" ht="24.15" customHeight="1">
      <c r="A2693" s="41"/>
      <c r="B2693" s="42"/>
      <c r="C2693" s="216" t="s">
        <v>2857</v>
      </c>
      <c r="D2693" s="216" t="s">
        <v>152</v>
      </c>
      <c r="E2693" s="217" t="s">
        <v>2858</v>
      </c>
      <c r="F2693" s="218" t="s">
        <v>2859</v>
      </c>
      <c r="G2693" s="219" t="s">
        <v>155</v>
      </c>
      <c r="H2693" s="220">
        <v>1444.1949999999999</v>
      </c>
      <c r="I2693" s="221"/>
      <c r="J2693" s="222">
        <f>ROUND(I2693*H2693,2)</f>
        <v>0</v>
      </c>
      <c r="K2693" s="218" t="s">
        <v>156</v>
      </c>
      <c r="L2693" s="47"/>
      <c r="M2693" s="223" t="s">
        <v>21</v>
      </c>
      <c r="N2693" s="224" t="s">
        <v>44</v>
      </c>
      <c r="O2693" s="87"/>
      <c r="P2693" s="225">
        <f>O2693*H2693</f>
        <v>0</v>
      </c>
      <c r="Q2693" s="225">
        <v>0</v>
      </c>
      <c r="R2693" s="225">
        <f>Q2693*H2693</f>
        <v>0</v>
      </c>
      <c r="S2693" s="225">
        <v>0</v>
      </c>
      <c r="T2693" s="226">
        <f>S2693*H2693</f>
        <v>0</v>
      </c>
      <c r="U2693" s="41"/>
      <c r="V2693" s="41"/>
      <c r="W2693" s="41"/>
      <c r="X2693" s="41"/>
      <c r="Y2693" s="41"/>
      <c r="Z2693" s="41"/>
      <c r="AA2693" s="41"/>
      <c r="AB2693" s="41"/>
      <c r="AC2693" s="41"/>
      <c r="AD2693" s="41"/>
      <c r="AE2693" s="41"/>
      <c r="AR2693" s="227" t="s">
        <v>256</v>
      </c>
      <c r="AT2693" s="227" t="s">
        <v>152</v>
      </c>
      <c r="AU2693" s="227" t="s">
        <v>81</v>
      </c>
      <c r="AY2693" s="20" t="s">
        <v>149</v>
      </c>
      <c r="BE2693" s="228">
        <f>IF(N2693="základní",J2693,0)</f>
        <v>0</v>
      </c>
      <c r="BF2693" s="228">
        <f>IF(N2693="snížená",J2693,0)</f>
        <v>0</v>
      </c>
      <c r="BG2693" s="228">
        <f>IF(N2693="zákl. přenesená",J2693,0)</f>
        <v>0</v>
      </c>
      <c r="BH2693" s="228">
        <f>IF(N2693="sníž. přenesená",J2693,0)</f>
        <v>0</v>
      </c>
      <c r="BI2693" s="228">
        <f>IF(N2693="nulová",J2693,0)</f>
        <v>0</v>
      </c>
      <c r="BJ2693" s="20" t="s">
        <v>77</v>
      </c>
      <c r="BK2693" s="228">
        <f>ROUND(I2693*H2693,2)</f>
        <v>0</v>
      </c>
      <c r="BL2693" s="20" t="s">
        <v>256</v>
      </c>
      <c r="BM2693" s="227" t="s">
        <v>2860</v>
      </c>
    </row>
    <row r="2694" s="2" customFormat="1">
      <c r="A2694" s="41"/>
      <c r="B2694" s="42"/>
      <c r="C2694" s="43"/>
      <c r="D2694" s="229" t="s">
        <v>159</v>
      </c>
      <c r="E2694" s="43"/>
      <c r="F2694" s="230" t="s">
        <v>2861</v>
      </c>
      <c r="G2694" s="43"/>
      <c r="H2694" s="43"/>
      <c r="I2694" s="231"/>
      <c r="J2694" s="43"/>
      <c r="K2694" s="43"/>
      <c r="L2694" s="47"/>
      <c r="M2694" s="232"/>
      <c r="N2694" s="233"/>
      <c r="O2694" s="87"/>
      <c r="P2694" s="87"/>
      <c r="Q2694" s="87"/>
      <c r="R2694" s="87"/>
      <c r="S2694" s="87"/>
      <c r="T2694" s="88"/>
      <c r="U2694" s="41"/>
      <c r="V2694" s="41"/>
      <c r="W2694" s="41"/>
      <c r="X2694" s="41"/>
      <c r="Y2694" s="41"/>
      <c r="Z2694" s="41"/>
      <c r="AA2694" s="41"/>
      <c r="AB2694" s="41"/>
      <c r="AC2694" s="41"/>
      <c r="AD2694" s="41"/>
      <c r="AE2694" s="41"/>
      <c r="AT2694" s="20" t="s">
        <v>159</v>
      </c>
      <c r="AU2694" s="20" t="s">
        <v>81</v>
      </c>
    </row>
    <row r="2695" s="13" customFormat="1">
      <c r="A2695" s="13"/>
      <c r="B2695" s="234"/>
      <c r="C2695" s="235"/>
      <c r="D2695" s="236" t="s">
        <v>161</v>
      </c>
      <c r="E2695" s="237" t="s">
        <v>21</v>
      </c>
      <c r="F2695" s="238" t="s">
        <v>2862</v>
      </c>
      <c r="G2695" s="235"/>
      <c r="H2695" s="237" t="s">
        <v>21</v>
      </c>
      <c r="I2695" s="239"/>
      <c r="J2695" s="235"/>
      <c r="K2695" s="235"/>
      <c r="L2695" s="240"/>
      <c r="M2695" s="241"/>
      <c r="N2695" s="242"/>
      <c r="O2695" s="242"/>
      <c r="P2695" s="242"/>
      <c r="Q2695" s="242"/>
      <c r="R2695" s="242"/>
      <c r="S2695" s="242"/>
      <c r="T2695" s="243"/>
      <c r="U2695" s="13"/>
      <c r="V2695" s="13"/>
      <c r="W2695" s="13"/>
      <c r="X2695" s="13"/>
      <c r="Y2695" s="13"/>
      <c r="Z2695" s="13"/>
      <c r="AA2695" s="13"/>
      <c r="AB2695" s="13"/>
      <c r="AC2695" s="13"/>
      <c r="AD2695" s="13"/>
      <c r="AE2695" s="13"/>
      <c r="AT2695" s="244" t="s">
        <v>161</v>
      </c>
      <c r="AU2695" s="244" t="s">
        <v>81</v>
      </c>
      <c r="AV2695" s="13" t="s">
        <v>77</v>
      </c>
      <c r="AW2695" s="13" t="s">
        <v>34</v>
      </c>
      <c r="AX2695" s="13" t="s">
        <v>73</v>
      </c>
      <c r="AY2695" s="244" t="s">
        <v>149</v>
      </c>
    </row>
    <row r="2696" s="14" customFormat="1">
      <c r="A2696" s="14"/>
      <c r="B2696" s="245"/>
      <c r="C2696" s="246"/>
      <c r="D2696" s="236" t="s">
        <v>161</v>
      </c>
      <c r="E2696" s="247" t="s">
        <v>21</v>
      </c>
      <c r="F2696" s="248" t="s">
        <v>497</v>
      </c>
      <c r="G2696" s="246"/>
      <c r="H2696" s="249">
        <v>1444.1949999999999</v>
      </c>
      <c r="I2696" s="250"/>
      <c r="J2696" s="246"/>
      <c r="K2696" s="246"/>
      <c r="L2696" s="251"/>
      <c r="M2696" s="252"/>
      <c r="N2696" s="253"/>
      <c r="O2696" s="253"/>
      <c r="P2696" s="253"/>
      <c r="Q2696" s="253"/>
      <c r="R2696" s="253"/>
      <c r="S2696" s="253"/>
      <c r="T2696" s="254"/>
      <c r="U2696" s="14"/>
      <c r="V2696" s="14"/>
      <c r="W2696" s="14"/>
      <c r="X2696" s="14"/>
      <c r="Y2696" s="14"/>
      <c r="Z2696" s="14"/>
      <c r="AA2696" s="14"/>
      <c r="AB2696" s="14"/>
      <c r="AC2696" s="14"/>
      <c r="AD2696" s="14"/>
      <c r="AE2696" s="14"/>
      <c r="AT2696" s="255" t="s">
        <v>161</v>
      </c>
      <c r="AU2696" s="255" t="s">
        <v>81</v>
      </c>
      <c r="AV2696" s="14" t="s">
        <v>81</v>
      </c>
      <c r="AW2696" s="14" t="s">
        <v>34</v>
      </c>
      <c r="AX2696" s="14" t="s">
        <v>73</v>
      </c>
      <c r="AY2696" s="255" t="s">
        <v>149</v>
      </c>
    </row>
    <row r="2697" s="15" customFormat="1">
      <c r="A2697" s="15"/>
      <c r="B2697" s="256"/>
      <c r="C2697" s="257"/>
      <c r="D2697" s="236" t="s">
        <v>161</v>
      </c>
      <c r="E2697" s="258" t="s">
        <v>21</v>
      </c>
      <c r="F2697" s="259" t="s">
        <v>164</v>
      </c>
      <c r="G2697" s="257"/>
      <c r="H2697" s="260">
        <v>1444.1949999999999</v>
      </c>
      <c r="I2697" s="261"/>
      <c r="J2697" s="257"/>
      <c r="K2697" s="257"/>
      <c r="L2697" s="262"/>
      <c r="M2697" s="263"/>
      <c r="N2697" s="264"/>
      <c r="O2697" s="264"/>
      <c r="P2697" s="264"/>
      <c r="Q2697" s="264"/>
      <c r="R2697" s="264"/>
      <c r="S2697" s="264"/>
      <c r="T2697" s="265"/>
      <c r="U2697" s="15"/>
      <c r="V2697" s="15"/>
      <c r="W2697" s="15"/>
      <c r="X2697" s="15"/>
      <c r="Y2697" s="15"/>
      <c r="Z2697" s="15"/>
      <c r="AA2697" s="15"/>
      <c r="AB2697" s="15"/>
      <c r="AC2697" s="15"/>
      <c r="AD2697" s="15"/>
      <c r="AE2697" s="15"/>
      <c r="AT2697" s="266" t="s">
        <v>161</v>
      </c>
      <c r="AU2697" s="266" t="s">
        <v>81</v>
      </c>
      <c r="AV2697" s="15" t="s">
        <v>157</v>
      </c>
      <c r="AW2697" s="15" t="s">
        <v>34</v>
      </c>
      <c r="AX2697" s="15" t="s">
        <v>77</v>
      </c>
      <c r="AY2697" s="266" t="s">
        <v>149</v>
      </c>
    </row>
    <row r="2698" s="2" customFormat="1" ht="37.8" customHeight="1">
      <c r="A2698" s="41"/>
      <c r="B2698" s="42"/>
      <c r="C2698" s="216" t="s">
        <v>2863</v>
      </c>
      <c r="D2698" s="216" t="s">
        <v>152</v>
      </c>
      <c r="E2698" s="217" t="s">
        <v>2864</v>
      </c>
      <c r="F2698" s="218" t="s">
        <v>2865</v>
      </c>
      <c r="G2698" s="219" t="s">
        <v>155</v>
      </c>
      <c r="H2698" s="220">
        <v>2439.1709999999998</v>
      </c>
      <c r="I2698" s="221"/>
      <c r="J2698" s="222">
        <f>ROUND(I2698*H2698,2)</f>
        <v>0</v>
      </c>
      <c r="K2698" s="218" t="s">
        <v>156</v>
      </c>
      <c r="L2698" s="47"/>
      <c r="M2698" s="223" t="s">
        <v>21</v>
      </c>
      <c r="N2698" s="224" t="s">
        <v>44</v>
      </c>
      <c r="O2698" s="87"/>
      <c r="P2698" s="225">
        <f>O2698*H2698</f>
        <v>0</v>
      </c>
      <c r="Q2698" s="225">
        <v>0.00020000000000000001</v>
      </c>
      <c r="R2698" s="225">
        <f>Q2698*H2698</f>
        <v>0.4878342</v>
      </c>
      <c r="S2698" s="225">
        <v>0</v>
      </c>
      <c r="T2698" s="226">
        <f>S2698*H2698</f>
        <v>0</v>
      </c>
      <c r="U2698" s="41"/>
      <c r="V2698" s="41"/>
      <c r="W2698" s="41"/>
      <c r="X2698" s="41"/>
      <c r="Y2698" s="41"/>
      <c r="Z2698" s="41"/>
      <c r="AA2698" s="41"/>
      <c r="AB2698" s="41"/>
      <c r="AC2698" s="41"/>
      <c r="AD2698" s="41"/>
      <c r="AE2698" s="41"/>
      <c r="AR2698" s="227" t="s">
        <v>256</v>
      </c>
      <c r="AT2698" s="227" t="s">
        <v>152</v>
      </c>
      <c r="AU2698" s="227" t="s">
        <v>81</v>
      </c>
      <c r="AY2698" s="20" t="s">
        <v>149</v>
      </c>
      <c r="BE2698" s="228">
        <f>IF(N2698="základní",J2698,0)</f>
        <v>0</v>
      </c>
      <c r="BF2698" s="228">
        <f>IF(N2698="snížená",J2698,0)</f>
        <v>0</v>
      </c>
      <c r="BG2698" s="228">
        <f>IF(N2698="zákl. přenesená",J2698,0)</f>
        <v>0</v>
      </c>
      <c r="BH2698" s="228">
        <f>IF(N2698="sníž. přenesená",J2698,0)</f>
        <v>0</v>
      </c>
      <c r="BI2698" s="228">
        <f>IF(N2698="nulová",J2698,0)</f>
        <v>0</v>
      </c>
      <c r="BJ2698" s="20" t="s">
        <v>77</v>
      </c>
      <c r="BK2698" s="228">
        <f>ROUND(I2698*H2698,2)</f>
        <v>0</v>
      </c>
      <c r="BL2698" s="20" t="s">
        <v>256</v>
      </c>
      <c r="BM2698" s="227" t="s">
        <v>2866</v>
      </c>
    </row>
    <row r="2699" s="2" customFormat="1">
      <c r="A2699" s="41"/>
      <c r="B2699" s="42"/>
      <c r="C2699" s="43"/>
      <c r="D2699" s="229" t="s">
        <v>159</v>
      </c>
      <c r="E2699" s="43"/>
      <c r="F2699" s="230" t="s">
        <v>2867</v>
      </c>
      <c r="G2699" s="43"/>
      <c r="H2699" s="43"/>
      <c r="I2699" s="231"/>
      <c r="J2699" s="43"/>
      <c r="K2699" s="43"/>
      <c r="L2699" s="47"/>
      <c r="M2699" s="232"/>
      <c r="N2699" s="233"/>
      <c r="O2699" s="87"/>
      <c r="P2699" s="87"/>
      <c r="Q2699" s="87"/>
      <c r="R2699" s="87"/>
      <c r="S2699" s="87"/>
      <c r="T2699" s="88"/>
      <c r="U2699" s="41"/>
      <c r="V2699" s="41"/>
      <c r="W2699" s="41"/>
      <c r="X2699" s="41"/>
      <c r="Y2699" s="41"/>
      <c r="Z2699" s="41"/>
      <c r="AA2699" s="41"/>
      <c r="AB2699" s="41"/>
      <c r="AC2699" s="41"/>
      <c r="AD2699" s="41"/>
      <c r="AE2699" s="41"/>
      <c r="AT2699" s="20" t="s">
        <v>159</v>
      </c>
      <c r="AU2699" s="20" t="s">
        <v>81</v>
      </c>
    </row>
    <row r="2700" s="13" customFormat="1">
      <c r="A2700" s="13"/>
      <c r="B2700" s="234"/>
      <c r="C2700" s="235"/>
      <c r="D2700" s="236" t="s">
        <v>161</v>
      </c>
      <c r="E2700" s="237" t="s">
        <v>21</v>
      </c>
      <c r="F2700" s="238" t="s">
        <v>2868</v>
      </c>
      <c r="G2700" s="235"/>
      <c r="H2700" s="237" t="s">
        <v>21</v>
      </c>
      <c r="I2700" s="239"/>
      <c r="J2700" s="235"/>
      <c r="K2700" s="235"/>
      <c r="L2700" s="240"/>
      <c r="M2700" s="241"/>
      <c r="N2700" s="242"/>
      <c r="O2700" s="242"/>
      <c r="P2700" s="242"/>
      <c r="Q2700" s="242"/>
      <c r="R2700" s="242"/>
      <c r="S2700" s="242"/>
      <c r="T2700" s="243"/>
      <c r="U2700" s="13"/>
      <c r="V2700" s="13"/>
      <c r="W2700" s="13"/>
      <c r="X2700" s="13"/>
      <c r="Y2700" s="13"/>
      <c r="Z2700" s="13"/>
      <c r="AA2700" s="13"/>
      <c r="AB2700" s="13"/>
      <c r="AC2700" s="13"/>
      <c r="AD2700" s="13"/>
      <c r="AE2700" s="13"/>
      <c r="AT2700" s="244" t="s">
        <v>161</v>
      </c>
      <c r="AU2700" s="244" t="s">
        <v>81</v>
      </c>
      <c r="AV2700" s="13" t="s">
        <v>77</v>
      </c>
      <c r="AW2700" s="13" t="s">
        <v>34</v>
      </c>
      <c r="AX2700" s="13" t="s">
        <v>73</v>
      </c>
      <c r="AY2700" s="244" t="s">
        <v>149</v>
      </c>
    </row>
    <row r="2701" s="14" customFormat="1">
      <c r="A2701" s="14"/>
      <c r="B2701" s="245"/>
      <c r="C2701" s="246"/>
      <c r="D2701" s="236" t="s">
        <v>161</v>
      </c>
      <c r="E2701" s="247" t="s">
        <v>21</v>
      </c>
      <c r="F2701" s="248" t="s">
        <v>113</v>
      </c>
      <c r="G2701" s="246"/>
      <c r="H2701" s="249">
        <v>122.595</v>
      </c>
      <c r="I2701" s="250"/>
      <c r="J2701" s="246"/>
      <c r="K2701" s="246"/>
      <c r="L2701" s="251"/>
      <c r="M2701" s="252"/>
      <c r="N2701" s="253"/>
      <c r="O2701" s="253"/>
      <c r="P2701" s="253"/>
      <c r="Q2701" s="253"/>
      <c r="R2701" s="253"/>
      <c r="S2701" s="253"/>
      <c r="T2701" s="254"/>
      <c r="U2701" s="14"/>
      <c r="V2701" s="14"/>
      <c r="W2701" s="14"/>
      <c r="X2701" s="14"/>
      <c r="Y2701" s="14"/>
      <c r="Z2701" s="14"/>
      <c r="AA2701" s="14"/>
      <c r="AB2701" s="14"/>
      <c r="AC2701" s="14"/>
      <c r="AD2701" s="14"/>
      <c r="AE2701" s="14"/>
      <c r="AT2701" s="255" t="s">
        <v>161</v>
      </c>
      <c r="AU2701" s="255" t="s">
        <v>81</v>
      </c>
      <c r="AV2701" s="14" t="s">
        <v>81</v>
      </c>
      <c r="AW2701" s="14" t="s">
        <v>34</v>
      </c>
      <c r="AX2701" s="14" t="s">
        <v>73</v>
      </c>
      <c r="AY2701" s="255" t="s">
        <v>149</v>
      </c>
    </row>
    <row r="2702" s="14" customFormat="1">
      <c r="A2702" s="14"/>
      <c r="B2702" s="245"/>
      <c r="C2702" s="246"/>
      <c r="D2702" s="236" t="s">
        <v>161</v>
      </c>
      <c r="E2702" s="247" t="s">
        <v>21</v>
      </c>
      <c r="F2702" s="248" t="s">
        <v>499</v>
      </c>
      <c r="G2702" s="246"/>
      <c r="H2702" s="249">
        <v>182.173</v>
      </c>
      <c r="I2702" s="250"/>
      <c r="J2702" s="246"/>
      <c r="K2702" s="246"/>
      <c r="L2702" s="251"/>
      <c r="M2702" s="252"/>
      <c r="N2702" s="253"/>
      <c r="O2702" s="253"/>
      <c r="P2702" s="253"/>
      <c r="Q2702" s="253"/>
      <c r="R2702" s="253"/>
      <c r="S2702" s="253"/>
      <c r="T2702" s="254"/>
      <c r="U2702" s="14"/>
      <c r="V2702" s="14"/>
      <c r="W2702" s="14"/>
      <c r="X2702" s="14"/>
      <c r="Y2702" s="14"/>
      <c r="Z2702" s="14"/>
      <c r="AA2702" s="14"/>
      <c r="AB2702" s="14"/>
      <c r="AC2702" s="14"/>
      <c r="AD2702" s="14"/>
      <c r="AE2702" s="14"/>
      <c r="AT2702" s="255" t="s">
        <v>161</v>
      </c>
      <c r="AU2702" s="255" t="s">
        <v>81</v>
      </c>
      <c r="AV2702" s="14" t="s">
        <v>81</v>
      </c>
      <c r="AW2702" s="14" t="s">
        <v>34</v>
      </c>
      <c r="AX2702" s="14" t="s">
        <v>73</v>
      </c>
      <c r="AY2702" s="255" t="s">
        <v>149</v>
      </c>
    </row>
    <row r="2703" s="14" customFormat="1">
      <c r="A2703" s="14"/>
      <c r="B2703" s="245"/>
      <c r="C2703" s="246"/>
      <c r="D2703" s="236" t="s">
        <v>161</v>
      </c>
      <c r="E2703" s="247" t="s">
        <v>21</v>
      </c>
      <c r="F2703" s="248" t="s">
        <v>505</v>
      </c>
      <c r="G2703" s="246"/>
      <c r="H2703" s="249">
        <v>1676.124</v>
      </c>
      <c r="I2703" s="250"/>
      <c r="J2703" s="246"/>
      <c r="K2703" s="246"/>
      <c r="L2703" s="251"/>
      <c r="M2703" s="252"/>
      <c r="N2703" s="253"/>
      <c r="O2703" s="253"/>
      <c r="P2703" s="253"/>
      <c r="Q2703" s="253"/>
      <c r="R2703" s="253"/>
      <c r="S2703" s="253"/>
      <c r="T2703" s="254"/>
      <c r="U2703" s="14"/>
      <c r="V2703" s="14"/>
      <c r="W2703" s="14"/>
      <c r="X2703" s="14"/>
      <c r="Y2703" s="14"/>
      <c r="Z2703" s="14"/>
      <c r="AA2703" s="14"/>
      <c r="AB2703" s="14"/>
      <c r="AC2703" s="14"/>
      <c r="AD2703" s="14"/>
      <c r="AE2703" s="14"/>
      <c r="AT2703" s="255" t="s">
        <v>161</v>
      </c>
      <c r="AU2703" s="255" t="s">
        <v>81</v>
      </c>
      <c r="AV2703" s="14" t="s">
        <v>81</v>
      </c>
      <c r="AW2703" s="14" t="s">
        <v>34</v>
      </c>
      <c r="AX2703" s="14" t="s">
        <v>73</v>
      </c>
      <c r="AY2703" s="255" t="s">
        <v>149</v>
      </c>
    </row>
    <row r="2704" s="14" customFormat="1">
      <c r="A2704" s="14"/>
      <c r="B2704" s="245"/>
      <c r="C2704" s="246"/>
      <c r="D2704" s="236" t="s">
        <v>161</v>
      </c>
      <c r="E2704" s="247" t="s">
        <v>21</v>
      </c>
      <c r="F2704" s="248" t="s">
        <v>198</v>
      </c>
      <c r="G2704" s="246"/>
      <c r="H2704" s="249">
        <v>21.663</v>
      </c>
      <c r="I2704" s="250"/>
      <c r="J2704" s="246"/>
      <c r="K2704" s="246"/>
      <c r="L2704" s="251"/>
      <c r="M2704" s="252"/>
      <c r="N2704" s="253"/>
      <c r="O2704" s="253"/>
      <c r="P2704" s="253"/>
      <c r="Q2704" s="253"/>
      <c r="R2704" s="253"/>
      <c r="S2704" s="253"/>
      <c r="T2704" s="254"/>
      <c r="U2704" s="14"/>
      <c r="V2704" s="14"/>
      <c r="W2704" s="14"/>
      <c r="X2704" s="14"/>
      <c r="Y2704" s="14"/>
      <c r="Z2704" s="14"/>
      <c r="AA2704" s="14"/>
      <c r="AB2704" s="14"/>
      <c r="AC2704" s="14"/>
      <c r="AD2704" s="14"/>
      <c r="AE2704" s="14"/>
      <c r="AT2704" s="255" t="s">
        <v>161</v>
      </c>
      <c r="AU2704" s="255" t="s">
        <v>81</v>
      </c>
      <c r="AV2704" s="14" t="s">
        <v>81</v>
      </c>
      <c r="AW2704" s="14" t="s">
        <v>34</v>
      </c>
      <c r="AX2704" s="14" t="s">
        <v>73</v>
      </c>
      <c r="AY2704" s="255" t="s">
        <v>149</v>
      </c>
    </row>
    <row r="2705" s="14" customFormat="1">
      <c r="A2705" s="14"/>
      <c r="B2705" s="245"/>
      <c r="C2705" s="246"/>
      <c r="D2705" s="236" t="s">
        <v>161</v>
      </c>
      <c r="E2705" s="247" t="s">
        <v>21</v>
      </c>
      <c r="F2705" s="248" t="s">
        <v>989</v>
      </c>
      <c r="G2705" s="246"/>
      <c r="H2705" s="249">
        <v>263.01400000000001</v>
      </c>
      <c r="I2705" s="250"/>
      <c r="J2705" s="246"/>
      <c r="K2705" s="246"/>
      <c r="L2705" s="251"/>
      <c r="M2705" s="252"/>
      <c r="N2705" s="253"/>
      <c r="O2705" s="253"/>
      <c r="P2705" s="253"/>
      <c r="Q2705" s="253"/>
      <c r="R2705" s="253"/>
      <c r="S2705" s="253"/>
      <c r="T2705" s="254"/>
      <c r="U2705" s="14"/>
      <c r="V2705" s="14"/>
      <c r="W2705" s="14"/>
      <c r="X2705" s="14"/>
      <c r="Y2705" s="14"/>
      <c r="Z2705" s="14"/>
      <c r="AA2705" s="14"/>
      <c r="AB2705" s="14"/>
      <c r="AC2705" s="14"/>
      <c r="AD2705" s="14"/>
      <c r="AE2705" s="14"/>
      <c r="AT2705" s="255" t="s">
        <v>161</v>
      </c>
      <c r="AU2705" s="255" t="s">
        <v>81</v>
      </c>
      <c r="AV2705" s="14" t="s">
        <v>81</v>
      </c>
      <c r="AW2705" s="14" t="s">
        <v>34</v>
      </c>
      <c r="AX2705" s="14" t="s">
        <v>73</v>
      </c>
      <c r="AY2705" s="255" t="s">
        <v>149</v>
      </c>
    </row>
    <row r="2706" s="14" customFormat="1">
      <c r="A2706" s="14"/>
      <c r="B2706" s="245"/>
      <c r="C2706" s="246"/>
      <c r="D2706" s="236" t="s">
        <v>161</v>
      </c>
      <c r="E2706" s="247" t="s">
        <v>21</v>
      </c>
      <c r="F2706" s="248" t="s">
        <v>489</v>
      </c>
      <c r="G2706" s="246"/>
      <c r="H2706" s="249">
        <v>132.34200000000001</v>
      </c>
      <c r="I2706" s="250"/>
      <c r="J2706" s="246"/>
      <c r="K2706" s="246"/>
      <c r="L2706" s="251"/>
      <c r="M2706" s="252"/>
      <c r="N2706" s="253"/>
      <c r="O2706" s="253"/>
      <c r="P2706" s="253"/>
      <c r="Q2706" s="253"/>
      <c r="R2706" s="253"/>
      <c r="S2706" s="253"/>
      <c r="T2706" s="254"/>
      <c r="U2706" s="14"/>
      <c r="V2706" s="14"/>
      <c r="W2706" s="14"/>
      <c r="X2706" s="14"/>
      <c r="Y2706" s="14"/>
      <c r="Z2706" s="14"/>
      <c r="AA2706" s="14"/>
      <c r="AB2706" s="14"/>
      <c r="AC2706" s="14"/>
      <c r="AD2706" s="14"/>
      <c r="AE2706" s="14"/>
      <c r="AT2706" s="255" t="s">
        <v>161</v>
      </c>
      <c r="AU2706" s="255" t="s">
        <v>81</v>
      </c>
      <c r="AV2706" s="14" t="s">
        <v>81</v>
      </c>
      <c r="AW2706" s="14" t="s">
        <v>34</v>
      </c>
      <c r="AX2706" s="14" t="s">
        <v>73</v>
      </c>
      <c r="AY2706" s="255" t="s">
        <v>149</v>
      </c>
    </row>
    <row r="2707" s="13" customFormat="1">
      <c r="A2707" s="13"/>
      <c r="B2707" s="234"/>
      <c r="C2707" s="235"/>
      <c r="D2707" s="236" t="s">
        <v>161</v>
      </c>
      <c r="E2707" s="237" t="s">
        <v>21</v>
      </c>
      <c r="F2707" s="238" t="s">
        <v>1206</v>
      </c>
      <c r="G2707" s="235"/>
      <c r="H2707" s="237" t="s">
        <v>21</v>
      </c>
      <c r="I2707" s="239"/>
      <c r="J2707" s="235"/>
      <c r="K2707" s="235"/>
      <c r="L2707" s="240"/>
      <c r="M2707" s="241"/>
      <c r="N2707" s="242"/>
      <c r="O2707" s="242"/>
      <c r="P2707" s="242"/>
      <c r="Q2707" s="242"/>
      <c r="R2707" s="242"/>
      <c r="S2707" s="242"/>
      <c r="T2707" s="243"/>
      <c r="U2707" s="13"/>
      <c r="V2707" s="13"/>
      <c r="W2707" s="13"/>
      <c r="X2707" s="13"/>
      <c r="Y2707" s="13"/>
      <c r="Z2707" s="13"/>
      <c r="AA2707" s="13"/>
      <c r="AB2707" s="13"/>
      <c r="AC2707" s="13"/>
      <c r="AD2707" s="13"/>
      <c r="AE2707" s="13"/>
      <c r="AT2707" s="244" t="s">
        <v>161</v>
      </c>
      <c r="AU2707" s="244" t="s">
        <v>81</v>
      </c>
      <c r="AV2707" s="13" t="s">
        <v>77</v>
      </c>
      <c r="AW2707" s="13" t="s">
        <v>34</v>
      </c>
      <c r="AX2707" s="13" t="s">
        <v>73</v>
      </c>
      <c r="AY2707" s="244" t="s">
        <v>149</v>
      </c>
    </row>
    <row r="2708" s="14" customFormat="1">
      <c r="A2708" s="14"/>
      <c r="B2708" s="245"/>
      <c r="C2708" s="246"/>
      <c r="D2708" s="236" t="s">
        <v>161</v>
      </c>
      <c r="E2708" s="247" t="s">
        <v>21</v>
      </c>
      <c r="F2708" s="248" t="s">
        <v>1207</v>
      </c>
      <c r="G2708" s="246"/>
      <c r="H2708" s="249">
        <v>28.84</v>
      </c>
      <c r="I2708" s="250"/>
      <c r="J2708" s="246"/>
      <c r="K2708" s="246"/>
      <c r="L2708" s="251"/>
      <c r="M2708" s="252"/>
      <c r="N2708" s="253"/>
      <c r="O2708" s="253"/>
      <c r="P2708" s="253"/>
      <c r="Q2708" s="253"/>
      <c r="R2708" s="253"/>
      <c r="S2708" s="253"/>
      <c r="T2708" s="254"/>
      <c r="U2708" s="14"/>
      <c r="V2708" s="14"/>
      <c r="W2708" s="14"/>
      <c r="X2708" s="14"/>
      <c r="Y2708" s="14"/>
      <c r="Z2708" s="14"/>
      <c r="AA2708" s="14"/>
      <c r="AB2708" s="14"/>
      <c r="AC2708" s="14"/>
      <c r="AD2708" s="14"/>
      <c r="AE2708" s="14"/>
      <c r="AT2708" s="255" t="s">
        <v>161</v>
      </c>
      <c r="AU2708" s="255" t="s">
        <v>81</v>
      </c>
      <c r="AV2708" s="14" t="s">
        <v>81</v>
      </c>
      <c r="AW2708" s="14" t="s">
        <v>34</v>
      </c>
      <c r="AX2708" s="14" t="s">
        <v>73</v>
      </c>
      <c r="AY2708" s="255" t="s">
        <v>149</v>
      </c>
    </row>
    <row r="2709" s="13" customFormat="1">
      <c r="A2709" s="13"/>
      <c r="B2709" s="234"/>
      <c r="C2709" s="235"/>
      <c r="D2709" s="236" t="s">
        <v>161</v>
      </c>
      <c r="E2709" s="237" t="s">
        <v>21</v>
      </c>
      <c r="F2709" s="238" t="s">
        <v>1080</v>
      </c>
      <c r="G2709" s="235"/>
      <c r="H2709" s="237" t="s">
        <v>21</v>
      </c>
      <c r="I2709" s="239"/>
      <c r="J2709" s="235"/>
      <c r="K2709" s="235"/>
      <c r="L2709" s="240"/>
      <c r="M2709" s="241"/>
      <c r="N2709" s="242"/>
      <c r="O2709" s="242"/>
      <c r="P2709" s="242"/>
      <c r="Q2709" s="242"/>
      <c r="R2709" s="242"/>
      <c r="S2709" s="242"/>
      <c r="T2709" s="243"/>
      <c r="U2709" s="13"/>
      <c r="V2709" s="13"/>
      <c r="W2709" s="13"/>
      <c r="X2709" s="13"/>
      <c r="Y2709" s="13"/>
      <c r="Z2709" s="13"/>
      <c r="AA2709" s="13"/>
      <c r="AB2709" s="13"/>
      <c r="AC2709" s="13"/>
      <c r="AD2709" s="13"/>
      <c r="AE2709" s="13"/>
      <c r="AT2709" s="244" t="s">
        <v>161</v>
      </c>
      <c r="AU2709" s="244" t="s">
        <v>81</v>
      </c>
      <c r="AV2709" s="13" t="s">
        <v>77</v>
      </c>
      <c r="AW2709" s="13" t="s">
        <v>34</v>
      </c>
      <c r="AX2709" s="13" t="s">
        <v>73</v>
      </c>
      <c r="AY2709" s="244" t="s">
        <v>149</v>
      </c>
    </row>
    <row r="2710" s="14" customFormat="1">
      <c r="A2710" s="14"/>
      <c r="B2710" s="245"/>
      <c r="C2710" s="246"/>
      <c r="D2710" s="236" t="s">
        <v>161</v>
      </c>
      <c r="E2710" s="247" t="s">
        <v>21</v>
      </c>
      <c r="F2710" s="248" t="s">
        <v>1081</v>
      </c>
      <c r="G2710" s="246"/>
      <c r="H2710" s="249">
        <v>7.008</v>
      </c>
      <c r="I2710" s="250"/>
      <c r="J2710" s="246"/>
      <c r="K2710" s="246"/>
      <c r="L2710" s="251"/>
      <c r="M2710" s="252"/>
      <c r="N2710" s="253"/>
      <c r="O2710" s="253"/>
      <c r="P2710" s="253"/>
      <c r="Q2710" s="253"/>
      <c r="R2710" s="253"/>
      <c r="S2710" s="253"/>
      <c r="T2710" s="254"/>
      <c r="U2710" s="14"/>
      <c r="V2710" s="14"/>
      <c r="W2710" s="14"/>
      <c r="X2710" s="14"/>
      <c r="Y2710" s="14"/>
      <c r="Z2710" s="14"/>
      <c r="AA2710" s="14"/>
      <c r="AB2710" s="14"/>
      <c r="AC2710" s="14"/>
      <c r="AD2710" s="14"/>
      <c r="AE2710" s="14"/>
      <c r="AT2710" s="255" t="s">
        <v>161</v>
      </c>
      <c r="AU2710" s="255" t="s">
        <v>81</v>
      </c>
      <c r="AV2710" s="14" t="s">
        <v>81</v>
      </c>
      <c r="AW2710" s="14" t="s">
        <v>34</v>
      </c>
      <c r="AX2710" s="14" t="s">
        <v>73</v>
      </c>
      <c r="AY2710" s="255" t="s">
        <v>149</v>
      </c>
    </row>
    <row r="2711" s="14" customFormat="1">
      <c r="A2711" s="14"/>
      <c r="B2711" s="245"/>
      <c r="C2711" s="246"/>
      <c r="D2711" s="236" t="s">
        <v>161</v>
      </c>
      <c r="E2711" s="247" t="s">
        <v>21</v>
      </c>
      <c r="F2711" s="248" t="s">
        <v>1082</v>
      </c>
      <c r="G2711" s="246"/>
      <c r="H2711" s="249">
        <v>5.4119999999999999</v>
      </c>
      <c r="I2711" s="250"/>
      <c r="J2711" s="246"/>
      <c r="K2711" s="246"/>
      <c r="L2711" s="251"/>
      <c r="M2711" s="252"/>
      <c r="N2711" s="253"/>
      <c r="O2711" s="253"/>
      <c r="P2711" s="253"/>
      <c r="Q2711" s="253"/>
      <c r="R2711" s="253"/>
      <c r="S2711" s="253"/>
      <c r="T2711" s="254"/>
      <c r="U2711" s="14"/>
      <c r="V2711" s="14"/>
      <c r="W2711" s="14"/>
      <c r="X2711" s="14"/>
      <c r="Y2711" s="14"/>
      <c r="Z2711" s="14"/>
      <c r="AA2711" s="14"/>
      <c r="AB2711" s="14"/>
      <c r="AC2711" s="14"/>
      <c r="AD2711" s="14"/>
      <c r="AE2711" s="14"/>
      <c r="AT2711" s="255" t="s">
        <v>161</v>
      </c>
      <c r="AU2711" s="255" t="s">
        <v>81</v>
      </c>
      <c r="AV2711" s="14" t="s">
        <v>81</v>
      </c>
      <c r="AW2711" s="14" t="s">
        <v>34</v>
      </c>
      <c r="AX2711" s="14" t="s">
        <v>73</v>
      </c>
      <c r="AY2711" s="255" t="s">
        <v>149</v>
      </c>
    </row>
    <row r="2712" s="15" customFormat="1">
      <c r="A2712" s="15"/>
      <c r="B2712" s="256"/>
      <c r="C2712" s="257"/>
      <c r="D2712" s="236" t="s">
        <v>161</v>
      </c>
      <c r="E2712" s="258" t="s">
        <v>21</v>
      </c>
      <c r="F2712" s="259" t="s">
        <v>164</v>
      </c>
      <c r="G2712" s="257"/>
      <c r="H2712" s="260">
        <v>2439.1709999999998</v>
      </c>
      <c r="I2712" s="261"/>
      <c r="J2712" s="257"/>
      <c r="K2712" s="257"/>
      <c r="L2712" s="262"/>
      <c r="M2712" s="263"/>
      <c r="N2712" s="264"/>
      <c r="O2712" s="264"/>
      <c r="P2712" s="264"/>
      <c r="Q2712" s="264"/>
      <c r="R2712" s="264"/>
      <c r="S2712" s="264"/>
      <c r="T2712" s="265"/>
      <c r="U2712" s="15"/>
      <c r="V2712" s="15"/>
      <c r="W2712" s="15"/>
      <c r="X2712" s="15"/>
      <c r="Y2712" s="15"/>
      <c r="Z2712" s="15"/>
      <c r="AA2712" s="15"/>
      <c r="AB2712" s="15"/>
      <c r="AC2712" s="15"/>
      <c r="AD2712" s="15"/>
      <c r="AE2712" s="15"/>
      <c r="AT2712" s="266" t="s">
        <v>161</v>
      </c>
      <c r="AU2712" s="266" t="s">
        <v>81</v>
      </c>
      <c r="AV2712" s="15" t="s">
        <v>157</v>
      </c>
      <c r="AW2712" s="15" t="s">
        <v>34</v>
      </c>
      <c r="AX2712" s="15" t="s">
        <v>77</v>
      </c>
      <c r="AY2712" s="266" t="s">
        <v>149</v>
      </c>
    </row>
    <row r="2713" s="2" customFormat="1" ht="44.25" customHeight="1">
      <c r="A2713" s="41"/>
      <c r="B2713" s="42"/>
      <c r="C2713" s="216" t="s">
        <v>2869</v>
      </c>
      <c r="D2713" s="216" t="s">
        <v>152</v>
      </c>
      <c r="E2713" s="217" t="s">
        <v>2870</v>
      </c>
      <c r="F2713" s="218" t="s">
        <v>2871</v>
      </c>
      <c r="G2713" s="219" t="s">
        <v>155</v>
      </c>
      <c r="H2713" s="220">
        <v>2071.48</v>
      </c>
      <c r="I2713" s="221"/>
      <c r="J2713" s="222">
        <f>ROUND(I2713*H2713,2)</f>
        <v>0</v>
      </c>
      <c r="K2713" s="218" t="s">
        <v>156</v>
      </c>
      <c r="L2713" s="47"/>
      <c r="M2713" s="223" t="s">
        <v>21</v>
      </c>
      <c r="N2713" s="224" t="s">
        <v>44</v>
      </c>
      <c r="O2713" s="87"/>
      <c r="P2713" s="225">
        <f>O2713*H2713</f>
        <v>0</v>
      </c>
      <c r="Q2713" s="225">
        <v>0.00036000000000000002</v>
      </c>
      <c r="R2713" s="225">
        <f>Q2713*H2713</f>
        <v>0.74573280000000008</v>
      </c>
      <c r="S2713" s="225">
        <v>0</v>
      </c>
      <c r="T2713" s="226">
        <f>S2713*H2713</f>
        <v>0</v>
      </c>
      <c r="U2713" s="41"/>
      <c r="V2713" s="41"/>
      <c r="W2713" s="41"/>
      <c r="X2713" s="41"/>
      <c r="Y2713" s="41"/>
      <c r="Z2713" s="41"/>
      <c r="AA2713" s="41"/>
      <c r="AB2713" s="41"/>
      <c r="AC2713" s="41"/>
      <c r="AD2713" s="41"/>
      <c r="AE2713" s="41"/>
      <c r="AR2713" s="227" t="s">
        <v>256</v>
      </c>
      <c r="AT2713" s="227" t="s">
        <v>152</v>
      </c>
      <c r="AU2713" s="227" t="s">
        <v>81</v>
      </c>
      <c r="AY2713" s="20" t="s">
        <v>149</v>
      </c>
      <c r="BE2713" s="228">
        <f>IF(N2713="základní",J2713,0)</f>
        <v>0</v>
      </c>
      <c r="BF2713" s="228">
        <f>IF(N2713="snížená",J2713,0)</f>
        <v>0</v>
      </c>
      <c r="BG2713" s="228">
        <f>IF(N2713="zákl. přenesená",J2713,0)</f>
        <v>0</v>
      </c>
      <c r="BH2713" s="228">
        <f>IF(N2713="sníž. přenesená",J2713,0)</f>
        <v>0</v>
      </c>
      <c r="BI2713" s="228">
        <f>IF(N2713="nulová",J2713,0)</f>
        <v>0</v>
      </c>
      <c r="BJ2713" s="20" t="s">
        <v>77</v>
      </c>
      <c r="BK2713" s="228">
        <f>ROUND(I2713*H2713,2)</f>
        <v>0</v>
      </c>
      <c r="BL2713" s="20" t="s">
        <v>256</v>
      </c>
      <c r="BM2713" s="227" t="s">
        <v>2872</v>
      </c>
    </row>
    <row r="2714" s="2" customFormat="1">
      <c r="A2714" s="41"/>
      <c r="B2714" s="42"/>
      <c r="C2714" s="43"/>
      <c r="D2714" s="229" t="s">
        <v>159</v>
      </c>
      <c r="E2714" s="43"/>
      <c r="F2714" s="230" t="s">
        <v>2873</v>
      </c>
      <c r="G2714" s="43"/>
      <c r="H2714" s="43"/>
      <c r="I2714" s="231"/>
      <c r="J2714" s="43"/>
      <c r="K2714" s="43"/>
      <c r="L2714" s="47"/>
      <c r="M2714" s="232"/>
      <c r="N2714" s="233"/>
      <c r="O2714" s="87"/>
      <c r="P2714" s="87"/>
      <c r="Q2714" s="87"/>
      <c r="R2714" s="87"/>
      <c r="S2714" s="87"/>
      <c r="T2714" s="88"/>
      <c r="U2714" s="41"/>
      <c r="V2714" s="41"/>
      <c r="W2714" s="41"/>
      <c r="X2714" s="41"/>
      <c r="Y2714" s="41"/>
      <c r="Z2714" s="41"/>
      <c r="AA2714" s="41"/>
      <c r="AB2714" s="41"/>
      <c r="AC2714" s="41"/>
      <c r="AD2714" s="41"/>
      <c r="AE2714" s="41"/>
      <c r="AT2714" s="20" t="s">
        <v>159</v>
      </c>
      <c r="AU2714" s="20" t="s">
        <v>81</v>
      </c>
    </row>
    <row r="2715" s="14" customFormat="1">
      <c r="A2715" s="14"/>
      <c r="B2715" s="245"/>
      <c r="C2715" s="246"/>
      <c r="D2715" s="236" t="s">
        <v>161</v>
      </c>
      <c r="E2715" s="247" t="s">
        <v>21</v>
      </c>
      <c r="F2715" s="248" t="s">
        <v>505</v>
      </c>
      <c r="G2715" s="246"/>
      <c r="H2715" s="249">
        <v>1676.124</v>
      </c>
      <c r="I2715" s="250"/>
      <c r="J2715" s="246"/>
      <c r="K2715" s="246"/>
      <c r="L2715" s="251"/>
      <c r="M2715" s="252"/>
      <c r="N2715" s="253"/>
      <c r="O2715" s="253"/>
      <c r="P2715" s="253"/>
      <c r="Q2715" s="253"/>
      <c r="R2715" s="253"/>
      <c r="S2715" s="253"/>
      <c r="T2715" s="254"/>
      <c r="U2715" s="14"/>
      <c r="V2715" s="14"/>
      <c r="W2715" s="14"/>
      <c r="X2715" s="14"/>
      <c r="Y2715" s="14"/>
      <c r="Z2715" s="14"/>
      <c r="AA2715" s="14"/>
      <c r="AB2715" s="14"/>
      <c r="AC2715" s="14"/>
      <c r="AD2715" s="14"/>
      <c r="AE2715" s="14"/>
      <c r="AT2715" s="255" t="s">
        <v>161</v>
      </c>
      <c r="AU2715" s="255" t="s">
        <v>81</v>
      </c>
      <c r="AV2715" s="14" t="s">
        <v>81</v>
      </c>
      <c r="AW2715" s="14" t="s">
        <v>34</v>
      </c>
      <c r="AX2715" s="14" t="s">
        <v>73</v>
      </c>
      <c r="AY2715" s="255" t="s">
        <v>149</v>
      </c>
    </row>
    <row r="2716" s="14" customFormat="1">
      <c r="A2716" s="14"/>
      <c r="B2716" s="245"/>
      <c r="C2716" s="246"/>
      <c r="D2716" s="236" t="s">
        <v>161</v>
      </c>
      <c r="E2716" s="247" t="s">
        <v>21</v>
      </c>
      <c r="F2716" s="248" t="s">
        <v>989</v>
      </c>
      <c r="G2716" s="246"/>
      <c r="H2716" s="249">
        <v>263.01400000000001</v>
      </c>
      <c r="I2716" s="250"/>
      <c r="J2716" s="246"/>
      <c r="K2716" s="246"/>
      <c r="L2716" s="251"/>
      <c r="M2716" s="252"/>
      <c r="N2716" s="253"/>
      <c r="O2716" s="253"/>
      <c r="P2716" s="253"/>
      <c r="Q2716" s="253"/>
      <c r="R2716" s="253"/>
      <c r="S2716" s="253"/>
      <c r="T2716" s="254"/>
      <c r="U2716" s="14"/>
      <c r="V2716" s="14"/>
      <c r="W2716" s="14"/>
      <c r="X2716" s="14"/>
      <c r="Y2716" s="14"/>
      <c r="Z2716" s="14"/>
      <c r="AA2716" s="14"/>
      <c r="AB2716" s="14"/>
      <c r="AC2716" s="14"/>
      <c r="AD2716" s="14"/>
      <c r="AE2716" s="14"/>
      <c r="AT2716" s="255" t="s">
        <v>161</v>
      </c>
      <c r="AU2716" s="255" t="s">
        <v>81</v>
      </c>
      <c r="AV2716" s="14" t="s">
        <v>81</v>
      </c>
      <c r="AW2716" s="14" t="s">
        <v>34</v>
      </c>
      <c r="AX2716" s="14" t="s">
        <v>73</v>
      </c>
      <c r="AY2716" s="255" t="s">
        <v>149</v>
      </c>
    </row>
    <row r="2717" s="14" customFormat="1">
      <c r="A2717" s="14"/>
      <c r="B2717" s="245"/>
      <c r="C2717" s="246"/>
      <c r="D2717" s="236" t="s">
        <v>161</v>
      </c>
      <c r="E2717" s="247" t="s">
        <v>21</v>
      </c>
      <c r="F2717" s="248" t="s">
        <v>489</v>
      </c>
      <c r="G2717" s="246"/>
      <c r="H2717" s="249">
        <v>132.34200000000001</v>
      </c>
      <c r="I2717" s="250"/>
      <c r="J2717" s="246"/>
      <c r="K2717" s="246"/>
      <c r="L2717" s="251"/>
      <c r="M2717" s="252"/>
      <c r="N2717" s="253"/>
      <c r="O2717" s="253"/>
      <c r="P2717" s="253"/>
      <c r="Q2717" s="253"/>
      <c r="R2717" s="253"/>
      <c r="S2717" s="253"/>
      <c r="T2717" s="254"/>
      <c r="U2717" s="14"/>
      <c r="V2717" s="14"/>
      <c r="W2717" s="14"/>
      <c r="X2717" s="14"/>
      <c r="Y2717" s="14"/>
      <c r="Z2717" s="14"/>
      <c r="AA2717" s="14"/>
      <c r="AB2717" s="14"/>
      <c r="AC2717" s="14"/>
      <c r="AD2717" s="14"/>
      <c r="AE2717" s="14"/>
      <c r="AT2717" s="255" t="s">
        <v>161</v>
      </c>
      <c r="AU2717" s="255" t="s">
        <v>81</v>
      </c>
      <c r="AV2717" s="14" t="s">
        <v>81</v>
      </c>
      <c r="AW2717" s="14" t="s">
        <v>34</v>
      </c>
      <c r="AX2717" s="14" t="s">
        <v>73</v>
      </c>
      <c r="AY2717" s="255" t="s">
        <v>149</v>
      </c>
    </row>
    <row r="2718" s="15" customFormat="1">
      <c r="A2718" s="15"/>
      <c r="B2718" s="256"/>
      <c r="C2718" s="257"/>
      <c r="D2718" s="236" t="s">
        <v>161</v>
      </c>
      <c r="E2718" s="258" t="s">
        <v>21</v>
      </c>
      <c r="F2718" s="259" t="s">
        <v>164</v>
      </c>
      <c r="G2718" s="257"/>
      <c r="H2718" s="260">
        <v>2071.48</v>
      </c>
      <c r="I2718" s="261"/>
      <c r="J2718" s="257"/>
      <c r="K2718" s="257"/>
      <c r="L2718" s="262"/>
      <c r="M2718" s="263"/>
      <c r="N2718" s="264"/>
      <c r="O2718" s="264"/>
      <c r="P2718" s="264"/>
      <c r="Q2718" s="264"/>
      <c r="R2718" s="264"/>
      <c r="S2718" s="264"/>
      <c r="T2718" s="265"/>
      <c r="U2718" s="15"/>
      <c r="V2718" s="15"/>
      <c r="W2718" s="15"/>
      <c r="X2718" s="15"/>
      <c r="Y2718" s="15"/>
      <c r="Z2718" s="15"/>
      <c r="AA2718" s="15"/>
      <c r="AB2718" s="15"/>
      <c r="AC2718" s="15"/>
      <c r="AD2718" s="15"/>
      <c r="AE2718" s="15"/>
      <c r="AT2718" s="266" t="s">
        <v>161</v>
      </c>
      <c r="AU2718" s="266" t="s">
        <v>81</v>
      </c>
      <c r="AV2718" s="15" t="s">
        <v>157</v>
      </c>
      <c r="AW2718" s="15" t="s">
        <v>34</v>
      </c>
      <c r="AX2718" s="15" t="s">
        <v>77</v>
      </c>
      <c r="AY2718" s="266" t="s">
        <v>149</v>
      </c>
    </row>
    <row r="2719" s="2" customFormat="1" ht="24.15" customHeight="1">
      <c r="A2719" s="41"/>
      <c r="B2719" s="42"/>
      <c r="C2719" s="216" t="s">
        <v>2874</v>
      </c>
      <c r="D2719" s="216" t="s">
        <v>152</v>
      </c>
      <c r="E2719" s="217" t="s">
        <v>2875</v>
      </c>
      <c r="F2719" s="218" t="s">
        <v>2876</v>
      </c>
      <c r="G2719" s="219" t="s">
        <v>155</v>
      </c>
      <c r="H2719" s="220">
        <v>5.3300000000000001</v>
      </c>
      <c r="I2719" s="221"/>
      <c r="J2719" s="222">
        <f>ROUND(I2719*H2719,2)</f>
        <v>0</v>
      </c>
      <c r="K2719" s="218" t="s">
        <v>21</v>
      </c>
      <c r="L2719" s="47"/>
      <c r="M2719" s="223" t="s">
        <v>21</v>
      </c>
      <c r="N2719" s="224" t="s">
        <v>44</v>
      </c>
      <c r="O2719" s="87"/>
      <c r="P2719" s="225">
        <f>O2719*H2719</f>
        <v>0</v>
      </c>
      <c r="Q2719" s="225">
        <v>0.00038000000000000002</v>
      </c>
      <c r="R2719" s="225">
        <f>Q2719*H2719</f>
        <v>0.0020254000000000001</v>
      </c>
      <c r="S2719" s="225">
        <v>0</v>
      </c>
      <c r="T2719" s="226">
        <f>S2719*H2719</f>
        <v>0</v>
      </c>
      <c r="U2719" s="41"/>
      <c r="V2719" s="41"/>
      <c r="W2719" s="41"/>
      <c r="X2719" s="41"/>
      <c r="Y2719" s="41"/>
      <c r="Z2719" s="41"/>
      <c r="AA2719" s="41"/>
      <c r="AB2719" s="41"/>
      <c r="AC2719" s="41"/>
      <c r="AD2719" s="41"/>
      <c r="AE2719" s="41"/>
      <c r="AR2719" s="227" t="s">
        <v>256</v>
      </c>
      <c r="AT2719" s="227" t="s">
        <v>152</v>
      </c>
      <c r="AU2719" s="227" t="s">
        <v>81</v>
      </c>
      <c r="AY2719" s="20" t="s">
        <v>149</v>
      </c>
      <c r="BE2719" s="228">
        <f>IF(N2719="základní",J2719,0)</f>
        <v>0</v>
      </c>
      <c r="BF2719" s="228">
        <f>IF(N2719="snížená",J2719,0)</f>
        <v>0</v>
      </c>
      <c r="BG2719" s="228">
        <f>IF(N2719="zákl. přenesená",J2719,0)</f>
        <v>0</v>
      </c>
      <c r="BH2719" s="228">
        <f>IF(N2719="sníž. přenesená",J2719,0)</f>
        <v>0</v>
      </c>
      <c r="BI2719" s="228">
        <f>IF(N2719="nulová",J2719,0)</f>
        <v>0</v>
      </c>
      <c r="BJ2719" s="20" t="s">
        <v>77</v>
      </c>
      <c r="BK2719" s="228">
        <f>ROUND(I2719*H2719,2)</f>
        <v>0</v>
      </c>
      <c r="BL2719" s="20" t="s">
        <v>256</v>
      </c>
      <c r="BM2719" s="227" t="s">
        <v>2877</v>
      </c>
    </row>
    <row r="2720" s="13" customFormat="1">
      <c r="A2720" s="13"/>
      <c r="B2720" s="234"/>
      <c r="C2720" s="235"/>
      <c r="D2720" s="236" t="s">
        <v>161</v>
      </c>
      <c r="E2720" s="237" t="s">
        <v>21</v>
      </c>
      <c r="F2720" s="238" t="s">
        <v>1422</v>
      </c>
      <c r="G2720" s="235"/>
      <c r="H2720" s="237" t="s">
        <v>21</v>
      </c>
      <c r="I2720" s="239"/>
      <c r="J2720" s="235"/>
      <c r="K2720" s="235"/>
      <c r="L2720" s="240"/>
      <c r="M2720" s="241"/>
      <c r="N2720" s="242"/>
      <c r="O2720" s="242"/>
      <c r="P2720" s="242"/>
      <c r="Q2720" s="242"/>
      <c r="R2720" s="242"/>
      <c r="S2720" s="242"/>
      <c r="T2720" s="243"/>
      <c r="U2720" s="13"/>
      <c r="V2720" s="13"/>
      <c r="W2720" s="13"/>
      <c r="X2720" s="13"/>
      <c r="Y2720" s="13"/>
      <c r="Z2720" s="13"/>
      <c r="AA2720" s="13"/>
      <c r="AB2720" s="13"/>
      <c r="AC2720" s="13"/>
      <c r="AD2720" s="13"/>
      <c r="AE2720" s="13"/>
      <c r="AT2720" s="244" t="s">
        <v>161</v>
      </c>
      <c r="AU2720" s="244" t="s">
        <v>81</v>
      </c>
      <c r="AV2720" s="13" t="s">
        <v>77</v>
      </c>
      <c r="AW2720" s="13" t="s">
        <v>34</v>
      </c>
      <c r="AX2720" s="13" t="s">
        <v>73</v>
      </c>
      <c r="AY2720" s="244" t="s">
        <v>149</v>
      </c>
    </row>
    <row r="2721" s="14" customFormat="1">
      <c r="A2721" s="14"/>
      <c r="B2721" s="245"/>
      <c r="C2721" s="246"/>
      <c r="D2721" s="236" t="s">
        <v>161</v>
      </c>
      <c r="E2721" s="247" t="s">
        <v>21</v>
      </c>
      <c r="F2721" s="248" t="s">
        <v>2878</v>
      </c>
      <c r="G2721" s="246"/>
      <c r="H2721" s="249">
        <v>0.82999999999999996</v>
      </c>
      <c r="I2721" s="250"/>
      <c r="J2721" s="246"/>
      <c r="K2721" s="246"/>
      <c r="L2721" s="251"/>
      <c r="M2721" s="252"/>
      <c r="N2721" s="253"/>
      <c r="O2721" s="253"/>
      <c r="P2721" s="253"/>
      <c r="Q2721" s="253"/>
      <c r="R2721" s="253"/>
      <c r="S2721" s="253"/>
      <c r="T2721" s="254"/>
      <c r="U2721" s="14"/>
      <c r="V2721" s="14"/>
      <c r="W2721" s="14"/>
      <c r="X2721" s="14"/>
      <c r="Y2721" s="14"/>
      <c r="Z2721" s="14"/>
      <c r="AA2721" s="14"/>
      <c r="AB2721" s="14"/>
      <c r="AC2721" s="14"/>
      <c r="AD2721" s="14"/>
      <c r="AE2721" s="14"/>
      <c r="AT2721" s="255" t="s">
        <v>161</v>
      </c>
      <c r="AU2721" s="255" t="s">
        <v>81</v>
      </c>
      <c r="AV2721" s="14" t="s">
        <v>81</v>
      </c>
      <c r="AW2721" s="14" t="s">
        <v>34</v>
      </c>
      <c r="AX2721" s="14" t="s">
        <v>73</v>
      </c>
      <c r="AY2721" s="255" t="s">
        <v>149</v>
      </c>
    </row>
    <row r="2722" s="14" customFormat="1">
      <c r="A2722" s="14"/>
      <c r="B2722" s="245"/>
      <c r="C2722" s="246"/>
      <c r="D2722" s="236" t="s">
        <v>161</v>
      </c>
      <c r="E2722" s="247" t="s">
        <v>21</v>
      </c>
      <c r="F2722" s="248" t="s">
        <v>2879</v>
      </c>
      <c r="G2722" s="246"/>
      <c r="H2722" s="249">
        <v>4.5</v>
      </c>
      <c r="I2722" s="250"/>
      <c r="J2722" s="246"/>
      <c r="K2722" s="246"/>
      <c r="L2722" s="251"/>
      <c r="M2722" s="252"/>
      <c r="N2722" s="253"/>
      <c r="O2722" s="253"/>
      <c r="P2722" s="253"/>
      <c r="Q2722" s="253"/>
      <c r="R2722" s="253"/>
      <c r="S2722" s="253"/>
      <c r="T2722" s="254"/>
      <c r="U2722" s="14"/>
      <c r="V2722" s="14"/>
      <c r="W2722" s="14"/>
      <c r="X2722" s="14"/>
      <c r="Y2722" s="14"/>
      <c r="Z2722" s="14"/>
      <c r="AA2722" s="14"/>
      <c r="AB2722" s="14"/>
      <c r="AC2722" s="14"/>
      <c r="AD2722" s="14"/>
      <c r="AE2722" s="14"/>
      <c r="AT2722" s="255" t="s">
        <v>161</v>
      </c>
      <c r="AU2722" s="255" t="s">
        <v>81</v>
      </c>
      <c r="AV2722" s="14" t="s">
        <v>81</v>
      </c>
      <c r="AW2722" s="14" t="s">
        <v>34</v>
      </c>
      <c r="AX2722" s="14" t="s">
        <v>73</v>
      </c>
      <c r="AY2722" s="255" t="s">
        <v>149</v>
      </c>
    </row>
    <row r="2723" s="15" customFormat="1">
      <c r="A2723" s="15"/>
      <c r="B2723" s="256"/>
      <c r="C2723" s="257"/>
      <c r="D2723" s="236" t="s">
        <v>161</v>
      </c>
      <c r="E2723" s="258" t="s">
        <v>21</v>
      </c>
      <c r="F2723" s="259" t="s">
        <v>164</v>
      </c>
      <c r="G2723" s="257"/>
      <c r="H2723" s="260">
        <v>5.3300000000000001</v>
      </c>
      <c r="I2723" s="261"/>
      <c r="J2723" s="257"/>
      <c r="K2723" s="257"/>
      <c r="L2723" s="262"/>
      <c r="M2723" s="298"/>
      <c r="N2723" s="299"/>
      <c r="O2723" s="299"/>
      <c r="P2723" s="299"/>
      <c r="Q2723" s="299"/>
      <c r="R2723" s="299"/>
      <c r="S2723" s="299"/>
      <c r="T2723" s="300"/>
      <c r="U2723" s="15"/>
      <c r="V2723" s="15"/>
      <c r="W2723" s="15"/>
      <c r="X2723" s="15"/>
      <c r="Y2723" s="15"/>
      <c r="Z2723" s="15"/>
      <c r="AA2723" s="15"/>
      <c r="AB2723" s="15"/>
      <c r="AC2723" s="15"/>
      <c r="AD2723" s="15"/>
      <c r="AE2723" s="15"/>
      <c r="AT2723" s="266" t="s">
        <v>161</v>
      </c>
      <c r="AU2723" s="266" t="s">
        <v>81</v>
      </c>
      <c r="AV2723" s="15" t="s">
        <v>157</v>
      </c>
      <c r="AW2723" s="15" t="s">
        <v>34</v>
      </c>
      <c r="AX2723" s="15" t="s">
        <v>77</v>
      </c>
      <c r="AY2723" s="266" t="s">
        <v>149</v>
      </c>
    </row>
    <row r="2724" s="2" customFormat="1" ht="6.96" customHeight="1">
      <c r="A2724" s="41"/>
      <c r="B2724" s="62"/>
      <c r="C2724" s="63"/>
      <c r="D2724" s="63"/>
      <c r="E2724" s="63"/>
      <c r="F2724" s="63"/>
      <c r="G2724" s="63"/>
      <c r="H2724" s="63"/>
      <c r="I2724" s="63"/>
      <c r="J2724" s="63"/>
      <c r="K2724" s="63"/>
      <c r="L2724" s="47"/>
      <c r="M2724" s="41"/>
      <c r="O2724" s="41"/>
      <c r="P2724" s="41"/>
      <c r="Q2724" s="41"/>
      <c r="R2724" s="41"/>
      <c r="S2724" s="41"/>
      <c r="T2724" s="41"/>
      <c r="U2724" s="41"/>
      <c r="V2724" s="41"/>
      <c r="W2724" s="41"/>
      <c r="X2724" s="41"/>
      <c r="Y2724" s="41"/>
      <c r="Z2724" s="41"/>
      <c r="AA2724" s="41"/>
      <c r="AB2724" s="41"/>
      <c r="AC2724" s="41"/>
      <c r="AD2724" s="41"/>
      <c r="AE2724" s="41"/>
    </row>
  </sheetData>
  <sheetProtection sheet="1" autoFilter="0" formatColumns="0" formatRows="0" objects="1" scenarios="1" spinCount="100000" saltValue="bQPBPpAUVPO2QpSe2dVrwnKtSSTYbbrBef9HMsW2j9QXND1GmDcB1Gy1fN410vW7uwg/CX/rTUwgmFJmqL271Q==" hashValue="3grloeQXko0e+vxrl1KS1zYqCEq7IsQm21xYWqCAh57XVsIbMLdeeqj/4y2VySzEhJ+V1b9RtIivcobk1oPOXg==" algorithmName="SHA-512" password="CC35"/>
  <autoFilter ref="C106:K272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5:H95"/>
    <mergeCell ref="E97:H97"/>
    <mergeCell ref="E99:H99"/>
    <mergeCell ref="L2:V2"/>
  </mergeCells>
  <hyperlinks>
    <hyperlink ref="F111" r:id="rId1" display="https://podminky.urs.cz/item/CS_URS_2025_02/113106.11"/>
    <hyperlink ref="F118" r:id="rId2" display="https://podminky.urs.cz/item/CS_URS_2025_02/113107131"/>
    <hyperlink ref="F123" r:id="rId3" display="https://podminky.urs.cz/item/CS_URS_2025_02/113107139"/>
    <hyperlink ref="F128" r:id="rId4" display="https://podminky.urs.cz/item/CS_URS_2025_02/113107223"/>
    <hyperlink ref="F135" r:id="rId5" display="https://podminky.urs.cz/item/CS_URS_2025_02/113107342"/>
    <hyperlink ref="F142" r:id="rId6" display="https://podminky.urs.cz/item/CS_URS_2025_02/113107323"/>
    <hyperlink ref="F148" r:id="rId7" display="https://podminky.urs.cz/item/CS_URS_2025_02/121151113"/>
    <hyperlink ref="F153" r:id="rId8" display="https://podminky.urs.cz/item/CS_URS_2025_02/132112132"/>
    <hyperlink ref="F163" r:id="rId9" display="https://podminky.urs.cz/item/CS_URS_2025_02/132112332"/>
    <hyperlink ref="F171" r:id="rId10" display="https://podminky.urs.cz/item/CS_URS_2025_02/162251102"/>
    <hyperlink ref="F179" r:id="rId11" display="https://podminky.urs.cz/item/CS_URS_2025_02/162551108"/>
    <hyperlink ref="F184" r:id="rId12" display="https://podminky.urs.cz/item/CS_URS_2025_02/167151101"/>
    <hyperlink ref="F189" r:id="rId13" display="https://podminky.urs.cz/item/CS_URS_2025_02/174111101"/>
    <hyperlink ref="F204" r:id="rId14" display="https://podminky.urs.cz/item/CS_URS_2025_02/181111111"/>
    <hyperlink ref="F209" r:id="rId15" display="https://podminky.urs.cz/item/CS_URS_2025_02/181351103"/>
    <hyperlink ref="F214" r:id="rId16" display="https://podminky.urs.cz/item/CS_URS_2025_02/181411131"/>
    <hyperlink ref="F221" r:id="rId17" display="https://podminky.urs.cz/item/CS_URS_2025_02/181951112"/>
    <hyperlink ref="F231" r:id="rId18" display="https://podminky.urs.cz/item/CS_URS_2025_02/185803111"/>
    <hyperlink ref="F237" r:id="rId19" display="https://podminky.urs.cz/item/CS_URS_2025_02/274321511"/>
    <hyperlink ref="F243" r:id="rId20" display="https://podminky.urs.cz/item/CS_URS_2025_02/274361821"/>
    <hyperlink ref="F251" r:id="rId21" display="https://podminky.urs.cz/item/CS_URS_2025_02/310231051"/>
    <hyperlink ref="F258" r:id="rId22" display="https://podminky.urs.cz/item/CS_URS_2025_02/310231055"/>
    <hyperlink ref="F265" r:id="rId23" display="https://podminky.urs.cz/item/CS_URS_2025_02/310232051"/>
    <hyperlink ref="F271" r:id="rId24" display="https://podminky.urs.cz/item/CS_URS_2025_02/310271071"/>
    <hyperlink ref="F276" r:id="rId25" display="https://podminky.urs.cz/item/CS_URS_2025_02/311234061"/>
    <hyperlink ref="F281" r:id="rId26" display="https://podminky.urs.cz/item/CS_URS_2025_02/317168012"/>
    <hyperlink ref="F286" r:id="rId27" display="https://podminky.urs.cz/item/CS_URS_2025_02/317168016"/>
    <hyperlink ref="F291" r:id="rId28" display="https://podminky.urs.cz/item/CS_URS_2025_02/319201321"/>
    <hyperlink ref="F311" r:id="rId29" display="https://podminky.urs.cz/item/CS_URS_2025_02/340231021"/>
    <hyperlink ref="F325" r:id="rId30" display="https://podminky.urs.cz/item/CS_URS_2025_02/342244211"/>
    <hyperlink ref="F334" r:id="rId31" display="https://podminky.urs.cz/item/CS_URS_2025_02/342291112"/>
    <hyperlink ref="F347" r:id="rId32" display="https://podminky.urs.cz/item/CS_URS_2025_02/411321414"/>
    <hyperlink ref="F352" r:id="rId33" display="https://podminky.urs.cz/item/CS_URS_2025_02/411351011"/>
    <hyperlink ref="F358" r:id="rId34" display="https://podminky.urs.cz/item/CS_URS_2025_02/411351012"/>
    <hyperlink ref="F361" r:id="rId35" display="https://podminky.urs.cz/item/CS_URS_2025_02/411354313"/>
    <hyperlink ref="F364" r:id="rId36" display="https://podminky.urs.cz/item/CS_URS_2025_02/411354314"/>
    <hyperlink ref="F367" r:id="rId37" display="https://podminky.urs.cz/item/CS_URS_2025_02/411362021"/>
    <hyperlink ref="F372" r:id="rId38" display="https://podminky.urs.cz/item/CS_URS_2025_02/413232221"/>
    <hyperlink ref="F377" r:id="rId39" display="https://podminky.urs.cz/item/CS_URS_2025_02/417321515"/>
    <hyperlink ref="F382" r:id="rId40" display="https://podminky.urs.cz/item/CS_URS_2025_02/417351115"/>
    <hyperlink ref="F387" r:id="rId41" display="https://podminky.urs.cz/item/CS_URS_2025_02/417351116"/>
    <hyperlink ref="F389" r:id="rId42" display="https://podminky.urs.cz/item/CS_URS_2025_02/417361821"/>
    <hyperlink ref="F394" r:id="rId43" display="https://podminky.urs.cz/item/CS_URS_2025_02/564710002"/>
    <hyperlink ref="F398" r:id="rId44" display="https://podminky.urs.cz/item/CS_URS_2025_02/564871011"/>
    <hyperlink ref="F412" r:id="rId45" display="https://podminky.urs.cz/item/CS_URS_2025_02/564871111"/>
    <hyperlink ref="F417" r:id="rId46" display="https://podminky.urs.cz/item/CS_URS_2025_02/564952111"/>
    <hyperlink ref="F422" r:id="rId47" display="https://podminky.urs.cz/item/CS_URS_2025_02/591241111"/>
    <hyperlink ref="F443" r:id="rId48" display="https://podminky.urs.cz/item/CS_URS_2025_02/596811311"/>
    <hyperlink ref="F450" r:id="rId49" display="https://podminky.urs.cz/item/CS_URS_2025_02/611131121"/>
    <hyperlink ref="F456" r:id="rId50" display="https://podminky.urs.cz/item/CS_URS_2025_02/611142001"/>
    <hyperlink ref="F461" r:id="rId51" display="https://podminky.urs.cz/item/CS_URS_2025_02/611315121"/>
    <hyperlink ref="F467" r:id="rId52" display="https://podminky.urs.cz/item/CS_URS_2025_02/611321132"/>
    <hyperlink ref="F472" r:id="rId53" display="https://podminky.urs.cz/item/CS_URS_2025_02/611345411"/>
    <hyperlink ref="F478" r:id="rId54" display="https://podminky.urs.cz/item/CS_URS_2025_02/611345412"/>
    <hyperlink ref="F482" r:id="rId55" display="https://podminky.urs.cz/item/CS_URS_2025_02/612131121"/>
    <hyperlink ref="F485" r:id="rId56" display="https://podminky.urs.cz/item/CS_URS_2025_02/612142001"/>
    <hyperlink ref="F512" r:id="rId57" display="https://podminky.urs.cz/item/CS_URS_2025_02/612311141"/>
    <hyperlink ref="F556" r:id="rId58" display="https://podminky.urs.cz/item/CS_URS_2025_02/612321131"/>
    <hyperlink ref="F572" r:id="rId59" display="https://podminky.urs.cz/item/CS_URS_2025_02/612345411"/>
    <hyperlink ref="F578" r:id="rId60" display="https://podminky.urs.cz/item/CS_URS_2025_02/621135001"/>
    <hyperlink ref="F585" r:id="rId61" display="https://podminky.urs.cz/item/CS_URS_2025_02/621135091"/>
    <hyperlink ref="F592" r:id="rId62" display="https://podminky.urs.cz/item/CS_URS_2025_02/621151031"/>
    <hyperlink ref="F600" r:id="rId63" display="https://podminky.urs.cz/item/CS_URS_2025_02/621325101"/>
    <hyperlink ref="F609" r:id="rId64" display="https://podminky.urs.cz/item/CS_URS_2025_02/621531012"/>
    <hyperlink ref="F617" r:id="rId65" display="https://podminky.urs.cz/item/CS_URS_2025_02/622131121"/>
    <hyperlink ref="F639" r:id="rId66" display="https://podminky.urs.cz/item/CS_URS_2025_02/622135001"/>
    <hyperlink ref="F647" r:id="rId67" display="https://podminky.urs.cz/item/CS_URS_2025_02/622135091"/>
    <hyperlink ref="F655" r:id="rId68" display="https://podminky.urs.cz/item/CS_URS_2025_02/622142001"/>
    <hyperlink ref="F673" r:id="rId69" display="https://podminky.urs.cz/item/CS_URS_2025_02/622151031"/>
    <hyperlink ref="F693" r:id="rId70" display="https://podminky.urs.cz/item/CS_URS_2025_02/622211001"/>
    <hyperlink ref="F714" r:id="rId71" display="https://podminky.urs.cz/item/CS_URS_2025_02/622211031"/>
    <hyperlink ref="F734" r:id="rId72" display="https://podminky.urs.cz/item/CS_URS_2025_02/622211051"/>
    <hyperlink ref="F816" r:id="rId73" display="https://podminky.urs.cz/item/CS_URS_2025_02/622221031"/>
    <hyperlink ref="F849" r:id="rId74" display="https://podminky.urs.cz/item/CS_URS_2025_02/622212051"/>
    <hyperlink ref="F896" r:id="rId75" display="https://podminky.urs.cz/item/CS_URS_2025_02/622252001"/>
    <hyperlink ref="F925" r:id="rId76" display="https://podminky.urs.cz/item/CS_URS_2025_02/622252002"/>
    <hyperlink ref="F1006" r:id="rId77" display="https://podminky.urs.cz/item/CS_URS_2025_02/622325101"/>
    <hyperlink ref="F1015" r:id="rId78" display="https://podminky.urs.cz/item/CS_URS_2025_02/622325103"/>
    <hyperlink ref="F1020" r:id="rId79" display="https://podminky.urs.cz/item/CS_URS_2025_02/622335101"/>
    <hyperlink ref="F1041" r:id="rId80" display="https://podminky.urs.cz/item/CS_URS_2025_02/622531012"/>
    <hyperlink ref="F1061" r:id="rId81" display="https://podminky.urs.cz/item/CS_URS_2025_02/629991011"/>
    <hyperlink ref="F1087" r:id="rId82" display="https://podminky.urs.cz/item/CS_URS_2025_02/629995101"/>
    <hyperlink ref="F1167" r:id="rId83" display="https://podminky.urs.cz/item/CS_URS_2025_02/631311135"/>
    <hyperlink ref="F1175" r:id="rId84" display="https://podminky.urs.cz/item/CS_URS_2025_02/631312141"/>
    <hyperlink ref="F1183" r:id="rId85" display="https://podminky.urs.cz/item/CS_URS_2025_02/631341123"/>
    <hyperlink ref="F1188" r:id="rId86" display="https://podminky.urs.cz/item/CS_URS_2025_02/631351101"/>
    <hyperlink ref="F1196" r:id="rId87" display="https://podminky.urs.cz/item/CS_URS_2025_02/631351102"/>
    <hyperlink ref="F1219" r:id="rId88" display="https://podminky.urs.cz/item/CS_URS_2025_02/632450132"/>
    <hyperlink ref="F1230" r:id="rId89" display="https://podminky.urs.cz/item/CS_URS_2025_02/916231213"/>
    <hyperlink ref="F1236" r:id="rId90" display="https://podminky.urs.cz/item/CS_URS_2025_02/919726121"/>
    <hyperlink ref="F1248" r:id="rId91" display="https://podminky.urs.cz/item/CS_URS_2025_02/919726122"/>
    <hyperlink ref="F1255" r:id="rId92" display="https://podminky.urs.cz/item/CS_URS_2025_02/941111122"/>
    <hyperlink ref="F1267" r:id="rId93" display="https://podminky.urs.cz/item/CS_URS_2025_02/941111222"/>
    <hyperlink ref="F1272" r:id="rId94" display="https://podminky.urs.cz/item/CS_URS_2025_02/941111822"/>
    <hyperlink ref="F1275" r:id="rId95" display="https://podminky.urs.cz/item/CS_URS_2025_02/944711113"/>
    <hyperlink ref="F1279" r:id="rId96" display="https://podminky.urs.cz/item/CS_URS_2025_02/944711114"/>
    <hyperlink ref="F1282" r:id="rId97" display="https://podminky.urs.cz/item/CS_URS_2025_02/944711213"/>
    <hyperlink ref="F1287" r:id="rId98" display="https://podminky.urs.cz/item/CS_URS_2025_02/944711214"/>
    <hyperlink ref="F1292" r:id="rId99" display="https://podminky.urs.cz/item/CS_URS_2025_02/944711813"/>
    <hyperlink ref="F1294" r:id="rId100" display="https://podminky.urs.cz/item/CS_URS_2025_02/944711814"/>
    <hyperlink ref="F1296" r:id="rId101" display="https://podminky.urs.cz/item/CS_URS_2025_02/949101111"/>
    <hyperlink ref="F1304" r:id="rId102" display="https://podminky.urs.cz/item/CS_URS_2025_02/949101112"/>
    <hyperlink ref="F1313" r:id="rId103" display="https://podminky.urs.cz/item/CS_URS_2025_02/949311112"/>
    <hyperlink ref="F1318" r:id="rId104" display="https://podminky.urs.cz/item/CS_URS_2025_02/949311212"/>
    <hyperlink ref="F1323" r:id="rId105" display="https://podminky.urs.cz/item/CS_URS_2025_02/949311812"/>
    <hyperlink ref="F1325" r:id="rId106" display="https://podminky.urs.cz/item/CS_URS_2025_02/953961113"/>
    <hyperlink ref="F1330" r:id="rId107" display="https://podminky.urs.cz/item/CS_URS_2025_02/953961214"/>
    <hyperlink ref="F1335" r:id="rId108" display="https://podminky.urs.cz/item/CS_URS_2025_02/953965124"/>
    <hyperlink ref="F1340" r:id="rId109" display="https://podminky.urs.cz/item/CS_URS_2025_02/953965131"/>
    <hyperlink ref="F1345" r:id="rId110" display="https://podminky.urs.cz/item/CS_URS_2025_02/962031132"/>
    <hyperlink ref="F1350" r:id="rId111" display="https://podminky.urs.cz/item/CS_URS_2025_02/962032230"/>
    <hyperlink ref="F1357" r:id="rId112" display="https://podminky.urs.cz/item/CS_URS_2025_02/962052210"/>
    <hyperlink ref="F1362" r:id="rId113" display="https://podminky.urs.cz/item/CS_URS_2025_02/962052211"/>
    <hyperlink ref="F1367" r:id="rId114" display="https://podminky.urs.cz/item/CS_URS_2025_02/968072246"/>
    <hyperlink ref="F1372" r:id="rId115" display="https://podminky.urs.cz/item/CS_URS_2025_02/968072455"/>
    <hyperlink ref="F1379" r:id="rId116" display="https://podminky.urs.cz/item/CS_URS_2025_02/968072456"/>
    <hyperlink ref="F1399" r:id="rId117" display="https://podminky.urs.cz/item/CS_URS_2025_02/968072747"/>
    <hyperlink ref="F1404" r:id="rId118" display="https://podminky.urs.cz/item/CS_URS_2025_02/968082015"/>
    <hyperlink ref="F1411" r:id="rId119" display="https://podminky.urs.cz/item/CS_URS_2025_02/968082017"/>
    <hyperlink ref="F1418" r:id="rId120" display="https://podminky.urs.cz/item/CS_URS_2025_02/968082018"/>
    <hyperlink ref="F1426" r:id="rId121" display="https://podminky.urs.cz/item/CS_URS_2025_02/973031324"/>
    <hyperlink ref="F1431" r:id="rId122" display="https://podminky.urs.cz/item/CS_URS_2025_02/973042251"/>
    <hyperlink ref="F1436" r:id="rId123" display="https://podminky.urs.cz/item/CS_URS_2025_02/974042544"/>
    <hyperlink ref="F1444" r:id="rId124" display="https://podminky.urs.cz/item/CS_URS_2025_02/977131110"/>
    <hyperlink ref="F1449" r:id="rId125" display="https://podminky.urs.cz/item/CS_URS_2025_02/977151111"/>
    <hyperlink ref="F1454" r:id="rId126" display="https://podminky.urs.cz/item/CS_URS_2025_02/977151124"/>
    <hyperlink ref="F1466" r:id="rId127" display="https://podminky.urs.cz/item/CS_URS_2025_02/977171232"/>
    <hyperlink ref="F1471" r:id="rId128" display="https://podminky.urs.cz/item/CS_URS_2025_02/977311112"/>
    <hyperlink ref="F1479" r:id="rId129" display="https://podminky.urs.cz/item/CS_URS_2025_02/978011141"/>
    <hyperlink ref="F1485" r:id="rId130" display="https://podminky.urs.cz/item/CS_URS_2025_02/978015361"/>
    <hyperlink ref="F1490" r:id="rId131" display="https://podminky.urs.cz/item/CS_URS_2025_02/978015391"/>
    <hyperlink ref="F1496" r:id="rId132" display="https://podminky.urs.cz/item/CS_URS_2025_02/985131111"/>
    <hyperlink ref="F1501" r:id="rId133" display="https://podminky.urs.cz/item/CS_URS_2025_02/985131311"/>
    <hyperlink ref="F1548" r:id="rId134" display="https://podminky.urs.cz/item/CS_URS_2025_02/997013155"/>
    <hyperlink ref="F1550" r:id="rId135" display="https://podminky.urs.cz/item/CS_URS_2025_02/997013501"/>
    <hyperlink ref="F1552" r:id="rId136" display="https://podminky.urs.cz/item/CS_URS_2025_02/997013509"/>
    <hyperlink ref="F1557" r:id="rId137" display="https://podminky.urs.cz/item/CS_URS_2025_02/997013813"/>
    <hyperlink ref="F1560" r:id="rId138" display="https://podminky.urs.cz/item/CS_URS_2025_02/997013847"/>
    <hyperlink ref="F1567" r:id="rId139" display="https://podminky.urs.cz/item/CS_URS_2025_02/998011010"/>
    <hyperlink ref="F1572" r:id="rId140" display="https://podminky.urs.cz/item/CS_URS_2025_02/998223011"/>
    <hyperlink ref="F1578" r:id="rId141" display="https://podminky.urs.cz/item/CS_URS_2025_02/711112002"/>
    <hyperlink ref="F1586" r:id="rId142" display="https://podminky.urs.cz/item/CS_URS_2025_02/711132101"/>
    <hyperlink ref="F1593" r:id="rId143" display="https://podminky.urs.cz/item/CS_URS_2025_02/711142559"/>
    <hyperlink ref="F1600" r:id="rId144" display="https://podminky.urs.cz/item/CS_URS_2025_02/711161273"/>
    <hyperlink ref="F1608" r:id="rId145" display="https://podminky.urs.cz/item/CS_URS_2025_02/711161383"/>
    <hyperlink ref="F1614" r:id="rId146" display="https://podminky.urs.cz/item/CS_URS_2025_02/998711101"/>
    <hyperlink ref="F1617" r:id="rId147" display="https://podminky.urs.cz/item/CS_URS_2025_02/712340831"/>
    <hyperlink ref="F1622" r:id="rId148" display="https://podminky.urs.cz/item/CS_URS_2025_02/712340832"/>
    <hyperlink ref="F1630" r:id="rId149" display="https://podminky.urs.cz/item/CS_URS_2025_02/712341559"/>
    <hyperlink ref="F1642" r:id="rId150" display="https://podminky.urs.cz/item/CS_URS_2025_02/712361803"/>
    <hyperlink ref="F1647" r:id="rId151" display="https://podminky.urs.cz/item/CS_URS_2025_02/712363115"/>
    <hyperlink ref="F1653" r:id="rId152" display="https://podminky.urs.cz/item/CS_URS_2025_02/712391171"/>
    <hyperlink ref="F1659" r:id="rId153" display="https://podminky.urs.cz/item/CS_URS_2025_02/712391383"/>
    <hyperlink ref="F1666" r:id="rId154" display="https://podminky.urs.cz/item/CS_URS_2025_02/712431111"/>
    <hyperlink ref="F1711" r:id="rId155" display="https://podminky.urs.cz/item/CS_URS_2025_02/712491171"/>
    <hyperlink ref="F1724" r:id="rId156" display="https://podminky.urs.cz/item/CS_URS_2025_02/712771611"/>
    <hyperlink ref="F1731" r:id="rId157" display="https://podminky.urs.cz/item/CS_URS_2025_02/998712103"/>
    <hyperlink ref="F1734" r:id="rId158" display="https://podminky.urs.cz/item/CS_URS_2025_02/713111127"/>
    <hyperlink ref="F1743" r:id="rId159" display="https://podminky.urs.cz/item/CS_URS_2025_02/713111139"/>
    <hyperlink ref="F1765" r:id="rId160" display="https://podminky.urs.cz/item/CS_URS_2025_02/713121111"/>
    <hyperlink ref="F1780" r:id="rId161" display="https://podminky.urs.cz/item/CS_URS_2025_02/713121121"/>
    <hyperlink ref="F1801" r:id="rId162" display="https://podminky.urs.cz/item/CS_URS_2025_02/713131141"/>
    <hyperlink ref="F1957" r:id="rId163" display="https://podminky.urs.cz/item/CS_URS_2025_02/713131243"/>
    <hyperlink ref="F1970" r:id="rId164" display="https://podminky.urs.cz/item/CS_URS_2025_02/713141336"/>
    <hyperlink ref="F1990" r:id="rId165" display="https://podminky.urs.cz/item/CS_URS_2025_02/713151111"/>
    <hyperlink ref="F2029" r:id="rId166" display="https://podminky.urs.cz/item/CS_URS_2025_02/998713103"/>
    <hyperlink ref="F2032" r:id="rId167" display="https://podminky.urs.cz/item/CS_URS_2025_02/761111112"/>
    <hyperlink ref="F2037" r:id="rId168" display="https://podminky.urs.cz/item/CS_URS_2025_02/998761123"/>
    <hyperlink ref="F2040" r:id="rId169" display="https://podminky.urs.cz/item/CS_URS_2025_02/762331812"/>
    <hyperlink ref="F2044" r:id="rId170" display="https://podminky.urs.cz/item/CS_URS_2025_02/762331813"/>
    <hyperlink ref="F2048" r:id="rId171" display="https://podminky.urs.cz/item/CS_URS_2025_02/762331814"/>
    <hyperlink ref="F2053" r:id="rId172" display="https://podminky.urs.cz/item/CS_URS_2025_02/762332122"/>
    <hyperlink ref="F2062" r:id="rId173" display="https://podminky.urs.cz/item/CS_URS_2025_02/762332123"/>
    <hyperlink ref="F2079" r:id="rId174" display="https://podminky.urs.cz/item/CS_URS_2025_02/762332124"/>
    <hyperlink ref="F2096" r:id="rId175" display="https://podminky.urs.cz/item/CS_URS_2025_02/762341275"/>
    <hyperlink ref="F2109" r:id="rId176" display="https://podminky.urs.cz/item/CS_URS_2025_02/762341811"/>
    <hyperlink ref="F2115" r:id="rId177" display="https://podminky.urs.cz/item/CS_URS_2025_02/762361313"/>
    <hyperlink ref="F2128" r:id="rId178" display="https://podminky.urs.cz/item/CS_URS_2025_02/762395000"/>
    <hyperlink ref="F2137" r:id="rId179" display="https://podminky.urs.cz/item/CS_URS_2025_02/762511277"/>
    <hyperlink ref="F2142" r:id="rId180" display="https://podminky.urs.cz/item/CS_URS_2025_02/762512261"/>
    <hyperlink ref="F2157" r:id="rId181" display="https://podminky.urs.cz/item/CS_URS_2025_02/762595001"/>
    <hyperlink ref="F2167" r:id="rId182" display="https://podminky.urs.cz/item/CS_URS_2025_02/998762103"/>
    <hyperlink ref="F2170" r:id="rId183" display="https://podminky.urs.cz/item/CS_URS_2025_02/763111429"/>
    <hyperlink ref="F2176" r:id="rId184" display="https://podminky.urs.cz/item/CS_URS_2025_02/763111717"/>
    <hyperlink ref="F2185" r:id="rId185" display="https://podminky.urs.cz/item/CS_URS_2025_02/763131714"/>
    <hyperlink ref="F2188" r:id="rId186" display="https://podminky.urs.cz/item/CS_URS_2025_02/763131751"/>
    <hyperlink ref="F2195" r:id="rId187" display="https://podminky.urs.cz/item/CS_URS_2025_02/763131752"/>
    <hyperlink ref="F2201" r:id="rId188" display="https://podminky.urs.cz/item/CS_URS_2025_02/998763323"/>
    <hyperlink ref="F2208" r:id="rId189" display="https://podminky.urs.cz/item/CS_URS_2025_02/764002811"/>
    <hyperlink ref="F2217" r:id="rId190" display="https://podminky.urs.cz/item/CS_URS_2025_02/764002841"/>
    <hyperlink ref="F2237" r:id="rId191" display="https://podminky.urs.cz/item/CS_URS_2025_02/764002851"/>
    <hyperlink ref="F2243" r:id="rId192" display="https://podminky.urs.cz/item/CS_URS_2025_02/764002861"/>
    <hyperlink ref="F2258" r:id="rId193" display="https://podminky.urs.cz/item/CS_URS_2025_02/764004801"/>
    <hyperlink ref="F2263" r:id="rId194" display="https://podminky.urs.cz/item/CS_URS_2025_02/764004861"/>
    <hyperlink ref="F2288" r:id="rId195" display="https://podminky.urs.cz/item/CS_URS_2025_02/764224411"/>
    <hyperlink ref="F2293" r:id="rId196" display="https://podminky.urs.cz/item/CS_URS_2025_02/764226.04"/>
    <hyperlink ref="F2302" r:id="rId197" display="https://podminky.urs.cz/item/CS_URS_2025_02/764226404"/>
    <hyperlink ref="F2309" r:id="rId198" display="https://podminky.urs.cz/item/CS_URS_2025_02/764228405"/>
    <hyperlink ref="F2314" r:id="rId199" display="https://podminky.urs.cz/item/CS_URS_2025_02/764228406"/>
    <hyperlink ref="F2319" r:id="rId200" display="https://podminky.urs.cz/item/CS_URS_2025_02/764228425"/>
    <hyperlink ref="F2335" r:id="rId201" display="https://podminky.urs.cz/item/CS_URS_2025_02/764321404"/>
    <hyperlink ref="F2340" r:id="rId202" display="https://podminky.urs.cz/item/CS_URS_2025_02/764321407"/>
    <hyperlink ref="F2349" r:id="rId203" display="https://podminky.urs.cz/item/CS_URS_2025_02/764501108"/>
    <hyperlink ref="F2365" r:id="rId204" display="https://podminky.urs.cz/item/CS_URS_2025_02/764528422"/>
    <hyperlink ref="F2376" r:id="rId205" display="https://podminky.urs.cz/item/CS_URS_2025_02/998764103"/>
    <hyperlink ref="F2379" r:id="rId206" display="https://podminky.urs.cz/item/CS_URS_2025_02/765192001"/>
    <hyperlink ref="F2389" r:id="rId207" display="https://podminky.urs.cz/item/CS_URS_2025_02/766691811"/>
    <hyperlink ref="F2398" r:id="rId208" display="https://podminky.urs.cz/item/CS_URS_2025_02/766691914"/>
    <hyperlink ref="F2403" r:id="rId209" display="https://podminky.urs.cz/item/CS_URS_2025_02/766691915"/>
    <hyperlink ref="F2412" r:id="rId210" display="https://podminky.urs.cz/item/CS_URS_2025_02/766694116"/>
    <hyperlink ref="F2492" r:id="rId211" display="https://podminky.urs.cz/item/CS_URS_2025_02/767221801"/>
    <hyperlink ref="F2504" r:id="rId212" display="https://podminky.urs.cz/item/CS_URS_2025_02/767531121"/>
    <hyperlink ref="F2511" r:id="rId213" display="https://podminky.urs.cz/item/CS_URS_2025_02/767531215"/>
    <hyperlink ref="F2518" r:id="rId214" display="https://podminky.urs.cz/item/CS_URS_2025_02/767531811"/>
    <hyperlink ref="F2523" r:id="rId215" display="https://podminky.urs.cz/item/CS_URS_2025_02/767531831"/>
    <hyperlink ref="F2528" r:id="rId216" display="https://podminky.urs.cz/item/CS_URS_2025_02/767591801"/>
    <hyperlink ref="F2586" r:id="rId217" display="https://podminky.urs.cz/item/CS_URS_2025_02/767627306"/>
    <hyperlink ref="F2607" r:id="rId218" display="https://podminky.urs.cz/item/CS_URS_2025_02/767627307"/>
    <hyperlink ref="F2614" r:id="rId219" display="https://podminky.urs.cz/item/CS_URS_2025_02/767810113"/>
    <hyperlink ref="F2623" r:id="rId220" display="https://podminky.urs.cz/item/CS_URS_2025_02/767810811"/>
    <hyperlink ref="F2631" r:id="rId221" display="https://podminky.urs.cz/item/CS_URS_2025_02/783201401"/>
    <hyperlink ref="F2653" r:id="rId222" display="https://podminky.urs.cz/item/CS_URS_2025_02/783213021"/>
    <hyperlink ref="F2675" r:id="rId223" display="https://podminky.urs.cz/item/CS_URS_2025_02/783301311"/>
    <hyperlink ref="F2685" r:id="rId224" display="https://podminky.urs.cz/item/CS_URS_2025_02/783306809"/>
    <hyperlink ref="F2688" r:id="rId225" display="https://podminky.urs.cz/item/CS_URS_2025_02/783314201"/>
    <hyperlink ref="F2691" r:id="rId226" display="https://podminky.urs.cz/item/CS_URS_2025_02/783317101"/>
    <hyperlink ref="F2694" r:id="rId227" display="https://podminky.urs.cz/item/CS_URS_2025_02/783801401"/>
    <hyperlink ref="F2699" r:id="rId228" display="https://podminky.urs.cz/item/CS_URS_2025_02/783813131"/>
    <hyperlink ref="F2714" r:id="rId229" display="https://podminky.urs.cz/item/CS_URS_2025_02/783827125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30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81</v>
      </c>
    </row>
    <row r="4" s="1" customFormat="1" ht="24.96" customHeight="1">
      <c r="B4" s="23"/>
      <c r="D4" s="144" t="s">
        <v>104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Udržovací práce pro snížení energetické náročnosti budovy, Jiráskova 519, Semily</v>
      </c>
      <c r="F7" s="146"/>
      <c r="G7" s="146"/>
      <c r="H7" s="146"/>
      <c r="L7" s="23"/>
    </row>
    <row r="8" s="1" customFormat="1" ht="12" customHeight="1">
      <c r="B8" s="23"/>
      <c r="D8" s="146" t="s">
        <v>112</v>
      </c>
      <c r="L8" s="23"/>
    </row>
    <row r="9" s="2" customFormat="1" ht="16.5" customHeight="1">
      <c r="A9" s="41"/>
      <c r="B9" s="47"/>
      <c r="C9" s="41"/>
      <c r="D9" s="41"/>
      <c r="E9" s="147" t="s">
        <v>455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117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2880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21</v>
      </c>
      <c r="G13" s="41"/>
      <c r="H13" s="41"/>
      <c r="I13" s="146" t="s">
        <v>20</v>
      </c>
      <c r="J13" s="136" t="s">
        <v>21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22</v>
      </c>
      <c r="E14" s="41"/>
      <c r="F14" s="136" t="s">
        <v>23</v>
      </c>
      <c r="G14" s="41"/>
      <c r="H14" s="41"/>
      <c r="I14" s="146" t="s">
        <v>24</v>
      </c>
      <c r="J14" s="150" t="str">
        <f>'Rekapitulace stavby'!AN8</f>
        <v>2. 3. 2026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26</v>
      </c>
      <c r="E16" s="41"/>
      <c r="F16" s="41"/>
      <c r="G16" s="41"/>
      <c r="H16" s="41"/>
      <c r="I16" s="146" t="s">
        <v>27</v>
      </c>
      <c r="J16" s="136" t="s">
        <v>21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21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30</v>
      </c>
      <c r="E19" s="41"/>
      <c r="F19" s="41"/>
      <c r="G19" s="41"/>
      <c r="H19" s="41"/>
      <c r="I19" s="146" t="s">
        <v>27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32</v>
      </c>
      <c r="E22" s="41"/>
      <c r="F22" s="41"/>
      <c r="G22" s="41"/>
      <c r="H22" s="41"/>
      <c r="I22" s="146" t="s">
        <v>27</v>
      </c>
      <c r="J22" s="136" t="s">
        <v>21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6" t="s">
        <v>29</v>
      </c>
      <c r="J23" s="136" t="s">
        <v>21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35</v>
      </c>
      <c r="E25" s="41"/>
      <c r="F25" s="41"/>
      <c r="G25" s="41"/>
      <c r="H25" s="41"/>
      <c r="I25" s="146" t="s">
        <v>27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29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37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21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39</v>
      </c>
      <c r="E32" s="41"/>
      <c r="F32" s="41"/>
      <c r="G32" s="41"/>
      <c r="H32" s="41"/>
      <c r="I32" s="41"/>
      <c r="J32" s="157">
        <f>ROUND(J104,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41</v>
      </c>
      <c r="G34" s="41"/>
      <c r="H34" s="41"/>
      <c r="I34" s="158" t="s">
        <v>40</v>
      </c>
      <c r="J34" s="158" t="s">
        <v>42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43</v>
      </c>
      <c r="E35" s="146" t="s">
        <v>44</v>
      </c>
      <c r="F35" s="160">
        <f>ROUND((SUM(BE104:BE471)),  2)</f>
        <v>0</v>
      </c>
      <c r="G35" s="41"/>
      <c r="H35" s="41"/>
      <c r="I35" s="161">
        <v>0.20999999999999999</v>
      </c>
      <c r="J35" s="160">
        <f>ROUND(((SUM(BE104:BE471))*I35),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45</v>
      </c>
      <c r="F36" s="160">
        <f>ROUND((SUM(BF104:BF471)),  2)</f>
        <v>0</v>
      </c>
      <c r="G36" s="41"/>
      <c r="H36" s="41"/>
      <c r="I36" s="161">
        <v>0.12</v>
      </c>
      <c r="J36" s="160">
        <f>ROUND(((SUM(BF104:BF471))*I36),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46</v>
      </c>
      <c r="F37" s="160">
        <f>ROUND((SUM(BG104:BG471)),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47</v>
      </c>
      <c r="F38" s="160">
        <f>ROUND((SUM(BH104:BH471)),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48</v>
      </c>
      <c r="F39" s="160">
        <f>ROUND((SUM(BI104:BI471)),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49</v>
      </c>
      <c r="E41" s="164"/>
      <c r="F41" s="164"/>
      <c r="G41" s="165" t="s">
        <v>50</v>
      </c>
      <c r="H41" s="166" t="s">
        <v>51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120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Udržovací práce pro snížení energetické náročnosti budovy, Jiráskova 519, Semily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112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455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117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Elektroinstalace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22</v>
      </c>
      <c r="D56" s="43"/>
      <c r="E56" s="43"/>
      <c r="F56" s="30" t="str">
        <f>F14</f>
        <v>Semily</v>
      </c>
      <c r="G56" s="43"/>
      <c r="H56" s="43"/>
      <c r="I56" s="35" t="s">
        <v>24</v>
      </c>
      <c r="J56" s="75" t="str">
        <f>IF(J14="","",J14)</f>
        <v>2. 3. 2026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26</v>
      </c>
      <c r="D58" s="43"/>
      <c r="E58" s="43"/>
      <c r="F58" s="30" t="str">
        <f>E17</f>
        <v>GI BUSINESS PARKS, a.s.</v>
      </c>
      <c r="G58" s="43"/>
      <c r="H58" s="43"/>
      <c r="I58" s="35" t="s">
        <v>32</v>
      </c>
      <c r="J58" s="39" t="str">
        <f>E23</f>
        <v>ARCHITEKTONICKÝ ATELIÉR HILPERT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30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121</v>
      </c>
      <c r="D61" s="175"/>
      <c r="E61" s="175"/>
      <c r="F61" s="175"/>
      <c r="G61" s="175"/>
      <c r="H61" s="175"/>
      <c r="I61" s="175"/>
      <c r="J61" s="176" t="s">
        <v>122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71</v>
      </c>
      <c r="D63" s="43"/>
      <c r="E63" s="43"/>
      <c r="F63" s="43"/>
      <c r="G63" s="43"/>
      <c r="H63" s="43"/>
      <c r="I63" s="43"/>
      <c r="J63" s="105">
        <f>J104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123</v>
      </c>
    </row>
    <row r="64" s="9" customFormat="1" ht="24.96" customHeight="1">
      <c r="A64" s="9"/>
      <c r="B64" s="178"/>
      <c r="C64" s="179"/>
      <c r="D64" s="180" t="s">
        <v>129</v>
      </c>
      <c r="E64" s="181"/>
      <c r="F64" s="181"/>
      <c r="G64" s="181"/>
      <c r="H64" s="181"/>
      <c r="I64" s="181"/>
      <c r="J64" s="182">
        <f>J105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2881</v>
      </c>
      <c r="E65" s="186"/>
      <c r="F65" s="186"/>
      <c r="G65" s="186"/>
      <c r="H65" s="186"/>
      <c r="I65" s="186"/>
      <c r="J65" s="187">
        <f>J106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2882</v>
      </c>
      <c r="E66" s="186"/>
      <c r="F66" s="186"/>
      <c r="G66" s="186"/>
      <c r="H66" s="186"/>
      <c r="I66" s="186"/>
      <c r="J66" s="187">
        <f>J118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2883</v>
      </c>
      <c r="E67" s="186"/>
      <c r="F67" s="186"/>
      <c r="G67" s="186"/>
      <c r="H67" s="186"/>
      <c r="I67" s="186"/>
      <c r="J67" s="187">
        <f>J148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2884</v>
      </c>
      <c r="E68" s="186"/>
      <c r="F68" s="186"/>
      <c r="G68" s="186"/>
      <c r="H68" s="186"/>
      <c r="I68" s="186"/>
      <c r="J68" s="187">
        <f>J181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4"/>
      <c r="C69" s="128"/>
      <c r="D69" s="185" t="s">
        <v>2885</v>
      </c>
      <c r="E69" s="186"/>
      <c r="F69" s="186"/>
      <c r="G69" s="186"/>
      <c r="H69" s="186"/>
      <c r="I69" s="186"/>
      <c r="J69" s="187">
        <f>J211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4"/>
      <c r="C70" s="128"/>
      <c r="D70" s="185" t="s">
        <v>2886</v>
      </c>
      <c r="E70" s="186"/>
      <c r="F70" s="186"/>
      <c r="G70" s="186"/>
      <c r="H70" s="186"/>
      <c r="I70" s="186"/>
      <c r="J70" s="187">
        <f>J246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4"/>
      <c r="C71" s="128"/>
      <c r="D71" s="185" t="s">
        <v>2887</v>
      </c>
      <c r="E71" s="186"/>
      <c r="F71" s="186"/>
      <c r="G71" s="186"/>
      <c r="H71" s="186"/>
      <c r="I71" s="186"/>
      <c r="J71" s="187">
        <f>J277</f>
        <v>0</v>
      </c>
      <c r="K71" s="128"/>
      <c r="L71" s="18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4"/>
      <c r="C72" s="128"/>
      <c r="D72" s="185" t="s">
        <v>2888</v>
      </c>
      <c r="E72" s="186"/>
      <c r="F72" s="186"/>
      <c r="G72" s="186"/>
      <c r="H72" s="186"/>
      <c r="I72" s="186"/>
      <c r="J72" s="187">
        <f>J294</f>
        <v>0</v>
      </c>
      <c r="K72" s="128"/>
      <c r="L72" s="18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4"/>
      <c r="C73" s="128"/>
      <c r="D73" s="185" t="s">
        <v>2889</v>
      </c>
      <c r="E73" s="186"/>
      <c r="F73" s="186"/>
      <c r="G73" s="186"/>
      <c r="H73" s="186"/>
      <c r="I73" s="186"/>
      <c r="J73" s="187">
        <f>J322</f>
        <v>0</v>
      </c>
      <c r="K73" s="128"/>
      <c r="L73" s="18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4"/>
      <c r="C74" s="128"/>
      <c r="D74" s="185" t="s">
        <v>2890</v>
      </c>
      <c r="E74" s="186"/>
      <c r="F74" s="186"/>
      <c r="G74" s="186"/>
      <c r="H74" s="186"/>
      <c r="I74" s="186"/>
      <c r="J74" s="187">
        <f>J373</f>
        <v>0</v>
      </c>
      <c r="K74" s="128"/>
      <c r="L74" s="188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4"/>
      <c r="C75" s="128"/>
      <c r="D75" s="185" t="s">
        <v>2891</v>
      </c>
      <c r="E75" s="186"/>
      <c r="F75" s="186"/>
      <c r="G75" s="186"/>
      <c r="H75" s="186"/>
      <c r="I75" s="186"/>
      <c r="J75" s="187">
        <f>J386</f>
        <v>0</v>
      </c>
      <c r="K75" s="128"/>
      <c r="L75" s="18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4"/>
      <c r="C76" s="128"/>
      <c r="D76" s="185" t="s">
        <v>2892</v>
      </c>
      <c r="E76" s="186"/>
      <c r="F76" s="186"/>
      <c r="G76" s="186"/>
      <c r="H76" s="186"/>
      <c r="I76" s="186"/>
      <c r="J76" s="187">
        <f>J423</f>
        <v>0</v>
      </c>
      <c r="K76" s="128"/>
      <c r="L76" s="188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4"/>
      <c r="C77" s="128"/>
      <c r="D77" s="185" t="s">
        <v>2893</v>
      </c>
      <c r="E77" s="186"/>
      <c r="F77" s="186"/>
      <c r="G77" s="186"/>
      <c r="H77" s="186"/>
      <c r="I77" s="186"/>
      <c r="J77" s="187">
        <f>J438</f>
        <v>0</v>
      </c>
      <c r="K77" s="128"/>
      <c r="L77" s="188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9" customFormat="1" ht="24.96" customHeight="1">
      <c r="A78" s="9"/>
      <c r="B78" s="178"/>
      <c r="C78" s="179"/>
      <c r="D78" s="180" t="s">
        <v>2894</v>
      </c>
      <c r="E78" s="181"/>
      <c r="F78" s="181"/>
      <c r="G78" s="181"/>
      <c r="H78" s="181"/>
      <c r="I78" s="181"/>
      <c r="J78" s="182">
        <f>J458</f>
        <v>0</v>
      </c>
      <c r="K78" s="179"/>
      <c r="L78" s="183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10" customFormat="1" ht="19.92" customHeight="1">
      <c r="A79" s="10"/>
      <c r="B79" s="184"/>
      <c r="C79" s="128"/>
      <c r="D79" s="185" t="s">
        <v>2895</v>
      </c>
      <c r="E79" s="186"/>
      <c r="F79" s="186"/>
      <c r="G79" s="186"/>
      <c r="H79" s="186"/>
      <c r="I79" s="186"/>
      <c r="J79" s="187">
        <f>J459</f>
        <v>0</v>
      </c>
      <c r="K79" s="128"/>
      <c r="L79" s="188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4"/>
      <c r="C80" s="128"/>
      <c r="D80" s="185" t="s">
        <v>2896</v>
      </c>
      <c r="E80" s="186"/>
      <c r="F80" s="186"/>
      <c r="G80" s="186"/>
      <c r="H80" s="186"/>
      <c r="I80" s="186"/>
      <c r="J80" s="187">
        <f>J465</f>
        <v>0</v>
      </c>
      <c r="K80" s="128"/>
      <c r="L80" s="188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9" customFormat="1" ht="24.96" customHeight="1">
      <c r="A81" s="9"/>
      <c r="B81" s="178"/>
      <c r="C81" s="179"/>
      <c r="D81" s="180" t="s">
        <v>413</v>
      </c>
      <c r="E81" s="181"/>
      <c r="F81" s="181"/>
      <c r="G81" s="181"/>
      <c r="H81" s="181"/>
      <c r="I81" s="181"/>
      <c r="J81" s="182">
        <f>J468</f>
        <v>0</v>
      </c>
      <c r="K81" s="179"/>
      <c r="L81" s="183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</row>
    <row r="82" s="10" customFormat="1" ht="19.92" customHeight="1">
      <c r="A82" s="10"/>
      <c r="B82" s="184"/>
      <c r="C82" s="128"/>
      <c r="D82" s="185" t="s">
        <v>416</v>
      </c>
      <c r="E82" s="186"/>
      <c r="F82" s="186"/>
      <c r="G82" s="186"/>
      <c r="H82" s="186"/>
      <c r="I82" s="186"/>
      <c r="J82" s="187">
        <f>J469</f>
        <v>0</v>
      </c>
      <c r="K82" s="128"/>
      <c r="L82" s="188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2" customFormat="1" ht="21.84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62"/>
      <c r="C84" s="63"/>
      <c r="D84" s="63"/>
      <c r="E84" s="63"/>
      <c r="F84" s="63"/>
      <c r="G84" s="63"/>
      <c r="H84" s="63"/>
      <c r="I84" s="63"/>
      <c r="J84" s="63"/>
      <c r="K84" s="6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8" s="2" customFormat="1" ht="6.96" customHeight="1">
      <c r="A88" s="41"/>
      <c r="B88" s="64"/>
      <c r="C88" s="65"/>
      <c r="D88" s="65"/>
      <c r="E88" s="65"/>
      <c r="F88" s="65"/>
      <c r="G88" s="65"/>
      <c r="H88" s="65"/>
      <c r="I88" s="65"/>
      <c r="J88" s="65"/>
      <c r="K88" s="65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24.96" customHeight="1">
      <c r="A89" s="41"/>
      <c r="B89" s="42"/>
      <c r="C89" s="26" t="s">
        <v>134</v>
      </c>
      <c r="D89" s="43"/>
      <c r="E89" s="43"/>
      <c r="F89" s="43"/>
      <c r="G89" s="43"/>
      <c r="H89" s="43"/>
      <c r="I89" s="43"/>
      <c r="J89" s="43"/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16</v>
      </c>
      <c r="D91" s="43"/>
      <c r="E91" s="43"/>
      <c r="F91" s="43"/>
      <c r="G91" s="43"/>
      <c r="H91" s="43"/>
      <c r="I91" s="43"/>
      <c r="J91" s="43"/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6.25" customHeight="1">
      <c r="A92" s="41"/>
      <c r="B92" s="42"/>
      <c r="C92" s="43"/>
      <c r="D92" s="43"/>
      <c r="E92" s="173" t="str">
        <f>E7</f>
        <v>Udržovací práce pro snížení energetické náročnosti budovy, Jiráskova 519, Semily</v>
      </c>
      <c r="F92" s="35"/>
      <c r="G92" s="35"/>
      <c r="H92" s="35"/>
      <c r="I92" s="43"/>
      <c r="J92" s="43"/>
      <c r="K92" s="43"/>
      <c r="L92" s="14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" customFormat="1" ht="12" customHeight="1">
      <c r="B93" s="24"/>
      <c r="C93" s="35" t="s">
        <v>112</v>
      </c>
      <c r="D93" s="25"/>
      <c r="E93" s="25"/>
      <c r="F93" s="25"/>
      <c r="G93" s="25"/>
      <c r="H93" s="25"/>
      <c r="I93" s="25"/>
      <c r="J93" s="25"/>
      <c r="K93" s="25"/>
      <c r="L93" s="23"/>
    </row>
    <row r="94" s="2" customFormat="1" ht="16.5" customHeight="1">
      <c r="A94" s="41"/>
      <c r="B94" s="42"/>
      <c r="C94" s="43"/>
      <c r="D94" s="43"/>
      <c r="E94" s="173" t="s">
        <v>455</v>
      </c>
      <c r="F94" s="43"/>
      <c r="G94" s="43"/>
      <c r="H94" s="43"/>
      <c r="I94" s="43"/>
      <c r="J94" s="43"/>
      <c r="K94" s="43"/>
      <c r="L94" s="14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2" customHeight="1">
      <c r="A95" s="41"/>
      <c r="B95" s="42"/>
      <c r="C95" s="35" t="s">
        <v>117</v>
      </c>
      <c r="D95" s="43"/>
      <c r="E95" s="43"/>
      <c r="F95" s="43"/>
      <c r="G95" s="43"/>
      <c r="H95" s="43"/>
      <c r="I95" s="43"/>
      <c r="J95" s="43"/>
      <c r="K95" s="43"/>
      <c r="L95" s="14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6.5" customHeight="1">
      <c r="A96" s="41"/>
      <c r="B96" s="42"/>
      <c r="C96" s="43"/>
      <c r="D96" s="43"/>
      <c r="E96" s="72" t="str">
        <f>E11</f>
        <v>02 - Elektroinstalace</v>
      </c>
      <c r="F96" s="43"/>
      <c r="G96" s="43"/>
      <c r="H96" s="43"/>
      <c r="I96" s="43"/>
      <c r="J96" s="43"/>
      <c r="K96" s="43"/>
      <c r="L96" s="14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6.96" customHeight="1">
      <c r="A97" s="41"/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14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2" customHeight="1">
      <c r="A98" s="41"/>
      <c r="B98" s="42"/>
      <c r="C98" s="35" t="s">
        <v>22</v>
      </c>
      <c r="D98" s="43"/>
      <c r="E98" s="43"/>
      <c r="F98" s="30" t="str">
        <f>F14</f>
        <v>Semily</v>
      </c>
      <c r="G98" s="43"/>
      <c r="H98" s="43"/>
      <c r="I98" s="35" t="s">
        <v>24</v>
      </c>
      <c r="J98" s="75" t="str">
        <f>IF(J14="","",J14)</f>
        <v>2. 3. 2026</v>
      </c>
      <c r="K98" s="43"/>
      <c r="L98" s="14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6.96" customHeight="1">
      <c r="A99" s="41"/>
      <c r="B99" s="42"/>
      <c r="C99" s="43"/>
      <c r="D99" s="43"/>
      <c r="E99" s="43"/>
      <c r="F99" s="43"/>
      <c r="G99" s="43"/>
      <c r="H99" s="43"/>
      <c r="I99" s="43"/>
      <c r="J99" s="43"/>
      <c r="K99" s="43"/>
      <c r="L99" s="14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25.65" customHeight="1">
      <c r="A100" s="41"/>
      <c r="B100" s="42"/>
      <c r="C100" s="35" t="s">
        <v>26</v>
      </c>
      <c r="D100" s="43"/>
      <c r="E100" s="43"/>
      <c r="F100" s="30" t="str">
        <f>E17</f>
        <v>GI BUSINESS PARKS, a.s.</v>
      </c>
      <c r="G100" s="43"/>
      <c r="H100" s="43"/>
      <c r="I100" s="35" t="s">
        <v>32</v>
      </c>
      <c r="J100" s="39" t="str">
        <f>E23</f>
        <v>ARCHITEKTONICKÝ ATELIÉR HILPERT</v>
      </c>
      <c r="K100" s="43"/>
      <c r="L100" s="14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5.15" customHeight="1">
      <c r="A101" s="41"/>
      <c r="B101" s="42"/>
      <c r="C101" s="35" t="s">
        <v>30</v>
      </c>
      <c r="D101" s="43"/>
      <c r="E101" s="43"/>
      <c r="F101" s="30" t="str">
        <f>IF(E20="","",E20)</f>
        <v>Vyplň údaj</v>
      </c>
      <c r="G101" s="43"/>
      <c r="H101" s="43"/>
      <c r="I101" s="35" t="s">
        <v>35</v>
      </c>
      <c r="J101" s="39" t="str">
        <f>E26</f>
        <v xml:space="preserve"> </v>
      </c>
      <c r="K101" s="43"/>
      <c r="L101" s="14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0.32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4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11" customFormat="1" ht="29.28" customHeight="1">
      <c r="A103" s="189"/>
      <c r="B103" s="190"/>
      <c r="C103" s="191" t="s">
        <v>135</v>
      </c>
      <c r="D103" s="192" t="s">
        <v>58</v>
      </c>
      <c r="E103" s="192" t="s">
        <v>54</v>
      </c>
      <c r="F103" s="192" t="s">
        <v>55</v>
      </c>
      <c r="G103" s="192" t="s">
        <v>136</v>
      </c>
      <c r="H103" s="192" t="s">
        <v>137</v>
      </c>
      <c r="I103" s="192" t="s">
        <v>138</v>
      </c>
      <c r="J103" s="192" t="s">
        <v>122</v>
      </c>
      <c r="K103" s="193" t="s">
        <v>139</v>
      </c>
      <c r="L103" s="194"/>
      <c r="M103" s="95" t="s">
        <v>21</v>
      </c>
      <c r="N103" s="96" t="s">
        <v>43</v>
      </c>
      <c r="O103" s="96" t="s">
        <v>140</v>
      </c>
      <c r="P103" s="96" t="s">
        <v>141</v>
      </c>
      <c r="Q103" s="96" t="s">
        <v>142</v>
      </c>
      <c r="R103" s="96" t="s">
        <v>143</v>
      </c>
      <c r="S103" s="96" t="s">
        <v>144</v>
      </c>
      <c r="T103" s="97" t="s">
        <v>145</v>
      </c>
      <c r="U103" s="189"/>
      <c r="V103" s="189"/>
      <c r="W103" s="189"/>
      <c r="X103" s="189"/>
      <c r="Y103" s="189"/>
      <c r="Z103" s="189"/>
      <c r="AA103" s="189"/>
      <c r="AB103" s="189"/>
      <c r="AC103" s="189"/>
      <c r="AD103" s="189"/>
      <c r="AE103" s="189"/>
    </row>
    <row r="104" s="2" customFormat="1" ht="22.8" customHeight="1">
      <c r="A104" s="41"/>
      <c r="B104" s="42"/>
      <c r="C104" s="102" t="s">
        <v>146</v>
      </c>
      <c r="D104" s="43"/>
      <c r="E104" s="43"/>
      <c r="F104" s="43"/>
      <c r="G104" s="43"/>
      <c r="H104" s="43"/>
      <c r="I104" s="43"/>
      <c r="J104" s="195">
        <f>BK104</f>
        <v>0</v>
      </c>
      <c r="K104" s="43"/>
      <c r="L104" s="47"/>
      <c r="M104" s="98"/>
      <c r="N104" s="196"/>
      <c r="O104" s="99"/>
      <c r="P104" s="197">
        <f>P105+P458+P468</f>
        <v>0</v>
      </c>
      <c r="Q104" s="99"/>
      <c r="R104" s="197">
        <f>R105+R458+R468</f>
        <v>0</v>
      </c>
      <c r="S104" s="99"/>
      <c r="T104" s="198">
        <f>T105+T458+T468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72</v>
      </c>
      <c r="AU104" s="20" t="s">
        <v>123</v>
      </c>
      <c r="BK104" s="199">
        <f>BK105+BK458+BK468</f>
        <v>0</v>
      </c>
    </row>
    <row r="105" s="12" customFormat="1" ht="25.92" customHeight="1">
      <c r="A105" s="12"/>
      <c r="B105" s="200"/>
      <c r="C105" s="201"/>
      <c r="D105" s="202" t="s">
        <v>72</v>
      </c>
      <c r="E105" s="203" t="s">
        <v>313</v>
      </c>
      <c r="F105" s="203" t="s">
        <v>314</v>
      </c>
      <c r="G105" s="201"/>
      <c r="H105" s="201"/>
      <c r="I105" s="204"/>
      <c r="J105" s="205">
        <f>BK105</f>
        <v>0</v>
      </c>
      <c r="K105" s="201"/>
      <c r="L105" s="206"/>
      <c r="M105" s="207"/>
      <c r="N105" s="208"/>
      <c r="O105" s="208"/>
      <c r="P105" s="209">
        <f>P106+P118+P148+P181+P211+P246+P277+P294+P322+P373+P386+P423+P438</f>
        <v>0</v>
      </c>
      <c r="Q105" s="208"/>
      <c r="R105" s="209">
        <f>R106+R118+R148+R181+R211+R246+R277+R294+R322+R373+R386+R423+R438</f>
        <v>0</v>
      </c>
      <c r="S105" s="208"/>
      <c r="T105" s="210">
        <f>T106+T118+T148+T181+T211+T246+T277+T294+T322+T373+T386+T423+T438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1" t="s">
        <v>81</v>
      </c>
      <c r="AT105" s="212" t="s">
        <v>72</v>
      </c>
      <c r="AU105" s="212" t="s">
        <v>73</v>
      </c>
      <c r="AY105" s="211" t="s">
        <v>149</v>
      </c>
      <c r="BK105" s="213">
        <f>BK106+BK118+BK148+BK181+BK211+BK246+BK277+BK294+BK322+BK373+BK386+BK423+BK438</f>
        <v>0</v>
      </c>
    </row>
    <row r="106" s="12" customFormat="1" ht="22.8" customHeight="1">
      <c r="A106" s="12"/>
      <c r="B106" s="200"/>
      <c r="C106" s="201"/>
      <c r="D106" s="202" t="s">
        <v>72</v>
      </c>
      <c r="E106" s="214" t="s">
        <v>2897</v>
      </c>
      <c r="F106" s="214" t="s">
        <v>2898</v>
      </c>
      <c r="G106" s="201"/>
      <c r="H106" s="201"/>
      <c r="I106" s="204"/>
      <c r="J106" s="215">
        <f>BK106</f>
        <v>0</v>
      </c>
      <c r="K106" s="201"/>
      <c r="L106" s="206"/>
      <c r="M106" s="207"/>
      <c r="N106" s="208"/>
      <c r="O106" s="208"/>
      <c r="P106" s="209">
        <f>SUM(P107:P117)</f>
        <v>0</v>
      </c>
      <c r="Q106" s="208"/>
      <c r="R106" s="209">
        <f>SUM(R107:R117)</f>
        <v>0</v>
      </c>
      <c r="S106" s="208"/>
      <c r="T106" s="210">
        <f>SUM(T107:T117)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1" t="s">
        <v>81</v>
      </c>
      <c r="AT106" s="212" t="s">
        <v>72</v>
      </c>
      <c r="AU106" s="212" t="s">
        <v>77</v>
      </c>
      <c r="AY106" s="211" t="s">
        <v>149</v>
      </c>
      <c r="BK106" s="213">
        <f>SUM(BK107:BK117)</f>
        <v>0</v>
      </c>
    </row>
    <row r="107" s="2" customFormat="1" ht="24.15" customHeight="1">
      <c r="A107" s="41"/>
      <c r="B107" s="42"/>
      <c r="C107" s="216" t="s">
        <v>77</v>
      </c>
      <c r="D107" s="216" t="s">
        <v>152</v>
      </c>
      <c r="E107" s="217" t="s">
        <v>2899</v>
      </c>
      <c r="F107" s="218" t="s">
        <v>2900</v>
      </c>
      <c r="G107" s="219" t="s">
        <v>699</v>
      </c>
      <c r="H107" s="220">
        <v>1</v>
      </c>
      <c r="I107" s="221"/>
      <c r="J107" s="222">
        <f>ROUND(I107*H107,2)</f>
        <v>0</v>
      </c>
      <c r="K107" s="218" t="s">
        <v>21</v>
      </c>
      <c r="L107" s="47"/>
      <c r="M107" s="223" t="s">
        <v>21</v>
      </c>
      <c r="N107" s="224" t="s">
        <v>44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256</v>
      </c>
      <c r="AT107" s="227" t="s">
        <v>152</v>
      </c>
      <c r="AU107" s="227" t="s">
        <v>81</v>
      </c>
      <c r="AY107" s="20" t="s">
        <v>149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77</v>
      </c>
      <c r="BK107" s="228">
        <f>ROUND(I107*H107,2)</f>
        <v>0</v>
      </c>
      <c r="BL107" s="20" t="s">
        <v>256</v>
      </c>
      <c r="BM107" s="227" t="s">
        <v>81</v>
      </c>
    </row>
    <row r="108" s="2" customFormat="1" ht="21.75" customHeight="1">
      <c r="A108" s="41"/>
      <c r="B108" s="42"/>
      <c r="C108" s="278" t="s">
        <v>81</v>
      </c>
      <c r="D108" s="278" t="s">
        <v>229</v>
      </c>
      <c r="E108" s="279" t="s">
        <v>2901</v>
      </c>
      <c r="F108" s="280" t="s">
        <v>2902</v>
      </c>
      <c r="G108" s="281" t="s">
        <v>699</v>
      </c>
      <c r="H108" s="282">
        <v>1</v>
      </c>
      <c r="I108" s="283"/>
      <c r="J108" s="284">
        <f>ROUND(I108*H108,2)</f>
        <v>0</v>
      </c>
      <c r="K108" s="280" t="s">
        <v>21</v>
      </c>
      <c r="L108" s="285"/>
      <c r="M108" s="286" t="s">
        <v>21</v>
      </c>
      <c r="N108" s="287" t="s">
        <v>44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328</v>
      </c>
      <c r="AT108" s="227" t="s">
        <v>229</v>
      </c>
      <c r="AU108" s="227" t="s">
        <v>81</v>
      </c>
      <c r="AY108" s="20" t="s">
        <v>149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77</v>
      </c>
      <c r="BK108" s="228">
        <f>ROUND(I108*H108,2)</f>
        <v>0</v>
      </c>
      <c r="BL108" s="20" t="s">
        <v>256</v>
      </c>
      <c r="BM108" s="227" t="s">
        <v>157</v>
      </c>
    </row>
    <row r="109" s="2" customFormat="1" ht="16.5" customHeight="1">
      <c r="A109" s="41"/>
      <c r="B109" s="42"/>
      <c r="C109" s="278" t="s">
        <v>150</v>
      </c>
      <c r="D109" s="278" t="s">
        <v>229</v>
      </c>
      <c r="E109" s="279" t="s">
        <v>2903</v>
      </c>
      <c r="F109" s="280" t="s">
        <v>2904</v>
      </c>
      <c r="G109" s="281" t="s">
        <v>699</v>
      </c>
      <c r="H109" s="282">
        <v>3</v>
      </c>
      <c r="I109" s="283"/>
      <c r="J109" s="284">
        <f>ROUND(I109*H109,2)</f>
        <v>0</v>
      </c>
      <c r="K109" s="280" t="s">
        <v>21</v>
      </c>
      <c r="L109" s="285"/>
      <c r="M109" s="286" t="s">
        <v>21</v>
      </c>
      <c r="N109" s="287" t="s">
        <v>44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328</v>
      </c>
      <c r="AT109" s="227" t="s">
        <v>229</v>
      </c>
      <c r="AU109" s="227" t="s">
        <v>81</v>
      </c>
      <c r="AY109" s="20" t="s">
        <v>149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77</v>
      </c>
      <c r="BK109" s="228">
        <f>ROUND(I109*H109,2)</f>
        <v>0</v>
      </c>
      <c r="BL109" s="20" t="s">
        <v>256</v>
      </c>
      <c r="BM109" s="227" t="s">
        <v>179</v>
      </c>
    </row>
    <row r="110" s="2" customFormat="1" ht="24.15" customHeight="1">
      <c r="A110" s="41"/>
      <c r="B110" s="42"/>
      <c r="C110" s="216" t="s">
        <v>157</v>
      </c>
      <c r="D110" s="216" t="s">
        <v>152</v>
      </c>
      <c r="E110" s="217" t="s">
        <v>2905</v>
      </c>
      <c r="F110" s="218" t="s">
        <v>2906</v>
      </c>
      <c r="G110" s="219" t="s">
        <v>699</v>
      </c>
      <c r="H110" s="220">
        <v>7</v>
      </c>
      <c r="I110" s="221"/>
      <c r="J110" s="222">
        <f>ROUND(I110*H110,2)</f>
        <v>0</v>
      </c>
      <c r="K110" s="218" t="s">
        <v>21</v>
      </c>
      <c r="L110" s="47"/>
      <c r="M110" s="223" t="s">
        <v>21</v>
      </c>
      <c r="N110" s="224" t="s">
        <v>44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256</v>
      </c>
      <c r="AT110" s="227" t="s">
        <v>152</v>
      </c>
      <c r="AU110" s="227" t="s">
        <v>81</v>
      </c>
      <c r="AY110" s="20" t="s">
        <v>149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77</v>
      </c>
      <c r="BK110" s="228">
        <f>ROUND(I110*H110,2)</f>
        <v>0</v>
      </c>
      <c r="BL110" s="20" t="s">
        <v>256</v>
      </c>
      <c r="BM110" s="227" t="s">
        <v>208</v>
      </c>
    </row>
    <row r="111" s="2" customFormat="1" ht="24.15" customHeight="1">
      <c r="A111" s="41"/>
      <c r="B111" s="42"/>
      <c r="C111" s="278" t="s">
        <v>185</v>
      </c>
      <c r="D111" s="278" t="s">
        <v>229</v>
      </c>
      <c r="E111" s="279" t="s">
        <v>2907</v>
      </c>
      <c r="F111" s="280" t="s">
        <v>2908</v>
      </c>
      <c r="G111" s="281" t="s">
        <v>699</v>
      </c>
      <c r="H111" s="282">
        <v>5</v>
      </c>
      <c r="I111" s="283"/>
      <c r="J111" s="284">
        <f>ROUND(I111*H111,2)</f>
        <v>0</v>
      </c>
      <c r="K111" s="280" t="s">
        <v>21</v>
      </c>
      <c r="L111" s="285"/>
      <c r="M111" s="286" t="s">
        <v>21</v>
      </c>
      <c r="N111" s="287" t="s">
        <v>44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328</v>
      </c>
      <c r="AT111" s="227" t="s">
        <v>229</v>
      </c>
      <c r="AU111" s="227" t="s">
        <v>81</v>
      </c>
      <c r="AY111" s="20" t="s">
        <v>149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77</v>
      </c>
      <c r="BK111" s="228">
        <f>ROUND(I111*H111,2)</f>
        <v>0</v>
      </c>
      <c r="BL111" s="20" t="s">
        <v>256</v>
      </c>
      <c r="BM111" s="227" t="s">
        <v>220</v>
      </c>
    </row>
    <row r="112" s="2" customFormat="1" ht="24.15" customHeight="1">
      <c r="A112" s="41"/>
      <c r="B112" s="42"/>
      <c r="C112" s="278" t="s">
        <v>179</v>
      </c>
      <c r="D112" s="278" t="s">
        <v>229</v>
      </c>
      <c r="E112" s="279" t="s">
        <v>2909</v>
      </c>
      <c r="F112" s="280" t="s">
        <v>2910</v>
      </c>
      <c r="G112" s="281" t="s">
        <v>699</v>
      </c>
      <c r="H112" s="282">
        <v>2</v>
      </c>
      <c r="I112" s="283"/>
      <c r="J112" s="284">
        <f>ROUND(I112*H112,2)</f>
        <v>0</v>
      </c>
      <c r="K112" s="280" t="s">
        <v>21</v>
      </c>
      <c r="L112" s="285"/>
      <c r="M112" s="286" t="s">
        <v>21</v>
      </c>
      <c r="N112" s="287" t="s">
        <v>44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328</v>
      </c>
      <c r="AT112" s="227" t="s">
        <v>229</v>
      </c>
      <c r="AU112" s="227" t="s">
        <v>81</v>
      </c>
      <c r="AY112" s="20" t="s">
        <v>149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77</v>
      </c>
      <c r="BK112" s="228">
        <f>ROUND(I112*H112,2)</f>
        <v>0</v>
      </c>
      <c r="BL112" s="20" t="s">
        <v>256</v>
      </c>
      <c r="BM112" s="227" t="s">
        <v>8</v>
      </c>
    </row>
    <row r="113" s="2" customFormat="1" ht="24.15" customHeight="1">
      <c r="A113" s="41"/>
      <c r="B113" s="42"/>
      <c r="C113" s="278" t="s">
        <v>200</v>
      </c>
      <c r="D113" s="278" t="s">
        <v>229</v>
      </c>
      <c r="E113" s="279" t="s">
        <v>2911</v>
      </c>
      <c r="F113" s="280" t="s">
        <v>2912</v>
      </c>
      <c r="G113" s="281" t="s">
        <v>421</v>
      </c>
      <c r="H113" s="282">
        <v>1</v>
      </c>
      <c r="I113" s="283"/>
      <c r="J113" s="284">
        <f>ROUND(I113*H113,2)</f>
        <v>0</v>
      </c>
      <c r="K113" s="280" t="s">
        <v>21</v>
      </c>
      <c r="L113" s="285"/>
      <c r="M113" s="286" t="s">
        <v>21</v>
      </c>
      <c r="N113" s="287" t="s">
        <v>44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328</v>
      </c>
      <c r="AT113" s="227" t="s">
        <v>229</v>
      </c>
      <c r="AU113" s="227" t="s">
        <v>81</v>
      </c>
      <c r="AY113" s="20" t="s">
        <v>149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77</v>
      </c>
      <c r="BK113" s="228">
        <f>ROUND(I113*H113,2)</f>
        <v>0</v>
      </c>
      <c r="BL113" s="20" t="s">
        <v>256</v>
      </c>
      <c r="BM113" s="227" t="s">
        <v>246</v>
      </c>
    </row>
    <row r="114" s="2" customFormat="1" ht="33" customHeight="1">
      <c r="A114" s="41"/>
      <c r="B114" s="42"/>
      <c r="C114" s="216" t="s">
        <v>208</v>
      </c>
      <c r="D114" s="216" t="s">
        <v>152</v>
      </c>
      <c r="E114" s="217" t="s">
        <v>2913</v>
      </c>
      <c r="F114" s="218" t="s">
        <v>2914</v>
      </c>
      <c r="G114" s="219" t="s">
        <v>699</v>
      </c>
      <c r="H114" s="220">
        <v>1</v>
      </c>
      <c r="I114" s="221"/>
      <c r="J114" s="222">
        <f>ROUND(I114*H114,2)</f>
        <v>0</v>
      </c>
      <c r="K114" s="218" t="s">
        <v>21</v>
      </c>
      <c r="L114" s="47"/>
      <c r="M114" s="223" t="s">
        <v>21</v>
      </c>
      <c r="N114" s="224" t="s">
        <v>44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256</v>
      </c>
      <c r="AT114" s="227" t="s">
        <v>152</v>
      </c>
      <c r="AU114" s="227" t="s">
        <v>81</v>
      </c>
      <c r="AY114" s="20" t="s">
        <v>149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77</v>
      </c>
      <c r="BK114" s="228">
        <f>ROUND(I114*H114,2)</f>
        <v>0</v>
      </c>
      <c r="BL114" s="20" t="s">
        <v>256</v>
      </c>
      <c r="BM114" s="227" t="s">
        <v>256</v>
      </c>
    </row>
    <row r="115" s="2" customFormat="1" ht="16.5" customHeight="1">
      <c r="A115" s="41"/>
      <c r="B115" s="42"/>
      <c r="C115" s="278" t="s">
        <v>214</v>
      </c>
      <c r="D115" s="278" t="s">
        <v>229</v>
      </c>
      <c r="E115" s="279" t="s">
        <v>2915</v>
      </c>
      <c r="F115" s="280" t="s">
        <v>2916</v>
      </c>
      <c r="G115" s="281" t="s">
        <v>699</v>
      </c>
      <c r="H115" s="282">
        <v>1</v>
      </c>
      <c r="I115" s="283"/>
      <c r="J115" s="284">
        <f>ROUND(I115*H115,2)</f>
        <v>0</v>
      </c>
      <c r="K115" s="280" t="s">
        <v>21</v>
      </c>
      <c r="L115" s="285"/>
      <c r="M115" s="286" t="s">
        <v>21</v>
      </c>
      <c r="N115" s="287" t="s">
        <v>44</v>
      </c>
      <c r="O115" s="87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328</v>
      </c>
      <c r="AT115" s="227" t="s">
        <v>229</v>
      </c>
      <c r="AU115" s="227" t="s">
        <v>81</v>
      </c>
      <c r="AY115" s="20" t="s">
        <v>149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77</v>
      </c>
      <c r="BK115" s="228">
        <f>ROUND(I115*H115,2)</f>
        <v>0</v>
      </c>
      <c r="BL115" s="20" t="s">
        <v>256</v>
      </c>
      <c r="BM115" s="227" t="s">
        <v>269</v>
      </c>
    </row>
    <row r="116" s="2" customFormat="1" ht="21.75" customHeight="1">
      <c r="A116" s="41"/>
      <c r="B116" s="42"/>
      <c r="C116" s="216" t="s">
        <v>220</v>
      </c>
      <c r="D116" s="216" t="s">
        <v>152</v>
      </c>
      <c r="E116" s="217" t="s">
        <v>2917</v>
      </c>
      <c r="F116" s="218" t="s">
        <v>2918</v>
      </c>
      <c r="G116" s="219" t="s">
        <v>699</v>
      </c>
      <c r="H116" s="220">
        <v>2</v>
      </c>
      <c r="I116" s="221"/>
      <c r="J116" s="222">
        <f>ROUND(I116*H116,2)</f>
        <v>0</v>
      </c>
      <c r="K116" s="218" t="s">
        <v>21</v>
      </c>
      <c r="L116" s="47"/>
      <c r="M116" s="223" t="s">
        <v>21</v>
      </c>
      <c r="N116" s="224" t="s">
        <v>44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256</v>
      </c>
      <c r="AT116" s="227" t="s">
        <v>152</v>
      </c>
      <c r="AU116" s="227" t="s">
        <v>81</v>
      </c>
      <c r="AY116" s="20" t="s">
        <v>149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77</v>
      </c>
      <c r="BK116" s="228">
        <f>ROUND(I116*H116,2)</f>
        <v>0</v>
      </c>
      <c r="BL116" s="20" t="s">
        <v>256</v>
      </c>
      <c r="BM116" s="227" t="s">
        <v>281</v>
      </c>
    </row>
    <row r="117" s="2" customFormat="1" ht="16.5" customHeight="1">
      <c r="A117" s="41"/>
      <c r="B117" s="42"/>
      <c r="C117" s="278" t="s">
        <v>228</v>
      </c>
      <c r="D117" s="278" t="s">
        <v>229</v>
      </c>
      <c r="E117" s="279" t="s">
        <v>2919</v>
      </c>
      <c r="F117" s="280" t="s">
        <v>2920</v>
      </c>
      <c r="G117" s="281" t="s">
        <v>699</v>
      </c>
      <c r="H117" s="282">
        <v>2</v>
      </c>
      <c r="I117" s="283"/>
      <c r="J117" s="284">
        <f>ROUND(I117*H117,2)</f>
        <v>0</v>
      </c>
      <c r="K117" s="280" t="s">
        <v>21</v>
      </c>
      <c r="L117" s="285"/>
      <c r="M117" s="286" t="s">
        <v>21</v>
      </c>
      <c r="N117" s="287" t="s">
        <v>44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328</v>
      </c>
      <c r="AT117" s="227" t="s">
        <v>229</v>
      </c>
      <c r="AU117" s="227" t="s">
        <v>81</v>
      </c>
      <c r="AY117" s="20" t="s">
        <v>149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77</v>
      </c>
      <c r="BK117" s="228">
        <f>ROUND(I117*H117,2)</f>
        <v>0</v>
      </c>
      <c r="BL117" s="20" t="s">
        <v>256</v>
      </c>
      <c r="BM117" s="227" t="s">
        <v>291</v>
      </c>
    </row>
    <row r="118" s="12" customFormat="1" ht="22.8" customHeight="1">
      <c r="A118" s="12"/>
      <c r="B118" s="200"/>
      <c r="C118" s="201"/>
      <c r="D118" s="202" t="s">
        <v>72</v>
      </c>
      <c r="E118" s="214" t="s">
        <v>2921</v>
      </c>
      <c r="F118" s="214" t="s">
        <v>2922</v>
      </c>
      <c r="G118" s="201"/>
      <c r="H118" s="201"/>
      <c r="I118" s="204"/>
      <c r="J118" s="215">
        <f>BK118</f>
        <v>0</v>
      </c>
      <c r="K118" s="201"/>
      <c r="L118" s="206"/>
      <c r="M118" s="207"/>
      <c r="N118" s="208"/>
      <c r="O118" s="208"/>
      <c r="P118" s="209">
        <f>SUM(P119:P147)</f>
        <v>0</v>
      </c>
      <c r="Q118" s="208"/>
      <c r="R118" s="209">
        <f>SUM(R119:R147)</f>
        <v>0</v>
      </c>
      <c r="S118" s="208"/>
      <c r="T118" s="210">
        <f>SUM(T119:T147)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1" t="s">
        <v>77</v>
      </c>
      <c r="AT118" s="212" t="s">
        <v>72</v>
      </c>
      <c r="AU118" s="212" t="s">
        <v>77</v>
      </c>
      <c r="AY118" s="211" t="s">
        <v>149</v>
      </c>
      <c r="BK118" s="213">
        <f>SUM(BK119:BK147)</f>
        <v>0</v>
      </c>
    </row>
    <row r="119" s="2" customFormat="1" ht="24.15" customHeight="1">
      <c r="A119" s="41"/>
      <c r="B119" s="42"/>
      <c r="C119" s="216" t="s">
        <v>8</v>
      </c>
      <c r="D119" s="216" t="s">
        <v>152</v>
      </c>
      <c r="E119" s="217" t="s">
        <v>2923</v>
      </c>
      <c r="F119" s="218" t="s">
        <v>2924</v>
      </c>
      <c r="G119" s="219" t="s">
        <v>699</v>
      </c>
      <c r="H119" s="220">
        <v>1</v>
      </c>
      <c r="I119" s="221"/>
      <c r="J119" s="222">
        <f>ROUND(I119*H119,2)</f>
        <v>0</v>
      </c>
      <c r="K119" s="218" t="s">
        <v>21</v>
      </c>
      <c r="L119" s="47"/>
      <c r="M119" s="223" t="s">
        <v>21</v>
      </c>
      <c r="N119" s="224" t="s">
        <v>44</v>
      </c>
      <c r="O119" s="87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7" t="s">
        <v>157</v>
      </c>
      <c r="AT119" s="227" t="s">
        <v>152</v>
      </c>
      <c r="AU119" s="227" t="s">
        <v>81</v>
      </c>
      <c r="AY119" s="20" t="s">
        <v>149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0" t="s">
        <v>77</v>
      </c>
      <c r="BK119" s="228">
        <f>ROUND(I119*H119,2)</f>
        <v>0</v>
      </c>
      <c r="BL119" s="20" t="s">
        <v>157</v>
      </c>
      <c r="BM119" s="227" t="s">
        <v>307</v>
      </c>
    </row>
    <row r="120" s="2" customFormat="1" ht="16.5" customHeight="1">
      <c r="A120" s="41"/>
      <c r="B120" s="42"/>
      <c r="C120" s="278" t="s">
        <v>240</v>
      </c>
      <c r="D120" s="278" t="s">
        <v>229</v>
      </c>
      <c r="E120" s="279" t="s">
        <v>2925</v>
      </c>
      <c r="F120" s="280" t="s">
        <v>2926</v>
      </c>
      <c r="G120" s="281" t="s">
        <v>699</v>
      </c>
      <c r="H120" s="282">
        <v>1</v>
      </c>
      <c r="I120" s="283"/>
      <c r="J120" s="284">
        <f>ROUND(I120*H120,2)</f>
        <v>0</v>
      </c>
      <c r="K120" s="280" t="s">
        <v>21</v>
      </c>
      <c r="L120" s="285"/>
      <c r="M120" s="286" t="s">
        <v>21</v>
      </c>
      <c r="N120" s="287" t="s">
        <v>44</v>
      </c>
      <c r="O120" s="87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7" t="s">
        <v>208</v>
      </c>
      <c r="AT120" s="227" t="s">
        <v>229</v>
      </c>
      <c r="AU120" s="227" t="s">
        <v>81</v>
      </c>
      <c r="AY120" s="20" t="s">
        <v>149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0" t="s">
        <v>77</v>
      </c>
      <c r="BK120" s="228">
        <f>ROUND(I120*H120,2)</f>
        <v>0</v>
      </c>
      <c r="BL120" s="20" t="s">
        <v>157</v>
      </c>
      <c r="BM120" s="227" t="s">
        <v>324</v>
      </c>
    </row>
    <row r="121" s="2" customFormat="1" ht="21.75" customHeight="1">
      <c r="A121" s="41"/>
      <c r="B121" s="42"/>
      <c r="C121" s="216" t="s">
        <v>246</v>
      </c>
      <c r="D121" s="216" t="s">
        <v>152</v>
      </c>
      <c r="E121" s="217" t="s">
        <v>2927</v>
      </c>
      <c r="F121" s="218" t="s">
        <v>2928</v>
      </c>
      <c r="G121" s="219" t="s">
        <v>699</v>
      </c>
      <c r="H121" s="220">
        <v>1</v>
      </c>
      <c r="I121" s="221"/>
      <c r="J121" s="222">
        <f>ROUND(I121*H121,2)</f>
        <v>0</v>
      </c>
      <c r="K121" s="218" t="s">
        <v>21</v>
      </c>
      <c r="L121" s="47"/>
      <c r="M121" s="223" t="s">
        <v>21</v>
      </c>
      <c r="N121" s="224" t="s">
        <v>44</v>
      </c>
      <c r="O121" s="87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7" t="s">
        <v>157</v>
      </c>
      <c r="AT121" s="227" t="s">
        <v>152</v>
      </c>
      <c r="AU121" s="227" t="s">
        <v>81</v>
      </c>
      <c r="AY121" s="20" t="s">
        <v>149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0" t="s">
        <v>77</v>
      </c>
      <c r="BK121" s="228">
        <f>ROUND(I121*H121,2)</f>
        <v>0</v>
      </c>
      <c r="BL121" s="20" t="s">
        <v>157</v>
      </c>
      <c r="BM121" s="227" t="s">
        <v>340</v>
      </c>
    </row>
    <row r="122" s="2" customFormat="1" ht="16.5" customHeight="1">
      <c r="A122" s="41"/>
      <c r="B122" s="42"/>
      <c r="C122" s="278" t="s">
        <v>251</v>
      </c>
      <c r="D122" s="278" t="s">
        <v>229</v>
      </c>
      <c r="E122" s="279" t="s">
        <v>2929</v>
      </c>
      <c r="F122" s="280" t="s">
        <v>2930</v>
      </c>
      <c r="G122" s="281" t="s">
        <v>699</v>
      </c>
      <c r="H122" s="282">
        <v>1</v>
      </c>
      <c r="I122" s="283"/>
      <c r="J122" s="284">
        <f>ROUND(I122*H122,2)</f>
        <v>0</v>
      </c>
      <c r="K122" s="280" t="s">
        <v>21</v>
      </c>
      <c r="L122" s="285"/>
      <c r="M122" s="286" t="s">
        <v>21</v>
      </c>
      <c r="N122" s="287" t="s">
        <v>44</v>
      </c>
      <c r="O122" s="87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7" t="s">
        <v>208</v>
      </c>
      <c r="AT122" s="227" t="s">
        <v>229</v>
      </c>
      <c r="AU122" s="227" t="s">
        <v>81</v>
      </c>
      <c r="AY122" s="20" t="s">
        <v>149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0" t="s">
        <v>77</v>
      </c>
      <c r="BK122" s="228">
        <f>ROUND(I122*H122,2)</f>
        <v>0</v>
      </c>
      <c r="BL122" s="20" t="s">
        <v>157</v>
      </c>
      <c r="BM122" s="227" t="s">
        <v>353</v>
      </c>
    </row>
    <row r="123" s="2" customFormat="1" ht="16.5" customHeight="1">
      <c r="A123" s="41"/>
      <c r="B123" s="42"/>
      <c r="C123" s="278" t="s">
        <v>256</v>
      </c>
      <c r="D123" s="278" t="s">
        <v>229</v>
      </c>
      <c r="E123" s="279" t="s">
        <v>2931</v>
      </c>
      <c r="F123" s="280" t="s">
        <v>2932</v>
      </c>
      <c r="G123" s="281" t="s">
        <v>699</v>
      </c>
      <c r="H123" s="282">
        <v>3</v>
      </c>
      <c r="I123" s="283"/>
      <c r="J123" s="284">
        <f>ROUND(I123*H123,2)</f>
        <v>0</v>
      </c>
      <c r="K123" s="280" t="s">
        <v>21</v>
      </c>
      <c r="L123" s="285"/>
      <c r="M123" s="286" t="s">
        <v>21</v>
      </c>
      <c r="N123" s="287" t="s">
        <v>44</v>
      </c>
      <c r="O123" s="87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7" t="s">
        <v>208</v>
      </c>
      <c r="AT123" s="227" t="s">
        <v>229</v>
      </c>
      <c r="AU123" s="227" t="s">
        <v>81</v>
      </c>
      <c r="AY123" s="20" t="s">
        <v>149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0" t="s">
        <v>77</v>
      </c>
      <c r="BK123" s="228">
        <f>ROUND(I123*H123,2)</f>
        <v>0</v>
      </c>
      <c r="BL123" s="20" t="s">
        <v>157</v>
      </c>
      <c r="BM123" s="227" t="s">
        <v>328</v>
      </c>
    </row>
    <row r="124" s="2" customFormat="1" ht="24.15" customHeight="1">
      <c r="A124" s="41"/>
      <c r="B124" s="42"/>
      <c r="C124" s="216" t="s">
        <v>264</v>
      </c>
      <c r="D124" s="216" t="s">
        <v>152</v>
      </c>
      <c r="E124" s="217" t="s">
        <v>2933</v>
      </c>
      <c r="F124" s="218" t="s">
        <v>2934</v>
      </c>
      <c r="G124" s="219" t="s">
        <v>699</v>
      </c>
      <c r="H124" s="220">
        <v>10</v>
      </c>
      <c r="I124" s="221"/>
      <c r="J124" s="222">
        <f>ROUND(I124*H124,2)</f>
        <v>0</v>
      </c>
      <c r="K124" s="218" t="s">
        <v>21</v>
      </c>
      <c r="L124" s="47"/>
      <c r="M124" s="223" t="s">
        <v>21</v>
      </c>
      <c r="N124" s="224" t="s">
        <v>44</v>
      </c>
      <c r="O124" s="87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7" t="s">
        <v>157</v>
      </c>
      <c r="AT124" s="227" t="s">
        <v>152</v>
      </c>
      <c r="AU124" s="227" t="s">
        <v>81</v>
      </c>
      <c r="AY124" s="20" t="s">
        <v>149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0" t="s">
        <v>77</v>
      </c>
      <c r="BK124" s="228">
        <f>ROUND(I124*H124,2)</f>
        <v>0</v>
      </c>
      <c r="BL124" s="20" t="s">
        <v>157</v>
      </c>
      <c r="BM124" s="227" t="s">
        <v>372</v>
      </c>
    </row>
    <row r="125" s="2" customFormat="1" ht="24.15" customHeight="1">
      <c r="A125" s="41"/>
      <c r="B125" s="42"/>
      <c r="C125" s="278" t="s">
        <v>269</v>
      </c>
      <c r="D125" s="278" t="s">
        <v>229</v>
      </c>
      <c r="E125" s="279" t="s">
        <v>2935</v>
      </c>
      <c r="F125" s="280" t="s">
        <v>2936</v>
      </c>
      <c r="G125" s="281" t="s">
        <v>699</v>
      </c>
      <c r="H125" s="282">
        <v>8</v>
      </c>
      <c r="I125" s="283"/>
      <c r="J125" s="284">
        <f>ROUND(I125*H125,2)</f>
        <v>0</v>
      </c>
      <c r="K125" s="280" t="s">
        <v>21</v>
      </c>
      <c r="L125" s="285"/>
      <c r="M125" s="286" t="s">
        <v>21</v>
      </c>
      <c r="N125" s="287" t="s">
        <v>44</v>
      </c>
      <c r="O125" s="87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7" t="s">
        <v>208</v>
      </c>
      <c r="AT125" s="227" t="s">
        <v>229</v>
      </c>
      <c r="AU125" s="227" t="s">
        <v>81</v>
      </c>
      <c r="AY125" s="20" t="s">
        <v>149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0" t="s">
        <v>77</v>
      </c>
      <c r="BK125" s="228">
        <f>ROUND(I125*H125,2)</f>
        <v>0</v>
      </c>
      <c r="BL125" s="20" t="s">
        <v>157</v>
      </c>
      <c r="BM125" s="227" t="s">
        <v>380</v>
      </c>
    </row>
    <row r="126" s="2" customFormat="1" ht="24.15" customHeight="1">
      <c r="A126" s="41"/>
      <c r="B126" s="42"/>
      <c r="C126" s="278" t="s">
        <v>274</v>
      </c>
      <c r="D126" s="278" t="s">
        <v>229</v>
      </c>
      <c r="E126" s="279" t="s">
        <v>2937</v>
      </c>
      <c r="F126" s="280" t="s">
        <v>2938</v>
      </c>
      <c r="G126" s="281" t="s">
        <v>699</v>
      </c>
      <c r="H126" s="282">
        <v>2</v>
      </c>
      <c r="I126" s="283"/>
      <c r="J126" s="284">
        <f>ROUND(I126*H126,2)</f>
        <v>0</v>
      </c>
      <c r="K126" s="280" t="s">
        <v>21</v>
      </c>
      <c r="L126" s="285"/>
      <c r="M126" s="286" t="s">
        <v>21</v>
      </c>
      <c r="N126" s="287" t="s">
        <v>44</v>
      </c>
      <c r="O126" s="87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7" t="s">
        <v>208</v>
      </c>
      <c r="AT126" s="227" t="s">
        <v>229</v>
      </c>
      <c r="AU126" s="227" t="s">
        <v>81</v>
      </c>
      <c r="AY126" s="20" t="s">
        <v>149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20" t="s">
        <v>77</v>
      </c>
      <c r="BK126" s="228">
        <f>ROUND(I126*H126,2)</f>
        <v>0</v>
      </c>
      <c r="BL126" s="20" t="s">
        <v>157</v>
      </c>
      <c r="BM126" s="227" t="s">
        <v>388</v>
      </c>
    </row>
    <row r="127" s="2" customFormat="1" ht="24.15" customHeight="1">
      <c r="A127" s="41"/>
      <c r="B127" s="42"/>
      <c r="C127" s="216" t="s">
        <v>281</v>
      </c>
      <c r="D127" s="216" t="s">
        <v>152</v>
      </c>
      <c r="E127" s="217" t="s">
        <v>2939</v>
      </c>
      <c r="F127" s="218" t="s">
        <v>2940</v>
      </c>
      <c r="G127" s="219" t="s">
        <v>699</v>
      </c>
      <c r="H127" s="220">
        <v>6</v>
      </c>
      <c r="I127" s="221"/>
      <c r="J127" s="222">
        <f>ROUND(I127*H127,2)</f>
        <v>0</v>
      </c>
      <c r="K127" s="218" t="s">
        <v>21</v>
      </c>
      <c r="L127" s="47"/>
      <c r="M127" s="223" t="s">
        <v>21</v>
      </c>
      <c r="N127" s="224" t="s">
        <v>44</v>
      </c>
      <c r="O127" s="87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7" t="s">
        <v>157</v>
      </c>
      <c r="AT127" s="227" t="s">
        <v>152</v>
      </c>
      <c r="AU127" s="227" t="s">
        <v>81</v>
      </c>
      <c r="AY127" s="20" t="s">
        <v>149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0" t="s">
        <v>77</v>
      </c>
      <c r="BK127" s="228">
        <f>ROUND(I127*H127,2)</f>
        <v>0</v>
      </c>
      <c r="BL127" s="20" t="s">
        <v>157</v>
      </c>
      <c r="BM127" s="227" t="s">
        <v>396</v>
      </c>
    </row>
    <row r="128" s="2" customFormat="1" ht="24.15" customHeight="1">
      <c r="A128" s="41"/>
      <c r="B128" s="42"/>
      <c r="C128" s="278" t="s">
        <v>7</v>
      </c>
      <c r="D128" s="278" t="s">
        <v>229</v>
      </c>
      <c r="E128" s="279" t="s">
        <v>2941</v>
      </c>
      <c r="F128" s="280" t="s">
        <v>2942</v>
      </c>
      <c r="G128" s="281" t="s">
        <v>699</v>
      </c>
      <c r="H128" s="282">
        <v>2</v>
      </c>
      <c r="I128" s="283"/>
      <c r="J128" s="284">
        <f>ROUND(I128*H128,2)</f>
        <v>0</v>
      </c>
      <c r="K128" s="280" t="s">
        <v>21</v>
      </c>
      <c r="L128" s="285"/>
      <c r="M128" s="286" t="s">
        <v>21</v>
      </c>
      <c r="N128" s="287" t="s">
        <v>44</v>
      </c>
      <c r="O128" s="87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7" t="s">
        <v>208</v>
      </c>
      <c r="AT128" s="227" t="s">
        <v>229</v>
      </c>
      <c r="AU128" s="227" t="s">
        <v>81</v>
      </c>
      <c r="AY128" s="20" t="s">
        <v>149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20" t="s">
        <v>77</v>
      </c>
      <c r="BK128" s="228">
        <f>ROUND(I128*H128,2)</f>
        <v>0</v>
      </c>
      <c r="BL128" s="20" t="s">
        <v>157</v>
      </c>
      <c r="BM128" s="227" t="s">
        <v>407</v>
      </c>
    </row>
    <row r="129" s="2" customFormat="1" ht="24.15" customHeight="1">
      <c r="A129" s="41"/>
      <c r="B129" s="42"/>
      <c r="C129" s="278" t="s">
        <v>291</v>
      </c>
      <c r="D129" s="278" t="s">
        <v>229</v>
      </c>
      <c r="E129" s="279" t="s">
        <v>2943</v>
      </c>
      <c r="F129" s="280" t="s">
        <v>2944</v>
      </c>
      <c r="G129" s="281" t="s">
        <v>699</v>
      </c>
      <c r="H129" s="282">
        <v>2</v>
      </c>
      <c r="I129" s="283"/>
      <c r="J129" s="284">
        <f>ROUND(I129*H129,2)</f>
        <v>0</v>
      </c>
      <c r="K129" s="280" t="s">
        <v>21</v>
      </c>
      <c r="L129" s="285"/>
      <c r="M129" s="286" t="s">
        <v>21</v>
      </c>
      <c r="N129" s="287" t="s">
        <v>44</v>
      </c>
      <c r="O129" s="87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7" t="s">
        <v>208</v>
      </c>
      <c r="AT129" s="227" t="s">
        <v>229</v>
      </c>
      <c r="AU129" s="227" t="s">
        <v>81</v>
      </c>
      <c r="AY129" s="20" t="s">
        <v>149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20" t="s">
        <v>77</v>
      </c>
      <c r="BK129" s="228">
        <f>ROUND(I129*H129,2)</f>
        <v>0</v>
      </c>
      <c r="BL129" s="20" t="s">
        <v>157</v>
      </c>
      <c r="BM129" s="227" t="s">
        <v>807</v>
      </c>
    </row>
    <row r="130" s="2" customFormat="1" ht="24.15" customHeight="1">
      <c r="A130" s="41"/>
      <c r="B130" s="42"/>
      <c r="C130" s="278" t="s">
        <v>298</v>
      </c>
      <c r="D130" s="278" t="s">
        <v>229</v>
      </c>
      <c r="E130" s="279" t="s">
        <v>2945</v>
      </c>
      <c r="F130" s="280" t="s">
        <v>2946</v>
      </c>
      <c r="G130" s="281" t="s">
        <v>699</v>
      </c>
      <c r="H130" s="282">
        <v>2</v>
      </c>
      <c r="I130" s="283"/>
      <c r="J130" s="284">
        <f>ROUND(I130*H130,2)</f>
        <v>0</v>
      </c>
      <c r="K130" s="280" t="s">
        <v>21</v>
      </c>
      <c r="L130" s="285"/>
      <c r="M130" s="286" t="s">
        <v>21</v>
      </c>
      <c r="N130" s="287" t="s">
        <v>44</v>
      </c>
      <c r="O130" s="87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7" t="s">
        <v>208</v>
      </c>
      <c r="AT130" s="227" t="s">
        <v>229</v>
      </c>
      <c r="AU130" s="227" t="s">
        <v>81</v>
      </c>
      <c r="AY130" s="20" t="s">
        <v>149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0" t="s">
        <v>77</v>
      </c>
      <c r="BK130" s="228">
        <f>ROUND(I130*H130,2)</f>
        <v>0</v>
      </c>
      <c r="BL130" s="20" t="s">
        <v>157</v>
      </c>
      <c r="BM130" s="227" t="s">
        <v>819</v>
      </c>
    </row>
    <row r="131" s="2" customFormat="1" ht="24.15" customHeight="1">
      <c r="A131" s="41"/>
      <c r="B131" s="42"/>
      <c r="C131" s="216" t="s">
        <v>307</v>
      </c>
      <c r="D131" s="216" t="s">
        <v>152</v>
      </c>
      <c r="E131" s="217" t="s">
        <v>2947</v>
      </c>
      <c r="F131" s="218" t="s">
        <v>2948</v>
      </c>
      <c r="G131" s="219" t="s">
        <v>699</v>
      </c>
      <c r="H131" s="220">
        <v>1</v>
      </c>
      <c r="I131" s="221"/>
      <c r="J131" s="222">
        <f>ROUND(I131*H131,2)</f>
        <v>0</v>
      </c>
      <c r="K131" s="218" t="s">
        <v>21</v>
      </c>
      <c r="L131" s="47"/>
      <c r="M131" s="223" t="s">
        <v>21</v>
      </c>
      <c r="N131" s="224" t="s">
        <v>44</v>
      </c>
      <c r="O131" s="87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7" t="s">
        <v>157</v>
      </c>
      <c r="AT131" s="227" t="s">
        <v>152</v>
      </c>
      <c r="AU131" s="227" t="s">
        <v>81</v>
      </c>
      <c r="AY131" s="20" t="s">
        <v>149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20" t="s">
        <v>77</v>
      </c>
      <c r="BK131" s="228">
        <f>ROUND(I131*H131,2)</f>
        <v>0</v>
      </c>
      <c r="BL131" s="20" t="s">
        <v>157</v>
      </c>
      <c r="BM131" s="227" t="s">
        <v>835</v>
      </c>
    </row>
    <row r="132" s="2" customFormat="1" ht="16.5" customHeight="1">
      <c r="A132" s="41"/>
      <c r="B132" s="42"/>
      <c r="C132" s="278" t="s">
        <v>317</v>
      </c>
      <c r="D132" s="278" t="s">
        <v>229</v>
      </c>
      <c r="E132" s="279" t="s">
        <v>2949</v>
      </c>
      <c r="F132" s="280" t="s">
        <v>2950</v>
      </c>
      <c r="G132" s="281" t="s">
        <v>699</v>
      </c>
      <c r="H132" s="282">
        <v>1</v>
      </c>
      <c r="I132" s="283"/>
      <c r="J132" s="284">
        <f>ROUND(I132*H132,2)</f>
        <v>0</v>
      </c>
      <c r="K132" s="280" t="s">
        <v>21</v>
      </c>
      <c r="L132" s="285"/>
      <c r="M132" s="286" t="s">
        <v>21</v>
      </c>
      <c r="N132" s="287" t="s">
        <v>44</v>
      </c>
      <c r="O132" s="87"/>
      <c r="P132" s="225">
        <f>O132*H132</f>
        <v>0</v>
      </c>
      <c r="Q132" s="225">
        <v>0</v>
      </c>
      <c r="R132" s="225">
        <f>Q132*H132</f>
        <v>0</v>
      </c>
      <c r="S132" s="225">
        <v>0</v>
      </c>
      <c r="T132" s="226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7" t="s">
        <v>208</v>
      </c>
      <c r="AT132" s="227" t="s">
        <v>229</v>
      </c>
      <c r="AU132" s="227" t="s">
        <v>81</v>
      </c>
      <c r="AY132" s="20" t="s">
        <v>149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20" t="s">
        <v>77</v>
      </c>
      <c r="BK132" s="228">
        <f>ROUND(I132*H132,2)</f>
        <v>0</v>
      </c>
      <c r="BL132" s="20" t="s">
        <v>157</v>
      </c>
      <c r="BM132" s="227" t="s">
        <v>496</v>
      </c>
    </row>
    <row r="133" s="2" customFormat="1" ht="24.15" customHeight="1">
      <c r="A133" s="41"/>
      <c r="B133" s="42"/>
      <c r="C133" s="216" t="s">
        <v>324</v>
      </c>
      <c r="D133" s="216" t="s">
        <v>152</v>
      </c>
      <c r="E133" s="217" t="s">
        <v>2951</v>
      </c>
      <c r="F133" s="218" t="s">
        <v>2952</v>
      </c>
      <c r="G133" s="219" t="s">
        <v>699</v>
      </c>
      <c r="H133" s="220">
        <v>11</v>
      </c>
      <c r="I133" s="221"/>
      <c r="J133" s="222">
        <f>ROUND(I133*H133,2)</f>
        <v>0</v>
      </c>
      <c r="K133" s="218" t="s">
        <v>21</v>
      </c>
      <c r="L133" s="47"/>
      <c r="M133" s="223" t="s">
        <v>21</v>
      </c>
      <c r="N133" s="224" t="s">
        <v>44</v>
      </c>
      <c r="O133" s="87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7" t="s">
        <v>157</v>
      </c>
      <c r="AT133" s="227" t="s">
        <v>152</v>
      </c>
      <c r="AU133" s="227" t="s">
        <v>81</v>
      </c>
      <c r="AY133" s="20" t="s">
        <v>149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0" t="s">
        <v>77</v>
      </c>
      <c r="BK133" s="228">
        <f>ROUND(I133*H133,2)</f>
        <v>0</v>
      </c>
      <c r="BL133" s="20" t="s">
        <v>157</v>
      </c>
      <c r="BM133" s="227" t="s">
        <v>856</v>
      </c>
    </row>
    <row r="134" s="2" customFormat="1" ht="16.5" customHeight="1">
      <c r="A134" s="41"/>
      <c r="B134" s="42"/>
      <c r="C134" s="278" t="s">
        <v>333</v>
      </c>
      <c r="D134" s="278" t="s">
        <v>229</v>
      </c>
      <c r="E134" s="279" t="s">
        <v>2953</v>
      </c>
      <c r="F134" s="280" t="s">
        <v>2954</v>
      </c>
      <c r="G134" s="281" t="s">
        <v>699</v>
      </c>
      <c r="H134" s="282">
        <v>3</v>
      </c>
      <c r="I134" s="283"/>
      <c r="J134" s="284">
        <f>ROUND(I134*H134,2)</f>
        <v>0</v>
      </c>
      <c r="K134" s="280" t="s">
        <v>21</v>
      </c>
      <c r="L134" s="285"/>
      <c r="M134" s="286" t="s">
        <v>21</v>
      </c>
      <c r="N134" s="287" t="s">
        <v>44</v>
      </c>
      <c r="O134" s="87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7" t="s">
        <v>208</v>
      </c>
      <c r="AT134" s="227" t="s">
        <v>229</v>
      </c>
      <c r="AU134" s="227" t="s">
        <v>81</v>
      </c>
      <c r="AY134" s="20" t="s">
        <v>149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0" t="s">
        <v>77</v>
      </c>
      <c r="BK134" s="228">
        <f>ROUND(I134*H134,2)</f>
        <v>0</v>
      </c>
      <c r="BL134" s="20" t="s">
        <v>157</v>
      </c>
      <c r="BM134" s="227" t="s">
        <v>865</v>
      </c>
    </row>
    <row r="135" s="2" customFormat="1" ht="16.5" customHeight="1">
      <c r="A135" s="41"/>
      <c r="B135" s="42"/>
      <c r="C135" s="278" t="s">
        <v>340</v>
      </c>
      <c r="D135" s="278" t="s">
        <v>229</v>
      </c>
      <c r="E135" s="279" t="s">
        <v>2955</v>
      </c>
      <c r="F135" s="280" t="s">
        <v>2956</v>
      </c>
      <c r="G135" s="281" t="s">
        <v>699</v>
      </c>
      <c r="H135" s="282">
        <v>8</v>
      </c>
      <c r="I135" s="283"/>
      <c r="J135" s="284">
        <f>ROUND(I135*H135,2)</f>
        <v>0</v>
      </c>
      <c r="K135" s="280" t="s">
        <v>21</v>
      </c>
      <c r="L135" s="285"/>
      <c r="M135" s="286" t="s">
        <v>21</v>
      </c>
      <c r="N135" s="287" t="s">
        <v>44</v>
      </c>
      <c r="O135" s="87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7" t="s">
        <v>208</v>
      </c>
      <c r="AT135" s="227" t="s">
        <v>229</v>
      </c>
      <c r="AU135" s="227" t="s">
        <v>81</v>
      </c>
      <c r="AY135" s="20" t="s">
        <v>149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0" t="s">
        <v>77</v>
      </c>
      <c r="BK135" s="228">
        <f>ROUND(I135*H135,2)</f>
        <v>0</v>
      </c>
      <c r="BL135" s="20" t="s">
        <v>157</v>
      </c>
      <c r="BM135" s="227" t="s">
        <v>877</v>
      </c>
    </row>
    <row r="136" s="2" customFormat="1" ht="24.15" customHeight="1">
      <c r="A136" s="41"/>
      <c r="B136" s="42"/>
      <c r="C136" s="216" t="s">
        <v>347</v>
      </c>
      <c r="D136" s="216" t="s">
        <v>152</v>
      </c>
      <c r="E136" s="217" t="s">
        <v>2957</v>
      </c>
      <c r="F136" s="218" t="s">
        <v>2958</v>
      </c>
      <c r="G136" s="219" t="s">
        <v>699</v>
      </c>
      <c r="H136" s="220">
        <v>5</v>
      </c>
      <c r="I136" s="221"/>
      <c r="J136" s="222">
        <f>ROUND(I136*H136,2)</f>
        <v>0</v>
      </c>
      <c r="K136" s="218" t="s">
        <v>21</v>
      </c>
      <c r="L136" s="47"/>
      <c r="M136" s="223" t="s">
        <v>21</v>
      </c>
      <c r="N136" s="224" t="s">
        <v>44</v>
      </c>
      <c r="O136" s="87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7" t="s">
        <v>157</v>
      </c>
      <c r="AT136" s="227" t="s">
        <v>152</v>
      </c>
      <c r="AU136" s="227" t="s">
        <v>81</v>
      </c>
      <c r="AY136" s="20" t="s">
        <v>149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0" t="s">
        <v>77</v>
      </c>
      <c r="BK136" s="228">
        <f>ROUND(I136*H136,2)</f>
        <v>0</v>
      </c>
      <c r="BL136" s="20" t="s">
        <v>157</v>
      </c>
      <c r="BM136" s="227" t="s">
        <v>889</v>
      </c>
    </row>
    <row r="137" s="2" customFormat="1" ht="16.5" customHeight="1">
      <c r="A137" s="41"/>
      <c r="B137" s="42"/>
      <c r="C137" s="278" t="s">
        <v>353</v>
      </c>
      <c r="D137" s="278" t="s">
        <v>229</v>
      </c>
      <c r="E137" s="279" t="s">
        <v>2959</v>
      </c>
      <c r="F137" s="280" t="s">
        <v>2960</v>
      </c>
      <c r="G137" s="281" t="s">
        <v>699</v>
      </c>
      <c r="H137" s="282">
        <v>3</v>
      </c>
      <c r="I137" s="283"/>
      <c r="J137" s="284">
        <f>ROUND(I137*H137,2)</f>
        <v>0</v>
      </c>
      <c r="K137" s="280" t="s">
        <v>21</v>
      </c>
      <c r="L137" s="285"/>
      <c r="M137" s="286" t="s">
        <v>21</v>
      </c>
      <c r="N137" s="287" t="s">
        <v>44</v>
      </c>
      <c r="O137" s="87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7" t="s">
        <v>208</v>
      </c>
      <c r="AT137" s="227" t="s">
        <v>229</v>
      </c>
      <c r="AU137" s="227" t="s">
        <v>81</v>
      </c>
      <c r="AY137" s="20" t="s">
        <v>149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20" t="s">
        <v>77</v>
      </c>
      <c r="BK137" s="228">
        <f>ROUND(I137*H137,2)</f>
        <v>0</v>
      </c>
      <c r="BL137" s="20" t="s">
        <v>157</v>
      </c>
      <c r="BM137" s="227" t="s">
        <v>902</v>
      </c>
    </row>
    <row r="138" s="2" customFormat="1" ht="16.5" customHeight="1">
      <c r="A138" s="41"/>
      <c r="B138" s="42"/>
      <c r="C138" s="278" t="s">
        <v>360</v>
      </c>
      <c r="D138" s="278" t="s">
        <v>229</v>
      </c>
      <c r="E138" s="279" t="s">
        <v>2961</v>
      </c>
      <c r="F138" s="280" t="s">
        <v>2962</v>
      </c>
      <c r="G138" s="281" t="s">
        <v>699</v>
      </c>
      <c r="H138" s="282">
        <v>2</v>
      </c>
      <c r="I138" s="283"/>
      <c r="J138" s="284">
        <f>ROUND(I138*H138,2)</f>
        <v>0</v>
      </c>
      <c r="K138" s="280" t="s">
        <v>21</v>
      </c>
      <c r="L138" s="285"/>
      <c r="M138" s="286" t="s">
        <v>21</v>
      </c>
      <c r="N138" s="287" t="s">
        <v>44</v>
      </c>
      <c r="O138" s="87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7" t="s">
        <v>208</v>
      </c>
      <c r="AT138" s="227" t="s">
        <v>229</v>
      </c>
      <c r="AU138" s="227" t="s">
        <v>81</v>
      </c>
      <c r="AY138" s="20" t="s">
        <v>149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0" t="s">
        <v>77</v>
      </c>
      <c r="BK138" s="228">
        <f>ROUND(I138*H138,2)</f>
        <v>0</v>
      </c>
      <c r="BL138" s="20" t="s">
        <v>157</v>
      </c>
      <c r="BM138" s="227" t="s">
        <v>909</v>
      </c>
    </row>
    <row r="139" s="2" customFormat="1" ht="33" customHeight="1">
      <c r="A139" s="41"/>
      <c r="B139" s="42"/>
      <c r="C139" s="216" t="s">
        <v>328</v>
      </c>
      <c r="D139" s="216" t="s">
        <v>152</v>
      </c>
      <c r="E139" s="217" t="s">
        <v>2963</v>
      </c>
      <c r="F139" s="218" t="s">
        <v>2914</v>
      </c>
      <c r="G139" s="219" t="s">
        <v>699</v>
      </c>
      <c r="H139" s="220">
        <v>1</v>
      </c>
      <c r="I139" s="221"/>
      <c r="J139" s="222">
        <f>ROUND(I139*H139,2)</f>
        <v>0</v>
      </c>
      <c r="K139" s="218" t="s">
        <v>21</v>
      </c>
      <c r="L139" s="47"/>
      <c r="M139" s="223" t="s">
        <v>21</v>
      </c>
      <c r="N139" s="224" t="s">
        <v>44</v>
      </c>
      <c r="O139" s="87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7" t="s">
        <v>157</v>
      </c>
      <c r="AT139" s="227" t="s">
        <v>152</v>
      </c>
      <c r="AU139" s="227" t="s">
        <v>81</v>
      </c>
      <c r="AY139" s="20" t="s">
        <v>149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0" t="s">
        <v>77</v>
      </c>
      <c r="BK139" s="228">
        <f>ROUND(I139*H139,2)</f>
        <v>0</v>
      </c>
      <c r="BL139" s="20" t="s">
        <v>157</v>
      </c>
      <c r="BM139" s="227" t="s">
        <v>946</v>
      </c>
    </row>
    <row r="140" s="2" customFormat="1" ht="16.5" customHeight="1">
      <c r="A140" s="41"/>
      <c r="B140" s="42"/>
      <c r="C140" s="278" t="s">
        <v>368</v>
      </c>
      <c r="D140" s="278" t="s">
        <v>229</v>
      </c>
      <c r="E140" s="279" t="s">
        <v>2964</v>
      </c>
      <c r="F140" s="280" t="s">
        <v>2965</v>
      </c>
      <c r="G140" s="281" t="s">
        <v>699</v>
      </c>
      <c r="H140" s="282">
        <v>1</v>
      </c>
      <c r="I140" s="283"/>
      <c r="J140" s="284">
        <f>ROUND(I140*H140,2)</f>
        <v>0</v>
      </c>
      <c r="K140" s="280" t="s">
        <v>21</v>
      </c>
      <c r="L140" s="285"/>
      <c r="M140" s="286" t="s">
        <v>21</v>
      </c>
      <c r="N140" s="287" t="s">
        <v>44</v>
      </c>
      <c r="O140" s="87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7" t="s">
        <v>208</v>
      </c>
      <c r="AT140" s="227" t="s">
        <v>229</v>
      </c>
      <c r="AU140" s="227" t="s">
        <v>81</v>
      </c>
      <c r="AY140" s="20" t="s">
        <v>149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0" t="s">
        <v>77</v>
      </c>
      <c r="BK140" s="228">
        <f>ROUND(I140*H140,2)</f>
        <v>0</v>
      </c>
      <c r="BL140" s="20" t="s">
        <v>157</v>
      </c>
      <c r="BM140" s="227" t="s">
        <v>957</v>
      </c>
    </row>
    <row r="141" s="2" customFormat="1" ht="24.15" customHeight="1">
      <c r="A141" s="41"/>
      <c r="B141" s="42"/>
      <c r="C141" s="216" t="s">
        <v>372</v>
      </c>
      <c r="D141" s="216" t="s">
        <v>152</v>
      </c>
      <c r="E141" s="217" t="s">
        <v>2966</v>
      </c>
      <c r="F141" s="218" t="s">
        <v>2967</v>
      </c>
      <c r="G141" s="219" t="s">
        <v>699</v>
      </c>
      <c r="H141" s="220">
        <v>2</v>
      </c>
      <c r="I141" s="221"/>
      <c r="J141" s="222">
        <f>ROUND(I141*H141,2)</f>
        <v>0</v>
      </c>
      <c r="K141" s="218" t="s">
        <v>21</v>
      </c>
      <c r="L141" s="47"/>
      <c r="M141" s="223" t="s">
        <v>21</v>
      </c>
      <c r="N141" s="224" t="s">
        <v>44</v>
      </c>
      <c r="O141" s="87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7" t="s">
        <v>157</v>
      </c>
      <c r="AT141" s="227" t="s">
        <v>152</v>
      </c>
      <c r="AU141" s="227" t="s">
        <v>81</v>
      </c>
      <c r="AY141" s="20" t="s">
        <v>149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20" t="s">
        <v>77</v>
      </c>
      <c r="BK141" s="228">
        <f>ROUND(I141*H141,2)</f>
        <v>0</v>
      </c>
      <c r="BL141" s="20" t="s">
        <v>157</v>
      </c>
      <c r="BM141" s="227" t="s">
        <v>970</v>
      </c>
    </row>
    <row r="142" s="2" customFormat="1" ht="16.5" customHeight="1">
      <c r="A142" s="41"/>
      <c r="B142" s="42"/>
      <c r="C142" s="278" t="s">
        <v>376</v>
      </c>
      <c r="D142" s="278" t="s">
        <v>229</v>
      </c>
      <c r="E142" s="279" t="s">
        <v>2968</v>
      </c>
      <c r="F142" s="280" t="s">
        <v>2969</v>
      </c>
      <c r="G142" s="281" t="s">
        <v>699</v>
      </c>
      <c r="H142" s="282">
        <v>2</v>
      </c>
      <c r="I142" s="283"/>
      <c r="J142" s="284">
        <f>ROUND(I142*H142,2)</f>
        <v>0</v>
      </c>
      <c r="K142" s="280" t="s">
        <v>21</v>
      </c>
      <c r="L142" s="285"/>
      <c r="M142" s="286" t="s">
        <v>21</v>
      </c>
      <c r="N142" s="287" t="s">
        <v>44</v>
      </c>
      <c r="O142" s="87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7" t="s">
        <v>208</v>
      </c>
      <c r="AT142" s="227" t="s">
        <v>229</v>
      </c>
      <c r="AU142" s="227" t="s">
        <v>81</v>
      </c>
      <c r="AY142" s="20" t="s">
        <v>149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0" t="s">
        <v>77</v>
      </c>
      <c r="BK142" s="228">
        <f>ROUND(I142*H142,2)</f>
        <v>0</v>
      </c>
      <c r="BL142" s="20" t="s">
        <v>157</v>
      </c>
      <c r="BM142" s="227" t="s">
        <v>983</v>
      </c>
    </row>
    <row r="143" s="2" customFormat="1" ht="16.5" customHeight="1">
      <c r="A143" s="41"/>
      <c r="B143" s="42"/>
      <c r="C143" s="216" t="s">
        <v>380</v>
      </c>
      <c r="D143" s="216" t="s">
        <v>152</v>
      </c>
      <c r="E143" s="217" t="s">
        <v>2970</v>
      </c>
      <c r="F143" s="218" t="s">
        <v>2971</v>
      </c>
      <c r="G143" s="219" t="s">
        <v>699</v>
      </c>
      <c r="H143" s="220">
        <v>2</v>
      </c>
      <c r="I143" s="221"/>
      <c r="J143" s="222">
        <f>ROUND(I143*H143,2)</f>
        <v>0</v>
      </c>
      <c r="K143" s="218" t="s">
        <v>21</v>
      </c>
      <c r="L143" s="47"/>
      <c r="M143" s="223" t="s">
        <v>21</v>
      </c>
      <c r="N143" s="224" t="s">
        <v>44</v>
      </c>
      <c r="O143" s="87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7" t="s">
        <v>157</v>
      </c>
      <c r="AT143" s="227" t="s">
        <v>152</v>
      </c>
      <c r="AU143" s="227" t="s">
        <v>81</v>
      </c>
      <c r="AY143" s="20" t="s">
        <v>149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0" t="s">
        <v>77</v>
      </c>
      <c r="BK143" s="228">
        <f>ROUND(I143*H143,2)</f>
        <v>0</v>
      </c>
      <c r="BL143" s="20" t="s">
        <v>157</v>
      </c>
      <c r="BM143" s="227" t="s">
        <v>994</v>
      </c>
    </row>
    <row r="144" s="2" customFormat="1" ht="24.15" customHeight="1">
      <c r="A144" s="41"/>
      <c r="B144" s="42"/>
      <c r="C144" s="278" t="s">
        <v>384</v>
      </c>
      <c r="D144" s="278" t="s">
        <v>229</v>
      </c>
      <c r="E144" s="279" t="s">
        <v>2972</v>
      </c>
      <c r="F144" s="280" t="s">
        <v>2973</v>
      </c>
      <c r="G144" s="281" t="s">
        <v>699</v>
      </c>
      <c r="H144" s="282">
        <v>2</v>
      </c>
      <c r="I144" s="283"/>
      <c r="J144" s="284">
        <f>ROUND(I144*H144,2)</f>
        <v>0</v>
      </c>
      <c r="K144" s="280" t="s">
        <v>21</v>
      </c>
      <c r="L144" s="285"/>
      <c r="M144" s="286" t="s">
        <v>21</v>
      </c>
      <c r="N144" s="287" t="s">
        <v>44</v>
      </c>
      <c r="O144" s="87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7" t="s">
        <v>208</v>
      </c>
      <c r="AT144" s="227" t="s">
        <v>229</v>
      </c>
      <c r="AU144" s="227" t="s">
        <v>81</v>
      </c>
      <c r="AY144" s="20" t="s">
        <v>149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0" t="s">
        <v>77</v>
      </c>
      <c r="BK144" s="228">
        <f>ROUND(I144*H144,2)</f>
        <v>0</v>
      </c>
      <c r="BL144" s="20" t="s">
        <v>157</v>
      </c>
      <c r="BM144" s="227" t="s">
        <v>999</v>
      </c>
    </row>
    <row r="145" s="2" customFormat="1" ht="24.15" customHeight="1">
      <c r="A145" s="41"/>
      <c r="B145" s="42"/>
      <c r="C145" s="278" t="s">
        <v>388</v>
      </c>
      <c r="D145" s="278" t="s">
        <v>229</v>
      </c>
      <c r="E145" s="279" t="s">
        <v>2974</v>
      </c>
      <c r="F145" s="280" t="s">
        <v>2912</v>
      </c>
      <c r="G145" s="281" t="s">
        <v>421</v>
      </c>
      <c r="H145" s="282">
        <v>1</v>
      </c>
      <c r="I145" s="283"/>
      <c r="J145" s="284">
        <f>ROUND(I145*H145,2)</f>
        <v>0</v>
      </c>
      <c r="K145" s="280" t="s">
        <v>21</v>
      </c>
      <c r="L145" s="285"/>
      <c r="M145" s="286" t="s">
        <v>21</v>
      </c>
      <c r="N145" s="287" t="s">
        <v>44</v>
      </c>
      <c r="O145" s="87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7" t="s">
        <v>208</v>
      </c>
      <c r="AT145" s="227" t="s">
        <v>229</v>
      </c>
      <c r="AU145" s="227" t="s">
        <v>81</v>
      </c>
      <c r="AY145" s="20" t="s">
        <v>149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0" t="s">
        <v>77</v>
      </c>
      <c r="BK145" s="228">
        <f>ROUND(I145*H145,2)</f>
        <v>0</v>
      </c>
      <c r="BL145" s="20" t="s">
        <v>157</v>
      </c>
      <c r="BM145" s="227" t="s">
        <v>1015</v>
      </c>
    </row>
    <row r="146" s="2" customFormat="1" ht="21.75" customHeight="1">
      <c r="A146" s="41"/>
      <c r="B146" s="42"/>
      <c r="C146" s="216" t="s">
        <v>392</v>
      </c>
      <c r="D146" s="216" t="s">
        <v>152</v>
      </c>
      <c r="E146" s="217" t="s">
        <v>2975</v>
      </c>
      <c r="F146" s="218" t="s">
        <v>2918</v>
      </c>
      <c r="G146" s="219" t="s">
        <v>699</v>
      </c>
      <c r="H146" s="220">
        <v>2</v>
      </c>
      <c r="I146" s="221"/>
      <c r="J146" s="222">
        <f>ROUND(I146*H146,2)</f>
        <v>0</v>
      </c>
      <c r="K146" s="218" t="s">
        <v>21</v>
      </c>
      <c r="L146" s="47"/>
      <c r="M146" s="223" t="s">
        <v>21</v>
      </c>
      <c r="N146" s="224" t="s">
        <v>44</v>
      </c>
      <c r="O146" s="87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7" t="s">
        <v>157</v>
      </c>
      <c r="AT146" s="227" t="s">
        <v>152</v>
      </c>
      <c r="AU146" s="227" t="s">
        <v>81</v>
      </c>
      <c r="AY146" s="20" t="s">
        <v>149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0" t="s">
        <v>77</v>
      </c>
      <c r="BK146" s="228">
        <f>ROUND(I146*H146,2)</f>
        <v>0</v>
      </c>
      <c r="BL146" s="20" t="s">
        <v>157</v>
      </c>
      <c r="BM146" s="227" t="s">
        <v>1032</v>
      </c>
    </row>
    <row r="147" s="2" customFormat="1" ht="16.5" customHeight="1">
      <c r="A147" s="41"/>
      <c r="B147" s="42"/>
      <c r="C147" s="278" t="s">
        <v>396</v>
      </c>
      <c r="D147" s="278" t="s">
        <v>229</v>
      </c>
      <c r="E147" s="279" t="s">
        <v>2976</v>
      </c>
      <c r="F147" s="280" t="s">
        <v>2920</v>
      </c>
      <c r="G147" s="281" t="s">
        <v>699</v>
      </c>
      <c r="H147" s="282">
        <v>2</v>
      </c>
      <c r="I147" s="283"/>
      <c r="J147" s="284">
        <f>ROUND(I147*H147,2)</f>
        <v>0</v>
      </c>
      <c r="K147" s="280" t="s">
        <v>21</v>
      </c>
      <c r="L147" s="285"/>
      <c r="M147" s="286" t="s">
        <v>21</v>
      </c>
      <c r="N147" s="287" t="s">
        <v>44</v>
      </c>
      <c r="O147" s="87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208</v>
      </c>
      <c r="AT147" s="227" t="s">
        <v>229</v>
      </c>
      <c r="AU147" s="227" t="s">
        <v>81</v>
      </c>
      <c r="AY147" s="20" t="s">
        <v>149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77</v>
      </c>
      <c r="BK147" s="228">
        <f>ROUND(I147*H147,2)</f>
        <v>0</v>
      </c>
      <c r="BL147" s="20" t="s">
        <v>157</v>
      </c>
      <c r="BM147" s="227" t="s">
        <v>1044</v>
      </c>
    </row>
    <row r="148" s="12" customFormat="1" ht="22.8" customHeight="1">
      <c r="A148" s="12"/>
      <c r="B148" s="200"/>
      <c r="C148" s="201"/>
      <c r="D148" s="202" t="s">
        <v>72</v>
      </c>
      <c r="E148" s="214" t="s">
        <v>2977</v>
      </c>
      <c r="F148" s="214" t="s">
        <v>2978</v>
      </c>
      <c r="G148" s="201"/>
      <c r="H148" s="201"/>
      <c r="I148" s="204"/>
      <c r="J148" s="215">
        <f>BK148</f>
        <v>0</v>
      </c>
      <c r="K148" s="201"/>
      <c r="L148" s="206"/>
      <c r="M148" s="207"/>
      <c r="N148" s="208"/>
      <c r="O148" s="208"/>
      <c r="P148" s="209">
        <f>SUM(P149:P180)</f>
        <v>0</v>
      </c>
      <c r="Q148" s="208"/>
      <c r="R148" s="209">
        <f>SUM(R149:R180)</f>
        <v>0</v>
      </c>
      <c r="S148" s="208"/>
      <c r="T148" s="210">
        <f>SUM(T149:T180)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1" t="s">
        <v>77</v>
      </c>
      <c r="AT148" s="212" t="s">
        <v>72</v>
      </c>
      <c r="AU148" s="212" t="s">
        <v>77</v>
      </c>
      <c r="AY148" s="211" t="s">
        <v>149</v>
      </c>
      <c r="BK148" s="213">
        <f>SUM(BK149:BK180)</f>
        <v>0</v>
      </c>
    </row>
    <row r="149" s="2" customFormat="1" ht="24.15" customHeight="1">
      <c r="A149" s="41"/>
      <c r="B149" s="42"/>
      <c r="C149" s="216" t="s">
        <v>402</v>
      </c>
      <c r="D149" s="216" t="s">
        <v>152</v>
      </c>
      <c r="E149" s="217" t="s">
        <v>2979</v>
      </c>
      <c r="F149" s="218" t="s">
        <v>2924</v>
      </c>
      <c r="G149" s="219" t="s">
        <v>699</v>
      </c>
      <c r="H149" s="220">
        <v>1</v>
      </c>
      <c r="I149" s="221"/>
      <c r="J149" s="222">
        <f>ROUND(I149*H149,2)</f>
        <v>0</v>
      </c>
      <c r="K149" s="218" t="s">
        <v>21</v>
      </c>
      <c r="L149" s="47"/>
      <c r="M149" s="223" t="s">
        <v>21</v>
      </c>
      <c r="N149" s="224" t="s">
        <v>44</v>
      </c>
      <c r="O149" s="87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7" t="s">
        <v>157</v>
      </c>
      <c r="AT149" s="227" t="s">
        <v>152</v>
      </c>
      <c r="AU149" s="227" t="s">
        <v>81</v>
      </c>
      <c r="AY149" s="20" t="s">
        <v>149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0" t="s">
        <v>77</v>
      </c>
      <c r="BK149" s="228">
        <f>ROUND(I149*H149,2)</f>
        <v>0</v>
      </c>
      <c r="BL149" s="20" t="s">
        <v>157</v>
      </c>
      <c r="BM149" s="227" t="s">
        <v>1089</v>
      </c>
    </row>
    <row r="150" s="2" customFormat="1" ht="16.5" customHeight="1">
      <c r="A150" s="41"/>
      <c r="B150" s="42"/>
      <c r="C150" s="278" t="s">
        <v>407</v>
      </c>
      <c r="D150" s="278" t="s">
        <v>229</v>
      </c>
      <c r="E150" s="279" t="s">
        <v>2980</v>
      </c>
      <c r="F150" s="280" t="s">
        <v>2981</v>
      </c>
      <c r="G150" s="281" t="s">
        <v>699</v>
      </c>
      <c r="H150" s="282">
        <v>1</v>
      </c>
      <c r="I150" s="283"/>
      <c r="J150" s="284">
        <f>ROUND(I150*H150,2)</f>
        <v>0</v>
      </c>
      <c r="K150" s="280" t="s">
        <v>21</v>
      </c>
      <c r="L150" s="285"/>
      <c r="M150" s="286" t="s">
        <v>21</v>
      </c>
      <c r="N150" s="287" t="s">
        <v>44</v>
      </c>
      <c r="O150" s="87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7" t="s">
        <v>208</v>
      </c>
      <c r="AT150" s="227" t="s">
        <v>229</v>
      </c>
      <c r="AU150" s="227" t="s">
        <v>81</v>
      </c>
      <c r="AY150" s="20" t="s">
        <v>149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0" t="s">
        <v>77</v>
      </c>
      <c r="BK150" s="228">
        <f>ROUND(I150*H150,2)</f>
        <v>0</v>
      </c>
      <c r="BL150" s="20" t="s">
        <v>157</v>
      </c>
      <c r="BM150" s="227" t="s">
        <v>1108</v>
      </c>
    </row>
    <row r="151" s="2" customFormat="1" ht="21.75" customHeight="1">
      <c r="A151" s="41"/>
      <c r="B151" s="42"/>
      <c r="C151" s="216" t="s">
        <v>802</v>
      </c>
      <c r="D151" s="216" t="s">
        <v>152</v>
      </c>
      <c r="E151" s="217" t="s">
        <v>2982</v>
      </c>
      <c r="F151" s="218" t="s">
        <v>2928</v>
      </c>
      <c r="G151" s="219" t="s">
        <v>699</v>
      </c>
      <c r="H151" s="220">
        <v>1</v>
      </c>
      <c r="I151" s="221"/>
      <c r="J151" s="222">
        <f>ROUND(I151*H151,2)</f>
        <v>0</v>
      </c>
      <c r="K151" s="218" t="s">
        <v>21</v>
      </c>
      <c r="L151" s="47"/>
      <c r="M151" s="223" t="s">
        <v>21</v>
      </c>
      <c r="N151" s="224" t="s">
        <v>44</v>
      </c>
      <c r="O151" s="87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7" t="s">
        <v>157</v>
      </c>
      <c r="AT151" s="227" t="s">
        <v>152</v>
      </c>
      <c r="AU151" s="227" t="s">
        <v>81</v>
      </c>
      <c r="AY151" s="20" t="s">
        <v>149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0" t="s">
        <v>77</v>
      </c>
      <c r="BK151" s="228">
        <f>ROUND(I151*H151,2)</f>
        <v>0</v>
      </c>
      <c r="BL151" s="20" t="s">
        <v>157</v>
      </c>
      <c r="BM151" s="227" t="s">
        <v>1128</v>
      </c>
    </row>
    <row r="152" s="2" customFormat="1" ht="16.5" customHeight="1">
      <c r="A152" s="41"/>
      <c r="B152" s="42"/>
      <c r="C152" s="278" t="s">
        <v>807</v>
      </c>
      <c r="D152" s="278" t="s">
        <v>229</v>
      </c>
      <c r="E152" s="279" t="s">
        <v>2983</v>
      </c>
      <c r="F152" s="280" t="s">
        <v>2930</v>
      </c>
      <c r="G152" s="281" t="s">
        <v>699</v>
      </c>
      <c r="H152" s="282">
        <v>1</v>
      </c>
      <c r="I152" s="283"/>
      <c r="J152" s="284">
        <f>ROUND(I152*H152,2)</f>
        <v>0</v>
      </c>
      <c r="K152" s="280" t="s">
        <v>21</v>
      </c>
      <c r="L152" s="285"/>
      <c r="M152" s="286" t="s">
        <v>21</v>
      </c>
      <c r="N152" s="287" t="s">
        <v>44</v>
      </c>
      <c r="O152" s="87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7" t="s">
        <v>208</v>
      </c>
      <c r="AT152" s="227" t="s">
        <v>229</v>
      </c>
      <c r="AU152" s="227" t="s">
        <v>81</v>
      </c>
      <c r="AY152" s="20" t="s">
        <v>149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0" t="s">
        <v>77</v>
      </c>
      <c r="BK152" s="228">
        <f>ROUND(I152*H152,2)</f>
        <v>0</v>
      </c>
      <c r="BL152" s="20" t="s">
        <v>157</v>
      </c>
      <c r="BM152" s="227" t="s">
        <v>1140</v>
      </c>
    </row>
    <row r="153" s="2" customFormat="1" ht="16.5" customHeight="1">
      <c r="A153" s="41"/>
      <c r="B153" s="42"/>
      <c r="C153" s="278" t="s">
        <v>814</v>
      </c>
      <c r="D153" s="278" t="s">
        <v>229</v>
      </c>
      <c r="E153" s="279" t="s">
        <v>2984</v>
      </c>
      <c r="F153" s="280" t="s">
        <v>2932</v>
      </c>
      <c r="G153" s="281" t="s">
        <v>699</v>
      </c>
      <c r="H153" s="282">
        <v>3</v>
      </c>
      <c r="I153" s="283"/>
      <c r="J153" s="284">
        <f>ROUND(I153*H153,2)</f>
        <v>0</v>
      </c>
      <c r="K153" s="280" t="s">
        <v>21</v>
      </c>
      <c r="L153" s="285"/>
      <c r="M153" s="286" t="s">
        <v>21</v>
      </c>
      <c r="N153" s="287" t="s">
        <v>44</v>
      </c>
      <c r="O153" s="87"/>
      <c r="P153" s="225">
        <f>O153*H153</f>
        <v>0</v>
      </c>
      <c r="Q153" s="225">
        <v>0</v>
      </c>
      <c r="R153" s="225">
        <f>Q153*H153</f>
        <v>0</v>
      </c>
      <c r="S153" s="225">
        <v>0</v>
      </c>
      <c r="T153" s="226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7" t="s">
        <v>208</v>
      </c>
      <c r="AT153" s="227" t="s">
        <v>229</v>
      </c>
      <c r="AU153" s="227" t="s">
        <v>81</v>
      </c>
      <c r="AY153" s="20" t="s">
        <v>149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0" t="s">
        <v>77</v>
      </c>
      <c r="BK153" s="228">
        <f>ROUND(I153*H153,2)</f>
        <v>0</v>
      </c>
      <c r="BL153" s="20" t="s">
        <v>157</v>
      </c>
      <c r="BM153" s="227" t="s">
        <v>1179</v>
      </c>
    </row>
    <row r="154" s="2" customFormat="1" ht="24.15" customHeight="1">
      <c r="A154" s="41"/>
      <c r="B154" s="42"/>
      <c r="C154" s="216" t="s">
        <v>819</v>
      </c>
      <c r="D154" s="216" t="s">
        <v>152</v>
      </c>
      <c r="E154" s="217" t="s">
        <v>2985</v>
      </c>
      <c r="F154" s="218" t="s">
        <v>2934</v>
      </c>
      <c r="G154" s="219" t="s">
        <v>699</v>
      </c>
      <c r="H154" s="220">
        <v>23</v>
      </c>
      <c r="I154" s="221"/>
      <c r="J154" s="222">
        <f>ROUND(I154*H154,2)</f>
        <v>0</v>
      </c>
      <c r="K154" s="218" t="s">
        <v>21</v>
      </c>
      <c r="L154" s="47"/>
      <c r="M154" s="223" t="s">
        <v>21</v>
      </c>
      <c r="N154" s="224" t="s">
        <v>44</v>
      </c>
      <c r="O154" s="87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7" t="s">
        <v>157</v>
      </c>
      <c r="AT154" s="227" t="s">
        <v>152</v>
      </c>
      <c r="AU154" s="227" t="s">
        <v>81</v>
      </c>
      <c r="AY154" s="20" t="s">
        <v>149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0" t="s">
        <v>77</v>
      </c>
      <c r="BK154" s="228">
        <f>ROUND(I154*H154,2)</f>
        <v>0</v>
      </c>
      <c r="BL154" s="20" t="s">
        <v>157</v>
      </c>
      <c r="BM154" s="227" t="s">
        <v>1181</v>
      </c>
    </row>
    <row r="155" s="2" customFormat="1" ht="24.15" customHeight="1">
      <c r="A155" s="41"/>
      <c r="B155" s="42"/>
      <c r="C155" s="278" t="s">
        <v>829</v>
      </c>
      <c r="D155" s="278" t="s">
        <v>229</v>
      </c>
      <c r="E155" s="279" t="s">
        <v>2986</v>
      </c>
      <c r="F155" s="280" t="s">
        <v>2936</v>
      </c>
      <c r="G155" s="281" t="s">
        <v>699</v>
      </c>
      <c r="H155" s="282">
        <v>17</v>
      </c>
      <c r="I155" s="283"/>
      <c r="J155" s="284">
        <f>ROUND(I155*H155,2)</f>
        <v>0</v>
      </c>
      <c r="K155" s="280" t="s">
        <v>21</v>
      </c>
      <c r="L155" s="285"/>
      <c r="M155" s="286" t="s">
        <v>21</v>
      </c>
      <c r="N155" s="287" t="s">
        <v>44</v>
      </c>
      <c r="O155" s="87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7" t="s">
        <v>208</v>
      </c>
      <c r="AT155" s="227" t="s">
        <v>229</v>
      </c>
      <c r="AU155" s="227" t="s">
        <v>81</v>
      </c>
      <c r="AY155" s="20" t="s">
        <v>149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0" t="s">
        <v>77</v>
      </c>
      <c r="BK155" s="228">
        <f>ROUND(I155*H155,2)</f>
        <v>0</v>
      </c>
      <c r="BL155" s="20" t="s">
        <v>157</v>
      </c>
      <c r="BM155" s="227" t="s">
        <v>1191</v>
      </c>
    </row>
    <row r="156" s="2" customFormat="1" ht="24.15" customHeight="1">
      <c r="A156" s="41"/>
      <c r="B156" s="42"/>
      <c r="C156" s="278" t="s">
        <v>835</v>
      </c>
      <c r="D156" s="278" t="s">
        <v>229</v>
      </c>
      <c r="E156" s="279" t="s">
        <v>2987</v>
      </c>
      <c r="F156" s="280" t="s">
        <v>2988</v>
      </c>
      <c r="G156" s="281" t="s">
        <v>699</v>
      </c>
      <c r="H156" s="282">
        <v>1</v>
      </c>
      <c r="I156" s="283"/>
      <c r="J156" s="284">
        <f>ROUND(I156*H156,2)</f>
        <v>0</v>
      </c>
      <c r="K156" s="280" t="s">
        <v>21</v>
      </c>
      <c r="L156" s="285"/>
      <c r="M156" s="286" t="s">
        <v>21</v>
      </c>
      <c r="N156" s="287" t="s">
        <v>44</v>
      </c>
      <c r="O156" s="87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7" t="s">
        <v>208</v>
      </c>
      <c r="AT156" s="227" t="s">
        <v>229</v>
      </c>
      <c r="AU156" s="227" t="s">
        <v>81</v>
      </c>
      <c r="AY156" s="20" t="s">
        <v>149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0" t="s">
        <v>77</v>
      </c>
      <c r="BK156" s="228">
        <f>ROUND(I156*H156,2)</f>
        <v>0</v>
      </c>
      <c r="BL156" s="20" t="s">
        <v>157</v>
      </c>
      <c r="BM156" s="227" t="s">
        <v>1199</v>
      </c>
    </row>
    <row r="157" s="2" customFormat="1" ht="24.15" customHeight="1">
      <c r="A157" s="41"/>
      <c r="B157" s="42"/>
      <c r="C157" s="278" t="s">
        <v>841</v>
      </c>
      <c r="D157" s="278" t="s">
        <v>229</v>
      </c>
      <c r="E157" s="279" t="s">
        <v>2989</v>
      </c>
      <c r="F157" s="280" t="s">
        <v>2990</v>
      </c>
      <c r="G157" s="281" t="s">
        <v>699</v>
      </c>
      <c r="H157" s="282">
        <v>2</v>
      </c>
      <c r="I157" s="283"/>
      <c r="J157" s="284">
        <f>ROUND(I157*H157,2)</f>
        <v>0</v>
      </c>
      <c r="K157" s="280" t="s">
        <v>21</v>
      </c>
      <c r="L157" s="285"/>
      <c r="M157" s="286" t="s">
        <v>21</v>
      </c>
      <c r="N157" s="287" t="s">
        <v>44</v>
      </c>
      <c r="O157" s="87"/>
      <c r="P157" s="225">
        <f>O157*H157</f>
        <v>0</v>
      </c>
      <c r="Q157" s="225">
        <v>0</v>
      </c>
      <c r="R157" s="225">
        <f>Q157*H157</f>
        <v>0</v>
      </c>
      <c r="S157" s="225">
        <v>0</v>
      </c>
      <c r="T157" s="226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7" t="s">
        <v>208</v>
      </c>
      <c r="AT157" s="227" t="s">
        <v>229</v>
      </c>
      <c r="AU157" s="227" t="s">
        <v>81</v>
      </c>
      <c r="AY157" s="20" t="s">
        <v>149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20" t="s">
        <v>77</v>
      </c>
      <c r="BK157" s="228">
        <f>ROUND(I157*H157,2)</f>
        <v>0</v>
      </c>
      <c r="BL157" s="20" t="s">
        <v>157</v>
      </c>
      <c r="BM157" s="227" t="s">
        <v>1208</v>
      </c>
    </row>
    <row r="158" s="2" customFormat="1" ht="24.15" customHeight="1">
      <c r="A158" s="41"/>
      <c r="B158" s="42"/>
      <c r="C158" s="278" t="s">
        <v>496</v>
      </c>
      <c r="D158" s="278" t="s">
        <v>229</v>
      </c>
      <c r="E158" s="279" t="s">
        <v>2991</v>
      </c>
      <c r="F158" s="280" t="s">
        <v>2938</v>
      </c>
      <c r="G158" s="281" t="s">
        <v>699</v>
      </c>
      <c r="H158" s="282">
        <v>3</v>
      </c>
      <c r="I158" s="283"/>
      <c r="J158" s="284">
        <f>ROUND(I158*H158,2)</f>
        <v>0</v>
      </c>
      <c r="K158" s="280" t="s">
        <v>21</v>
      </c>
      <c r="L158" s="285"/>
      <c r="M158" s="286" t="s">
        <v>21</v>
      </c>
      <c r="N158" s="287" t="s">
        <v>44</v>
      </c>
      <c r="O158" s="87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7" t="s">
        <v>208</v>
      </c>
      <c r="AT158" s="227" t="s">
        <v>229</v>
      </c>
      <c r="AU158" s="227" t="s">
        <v>81</v>
      </c>
      <c r="AY158" s="20" t="s">
        <v>149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0" t="s">
        <v>77</v>
      </c>
      <c r="BK158" s="228">
        <f>ROUND(I158*H158,2)</f>
        <v>0</v>
      </c>
      <c r="BL158" s="20" t="s">
        <v>157</v>
      </c>
      <c r="BM158" s="227" t="s">
        <v>1225</v>
      </c>
    </row>
    <row r="159" s="2" customFormat="1" ht="24.15" customHeight="1">
      <c r="A159" s="41"/>
      <c r="B159" s="42"/>
      <c r="C159" s="216" t="s">
        <v>852</v>
      </c>
      <c r="D159" s="216" t="s">
        <v>152</v>
      </c>
      <c r="E159" s="217" t="s">
        <v>2992</v>
      </c>
      <c r="F159" s="218" t="s">
        <v>2940</v>
      </c>
      <c r="G159" s="219" t="s">
        <v>699</v>
      </c>
      <c r="H159" s="220">
        <v>20</v>
      </c>
      <c r="I159" s="221"/>
      <c r="J159" s="222">
        <f>ROUND(I159*H159,2)</f>
        <v>0</v>
      </c>
      <c r="K159" s="218" t="s">
        <v>21</v>
      </c>
      <c r="L159" s="47"/>
      <c r="M159" s="223" t="s">
        <v>21</v>
      </c>
      <c r="N159" s="224" t="s">
        <v>44</v>
      </c>
      <c r="O159" s="87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7" t="s">
        <v>157</v>
      </c>
      <c r="AT159" s="227" t="s">
        <v>152</v>
      </c>
      <c r="AU159" s="227" t="s">
        <v>81</v>
      </c>
      <c r="AY159" s="20" t="s">
        <v>149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0" t="s">
        <v>77</v>
      </c>
      <c r="BK159" s="228">
        <f>ROUND(I159*H159,2)</f>
        <v>0</v>
      </c>
      <c r="BL159" s="20" t="s">
        <v>157</v>
      </c>
      <c r="BM159" s="227" t="s">
        <v>1267</v>
      </c>
    </row>
    <row r="160" s="2" customFormat="1" ht="24.15" customHeight="1">
      <c r="A160" s="41"/>
      <c r="B160" s="42"/>
      <c r="C160" s="278" t="s">
        <v>856</v>
      </c>
      <c r="D160" s="278" t="s">
        <v>229</v>
      </c>
      <c r="E160" s="279" t="s">
        <v>2993</v>
      </c>
      <c r="F160" s="280" t="s">
        <v>2942</v>
      </c>
      <c r="G160" s="281" t="s">
        <v>699</v>
      </c>
      <c r="H160" s="282">
        <v>3</v>
      </c>
      <c r="I160" s="283"/>
      <c r="J160" s="284">
        <f>ROUND(I160*H160,2)</f>
        <v>0</v>
      </c>
      <c r="K160" s="280" t="s">
        <v>21</v>
      </c>
      <c r="L160" s="285"/>
      <c r="M160" s="286" t="s">
        <v>21</v>
      </c>
      <c r="N160" s="287" t="s">
        <v>44</v>
      </c>
      <c r="O160" s="87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7" t="s">
        <v>208</v>
      </c>
      <c r="AT160" s="227" t="s">
        <v>229</v>
      </c>
      <c r="AU160" s="227" t="s">
        <v>81</v>
      </c>
      <c r="AY160" s="20" t="s">
        <v>149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0" t="s">
        <v>77</v>
      </c>
      <c r="BK160" s="228">
        <f>ROUND(I160*H160,2)</f>
        <v>0</v>
      </c>
      <c r="BL160" s="20" t="s">
        <v>157</v>
      </c>
      <c r="BM160" s="227" t="s">
        <v>1282</v>
      </c>
    </row>
    <row r="161" s="2" customFormat="1" ht="24.15" customHeight="1">
      <c r="A161" s="41"/>
      <c r="B161" s="42"/>
      <c r="C161" s="278" t="s">
        <v>860</v>
      </c>
      <c r="D161" s="278" t="s">
        <v>229</v>
      </c>
      <c r="E161" s="279" t="s">
        <v>2994</v>
      </c>
      <c r="F161" s="280" t="s">
        <v>2944</v>
      </c>
      <c r="G161" s="281" t="s">
        <v>699</v>
      </c>
      <c r="H161" s="282">
        <v>5</v>
      </c>
      <c r="I161" s="283"/>
      <c r="J161" s="284">
        <f>ROUND(I161*H161,2)</f>
        <v>0</v>
      </c>
      <c r="K161" s="280" t="s">
        <v>21</v>
      </c>
      <c r="L161" s="285"/>
      <c r="M161" s="286" t="s">
        <v>21</v>
      </c>
      <c r="N161" s="287" t="s">
        <v>44</v>
      </c>
      <c r="O161" s="87"/>
      <c r="P161" s="225">
        <f>O161*H161</f>
        <v>0</v>
      </c>
      <c r="Q161" s="225">
        <v>0</v>
      </c>
      <c r="R161" s="225">
        <f>Q161*H161</f>
        <v>0</v>
      </c>
      <c r="S161" s="225">
        <v>0</v>
      </c>
      <c r="T161" s="226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7" t="s">
        <v>208</v>
      </c>
      <c r="AT161" s="227" t="s">
        <v>229</v>
      </c>
      <c r="AU161" s="227" t="s">
        <v>81</v>
      </c>
      <c r="AY161" s="20" t="s">
        <v>149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20" t="s">
        <v>77</v>
      </c>
      <c r="BK161" s="228">
        <f>ROUND(I161*H161,2)</f>
        <v>0</v>
      </c>
      <c r="BL161" s="20" t="s">
        <v>157</v>
      </c>
      <c r="BM161" s="227" t="s">
        <v>1294</v>
      </c>
    </row>
    <row r="162" s="2" customFormat="1" ht="24.15" customHeight="1">
      <c r="A162" s="41"/>
      <c r="B162" s="42"/>
      <c r="C162" s="278" t="s">
        <v>865</v>
      </c>
      <c r="D162" s="278" t="s">
        <v>229</v>
      </c>
      <c r="E162" s="279" t="s">
        <v>2995</v>
      </c>
      <c r="F162" s="280" t="s">
        <v>2996</v>
      </c>
      <c r="G162" s="281" t="s">
        <v>699</v>
      </c>
      <c r="H162" s="282">
        <v>1</v>
      </c>
      <c r="I162" s="283"/>
      <c r="J162" s="284">
        <f>ROUND(I162*H162,2)</f>
        <v>0</v>
      </c>
      <c r="K162" s="280" t="s">
        <v>21</v>
      </c>
      <c r="L162" s="285"/>
      <c r="M162" s="286" t="s">
        <v>21</v>
      </c>
      <c r="N162" s="287" t="s">
        <v>44</v>
      </c>
      <c r="O162" s="87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7" t="s">
        <v>208</v>
      </c>
      <c r="AT162" s="227" t="s">
        <v>229</v>
      </c>
      <c r="AU162" s="227" t="s">
        <v>81</v>
      </c>
      <c r="AY162" s="20" t="s">
        <v>149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0" t="s">
        <v>77</v>
      </c>
      <c r="BK162" s="228">
        <f>ROUND(I162*H162,2)</f>
        <v>0</v>
      </c>
      <c r="BL162" s="20" t="s">
        <v>157</v>
      </c>
      <c r="BM162" s="227" t="s">
        <v>1307</v>
      </c>
    </row>
    <row r="163" s="2" customFormat="1" ht="24.15" customHeight="1">
      <c r="A163" s="41"/>
      <c r="B163" s="42"/>
      <c r="C163" s="278" t="s">
        <v>870</v>
      </c>
      <c r="D163" s="278" t="s">
        <v>229</v>
      </c>
      <c r="E163" s="279" t="s">
        <v>2997</v>
      </c>
      <c r="F163" s="280" t="s">
        <v>2998</v>
      </c>
      <c r="G163" s="281" t="s">
        <v>699</v>
      </c>
      <c r="H163" s="282">
        <v>3</v>
      </c>
      <c r="I163" s="283"/>
      <c r="J163" s="284">
        <f>ROUND(I163*H163,2)</f>
        <v>0</v>
      </c>
      <c r="K163" s="280" t="s">
        <v>21</v>
      </c>
      <c r="L163" s="285"/>
      <c r="M163" s="286" t="s">
        <v>21</v>
      </c>
      <c r="N163" s="287" t="s">
        <v>44</v>
      </c>
      <c r="O163" s="87"/>
      <c r="P163" s="225">
        <f>O163*H163</f>
        <v>0</v>
      </c>
      <c r="Q163" s="225">
        <v>0</v>
      </c>
      <c r="R163" s="225">
        <f>Q163*H163</f>
        <v>0</v>
      </c>
      <c r="S163" s="225">
        <v>0</v>
      </c>
      <c r="T163" s="226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7" t="s">
        <v>208</v>
      </c>
      <c r="AT163" s="227" t="s">
        <v>229</v>
      </c>
      <c r="AU163" s="227" t="s">
        <v>81</v>
      </c>
      <c r="AY163" s="20" t="s">
        <v>149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20" t="s">
        <v>77</v>
      </c>
      <c r="BK163" s="228">
        <f>ROUND(I163*H163,2)</f>
        <v>0</v>
      </c>
      <c r="BL163" s="20" t="s">
        <v>157</v>
      </c>
      <c r="BM163" s="227" t="s">
        <v>1322</v>
      </c>
    </row>
    <row r="164" s="2" customFormat="1" ht="24.15" customHeight="1">
      <c r="A164" s="41"/>
      <c r="B164" s="42"/>
      <c r="C164" s="278" t="s">
        <v>877</v>
      </c>
      <c r="D164" s="278" t="s">
        <v>229</v>
      </c>
      <c r="E164" s="279" t="s">
        <v>2999</v>
      </c>
      <c r="F164" s="280" t="s">
        <v>2946</v>
      </c>
      <c r="G164" s="281" t="s">
        <v>699</v>
      </c>
      <c r="H164" s="282">
        <v>8</v>
      </c>
      <c r="I164" s="283"/>
      <c r="J164" s="284">
        <f>ROUND(I164*H164,2)</f>
        <v>0</v>
      </c>
      <c r="K164" s="280" t="s">
        <v>21</v>
      </c>
      <c r="L164" s="285"/>
      <c r="M164" s="286" t="s">
        <v>21</v>
      </c>
      <c r="N164" s="287" t="s">
        <v>44</v>
      </c>
      <c r="O164" s="87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7" t="s">
        <v>208</v>
      </c>
      <c r="AT164" s="227" t="s">
        <v>229</v>
      </c>
      <c r="AU164" s="227" t="s">
        <v>81</v>
      </c>
      <c r="AY164" s="20" t="s">
        <v>149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0" t="s">
        <v>77</v>
      </c>
      <c r="BK164" s="228">
        <f>ROUND(I164*H164,2)</f>
        <v>0</v>
      </c>
      <c r="BL164" s="20" t="s">
        <v>157</v>
      </c>
      <c r="BM164" s="227" t="s">
        <v>1333</v>
      </c>
    </row>
    <row r="165" s="2" customFormat="1" ht="24.15" customHeight="1">
      <c r="A165" s="41"/>
      <c r="B165" s="42"/>
      <c r="C165" s="216" t="s">
        <v>882</v>
      </c>
      <c r="D165" s="216" t="s">
        <v>152</v>
      </c>
      <c r="E165" s="217" t="s">
        <v>3000</v>
      </c>
      <c r="F165" s="218" t="s">
        <v>2948</v>
      </c>
      <c r="G165" s="219" t="s">
        <v>699</v>
      </c>
      <c r="H165" s="220">
        <v>1</v>
      </c>
      <c r="I165" s="221"/>
      <c r="J165" s="222">
        <f>ROUND(I165*H165,2)</f>
        <v>0</v>
      </c>
      <c r="K165" s="218" t="s">
        <v>21</v>
      </c>
      <c r="L165" s="47"/>
      <c r="M165" s="223" t="s">
        <v>21</v>
      </c>
      <c r="N165" s="224" t="s">
        <v>44</v>
      </c>
      <c r="O165" s="87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7" t="s">
        <v>157</v>
      </c>
      <c r="AT165" s="227" t="s">
        <v>152</v>
      </c>
      <c r="AU165" s="227" t="s">
        <v>81</v>
      </c>
      <c r="AY165" s="20" t="s">
        <v>149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0" t="s">
        <v>77</v>
      </c>
      <c r="BK165" s="228">
        <f>ROUND(I165*H165,2)</f>
        <v>0</v>
      </c>
      <c r="BL165" s="20" t="s">
        <v>157</v>
      </c>
      <c r="BM165" s="227" t="s">
        <v>1350</v>
      </c>
    </row>
    <row r="166" s="2" customFormat="1" ht="16.5" customHeight="1">
      <c r="A166" s="41"/>
      <c r="B166" s="42"/>
      <c r="C166" s="278" t="s">
        <v>889</v>
      </c>
      <c r="D166" s="278" t="s">
        <v>229</v>
      </c>
      <c r="E166" s="279" t="s">
        <v>3001</v>
      </c>
      <c r="F166" s="280" t="s">
        <v>2950</v>
      </c>
      <c r="G166" s="281" t="s">
        <v>699</v>
      </c>
      <c r="H166" s="282">
        <v>1</v>
      </c>
      <c r="I166" s="283"/>
      <c r="J166" s="284">
        <f>ROUND(I166*H166,2)</f>
        <v>0</v>
      </c>
      <c r="K166" s="280" t="s">
        <v>21</v>
      </c>
      <c r="L166" s="285"/>
      <c r="M166" s="286" t="s">
        <v>21</v>
      </c>
      <c r="N166" s="287" t="s">
        <v>44</v>
      </c>
      <c r="O166" s="87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7" t="s">
        <v>208</v>
      </c>
      <c r="AT166" s="227" t="s">
        <v>229</v>
      </c>
      <c r="AU166" s="227" t="s">
        <v>81</v>
      </c>
      <c r="AY166" s="20" t="s">
        <v>149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0" t="s">
        <v>77</v>
      </c>
      <c r="BK166" s="228">
        <f>ROUND(I166*H166,2)</f>
        <v>0</v>
      </c>
      <c r="BL166" s="20" t="s">
        <v>157</v>
      </c>
      <c r="BM166" s="227" t="s">
        <v>1366</v>
      </c>
    </row>
    <row r="167" s="2" customFormat="1" ht="24.15" customHeight="1">
      <c r="A167" s="41"/>
      <c r="B167" s="42"/>
      <c r="C167" s="216" t="s">
        <v>894</v>
      </c>
      <c r="D167" s="216" t="s">
        <v>152</v>
      </c>
      <c r="E167" s="217" t="s">
        <v>3002</v>
      </c>
      <c r="F167" s="218" t="s">
        <v>2952</v>
      </c>
      <c r="G167" s="219" t="s">
        <v>699</v>
      </c>
      <c r="H167" s="220">
        <v>8</v>
      </c>
      <c r="I167" s="221"/>
      <c r="J167" s="222">
        <f>ROUND(I167*H167,2)</f>
        <v>0</v>
      </c>
      <c r="K167" s="218" t="s">
        <v>21</v>
      </c>
      <c r="L167" s="47"/>
      <c r="M167" s="223" t="s">
        <v>21</v>
      </c>
      <c r="N167" s="224" t="s">
        <v>44</v>
      </c>
      <c r="O167" s="87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7" t="s">
        <v>157</v>
      </c>
      <c r="AT167" s="227" t="s">
        <v>152</v>
      </c>
      <c r="AU167" s="227" t="s">
        <v>81</v>
      </c>
      <c r="AY167" s="20" t="s">
        <v>149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0" t="s">
        <v>77</v>
      </c>
      <c r="BK167" s="228">
        <f>ROUND(I167*H167,2)</f>
        <v>0</v>
      </c>
      <c r="BL167" s="20" t="s">
        <v>157</v>
      </c>
      <c r="BM167" s="227" t="s">
        <v>1377</v>
      </c>
    </row>
    <row r="168" s="2" customFormat="1" ht="16.5" customHeight="1">
      <c r="A168" s="41"/>
      <c r="B168" s="42"/>
      <c r="C168" s="278" t="s">
        <v>902</v>
      </c>
      <c r="D168" s="278" t="s">
        <v>229</v>
      </c>
      <c r="E168" s="279" t="s">
        <v>3003</v>
      </c>
      <c r="F168" s="280" t="s">
        <v>2956</v>
      </c>
      <c r="G168" s="281" t="s">
        <v>699</v>
      </c>
      <c r="H168" s="282">
        <v>8</v>
      </c>
      <c r="I168" s="283"/>
      <c r="J168" s="284">
        <f>ROUND(I168*H168,2)</f>
        <v>0</v>
      </c>
      <c r="K168" s="280" t="s">
        <v>21</v>
      </c>
      <c r="L168" s="285"/>
      <c r="M168" s="286" t="s">
        <v>21</v>
      </c>
      <c r="N168" s="287" t="s">
        <v>44</v>
      </c>
      <c r="O168" s="87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7" t="s">
        <v>208</v>
      </c>
      <c r="AT168" s="227" t="s">
        <v>229</v>
      </c>
      <c r="AU168" s="227" t="s">
        <v>81</v>
      </c>
      <c r="AY168" s="20" t="s">
        <v>149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0" t="s">
        <v>77</v>
      </c>
      <c r="BK168" s="228">
        <f>ROUND(I168*H168,2)</f>
        <v>0</v>
      </c>
      <c r="BL168" s="20" t="s">
        <v>157</v>
      </c>
      <c r="BM168" s="227" t="s">
        <v>1389</v>
      </c>
    </row>
    <row r="169" s="2" customFormat="1" ht="24.15" customHeight="1">
      <c r="A169" s="41"/>
      <c r="B169" s="42"/>
      <c r="C169" s="216" t="s">
        <v>907</v>
      </c>
      <c r="D169" s="216" t="s">
        <v>152</v>
      </c>
      <c r="E169" s="217" t="s">
        <v>3004</v>
      </c>
      <c r="F169" s="218" t="s">
        <v>2958</v>
      </c>
      <c r="G169" s="219" t="s">
        <v>699</v>
      </c>
      <c r="H169" s="220">
        <v>12</v>
      </c>
      <c r="I169" s="221"/>
      <c r="J169" s="222">
        <f>ROUND(I169*H169,2)</f>
        <v>0</v>
      </c>
      <c r="K169" s="218" t="s">
        <v>21</v>
      </c>
      <c r="L169" s="47"/>
      <c r="M169" s="223" t="s">
        <v>21</v>
      </c>
      <c r="N169" s="224" t="s">
        <v>44</v>
      </c>
      <c r="O169" s="87"/>
      <c r="P169" s="225">
        <f>O169*H169</f>
        <v>0</v>
      </c>
      <c r="Q169" s="225">
        <v>0</v>
      </c>
      <c r="R169" s="225">
        <f>Q169*H169</f>
        <v>0</v>
      </c>
      <c r="S169" s="225">
        <v>0</v>
      </c>
      <c r="T169" s="226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7" t="s">
        <v>157</v>
      </c>
      <c r="AT169" s="227" t="s">
        <v>152</v>
      </c>
      <c r="AU169" s="227" t="s">
        <v>81</v>
      </c>
      <c r="AY169" s="20" t="s">
        <v>149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20" t="s">
        <v>77</v>
      </c>
      <c r="BK169" s="228">
        <f>ROUND(I169*H169,2)</f>
        <v>0</v>
      </c>
      <c r="BL169" s="20" t="s">
        <v>157</v>
      </c>
      <c r="BM169" s="227" t="s">
        <v>1400</v>
      </c>
    </row>
    <row r="170" s="2" customFormat="1" ht="16.5" customHeight="1">
      <c r="A170" s="41"/>
      <c r="B170" s="42"/>
      <c r="C170" s="278" t="s">
        <v>909</v>
      </c>
      <c r="D170" s="278" t="s">
        <v>229</v>
      </c>
      <c r="E170" s="279" t="s">
        <v>3005</v>
      </c>
      <c r="F170" s="280" t="s">
        <v>2960</v>
      </c>
      <c r="G170" s="281" t="s">
        <v>699</v>
      </c>
      <c r="H170" s="282">
        <v>4</v>
      </c>
      <c r="I170" s="283"/>
      <c r="J170" s="284">
        <f>ROUND(I170*H170,2)</f>
        <v>0</v>
      </c>
      <c r="K170" s="280" t="s">
        <v>21</v>
      </c>
      <c r="L170" s="285"/>
      <c r="M170" s="286" t="s">
        <v>21</v>
      </c>
      <c r="N170" s="287" t="s">
        <v>44</v>
      </c>
      <c r="O170" s="87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7" t="s">
        <v>208</v>
      </c>
      <c r="AT170" s="227" t="s">
        <v>229</v>
      </c>
      <c r="AU170" s="227" t="s">
        <v>81</v>
      </c>
      <c r="AY170" s="20" t="s">
        <v>149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0" t="s">
        <v>77</v>
      </c>
      <c r="BK170" s="228">
        <f>ROUND(I170*H170,2)</f>
        <v>0</v>
      </c>
      <c r="BL170" s="20" t="s">
        <v>157</v>
      </c>
      <c r="BM170" s="227" t="s">
        <v>1406</v>
      </c>
    </row>
    <row r="171" s="2" customFormat="1" ht="16.5" customHeight="1">
      <c r="A171" s="41"/>
      <c r="B171" s="42"/>
      <c r="C171" s="278" t="s">
        <v>933</v>
      </c>
      <c r="D171" s="278" t="s">
        <v>229</v>
      </c>
      <c r="E171" s="279" t="s">
        <v>3006</v>
      </c>
      <c r="F171" s="280" t="s">
        <v>2962</v>
      </c>
      <c r="G171" s="281" t="s">
        <v>699</v>
      </c>
      <c r="H171" s="282">
        <v>8</v>
      </c>
      <c r="I171" s="283"/>
      <c r="J171" s="284">
        <f>ROUND(I171*H171,2)</f>
        <v>0</v>
      </c>
      <c r="K171" s="280" t="s">
        <v>21</v>
      </c>
      <c r="L171" s="285"/>
      <c r="M171" s="286" t="s">
        <v>21</v>
      </c>
      <c r="N171" s="287" t="s">
        <v>44</v>
      </c>
      <c r="O171" s="87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7" t="s">
        <v>208</v>
      </c>
      <c r="AT171" s="227" t="s">
        <v>229</v>
      </c>
      <c r="AU171" s="227" t="s">
        <v>81</v>
      </c>
      <c r="AY171" s="20" t="s">
        <v>149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0" t="s">
        <v>77</v>
      </c>
      <c r="BK171" s="228">
        <f>ROUND(I171*H171,2)</f>
        <v>0</v>
      </c>
      <c r="BL171" s="20" t="s">
        <v>157</v>
      </c>
      <c r="BM171" s="227" t="s">
        <v>1424</v>
      </c>
    </row>
    <row r="172" s="2" customFormat="1" ht="33" customHeight="1">
      <c r="A172" s="41"/>
      <c r="B172" s="42"/>
      <c r="C172" s="216" t="s">
        <v>946</v>
      </c>
      <c r="D172" s="216" t="s">
        <v>152</v>
      </c>
      <c r="E172" s="217" t="s">
        <v>3007</v>
      </c>
      <c r="F172" s="218" t="s">
        <v>2914</v>
      </c>
      <c r="G172" s="219" t="s">
        <v>699</v>
      </c>
      <c r="H172" s="220">
        <v>1</v>
      </c>
      <c r="I172" s="221"/>
      <c r="J172" s="222">
        <f>ROUND(I172*H172,2)</f>
        <v>0</v>
      </c>
      <c r="K172" s="218" t="s">
        <v>21</v>
      </c>
      <c r="L172" s="47"/>
      <c r="M172" s="223" t="s">
        <v>21</v>
      </c>
      <c r="N172" s="224" t="s">
        <v>44</v>
      </c>
      <c r="O172" s="87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7" t="s">
        <v>157</v>
      </c>
      <c r="AT172" s="227" t="s">
        <v>152</v>
      </c>
      <c r="AU172" s="227" t="s">
        <v>81</v>
      </c>
      <c r="AY172" s="20" t="s">
        <v>149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20" t="s">
        <v>77</v>
      </c>
      <c r="BK172" s="228">
        <f>ROUND(I172*H172,2)</f>
        <v>0</v>
      </c>
      <c r="BL172" s="20" t="s">
        <v>157</v>
      </c>
      <c r="BM172" s="227" t="s">
        <v>1436</v>
      </c>
    </row>
    <row r="173" s="2" customFormat="1" ht="16.5" customHeight="1">
      <c r="A173" s="41"/>
      <c r="B173" s="42"/>
      <c r="C173" s="278" t="s">
        <v>951</v>
      </c>
      <c r="D173" s="278" t="s">
        <v>229</v>
      </c>
      <c r="E173" s="279" t="s">
        <v>3008</v>
      </c>
      <c r="F173" s="280" t="s">
        <v>2965</v>
      </c>
      <c r="G173" s="281" t="s">
        <v>699</v>
      </c>
      <c r="H173" s="282">
        <v>1</v>
      </c>
      <c r="I173" s="283"/>
      <c r="J173" s="284">
        <f>ROUND(I173*H173,2)</f>
        <v>0</v>
      </c>
      <c r="K173" s="280" t="s">
        <v>21</v>
      </c>
      <c r="L173" s="285"/>
      <c r="M173" s="286" t="s">
        <v>21</v>
      </c>
      <c r="N173" s="287" t="s">
        <v>44</v>
      </c>
      <c r="O173" s="87"/>
      <c r="P173" s="225">
        <f>O173*H173</f>
        <v>0</v>
      </c>
      <c r="Q173" s="225">
        <v>0</v>
      </c>
      <c r="R173" s="225">
        <f>Q173*H173</f>
        <v>0</v>
      </c>
      <c r="S173" s="225">
        <v>0</v>
      </c>
      <c r="T173" s="226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7" t="s">
        <v>208</v>
      </c>
      <c r="AT173" s="227" t="s">
        <v>229</v>
      </c>
      <c r="AU173" s="227" t="s">
        <v>81</v>
      </c>
      <c r="AY173" s="20" t="s">
        <v>149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20" t="s">
        <v>77</v>
      </c>
      <c r="BK173" s="228">
        <f>ROUND(I173*H173,2)</f>
        <v>0</v>
      </c>
      <c r="BL173" s="20" t="s">
        <v>157</v>
      </c>
      <c r="BM173" s="227" t="s">
        <v>1450</v>
      </c>
    </row>
    <row r="174" s="2" customFormat="1" ht="24.15" customHeight="1">
      <c r="A174" s="41"/>
      <c r="B174" s="42"/>
      <c r="C174" s="216" t="s">
        <v>957</v>
      </c>
      <c r="D174" s="216" t="s">
        <v>152</v>
      </c>
      <c r="E174" s="217" t="s">
        <v>3009</v>
      </c>
      <c r="F174" s="218" t="s">
        <v>2967</v>
      </c>
      <c r="G174" s="219" t="s">
        <v>699</v>
      </c>
      <c r="H174" s="220">
        <v>8</v>
      </c>
      <c r="I174" s="221"/>
      <c r="J174" s="222">
        <f>ROUND(I174*H174,2)</f>
        <v>0</v>
      </c>
      <c r="K174" s="218" t="s">
        <v>21</v>
      </c>
      <c r="L174" s="47"/>
      <c r="M174" s="223" t="s">
        <v>21</v>
      </c>
      <c r="N174" s="224" t="s">
        <v>44</v>
      </c>
      <c r="O174" s="87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7" t="s">
        <v>157</v>
      </c>
      <c r="AT174" s="227" t="s">
        <v>152</v>
      </c>
      <c r="AU174" s="227" t="s">
        <v>81</v>
      </c>
      <c r="AY174" s="20" t="s">
        <v>149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0" t="s">
        <v>77</v>
      </c>
      <c r="BK174" s="228">
        <f>ROUND(I174*H174,2)</f>
        <v>0</v>
      </c>
      <c r="BL174" s="20" t="s">
        <v>157</v>
      </c>
      <c r="BM174" s="227" t="s">
        <v>1460</v>
      </c>
    </row>
    <row r="175" s="2" customFormat="1" ht="16.5" customHeight="1">
      <c r="A175" s="41"/>
      <c r="B175" s="42"/>
      <c r="C175" s="278" t="s">
        <v>965</v>
      </c>
      <c r="D175" s="278" t="s">
        <v>229</v>
      </c>
      <c r="E175" s="279" t="s">
        <v>3010</v>
      </c>
      <c r="F175" s="280" t="s">
        <v>2969</v>
      </c>
      <c r="G175" s="281" t="s">
        <v>699</v>
      </c>
      <c r="H175" s="282">
        <v>8</v>
      </c>
      <c r="I175" s="283"/>
      <c r="J175" s="284">
        <f>ROUND(I175*H175,2)</f>
        <v>0</v>
      </c>
      <c r="K175" s="280" t="s">
        <v>21</v>
      </c>
      <c r="L175" s="285"/>
      <c r="M175" s="286" t="s">
        <v>21</v>
      </c>
      <c r="N175" s="287" t="s">
        <v>44</v>
      </c>
      <c r="O175" s="87"/>
      <c r="P175" s="225">
        <f>O175*H175</f>
        <v>0</v>
      </c>
      <c r="Q175" s="225">
        <v>0</v>
      </c>
      <c r="R175" s="225">
        <f>Q175*H175</f>
        <v>0</v>
      </c>
      <c r="S175" s="225">
        <v>0</v>
      </c>
      <c r="T175" s="226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7" t="s">
        <v>208</v>
      </c>
      <c r="AT175" s="227" t="s">
        <v>229</v>
      </c>
      <c r="AU175" s="227" t="s">
        <v>81</v>
      </c>
      <c r="AY175" s="20" t="s">
        <v>149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20" t="s">
        <v>77</v>
      </c>
      <c r="BK175" s="228">
        <f>ROUND(I175*H175,2)</f>
        <v>0</v>
      </c>
      <c r="BL175" s="20" t="s">
        <v>157</v>
      </c>
      <c r="BM175" s="227" t="s">
        <v>1475</v>
      </c>
    </row>
    <row r="176" s="2" customFormat="1" ht="16.5" customHeight="1">
      <c r="A176" s="41"/>
      <c r="B176" s="42"/>
      <c r="C176" s="216" t="s">
        <v>970</v>
      </c>
      <c r="D176" s="216" t="s">
        <v>152</v>
      </c>
      <c r="E176" s="217" t="s">
        <v>3011</v>
      </c>
      <c r="F176" s="218" t="s">
        <v>2971</v>
      </c>
      <c r="G176" s="219" t="s">
        <v>699</v>
      </c>
      <c r="H176" s="220">
        <v>8</v>
      </c>
      <c r="I176" s="221"/>
      <c r="J176" s="222">
        <f>ROUND(I176*H176,2)</f>
        <v>0</v>
      </c>
      <c r="K176" s="218" t="s">
        <v>21</v>
      </c>
      <c r="L176" s="47"/>
      <c r="M176" s="223" t="s">
        <v>21</v>
      </c>
      <c r="N176" s="224" t="s">
        <v>44</v>
      </c>
      <c r="O176" s="87"/>
      <c r="P176" s="225">
        <f>O176*H176</f>
        <v>0</v>
      </c>
      <c r="Q176" s="225">
        <v>0</v>
      </c>
      <c r="R176" s="225">
        <f>Q176*H176</f>
        <v>0</v>
      </c>
      <c r="S176" s="225">
        <v>0</v>
      </c>
      <c r="T176" s="226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7" t="s">
        <v>157</v>
      </c>
      <c r="AT176" s="227" t="s">
        <v>152</v>
      </c>
      <c r="AU176" s="227" t="s">
        <v>81</v>
      </c>
      <c r="AY176" s="20" t="s">
        <v>149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0" t="s">
        <v>77</v>
      </c>
      <c r="BK176" s="228">
        <f>ROUND(I176*H176,2)</f>
        <v>0</v>
      </c>
      <c r="BL176" s="20" t="s">
        <v>157</v>
      </c>
      <c r="BM176" s="227" t="s">
        <v>1489</v>
      </c>
    </row>
    <row r="177" s="2" customFormat="1" ht="24.15" customHeight="1">
      <c r="A177" s="41"/>
      <c r="B177" s="42"/>
      <c r="C177" s="278" t="s">
        <v>978</v>
      </c>
      <c r="D177" s="278" t="s">
        <v>229</v>
      </c>
      <c r="E177" s="279" t="s">
        <v>3012</v>
      </c>
      <c r="F177" s="280" t="s">
        <v>2973</v>
      </c>
      <c r="G177" s="281" t="s">
        <v>699</v>
      </c>
      <c r="H177" s="282">
        <v>8</v>
      </c>
      <c r="I177" s="283"/>
      <c r="J177" s="284">
        <f>ROUND(I177*H177,2)</f>
        <v>0</v>
      </c>
      <c r="K177" s="280" t="s">
        <v>21</v>
      </c>
      <c r="L177" s="285"/>
      <c r="M177" s="286" t="s">
        <v>21</v>
      </c>
      <c r="N177" s="287" t="s">
        <v>44</v>
      </c>
      <c r="O177" s="87"/>
      <c r="P177" s="225">
        <f>O177*H177</f>
        <v>0</v>
      </c>
      <c r="Q177" s="225">
        <v>0</v>
      </c>
      <c r="R177" s="225">
        <f>Q177*H177</f>
        <v>0</v>
      </c>
      <c r="S177" s="225">
        <v>0</v>
      </c>
      <c r="T177" s="226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7" t="s">
        <v>208</v>
      </c>
      <c r="AT177" s="227" t="s">
        <v>229</v>
      </c>
      <c r="AU177" s="227" t="s">
        <v>81</v>
      </c>
      <c r="AY177" s="20" t="s">
        <v>149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0" t="s">
        <v>77</v>
      </c>
      <c r="BK177" s="228">
        <f>ROUND(I177*H177,2)</f>
        <v>0</v>
      </c>
      <c r="BL177" s="20" t="s">
        <v>157</v>
      </c>
      <c r="BM177" s="227" t="s">
        <v>1503</v>
      </c>
    </row>
    <row r="178" s="2" customFormat="1" ht="24.15" customHeight="1">
      <c r="A178" s="41"/>
      <c r="B178" s="42"/>
      <c r="C178" s="278" t="s">
        <v>983</v>
      </c>
      <c r="D178" s="278" t="s">
        <v>229</v>
      </c>
      <c r="E178" s="279" t="s">
        <v>3013</v>
      </c>
      <c r="F178" s="280" t="s">
        <v>2912</v>
      </c>
      <c r="G178" s="281" t="s">
        <v>421</v>
      </c>
      <c r="H178" s="282">
        <v>1</v>
      </c>
      <c r="I178" s="283"/>
      <c r="J178" s="284">
        <f>ROUND(I178*H178,2)</f>
        <v>0</v>
      </c>
      <c r="K178" s="280" t="s">
        <v>21</v>
      </c>
      <c r="L178" s="285"/>
      <c r="M178" s="286" t="s">
        <v>21</v>
      </c>
      <c r="N178" s="287" t="s">
        <v>44</v>
      </c>
      <c r="O178" s="87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7" t="s">
        <v>208</v>
      </c>
      <c r="AT178" s="227" t="s">
        <v>229</v>
      </c>
      <c r="AU178" s="227" t="s">
        <v>81</v>
      </c>
      <c r="AY178" s="20" t="s">
        <v>149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20" t="s">
        <v>77</v>
      </c>
      <c r="BK178" s="228">
        <f>ROUND(I178*H178,2)</f>
        <v>0</v>
      </c>
      <c r="BL178" s="20" t="s">
        <v>157</v>
      </c>
      <c r="BM178" s="227" t="s">
        <v>1522</v>
      </c>
    </row>
    <row r="179" s="2" customFormat="1" ht="21.75" customHeight="1">
      <c r="A179" s="41"/>
      <c r="B179" s="42"/>
      <c r="C179" s="216" t="s">
        <v>988</v>
      </c>
      <c r="D179" s="216" t="s">
        <v>152</v>
      </c>
      <c r="E179" s="217" t="s">
        <v>3014</v>
      </c>
      <c r="F179" s="218" t="s">
        <v>2918</v>
      </c>
      <c r="G179" s="219" t="s">
        <v>699</v>
      </c>
      <c r="H179" s="220">
        <v>3</v>
      </c>
      <c r="I179" s="221"/>
      <c r="J179" s="222">
        <f>ROUND(I179*H179,2)</f>
        <v>0</v>
      </c>
      <c r="K179" s="218" t="s">
        <v>21</v>
      </c>
      <c r="L179" s="47"/>
      <c r="M179" s="223" t="s">
        <v>21</v>
      </c>
      <c r="N179" s="224" t="s">
        <v>44</v>
      </c>
      <c r="O179" s="87"/>
      <c r="P179" s="225">
        <f>O179*H179</f>
        <v>0</v>
      </c>
      <c r="Q179" s="225">
        <v>0</v>
      </c>
      <c r="R179" s="225">
        <f>Q179*H179</f>
        <v>0</v>
      </c>
      <c r="S179" s="225">
        <v>0</v>
      </c>
      <c r="T179" s="226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7" t="s">
        <v>157</v>
      </c>
      <c r="AT179" s="227" t="s">
        <v>152</v>
      </c>
      <c r="AU179" s="227" t="s">
        <v>81</v>
      </c>
      <c r="AY179" s="20" t="s">
        <v>149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20" t="s">
        <v>77</v>
      </c>
      <c r="BK179" s="228">
        <f>ROUND(I179*H179,2)</f>
        <v>0</v>
      </c>
      <c r="BL179" s="20" t="s">
        <v>157</v>
      </c>
      <c r="BM179" s="227" t="s">
        <v>1539</v>
      </c>
    </row>
    <row r="180" s="2" customFormat="1" ht="16.5" customHeight="1">
      <c r="A180" s="41"/>
      <c r="B180" s="42"/>
      <c r="C180" s="278" t="s">
        <v>994</v>
      </c>
      <c r="D180" s="278" t="s">
        <v>229</v>
      </c>
      <c r="E180" s="279" t="s">
        <v>3015</v>
      </c>
      <c r="F180" s="280" t="s">
        <v>2920</v>
      </c>
      <c r="G180" s="281" t="s">
        <v>699</v>
      </c>
      <c r="H180" s="282">
        <v>3</v>
      </c>
      <c r="I180" s="283"/>
      <c r="J180" s="284">
        <f>ROUND(I180*H180,2)</f>
        <v>0</v>
      </c>
      <c r="K180" s="280" t="s">
        <v>21</v>
      </c>
      <c r="L180" s="285"/>
      <c r="M180" s="286" t="s">
        <v>21</v>
      </c>
      <c r="N180" s="287" t="s">
        <v>44</v>
      </c>
      <c r="O180" s="87"/>
      <c r="P180" s="225">
        <f>O180*H180</f>
        <v>0</v>
      </c>
      <c r="Q180" s="225">
        <v>0</v>
      </c>
      <c r="R180" s="225">
        <f>Q180*H180</f>
        <v>0</v>
      </c>
      <c r="S180" s="225">
        <v>0</v>
      </c>
      <c r="T180" s="226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7" t="s">
        <v>208</v>
      </c>
      <c r="AT180" s="227" t="s">
        <v>229</v>
      </c>
      <c r="AU180" s="227" t="s">
        <v>81</v>
      </c>
      <c r="AY180" s="20" t="s">
        <v>149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0" t="s">
        <v>77</v>
      </c>
      <c r="BK180" s="228">
        <f>ROUND(I180*H180,2)</f>
        <v>0</v>
      </c>
      <c r="BL180" s="20" t="s">
        <v>157</v>
      </c>
      <c r="BM180" s="227" t="s">
        <v>1554</v>
      </c>
    </row>
    <row r="181" s="12" customFormat="1" ht="22.8" customHeight="1">
      <c r="A181" s="12"/>
      <c r="B181" s="200"/>
      <c r="C181" s="201"/>
      <c r="D181" s="202" t="s">
        <v>72</v>
      </c>
      <c r="E181" s="214" t="s">
        <v>3016</v>
      </c>
      <c r="F181" s="214" t="s">
        <v>3017</v>
      </c>
      <c r="G181" s="201"/>
      <c r="H181" s="201"/>
      <c r="I181" s="204"/>
      <c r="J181" s="215">
        <f>BK181</f>
        <v>0</v>
      </c>
      <c r="K181" s="201"/>
      <c r="L181" s="206"/>
      <c r="M181" s="207"/>
      <c r="N181" s="208"/>
      <c r="O181" s="208"/>
      <c r="P181" s="209">
        <f>SUM(P182:P210)</f>
        <v>0</v>
      </c>
      <c r="Q181" s="208"/>
      <c r="R181" s="209">
        <f>SUM(R182:R210)</f>
        <v>0</v>
      </c>
      <c r="S181" s="208"/>
      <c r="T181" s="210">
        <f>SUM(T182:T210)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11" t="s">
        <v>77</v>
      </c>
      <c r="AT181" s="212" t="s">
        <v>72</v>
      </c>
      <c r="AU181" s="212" t="s">
        <v>77</v>
      </c>
      <c r="AY181" s="211" t="s">
        <v>149</v>
      </c>
      <c r="BK181" s="213">
        <f>SUM(BK182:BK210)</f>
        <v>0</v>
      </c>
    </row>
    <row r="182" s="2" customFormat="1" ht="24.15" customHeight="1">
      <c r="A182" s="41"/>
      <c r="B182" s="42"/>
      <c r="C182" s="216" t="s">
        <v>997</v>
      </c>
      <c r="D182" s="216" t="s">
        <v>152</v>
      </c>
      <c r="E182" s="217" t="s">
        <v>3018</v>
      </c>
      <c r="F182" s="218" t="s">
        <v>2924</v>
      </c>
      <c r="G182" s="219" t="s">
        <v>699</v>
      </c>
      <c r="H182" s="220">
        <v>1</v>
      </c>
      <c r="I182" s="221"/>
      <c r="J182" s="222">
        <f>ROUND(I182*H182,2)</f>
        <v>0</v>
      </c>
      <c r="K182" s="218" t="s">
        <v>21</v>
      </c>
      <c r="L182" s="47"/>
      <c r="M182" s="223" t="s">
        <v>21</v>
      </c>
      <c r="N182" s="224" t="s">
        <v>44</v>
      </c>
      <c r="O182" s="87"/>
      <c r="P182" s="225">
        <f>O182*H182</f>
        <v>0</v>
      </c>
      <c r="Q182" s="225">
        <v>0</v>
      </c>
      <c r="R182" s="225">
        <f>Q182*H182</f>
        <v>0</v>
      </c>
      <c r="S182" s="225">
        <v>0</v>
      </c>
      <c r="T182" s="226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7" t="s">
        <v>157</v>
      </c>
      <c r="AT182" s="227" t="s">
        <v>152</v>
      </c>
      <c r="AU182" s="227" t="s">
        <v>81</v>
      </c>
      <c r="AY182" s="20" t="s">
        <v>149</v>
      </c>
      <c r="BE182" s="228">
        <f>IF(N182="základní",J182,0)</f>
        <v>0</v>
      </c>
      <c r="BF182" s="228">
        <f>IF(N182="snížená",J182,0)</f>
        <v>0</v>
      </c>
      <c r="BG182" s="228">
        <f>IF(N182="zákl. přenesená",J182,0)</f>
        <v>0</v>
      </c>
      <c r="BH182" s="228">
        <f>IF(N182="sníž. přenesená",J182,0)</f>
        <v>0</v>
      </c>
      <c r="BI182" s="228">
        <f>IF(N182="nulová",J182,0)</f>
        <v>0</v>
      </c>
      <c r="BJ182" s="20" t="s">
        <v>77</v>
      </c>
      <c r="BK182" s="228">
        <f>ROUND(I182*H182,2)</f>
        <v>0</v>
      </c>
      <c r="BL182" s="20" t="s">
        <v>157</v>
      </c>
      <c r="BM182" s="227" t="s">
        <v>1567</v>
      </c>
    </row>
    <row r="183" s="2" customFormat="1" ht="16.5" customHeight="1">
      <c r="A183" s="41"/>
      <c r="B183" s="42"/>
      <c r="C183" s="278" t="s">
        <v>999</v>
      </c>
      <c r="D183" s="278" t="s">
        <v>229</v>
      </c>
      <c r="E183" s="279" t="s">
        <v>3019</v>
      </c>
      <c r="F183" s="280" t="s">
        <v>3020</v>
      </c>
      <c r="G183" s="281" t="s">
        <v>699</v>
      </c>
      <c r="H183" s="282">
        <v>1</v>
      </c>
      <c r="I183" s="283"/>
      <c r="J183" s="284">
        <f>ROUND(I183*H183,2)</f>
        <v>0</v>
      </c>
      <c r="K183" s="280" t="s">
        <v>21</v>
      </c>
      <c r="L183" s="285"/>
      <c r="M183" s="286" t="s">
        <v>21</v>
      </c>
      <c r="N183" s="287" t="s">
        <v>44</v>
      </c>
      <c r="O183" s="87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7" t="s">
        <v>208</v>
      </c>
      <c r="AT183" s="227" t="s">
        <v>229</v>
      </c>
      <c r="AU183" s="227" t="s">
        <v>81</v>
      </c>
      <c r="AY183" s="20" t="s">
        <v>149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20" t="s">
        <v>77</v>
      </c>
      <c r="BK183" s="228">
        <f>ROUND(I183*H183,2)</f>
        <v>0</v>
      </c>
      <c r="BL183" s="20" t="s">
        <v>157</v>
      </c>
      <c r="BM183" s="227" t="s">
        <v>1581</v>
      </c>
    </row>
    <row r="184" s="2" customFormat="1" ht="21.75" customHeight="1">
      <c r="A184" s="41"/>
      <c r="B184" s="42"/>
      <c r="C184" s="216" t="s">
        <v>1005</v>
      </c>
      <c r="D184" s="216" t="s">
        <v>152</v>
      </c>
      <c r="E184" s="217" t="s">
        <v>3021</v>
      </c>
      <c r="F184" s="218" t="s">
        <v>2928</v>
      </c>
      <c r="G184" s="219" t="s">
        <v>699</v>
      </c>
      <c r="H184" s="220">
        <v>1</v>
      </c>
      <c r="I184" s="221"/>
      <c r="J184" s="222">
        <f>ROUND(I184*H184,2)</f>
        <v>0</v>
      </c>
      <c r="K184" s="218" t="s">
        <v>21</v>
      </c>
      <c r="L184" s="47"/>
      <c r="M184" s="223" t="s">
        <v>21</v>
      </c>
      <c r="N184" s="224" t="s">
        <v>44</v>
      </c>
      <c r="O184" s="87"/>
      <c r="P184" s="225">
        <f>O184*H184</f>
        <v>0</v>
      </c>
      <c r="Q184" s="225">
        <v>0</v>
      </c>
      <c r="R184" s="225">
        <f>Q184*H184</f>
        <v>0</v>
      </c>
      <c r="S184" s="225">
        <v>0</v>
      </c>
      <c r="T184" s="226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7" t="s">
        <v>157</v>
      </c>
      <c r="AT184" s="227" t="s">
        <v>152</v>
      </c>
      <c r="AU184" s="227" t="s">
        <v>81</v>
      </c>
      <c r="AY184" s="20" t="s">
        <v>149</v>
      </c>
      <c r="BE184" s="228">
        <f>IF(N184="základní",J184,0)</f>
        <v>0</v>
      </c>
      <c r="BF184" s="228">
        <f>IF(N184="snížená",J184,0)</f>
        <v>0</v>
      </c>
      <c r="BG184" s="228">
        <f>IF(N184="zákl. přenesená",J184,0)</f>
        <v>0</v>
      </c>
      <c r="BH184" s="228">
        <f>IF(N184="sníž. přenesená",J184,0)</f>
        <v>0</v>
      </c>
      <c r="BI184" s="228">
        <f>IF(N184="nulová",J184,0)</f>
        <v>0</v>
      </c>
      <c r="BJ184" s="20" t="s">
        <v>77</v>
      </c>
      <c r="BK184" s="228">
        <f>ROUND(I184*H184,2)</f>
        <v>0</v>
      </c>
      <c r="BL184" s="20" t="s">
        <v>157</v>
      </c>
      <c r="BM184" s="227" t="s">
        <v>1593</v>
      </c>
    </row>
    <row r="185" s="2" customFormat="1" ht="16.5" customHeight="1">
      <c r="A185" s="41"/>
      <c r="B185" s="42"/>
      <c r="C185" s="278" t="s">
        <v>1015</v>
      </c>
      <c r="D185" s="278" t="s">
        <v>229</v>
      </c>
      <c r="E185" s="279" t="s">
        <v>3022</v>
      </c>
      <c r="F185" s="280" t="s">
        <v>2930</v>
      </c>
      <c r="G185" s="281" t="s">
        <v>699</v>
      </c>
      <c r="H185" s="282">
        <v>1</v>
      </c>
      <c r="I185" s="283"/>
      <c r="J185" s="284">
        <f>ROUND(I185*H185,2)</f>
        <v>0</v>
      </c>
      <c r="K185" s="280" t="s">
        <v>21</v>
      </c>
      <c r="L185" s="285"/>
      <c r="M185" s="286" t="s">
        <v>21</v>
      </c>
      <c r="N185" s="287" t="s">
        <v>44</v>
      </c>
      <c r="O185" s="87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7" t="s">
        <v>208</v>
      </c>
      <c r="AT185" s="227" t="s">
        <v>229</v>
      </c>
      <c r="AU185" s="227" t="s">
        <v>81</v>
      </c>
      <c r="AY185" s="20" t="s">
        <v>149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0" t="s">
        <v>77</v>
      </c>
      <c r="BK185" s="228">
        <f>ROUND(I185*H185,2)</f>
        <v>0</v>
      </c>
      <c r="BL185" s="20" t="s">
        <v>157</v>
      </c>
      <c r="BM185" s="227" t="s">
        <v>1608</v>
      </c>
    </row>
    <row r="186" s="2" customFormat="1" ht="16.5" customHeight="1">
      <c r="A186" s="41"/>
      <c r="B186" s="42"/>
      <c r="C186" s="278" t="s">
        <v>1027</v>
      </c>
      <c r="D186" s="278" t="s">
        <v>229</v>
      </c>
      <c r="E186" s="279" t="s">
        <v>3023</v>
      </c>
      <c r="F186" s="280" t="s">
        <v>2932</v>
      </c>
      <c r="G186" s="281" t="s">
        <v>699</v>
      </c>
      <c r="H186" s="282">
        <v>3</v>
      </c>
      <c r="I186" s="283"/>
      <c r="J186" s="284">
        <f>ROUND(I186*H186,2)</f>
        <v>0</v>
      </c>
      <c r="K186" s="280" t="s">
        <v>21</v>
      </c>
      <c r="L186" s="285"/>
      <c r="M186" s="286" t="s">
        <v>21</v>
      </c>
      <c r="N186" s="287" t="s">
        <v>44</v>
      </c>
      <c r="O186" s="87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7" t="s">
        <v>208</v>
      </c>
      <c r="AT186" s="227" t="s">
        <v>229</v>
      </c>
      <c r="AU186" s="227" t="s">
        <v>81</v>
      </c>
      <c r="AY186" s="20" t="s">
        <v>149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20" t="s">
        <v>77</v>
      </c>
      <c r="BK186" s="228">
        <f>ROUND(I186*H186,2)</f>
        <v>0</v>
      </c>
      <c r="BL186" s="20" t="s">
        <v>157</v>
      </c>
      <c r="BM186" s="227" t="s">
        <v>1620</v>
      </c>
    </row>
    <row r="187" s="2" customFormat="1" ht="24.15" customHeight="1">
      <c r="A187" s="41"/>
      <c r="B187" s="42"/>
      <c r="C187" s="216" t="s">
        <v>1032</v>
      </c>
      <c r="D187" s="216" t="s">
        <v>152</v>
      </c>
      <c r="E187" s="217" t="s">
        <v>3024</v>
      </c>
      <c r="F187" s="218" t="s">
        <v>2934</v>
      </c>
      <c r="G187" s="219" t="s">
        <v>699</v>
      </c>
      <c r="H187" s="220">
        <v>22</v>
      </c>
      <c r="I187" s="221"/>
      <c r="J187" s="222">
        <f>ROUND(I187*H187,2)</f>
        <v>0</v>
      </c>
      <c r="K187" s="218" t="s">
        <v>21</v>
      </c>
      <c r="L187" s="47"/>
      <c r="M187" s="223" t="s">
        <v>21</v>
      </c>
      <c r="N187" s="224" t="s">
        <v>44</v>
      </c>
      <c r="O187" s="87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7" t="s">
        <v>157</v>
      </c>
      <c r="AT187" s="227" t="s">
        <v>152</v>
      </c>
      <c r="AU187" s="227" t="s">
        <v>81</v>
      </c>
      <c r="AY187" s="20" t="s">
        <v>149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20" t="s">
        <v>77</v>
      </c>
      <c r="BK187" s="228">
        <f>ROUND(I187*H187,2)</f>
        <v>0</v>
      </c>
      <c r="BL187" s="20" t="s">
        <v>157</v>
      </c>
      <c r="BM187" s="227" t="s">
        <v>1630</v>
      </c>
    </row>
    <row r="188" s="2" customFormat="1" ht="24.15" customHeight="1">
      <c r="A188" s="41"/>
      <c r="B188" s="42"/>
      <c r="C188" s="278" t="s">
        <v>1039</v>
      </c>
      <c r="D188" s="278" t="s">
        <v>229</v>
      </c>
      <c r="E188" s="279" t="s">
        <v>3025</v>
      </c>
      <c r="F188" s="280" t="s">
        <v>2990</v>
      </c>
      <c r="G188" s="281" t="s">
        <v>699</v>
      </c>
      <c r="H188" s="282">
        <v>2</v>
      </c>
      <c r="I188" s="283"/>
      <c r="J188" s="284">
        <f>ROUND(I188*H188,2)</f>
        <v>0</v>
      </c>
      <c r="K188" s="280" t="s">
        <v>21</v>
      </c>
      <c r="L188" s="285"/>
      <c r="M188" s="286" t="s">
        <v>21</v>
      </c>
      <c r="N188" s="287" t="s">
        <v>44</v>
      </c>
      <c r="O188" s="87"/>
      <c r="P188" s="225">
        <f>O188*H188</f>
        <v>0</v>
      </c>
      <c r="Q188" s="225">
        <v>0</v>
      </c>
      <c r="R188" s="225">
        <f>Q188*H188</f>
        <v>0</v>
      </c>
      <c r="S188" s="225">
        <v>0</v>
      </c>
      <c r="T188" s="226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7" t="s">
        <v>208</v>
      </c>
      <c r="AT188" s="227" t="s">
        <v>229</v>
      </c>
      <c r="AU188" s="227" t="s">
        <v>81</v>
      </c>
      <c r="AY188" s="20" t="s">
        <v>149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20" t="s">
        <v>77</v>
      </c>
      <c r="BK188" s="228">
        <f>ROUND(I188*H188,2)</f>
        <v>0</v>
      </c>
      <c r="BL188" s="20" t="s">
        <v>157</v>
      </c>
      <c r="BM188" s="227" t="s">
        <v>1641</v>
      </c>
    </row>
    <row r="189" s="2" customFormat="1" ht="24.15" customHeight="1">
      <c r="A189" s="41"/>
      <c r="B189" s="42"/>
      <c r="C189" s="278" t="s">
        <v>1044</v>
      </c>
      <c r="D189" s="278" t="s">
        <v>229</v>
      </c>
      <c r="E189" s="279" t="s">
        <v>3026</v>
      </c>
      <c r="F189" s="280" t="s">
        <v>2936</v>
      </c>
      <c r="G189" s="281" t="s">
        <v>699</v>
      </c>
      <c r="H189" s="282">
        <v>19</v>
      </c>
      <c r="I189" s="283"/>
      <c r="J189" s="284">
        <f>ROUND(I189*H189,2)</f>
        <v>0</v>
      </c>
      <c r="K189" s="280" t="s">
        <v>21</v>
      </c>
      <c r="L189" s="285"/>
      <c r="M189" s="286" t="s">
        <v>21</v>
      </c>
      <c r="N189" s="287" t="s">
        <v>44</v>
      </c>
      <c r="O189" s="87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7" t="s">
        <v>208</v>
      </c>
      <c r="AT189" s="227" t="s">
        <v>229</v>
      </c>
      <c r="AU189" s="227" t="s">
        <v>81</v>
      </c>
      <c r="AY189" s="20" t="s">
        <v>149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20" t="s">
        <v>77</v>
      </c>
      <c r="BK189" s="228">
        <f>ROUND(I189*H189,2)</f>
        <v>0</v>
      </c>
      <c r="BL189" s="20" t="s">
        <v>157</v>
      </c>
      <c r="BM189" s="227" t="s">
        <v>1650</v>
      </c>
    </row>
    <row r="190" s="2" customFormat="1" ht="24.15" customHeight="1">
      <c r="A190" s="41"/>
      <c r="B190" s="42"/>
      <c r="C190" s="278" t="s">
        <v>1083</v>
      </c>
      <c r="D190" s="278" t="s">
        <v>229</v>
      </c>
      <c r="E190" s="279" t="s">
        <v>3027</v>
      </c>
      <c r="F190" s="280" t="s">
        <v>2988</v>
      </c>
      <c r="G190" s="281" t="s">
        <v>699</v>
      </c>
      <c r="H190" s="282">
        <v>1</v>
      </c>
      <c r="I190" s="283"/>
      <c r="J190" s="284">
        <f>ROUND(I190*H190,2)</f>
        <v>0</v>
      </c>
      <c r="K190" s="280" t="s">
        <v>21</v>
      </c>
      <c r="L190" s="285"/>
      <c r="M190" s="286" t="s">
        <v>21</v>
      </c>
      <c r="N190" s="287" t="s">
        <v>44</v>
      </c>
      <c r="O190" s="87"/>
      <c r="P190" s="225">
        <f>O190*H190</f>
        <v>0</v>
      </c>
      <c r="Q190" s="225">
        <v>0</v>
      </c>
      <c r="R190" s="225">
        <f>Q190*H190</f>
        <v>0</v>
      </c>
      <c r="S190" s="225">
        <v>0</v>
      </c>
      <c r="T190" s="226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7" t="s">
        <v>208</v>
      </c>
      <c r="AT190" s="227" t="s">
        <v>229</v>
      </c>
      <c r="AU190" s="227" t="s">
        <v>81</v>
      </c>
      <c r="AY190" s="20" t="s">
        <v>149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20" t="s">
        <v>77</v>
      </c>
      <c r="BK190" s="228">
        <f>ROUND(I190*H190,2)</f>
        <v>0</v>
      </c>
      <c r="BL190" s="20" t="s">
        <v>157</v>
      </c>
      <c r="BM190" s="227" t="s">
        <v>1658</v>
      </c>
    </row>
    <row r="191" s="2" customFormat="1" ht="24.15" customHeight="1">
      <c r="A191" s="41"/>
      <c r="B191" s="42"/>
      <c r="C191" s="216" t="s">
        <v>1089</v>
      </c>
      <c r="D191" s="216" t="s">
        <v>152</v>
      </c>
      <c r="E191" s="217" t="s">
        <v>3028</v>
      </c>
      <c r="F191" s="218" t="s">
        <v>2940</v>
      </c>
      <c r="G191" s="219" t="s">
        <v>699</v>
      </c>
      <c r="H191" s="220">
        <v>13</v>
      </c>
      <c r="I191" s="221"/>
      <c r="J191" s="222">
        <f>ROUND(I191*H191,2)</f>
        <v>0</v>
      </c>
      <c r="K191" s="218" t="s">
        <v>21</v>
      </c>
      <c r="L191" s="47"/>
      <c r="M191" s="223" t="s">
        <v>21</v>
      </c>
      <c r="N191" s="224" t="s">
        <v>44</v>
      </c>
      <c r="O191" s="87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7" t="s">
        <v>157</v>
      </c>
      <c r="AT191" s="227" t="s">
        <v>152</v>
      </c>
      <c r="AU191" s="227" t="s">
        <v>81</v>
      </c>
      <c r="AY191" s="20" t="s">
        <v>149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20" t="s">
        <v>77</v>
      </c>
      <c r="BK191" s="228">
        <f>ROUND(I191*H191,2)</f>
        <v>0</v>
      </c>
      <c r="BL191" s="20" t="s">
        <v>157</v>
      </c>
      <c r="BM191" s="227" t="s">
        <v>1667</v>
      </c>
    </row>
    <row r="192" s="2" customFormat="1" ht="24.15" customHeight="1">
      <c r="A192" s="41"/>
      <c r="B192" s="42"/>
      <c r="C192" s="278" t="s">
        <v>1094</v>
      </c>
      <c r="D192" s="278" t="s">
        <v>229</v>
      </c>
      <c r="E192" s="279" t="s">
        <v>3029</v>
      </c>
      <c r="F192" s="280" t="s">
        <v>2942</v>
      </c>
      <c r="G192" s="281" t="s">
        <v>699</v>
      </c>
      <c r="H192" s="282">
        <v>3</v>
      </c>
      <c r="I192" s="283"/>
      <c r="J192" s="284">
        <f>ROUND(I192*H192,2)</f>
        <v>0</v>
      </c>
      <c r="K192" s="280" t="s">
        <v>21</v>
      </c>
      <c r="L192" s="285"/>
      <c r="M192" s="286" t="s">
        <v>21</v>
      </c>
      <c r="N192" s="287" t="s">
        <v>44</v>
      </c>
      <c r="O192" s="87"/>
      <c r="P192" s="225">
        <f>O192*H192</f>
        <v>0</v>
      </c>
      <c r="Q192" s="225">
        <v>0</v>
      </c>
      <c r="R192" s="225">
        <f>Q192*H192</f>
        <v>0</v>
      </c>
      <c r="S192" s="225">
        <v>0</v>
      </c>
      <c r="T192" s="226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7" t="s">
        <v>208</v>
      </c>
      <c r="AT192" s="227" t="s">
        <v>229</v>
      </c>
      <c r="AU192" s="227" t="s">
        <v>81</v>
      </c>
      <c r="AY192" s="20" t="s">
        <v>149</v>
      </c>
      <c r="BE192" s="228">
        <f>IF(N192="základní",J192,0)</f>
        <v>0</v>
      </c>
      <c r="BF192" s="228">
        <f>IF(N192="snížená",J192,0)</f>
        <v>0</v>
      </c>
      <c r="BG192" s="228">
        <f>IF(N192="zákl. přenesená",J192,0)</f>
        <v>0</v>
      </c>
      <c r="BH192" s="228">
        <f>IF(N192="sníž. přenesená",J192,0)</f>
        <v>0</v>
      </c>
      <c r="BI192" s="228">
        <f>IF(N192="nulová",J192,0)</f>
        <v>0</v>
      </c>
      <c r="BJ192" s="20" t="s">
        <v>77</v>
      </c>
      <c r="BK192" s="228">
        <f>ROUND(I192*H192,2)</f>
        <v>0</v>
      </c>
      <c r="BL192" s="20" t="s">
        <v>157</v>
      </c>
      <c r="BM192" s="227" t="s">
        <v>1678</v>
      </c>
    </row>
    <row r="193" s="2" customFormat="1" ht="24.15" customHeight="1">
      <c r="A193" s="41"/>
      <c r="B193" s="42"/>
      <c r="C193" s="278" t="s">
        <v>1108</v>
      </c>
      <c r="D193" s="278" t="s">
        <v>229</v>
      </c>
      <c r="E193" s="279" t="s">
        <v>3030</v>
      </c>
      <c r="F193" s="280" t="s">
        <v>2944</v>
      </c>
      <c r="G193" s="281" t="s">
        <v>699</v>
      </c>
      <c r="H193" s="282">
        <v>6</v>
      </c>
      <c r="I193" s="283"/>
      <c r="J193" s="284">
        <f>ROUND(I193*H193,2)</f>
        <v>0</v>
      </c>
      <c r="K193" s="280" t="s">
        <v>21</v>
      </c>
      <c r="L193" s="285"/>
      <c r="M193" s="286" t="s">
        <v>21</v>
      </c>
      <c r="N193" s="287" t="s">
        <v>44</v>
      </c>
      <c r="O193" s="87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7" t="s">
        <v>208</v>
      </c>
      <c r="AT193" s="227" t="s">
        <v>229</v>
      </c>
      <c r="AU193" s="227" t="s">
        <v>81</v>
      </c>
      <c r="AY193" s="20" t="s">
        <v>149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20" t="s">
        <v>77</v>
      </c>
      <c r="BK193" s="228">
        <f>ROUND(I193*H193,2)</f>
        <v>0</v>
      </c>
      <c r="BL193" s="20" t="s">
        <v>157</v>
      </c>
      <c r="BM193" s="227" t="s">
        <v>1690</v>
      </c>
    </row>
    <row r="194" s="2" customFormat="1" ht="24.15" customHeight="1">
      <c r="A194" s="41"/>
      <c r="B194" s="42"/>
      <c r="C194" s="278" t="s">
        <v>1110</v>
      </c>
      <c r="D194" s="278" t="s">
        <v>229</v>
      </c>
      <c r="E194" s="279" t="s">
        <v>3031</v>
      </c>
      <c r="F194" s="280" t="s">
        <v>2946</v>
      </c>
      <c r="G194" s="281" t="s">
        <v>699</v>
      </c>
      <c r="H194" s="282">
        <v>4</v>
      </c>
      <c r="I194" s="283"/>
      <c r="J194" s="284">
        <f>ROUND(I194*H194,2)</f>
        <v>0</v>
      </c>
      <c r="K194" s="280" t="s">
        <v>21</v>
      </c>
      <c r="L194" s="285"/>
      <c r="M194" s="286" t="s">
        <v>21</v>
      </c>
      <c r="N194" s="287" t="s">
        <v>44</v>
      </c>
      <c r="O194" s="87"/>
      <c r="P194" s="225">
        <f>O194*H194</f>
        <v>0</v>
      </c>
      <c r="Q194" s="225">
        <v>0</v>
      </c>
      <c r="R194" s="225">
        <f>Q194*H194</f>
        <v>0</v>
      </c>
      <c r="S194" s="225">
        <v>0</v>
      </c>
      <c r="T194" s="226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7" t="s">
        <v>208</v>
      </c>
      <c r="AT194" s="227" t="s">
        <v>229</v>
      </c>
      <c r="AU194" s="227" t="s">
        <v>81</v>
      </c>
      <c r="AY194" s="20" t="s">
        <v>149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20" t="s">
        <v>77</v>
      </c>
      <c r="BK194" s="228">
        <f>ROUND(I194*H194,2)</f>
        <v>0</v>
      </c>
      <c r="BL194" s="20" t="s">
        <v>157</v>
      </c>
      <c r="BM194" s="227" t="s">
        <v>1702</v>
      </c>
    </row>
    <row r="195" s="2" customFormat="1" ht="24.15" customHeight="1">
      <c r="A195" s="41"/>
      <c r="B195" s="42"/>
      <c r="C195" s="216" t="s">
        <v>1128</v>
      </c>
      <c r="D195" s="216" t="s">
        <v>152</v>
      </c>
      <c r="E195" s="217" t="s">
        <v>3032</v>
      </c>
      <c r="F195" s="218" t="s">
        <v>2948</v>
      </c>
      <c r="G195" s="219" t="s">
        <v>699</v>
      </c>
      <c r="H195" s="220">
        <v>1</v>
      </c>
      <c r="I195" s="221"/>
      <c r="J195" s="222">
        <f>ROUND(I195*H195,2)</f>
        <v>0</v>
      </c>
      <c r="K195" s="218" t="s">
        <v>21</v>
      </c>
      <c r="L195" s="47"/>
      <c r="M195" s="223" t="s">
        <v>21</v>
      </c>
      <c r="N195" s="224" t="s">
        <v>44</v>
      </c>
      <c r="O195" s="87"/>
      <c r="P195" s="225">
        <f>O195*H195</f>
        <v>0</v>
      </c>
      <c r="Q195" s="225">
        <v>0</v>
      </c>
      <c r="R195" s="225">
        <f>Q195*H195</f>
        <v>0</v>
      </c>
      <c r="S195" s="225">
        <v>0</v>
      </c>
      <c r="T195" s="226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7" t="s">
        <v>157</v>
      </c>
      <c r="AT195" s="227" t="s">
        <v>152</v>
      </c>
      <c r="AU195" s="227" t="s">
        <v>81</v>
      </c>
      <c r="AY195" s="20" t="s">
        <v>149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20" t="s">
        <v>77</v>
      </c>
      <c r="BK195" s="228">
        <f>ROUND(I195*H195,2)</f>
        <v>0</v>
      </c>
      <c r="BL195" s="20" t="s">
        <v>157</v>
      </c>
      <c r="BM195" s="227" t="s">
        <v>1714</v>
      </c>
    </row>
    <row r="196" s="2" customFormat="1" ht="16.5" customHeight="1">
      <c r="A196" s="41"/>
      <c r="B196" s="42"/>
      <c r="C196" s="278" t="s">
        <v>1131</v>
      </c>
      <c r="D196" s="278" t="s">
        <v>229</v>
      </c>
      <c r="E196" s="279" t="s">
        <v>3033</v>
      </c>
      <c r="F196" s="280" t="s">
        <v>2950</v>
      </c>
      <c r="G196" s="281" t="s">
        <v>699</v>
      </c>
      <c r="H196" s="282">
        <v>1</v>
      </c>
      <c r="I196" s="283"/>
      <c r="J196" s="284">
        <f>ROUND(I196*H196,2)</f>
        <v>0</v>
      </c>
      <c r="K196" s="280" t="s">
        <v>21</v>
      </c>
      <c r="L196" s="285"/>
      <c r="M196" s="286" t="s">
        <v>21</v>
      </c>
      <c r="N196" s="287" t="s">
        <v>44</v>
      </c>
      <c r="O196" s="87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7" t="s">
        <v>208</v>
      </c>
      <c r="AT196" s="227" t="s">
        <v>229</v>
      </c>
      <c r="AU196" s="227" t="s">
        <v>81</v>
      </c>
      <c r="AY196" s="20" t="s">
        <v>149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20" t="s">
        <v>77</v>
      </c>
      <c r="BK196" s="228">
        <f>ROUND(I196*H196,2)</f>
        <v>0</v>
      </c>
      <c r="BL196" s="20" t="s">
        <v>157</v>
      </c>
      <c r="BM196" s="227" t="s">
        <v>1722</v>
      </c>
    </row>
    <row r="197" s="2" customFormat="1" ht="24.15" customHeight="1">
      <c r="A197" s="41"/>
      <c r="B197" s="42"/>
      <c r="C197" s="216" t="s">
        <v>1140</v>
      </c>
      <c r="D197" s="216" t="s">
        <v>152</v>
      </c>
      <c r="E197" s="217" t="s">
        <v>3034</v>
      </c>
      <c r="F197" s="218" t="s">
        <v>2952</v>
      </c>
      <c r="G197" s="219" t="s">
        <v>699</v>
      </c>
      <c r="H197" s="220">
        <v>5</v>
      </c>
      <c r="I197" s="221"/>
      <c r="J197" s="222">
        <f>ROUND(I197*H197,2)</f>
        <v>0</v>
      </c>
      <c r="K197" s="218" t="s">
        <v>21</v>
      </c>
      <c r="L197" s="47"/>
      <c r="M197" s="223" t="s">
        <v>21</v>
      </c>
      <c r="N197" s="224" t="s">
        <v>44</v>
      </c>
      <c r="O197" s="87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7" t="s">
        <v>157</v>
      </c>
      <c r="AT197" s="227" t="s">
        <v>152</v>
      </c>
      <c r="AU197" s="227" t="s">
        <v>81</v>
      </c>
      <c r="AY197" s="20" t="s">
        <v>149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0" t="s">
        <v>77</v>
      </c>
      <c r="BK197" s="228">
        <f>ROUND(I197*H197,2)</f>
        <v>0</v>
      </c>
      <c r="BL197" s="20" t="s">
        <v>157</v>
      </c>
      <c r="BM197" s="227" t="s">
        <v>1736</v>
      </c>
    </row>
    <row r="198" s="2" customFormat="1" ht="16.5" customHeight="1">
      <c r="A198" s="41"/>
      <c r="B198" s="42"/>
      <c r="C198" s="278" t="s">
        <v>1141</v>
      </c>
      <c r="D198" s="278" t="s">
        <v>229</v>
      </c>
      <c r="E198" s="279" t="s">
        <v>3035</v>
      </c>
      <c r="F198" s="280" t="s">
        <v>2956</v>
      </c>
      <c r="G198" s="281" t="s">
        <v>699</v>
      </c>
      <c r="H198" s="282">
        <v>5</v>
      </c>
      <c r="I198" s="283"/>
      <c r="J198" s="284">
        <f>ROUND(I198*H198,2)</f>
        <v>0</v>
      </c>
      <c r="K198" s="280" t="s">
        <v>21</v>
      </c>
      <c r="L198" s="285"/>
      <c r="M198" s="286" t="s">
        <v>21</v>
      </c>
      <c r="N198" s="287" t="s">
        <v>44</v>
      </c>
      <c r="O198" s="87"/>
      <c r="P198" s="225">
        <f>O198*H198</f>
        <v>0</v>
      </c>
      <c r="Q198" s="225">
        <v>0</v>
      </c>
      <c r="R198" s="225">
        <f>Q198*H198</f>
        <v>0</v>
      </c>
      <c r="S198" s="225">
        <v>0</v>
      </c>
      <c r="T198" s="226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7" t="s">
        <v>208</v>
      </c>
      <c r="AT198" s="227" t="s">
        <v>229</v>
      </c>
      <c r="AU198" s="227" t="s">
        <v>81</v>
      </c>
      <c r="AY198" s="20" t="s">
        <v>149</v>
      </c>
      <c r="BE198" s="228">
        <f>IF(N198="základní",J198,0)</f>
        <v>0</v>
      </c>
      <c r="BF198" s="228">
        <f>IF(N198="snížená",J198,0)</f>
        <v>0</v>
      </c>
      <c r="BG198" s="228">
        <f>IF(N198="zákl. přenesená",J198,0)</f>
        <v>0</v>
      </c>
      <c r="BH198" s="228">
        <f>IF(N198="sníž. přenesená",J198,0)</f>
        <v>0</v>
      </c>
      <c r="BI198" s="228">
        <f>IF(N198="nulová",J198,0)</f>
        <v>0</v>
      </c>
      <c r="BJ198" s="20" t="s">
        <v>77</v>
      </c>
      <c r="BK198" s="228">
        <f>ROUND(I198*H198,2)</f>
        <v>0</v>
      </c>
      <c r="BL198" s="20" t="s">
        <v>157</v>
      </c>
      <c r="BM198" s="227" t="s">
        <v>1747</v>
      </c>
    </row>
    <row r="199" s="2" customFormat="1" ht="24.15" customHeight="1">
      <c r="A199" s="41"/>
      <c r="B199" s="42"/>
      <c r="C199" s="216" t="s">
        <v>1179</v>
      </c>
      <c r="D199" s="216" t="s">
        <v>152</v>
      </c>
      <c r="E199" s="217" t="s">
        <v>3036</v>
      </c>
      <c r="F199" s="218" t="s">
        <v>2958</v>
      </c>
      <c r="G199" s="219" t="s">
        <v>699</v>
      </c>
      <c r="H199" s="220">
        <v>6</v>
      </c>
      <c r="I199" s="221"/>
      <c r="J199" s="222">
        <f>ROUND(I199*H199,2)</f>
        <v>0</v>
      </c>
      <c r="K199" s="218" t="s">
        <v>21</v>
      </c>
      <c r="L199" s="47"/>
      <c r="M199" s="223" t="s">
        <v>21</v>
      </c>
      <c r="N199" s="224" t="s">
        <v>44</v>
      </c>
      <c r="O199" s="87"/>
      <c r="P199" s="225">
        <f>O199*H199</f>
        <v>0</v>
      </c>
      <c r="Q199" s="225">
        <v>0</v>
      </c>
      <c r="R199" s="225">
        <f>Q199*H199</f>
        <v>0</v>
      </c>
      <c r="S199" s="225">
        <v>0</v>
      </c>
      <c r="T199" s="226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7" t="s">
        <v>157</v>
      </c>
      <c r="AT199" s="227" t="s">
        <v>152</v>
      </c>
      <c r="AU199" s="227" t="s">
        <v>81</v>
      </c>
      <c r="AY199" s="20" t="s">
        <v>149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0" t="s">
        <v>77</v>
      </c>
      <c r="BK199" s="228">
        <f>ROUND(I199*H199,2)</f>
        <v>0</v>
      </c>
      <c r="BL199" s="20" t="s">
        <v>157</v>
      </c>
      <c r="BM199" s="227" t="s">
        <v>1759</v>
      </c>
    </row>
    <row r="200" s="2" customFormat="1" ht="16.5" customHeight="1">
      <c r="A200" s="41"/>
      <c r="B200" s="42"/>
      <c r="C200" s="278" t="s">
        <v>1180</v>
      </c>
      <c r="D200" s="278" t="s">
        <v>229</v>
      </c>
      <c r="E200" s="279" t="s">
        <v>3037</v>
      </c>
      <c r="F200" s="280" t="s">
        <v>2960</v>
      </c>
      <c r="G200" s="281" t="s">
        <v>699</v>
      </c>
      <c r="H200" s="282">
        <v>4</v>
      </c>
      <c r="I200" s="283"/>
      <c r="J200" s="284">
        <f>ROUND(I200*H200,2)</f>
        <v>0</v>
      </c>
      <c r="K200" s="280" t="s">
        <v>21</v>
      </c>
      <c r="L200" s="285"/>
      <c r="M200" s="286" t="s">
        <v>21</v>
      </c>
      <c r="N200" s="287" t="s">
        <v>44</v>
      </c>
      <c r="O200" s="87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7" t="s">
        <v>208</v>
      </c>
      <c r="AT200" s="227" t="s">
        <v>229</v>
      </c>
      <c r="AU200" s="227" t="s">
        <v>81</v>
      </c>
      <c r="AY200" s="20" t="s">
        <v>149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0" t="s">
        <v>77</v>
      </c>
      <c r="BK200" s="228">
        <f>ROUND(I200*H200,2)</f>
        <v>0</v>
      </c>
      <c r="BL200" s="20" t="s">
        <v>157</v>
      </c>
      <c r="BM200" s="227" t="s">
        <v>1771</v>
      </c>
    </row>
    <row r="201" s="2" customFormat="1" ht="16.5" customHeight="1">
      <c r="A201" s="41"/>
      <c r="B201" s="42"/>
      <c r="C201" s="278" t="s">
        <v>1181</v>
      </c>
      <c r="D201" s="278" t="s">
        <v>229</v>
      </c>
      <c r="E201" s="279" t="s">
        <v>3038</v>
      </c>
      <c r="F201" s="280" t="s">
        <v>2962</v>
      </c>
      <c r="G201" s="281" t="s">
        <v>699</v>
      </c>
      <c r="H201" s="282">
        <v>2</v>
      </c>
      <c r="I201" s="283"/>
      <c r="J201" s="284">
        <f>ROUND(I201*H201,2)</f>
        <v>0</v>
      </c>
      <c r="K201" s="280" t="s">
        <v>21</v>
      </c>
      <c r="L201" s="285"/>
      <c r="M201" s="286" t="s">
        <v>21</v>
      </c>
      <c r="N201" s="287" t="s">
        <v>44</v>
      </c>
      <c r="O201" s="87"/>
      <c r="P201" s="225">
        <f>O201*H201</f>
        <v>0</v>
      </c>
      <c r="Q201" s="225">
        <v>0</v>
      </c>
      <c r="R201" s="225">
        <f>Q201*H201</f>
        <v>0</v>
      </c>
      <c r="S201" s="225">
        <v>0</v>
      </c>
      <c r="T201" s="226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7" t="s">
        <v>208</v>
      </c>
      <c r="AT201" s="227" t="s">
        <v>229</v>
      </c>
      <c r="AU201" s="227" t="s">
        <v>81</v>
      </c>
      <c r="AY201" s="20" t="s">
        <v>149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20" t="s">
        <v>77</v>
      </c>
      <c r="BK201" s="228">
        <f>ROUND(I201*H201,2)</f>
        <v>0</v>
      </c>
      <c r="BL201" s="20" t="s">
        <v>157</v>
      </c>
      <c r="BM201" s="227" t="s">
        <v>1782</v>
      </c>
    </row>
    <row r="202" s="2" customFormat="1" ht="33" customHeight="1">
      <c r="A202" s="41"/>
      <c r="B202" s="42"/>
      <c r="C202" s="216" t="s">
        <v>1186</v>
      </c>
      <c r="D202" s="216" t="s">
        <v>152</v>
      </c>
      <c r="E202" s="217" t="s">
        <v>3039</v>
      </c>
      <c r="F202" s="218" t="s">
        <v>2914</v>
      </c>
      <c r="G202" s="219" t="s">
        <v>699</v>
      </c>
      <c r="H202" s="220">
        <v>1</v>
      </c>
      <c r="I202" s="221"/>
      <c r="J202" s="222">
        <f>ROUND(I202*H202,2)</f>
        <v>0</v>
      </c>
      <c r="K202" s="218" t="s">
        <v>21</v>
      </c>
      <c r="L202" s="47"/>
      <c r="M202" s="223" t="s">
        <v>21</v>
      </c>
      <c r="N202" s="224" t="s">
        <v>44</v>
      </c>
      <c r="O202" s="87"/>
      <c r="P202" s="225">
        <f>O202*H202</f>
        <v>0</v>
      </c>
      <c r="Q202" s="225">
        <v>0</v>
      </c>
      <c r="R202" s="225">
        <f>Q202*H202</f>
        <v>0</v>
      </c>
      <c r="S202" s="225">
        <v>0</v>
      </c>
      <c r="T202" s="226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7" t="s">
        <v>157</v>
      </c>
      <c r="AT202" s="227" t="s">
        <v>152</v>
      </c>
      <c r="AU202" s="227" t="s">
        <v>81</v>
      </c>
      <c r="AY202" s="20" t="s">
        <v>149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20" t="s">
        <v>77</v>
      </c>
      <c r="BK202" s="228">
        <f>ROUND(I202*H202,2)</f>
        <v>0</v>
      </c>
      <c r="BL202" s="20" t="s">
        <v>157</v>
      </c>
      <c r="BM202" s="227" t="s">
        <v>1796</v>
      </c>
    </row>
    <row r="203" s="2" customFormat="1" ht="16.5" customHeight="1">
      <c r="A203" s="41"/>
      <c r="B203" s="42"/>
      <c r="C203" s="278" t="s">
        <v>1191</v>
      </c>
      <c r="D203" s="278" t="s">
        <v>229</v>
      </c>
      <c r="E203" s="279" t="s">
        <v>3040</v>
      </c>
      <c r="F203" s="280" t="s">
        <v>2965</v>
      </c>
      <c r="G203" s="281" t="s">
        <v>699</v>
      </c>
      <c r="H203" s="282">
        <v>1</v>
      </c>
      <c r="I203" s="283"/>
      <c r="J203" s="284">
        <f>ROUND(I203*H203,2)</f>
        <v>0</v>
      </c>
      <c r="K203" s="280" t="s">
        <v>21</v>
      </c>
      <c r="L203" s="285"/>
      <c r="M203" s="286" t="s">
        <v>21</v>
      </c>
      <c r="N203" s="287" t="s">
        <v>44</v>
      </c>
      <c r="O203" s="87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7" t="s">
        <v>208</v>
      </c>
      <c r="AT203" s="227" t="s">
        <v>229</v>
      </c>
      <c r="AU203" s="227" t="s">
        <v>81</v>
      </c>
      <c r="AY203" s="20" t="s">
        <v>149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0" t="s">
        <v>77</v>
      </c>
      <c r="BK203" s="228">
        <f>ROUND(I203*H203,2)</f>
        <v>0</v>
      </c>
      <c r="BL203" s="20" t="s">
        <v>157</v>
      </c>
      <c r="BM203" s="227" t="s">
        <v>1816</v>
      </c>
    </row>
    <row r="204" s="2" customFormat="1" ht="24.15" customHeight="1">
      <c r="A204" s="41"/>
      <c r="B204" s="42"/>
      <c r="C204" s="216" t="s">
        <v>1194</v>
      </c>
      <c r="D204" s="216" t="s">
        <v>152</v>
      </c>
      <c r="E204" s="217" t="s">
        <v>3041</v>
      </c>
      <c r="F204" s="218" t="s">
        <v>2967</v>
      </c>
      <c r="G204" s="219" t="s">
        <v>699</v>
      </c>
      <c r="H204" s="220">
        <v>2</v>
      </c>
      <c r="I204" s="221"/>
      <c r="J204" s="222">
        <f>ROUND(I204*H204,2)</f>
        <v>0</v>
      </c>
      <c r="K204" s="218" t="s">
        <v>21</v>
      </c>
      <c r="L204" s="47"/>
      <c r="M204" s="223" t="s">
        <v>21</v>
      </c>
      <c r="N204" s="224" t="s">
        <v>44</v>
      </c>
      <c r="O204" s="87"/>
      <c r="P204" s="225">
        <f>O204*H204</f>
        <v>0</v>
      </c>
      <c r="Q204" s="225">
        <v>0</v>
      </c>
      <c r="R204" s="225">
        <f>Q204*H204</f>
        <v>0</v>
      </c>
      <c r="S204" s="225">
        <v>0</v>
      </c>
      <c r="T204" s="226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7" t="s">
        <v>157</v>
      </c>
      <c r="AT204" s="227" t="s">
        <v>152</v>
      </c>
      <c r="AU204" s="227" t="s">
        <v>81</v>
      </c>
      <c r="AY204" s="20" t="s">
        <v>149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20" t="s">
        <v>77</v>
      </c>
      <c r="BK204" s="228">
        <f>ROUND(I204*H204,2)</f>
        <v>0</v>
      </c>
      <c r="BL204" s="20" t="s">
        <v>157</v>
      </c>
      <c r="BM204" s="227" t="s">
        <v>1828</v>
      </c>
    </row>
    <row r="205" s="2" customFormat="1" ht="16.5" customHeight="1">
      <c r="A205" s="41"/>
      <c r="B205" s="42"/>
      <c r="C205" s="278" t="s">
        <v>1199</v>
      </c>
      <c r="D205" s="278" t="s">
        <v>229</v>
      </c>
      <c r="E205" s="279" t="s">
        <v>3042</v>
      </c>
      <c r="F205" s="280" t="s">
        <v>2969</v>
      </c>
      <c r="G205" s="281" t="s">
        <v>699</v>
      </c>
      <c r="H205" s="282">
        <v>2</v>
      </c>
      <c r="I205" s="283"/>
      <c r="J205" s="284">
        <f>ROUND(I205*H205,2)</f>
        <v>0</v>
      </c>
      <c r="K205" s="280" t="s">
        <v>21</v>
      </c>
      <c r="L205" s="285"/>
      <c r="M205" s="286" t="s">
        <v>21</v>
      </c>
      <c r="N205" s="287" t="s">
        <v>44</v>
      </c>
      <c r="O205" s="87"/>
      <c r="P205" s="225">
        <f>O205*H205</f>
        <v>0</v>
      </c>
      <c r="Q205" s="225">
        <v>0</v>
      </c>
      <c r="R205" s="225">
        <f>Q205*H205</f>
        <v>0</v>
      </c>
      <c r="S205" s="225">
        <v>0</v>
      </c>
      <c r="T205" s="226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7" t="s">
        <v>208</v>
      </c>
      <c r="AT205" s="227" t="s">
        <v>229</v>
      </c>
      <c r="AU205" s="227" t="s">
        <v>81</v>
      </c>
      <c r="AY205" s="20" t="s">
        <v>149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20" t="s">
        <v>77</v>
      </c>
      <c r="BK205" s="228">
        <f>ROUND(I205*H205,2)</f>
        <v>0</v>
      </c>
      <c r="BL205" s="20" t="s">
        <v>157</v>
      </c>
      <c r="BM205" s="227" t="s">
        <v>1838</v>
      </c>
    </row>
    <row r="206" s="2" customFormat="1" ht="16.5" customHeight="1">
      <c r="A206" s="41"/>
      <c r="B206" s="42"/>
      <c r="C206" s="216" t="s">
        <v>1205</v>
      </c>
      <c r="D206" s="216" t="s">
        <v>152</v>
      </c>
      <c r="E206" s="217" t="s">
        <v>3043</v>
      </c>
      <c r="F206" s="218" t="s">
        <v>2971</v>
      </c>
      <c r="G206" s="219" t="s">
        <v>699</v>
      </c>
      <c r="H206" s="220">
        <v>2</v>
      </c>
      <c r="I206" s="221"/>
      <c r="J206" s="222">
        <f>ROUND(I206*H206,2)</f>
        <v>0</v>
      </c>
      <c r="K206" s="218" t="s">
        <v>21</v>
      </c>
      <c r="L206" s="47"/>
      <c r="M206" s="223" t="s">
        <v>21</v>
      </c>
      <c r="N206" s="224" t="s">
        <v>44</v>
      </c>
      <c r="O206" s="87"/>
      <c r="P206" s="225">
        <f>O206*H206</f>
        <v>0</v>
      </c>
      <c r="Q206" s="225">
        <v>0</v>
      </c>
      <c r="R206" s="225">
        <f>Q206*H206</f>
        <v>0</v>
      </c>
      <c r="S206" s="225">
        <v>0</v>
      </c>
      <c r="T206" s="226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7" t="s">
        <v>157</v>
      </c>
      <c r="AT206" s="227" t="s">
        <v>152</v>
      </c>
      <c r="AU206" s="227" t="s">
        <v>81</v>
      </c>
      <c r="AY206" s="20" t="s">
        <v>149</v>
      </c>
      <c r="BE206" s="228">
        <f>IF(N206="základní",J206,0)</f>
        <v>0</v>
      </c>
      <c r="BF206" s="228">
        <f>IF(N206="snížená",J206,0)</f>
        <v>0</v>
      </c>
      <c r="BG206" s="228">
        <f>IF(N206="zákl. přenesená",J206,0)</f>
        <v>0</v>
      </c>
      <c r="BH206" s="228">
        <f>IF(N206="sníž. přenesená",J206,0)</f>
        <v>0</v>
      </c>
      <c r="BI206" s="228">
        <f>IF(N206="nulová",J206,0)</f>
        <v>0</v>
      </c>
      <c r="BJ206" s="20" t="s">
        <v>77</v>
      </c>
      <c r="BK206" s="228">
        <f>ROUND(I206*H206,2)</f>
        <v>0</v>
      </c>
      <c r="BL206" s="20" t="s">
        <v>157</v>
      </c>
      <c r="BM206" s="227" t="s">
        <v>1848</v>
      </c>
    </row>
    <row r="207" s="2" customFormat="1" ht="24.15" customHeight="1">
      <c r="A207" s="41"/>
      <c r="B207" s="42"/>
      <c r="C207" s="278" t="s">
        <v>1208</v>
      </c>
      <c r="D207" s="278" t="s">
        <v>229</v>
      </c>
      <c r="E207" s="279" t="s">
        <v>3044</v>
      </c>
      <c r="F207" s="280" t="s">
        <v>2973</v>
      </c>
      <c r="G207" s="281" t="s">
        <v>699</v>
      </c>
      <c r="H207" s="282">
        <v>2</v>
      </c>
      <c r="I207" s="283"/>
      <c r="J207" s="284">
        <f>ROUND(I207*H207,2)</f>
        <v>0</v>
      </c>
      <c r="K207" s="280" t="s">
        <v>21</v>
      </c>
      <c r="L207" s="285"/>
      <c r="M207" s="286" t="s">
        <v>21</v>
      </c>
      <c r="N207" s="287" t="s">
        <v>44</v>
      </c>
      <c r="O207" s="87"/>
      <c r="P207" s="225">
        <f>O207*H207</f>
        <v>0</v>
      </c>
      <c r="Q207" s="225">
        <v>0</v>
      </c>
      <c r="R207" s="225">
        <f>Q207*H207</f>
        <v>0</v>
      </c>
      <c r="S207" s="225">
        <v>0</v>
      </c>
      <c r="T207" s="226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7" t="s">
        <v>208</v>
      </c>
      <c r="AT207" s="227" t="s">
        <v>229</v>
      </c>
      <c r="AU207" s="227" t="s">
        <v>81</v>
      </c>
      <c r="AY207" s="20" t="s">
        <v>149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20" t="s">
        <v>77</v>
      </c>
      <c r="BK207" s="228">
        <f>ROUND(I207*H207,2)</f>
        <v>0</v>
      </c>
      <c r="BL207" s="20" t="s">
        <v>157</v>
      </c>
      <c r="BM207" s="227" t="s">
        <v>1858</v>
      </c>
    </row>
    <row r="208" s="2" customFormat="1" ht="24.15" customHeight="1">
      <c r="A208" s="41"/>
      <c r="B208" s="42"/>
      <c r="C208" s="278" t="s">
        <v>1214</v>
      </c>
      <c r="D208" s="278" t="s">
        <v>229</v>
      </c>
      <c r="E208" s="279" t="s">
        <v>3045</v>
      </c>
      <c r="F208" s="280" t="s">
        <v>2912</v>
      </c>
      <c r="G208" s="281" t="s">
        <v>421</v>
      </c>
      <c r="H208" s="282">
        <v>1</v>
      </c>
      <c r="I208" s="283"/>
      <c r="J208" s="284">
        <f>ROUND(I208*H208,2)</f>
        <v>0</v>
      </c>
      <c r="K208" s="280" t="s">
        <v>21</v>
      </c>
      <c r="L208" s="285"/>
      <c r="M208" s="286" t="s">
        <v>21</v>
      </c>
      <c r="N208" s="287" t="s">
        <v>44</v>
      </c>
      <c r="O208" s="87"/>
      <c r="P208" s="225">
        <f>O208*H208</f>
        <v>0</v>
      </c>
      <c r="Q208" s="225">
        <v>0</v>
      </c>
      <c r="R208" s="225">
        <f>Q208*H208</f>
        <v>0</v>
      </c>
      <c r="S208" s="225">
        <v>0</v>
      </c>
      <c r="T208" s="226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7" t="s">
        <v>208</v>
      </c>
      <c r="AT208" s="227" t="s">
        <v>229</v>
      </c>
      <c r="AU208" s="227" t="s">
        <v>81</v>
      </c>
      <c r="AY208" s="20" t="s">
        <v>149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20" t="s">
        <v>77</v>
      </c>
      <c r="BK208" s="228">
        <f>ROUND(I208*H208,2)</f>
        <v>0</v>
      </c>
      <c r="BL208" s="20" t="s">
        <v>157</v>
      </c>
      <c r="BM208" s="227" t="s">
        <v>1872</v>
      </c>
    </row>
    <row r="209" s="2" customFormat="1" ht="21.75" customHeight="1">
      <c r="A209" s="41"/>
      <c r="B209" s="42"/>
      <c r="C209" s="216" t="s">
        <v>1225</v>
      </c>
      <c r="D209" s="216" t="s">
        <v>152</v>
      </c>
      <c r="E209" s="217" t="s">
        <v>3046</v>
      </c>
      <c r="F209" s="218" t="s">
        <v>2918</v>
      </c>
      <c r="G209" s="219" t="s">
        <v>699</v>
      </c>
      <c r="H209" s="220">
        <v>3</v>
      </c>
      <c r="I209" s="221"/>
      <c r="J209" s="222">
        <f>ROUND(I209*H209,2)</f>
        <v>0</v>
      </c>
      <c r="K209" s="218" t="s">
        <v>21</v>
      </c>
      <c r="L209" s="47"/>
      <c r="M209" s="223" t="s">
        <v>21</v>
      </c>
      <c r="N209" s="224" t="s">
        <v>44</v>
      </c>
      <c r="O209" s="87"/>
      <c r="P209" s="225">
        <f>O209*H209</f>
        <v>0</v>
      </c>
      <c r="Q209" s="225">
        <v>0</v>
      </c>
      <c r="R209" s="225">
        <f>Q209*H209</f>
        <v>0</v>
      </c>
      <c r="S209" s="225">
        <v>0</v>
      </c>
      <c r="T209" s="226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7" t="s">
        <v>157</v>
      </c>
      <c r="AT209" s="227" t="s">
        <v>152</v>
      </c>
      <c r="AU209" s="227" t="s">
        <v>81</v>
      </c>
      <c r="AY209" s="20" t="s">
        <v>149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0" t="s">
        <v>77</v>
      </c>
      <c r="BK209" s="228">
        <f>ROUND(I209*H209,2)</f>
        <v>0</v>
      </c>
      <c r="BL209" s="20" t="s">
        <v>157</v>
      </c>
      <c r="BM209" s="227" t="s">
        <v>1888</v>
      </c>
    </row>
    <row r="210" s="2" customFormat="1" ht="16.5" customHeight="1">
      <c r="A210" s="41"/>
      <c r="B210" s="42"/>
      <c r="C210" s="278" t="s">
        <v>1257</v>
      </c>
      <c r="D210" s="278" t="s">
        <v>229</v>
      </c>
      <c r="E210" s="279" t="s">
        <v>3047</v>
      </c>
      <c r="F210" s="280" t="s">
        <v>2920</v>
      </c>
      <c r="G210" s="281" t="s">
        <v>699</v>
      </c>
      <c r="H210" s="282">
        <v>3</v>
      </c>
      <c r="I210" s="283"/>
      <c r="J210" s="284">
        <f>ROUND(I210*H210,2)</f>
        <v>0</v>
      </c>
      <c r="K210" s="280" t="s">
        <v>21</v>
      </c>
      <c r="L210" s="285"/>
      <c r="M210" s="286" t="s">
        <v>21</v>
      </c>
      <c r="N210" s="287" t="s">
        <v>44</v>
      </c>
      <c r="O210" s="87"/>
      <c r="P210" s="225">
        <f>O210*H210</f>
        <v>0</v>
      </c>
      <c r="Q210" s="225">
        <v>0</v>
      </c>
      <c r="R210" s="225">
        <f>Q210*H210</f>
        <v>0</v>
      </c>
      <c r="S210" s="225">
        <v>0</v>
      </c>
      <c r="T210" s="226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7" t="s">
        <v>208</v>
      </c>
      <c r="AT210" s="227" t="s">
        <v>229</v>
      </c>
      <c r="AU210" s="227" t="s">
        <v>81</v>
      </c>
      <c r="AY210" s="20" t="s">
        <v>149</v>
      </c>
      <c r="BE210" s="228">
        <f>IF(N210="základní",J210,0)</f>
        <v>0</v>
      </c>
      <c r="BF210" s="228">
        <f>IF(N210="snížená",J210,0)</f>
        <v>0</v>
      </c>
      <c r="BG210" s="228">
        <f>IF(N210="zákl. přenesená",J210,0)</f>
        <v>0</v>
      </c>
      <c r="BH210" s="228">
        <f>IF(N210="sníž. přenesená",J210,0)</f>
        <v>0</v>
      </c>
      <c r="BI210" s="228">
        <f>IF(N210="nulová",J210,0)</f>
        <v>0</v>
      </c>
      <c r="BJ210" s="20" t="s">
        <v>77</v>
      </c>
      <c r="BK210" s="228">
        <f>ROUND(I210*H210,2)</f>
        <v>0</v>
      </c>
      <c r="BL210" s="20" t="s">
        <v>157</v>
      </c>
      <c r="BM210" s="227" t="s">
        <v>1899</v>
      </c>
    </row>
    <row r="211" s="12" customFormat="1" ht="22.8" customHeight="1">
      <c r="A211" s="12"/>
      <c r="B211" s="200"/>
      <c r="C211" s="201"/>
      <c r="D211" s="202" t="s">
        <v>72</v>
      </c>
      <c r="E211" s="214" t="s">
        <v>3048</v>
      </c>
      <c r="F211" s="214" t="s">
        <v>3049</v>
      </c>
      <c r="G211" s="201"/>
      <c r="H211" s="201"/>
      <c r="I211" s="204"/>
      <c r="J211" s="215">
        <f>BK211</f>
        <v>0</v>
      </c>
      <c r="K211" s="201"/>
      <c r="L211" s="206"/>
      <c r="M211" s="207"/>
      <c r="N211" s="208"/>
      <c r="O211" s="208"/>
      <c r="P211" s="209">
        <f>SUM(P212:P245)</f>
        <v>0</v>
      </c>
      <c r="Q211" s="208"/>
      <c r="R211" s="209">
        <f>SUM(R212:R245)</f>
        <v>0</v>
      </c>
      <c r="S211" s="208"/>
      <c r="T211" s="210">
        <f>SUM(T212:T245)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11" t="s">
        <v>77</v>
      </c>
      <c r="AT211" s="212" t="s">
        <v>72</v>
      </c>
      <c r="AU211" s="212" t="s">
        <v>77</v>
      </c>
      <c r="AY211" s="211" t="s">
        <v>149</v>
      </c>
      <c r="BK211" s="213">
        <f>SUM(BK212:BK245)</f>
        <v>0</v>
      </c>
    </row>
    <row r="212" s="2" customFormat="1" ht="24.15" customHeight="1">
      <c r="A212" s="41"/>
      <c r="B212" s="42"/>
      <c r="C212" s="216" t="s">
        <v>1267</v>
      </c>
      <c r="D212" s="216" t="s">
        <v>152</v>
      </c>
      <c r="E212" s="217" t="s">
        <v>3050</v>
      </c>
      <c r="F212" s="218" t="s">
        <v>2924</v>
      </c>
      <c r="G212" s="219" t="s">
        <v>699</v>
      </c>
      <c r="H212" s="220">
        <v>1</v>
      </c>
      <c r="I212" s="221"/>
      <c r="J212" s="222">
        <f>ROUND(I212*H212,2)</f>
        <v>0</v>
      </c>
      <c r="K212" s="218" t="s">
        <v>21</v>
      </c>
      <c r="L212" s="47"/>
      <c r="M212" s="223" t="s">
        <v>21</v>
      </c>
      <c r="N212" s="224" t="s">
        <v>44</v>
      </c>
      <c r="O212" s="87"/>
      <c r="P212" s="225">
        <f>O212*H212</f>
        <v>0</v>
      </c>
      <c r="Q212" s="225">
        <v>0</v>
      </c>
      <c r="R212" s="225">
        <f>Q212*H212</f>
        <v>0</v>
      </c>
      <c r="S212" s="225">
        <v>0</v>
      </c>
      <c r="T212" s="226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7" t="s">
        <v>157</v>
      </c>
      <c r="AT212" s="227" t="s">
        <v>152</v>
      </c>
      <c r="AU212" s="227" t="s">
        <v>81</v>
      </c>
      <c r="AY212" s="20" t="s">
        <v>149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20" t="s">
        <v>77</v>
      </c>
      <c r="BK212" s="228">
        <f>ROUND(I212*H212,2)</f>
        <v>0</v>
      </c>
      <c r="BL212" s="20" t="s">
        <v>157</v>
      </c>
      <c r="BM212" s="227" t="s">
        <v>1912</v>
      </c>
    </row>
    <row r="213" s="2" customFormat="1" ht="16.5" customHeight="1">
      <c r="A213" s="41"/>
      <c r="B213" s="42"/>
      <c r="C213" s="278" t="s">
        <v>1275</v>
      </c>
      <c r="D213" s="278" t="s">
        <v>229</v>
      </c>
      <c r="E213" s="279" t="s">
        <v>3051</v>
      </c>
      <c r="F213" s="280" t="s">
        <v>3020</v>
      </c>
      <c r="G213" s="281" t="s">
        <v>699</v>
      </c>
      <c r="H213" s="282">
        <v>1</v>
      </c>
      <c r="I213" s="283"/>
      <c r="J213" s="284">
        <f>ROUND(I213*H213,2)</f>
        <v>0</v>
      </c>
      <c r="K213" s="280" t="s">
        <v>21</v>
      </c>
      <c r="L213" s="285"/>
      <c r="M213" s="286" t="s">
        <v>21</v>
      </c>
      <c r="N213" s="287" t="s">
        <v>44</v>
      </c>
      <c r="O213" s="87"/>
      <c r="P213" s="225">
        <f>O213*H213</f>
        <v>0</v>
      </c>
      <c r="Q213" s="225">
        <v>0</v>
      </c>
      <c r="R213" s="225">
        <f>Q213*H213</f>
        <v>0</v>
      </c>
      <c r="S213" s="225">
        <v>0</v>
      </c>
      <c r="T213" s="226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7" t="s">
        <v>208</v>
      </c>
      <c r="AT213" s="227" t="s">
        <v>229</v>
      </c>
      <c r="AU213" s="227" t="s">
        <v>81</v>
      </c>
      <c r="AY213" s="20" t="s">
        <v>149</v>
      </c>
      <c r="BE213" s="228">
        <f>IF(N213="základní",J213,0)</f>
        <v>0</v>
      </c>
      <c r="BF213" s="228">
        <f>IF(N213="snížená",J213,0)</f>
        <v>0</v>
      </c>
      <c r="BG213" s="228">
        <f>IF(N213="zákl. přenesená",J213,0)</f>
        <v>0</v>
      </c>
      <c r="BH213" s="228">
        <f>IF(N213="sníž. přenesená",J213,0)</f>
        <v>0</v>
      </c>
      <c r="BI213" s="228">
        <f>IF(N213="nulová",J213,0)</f>
        <v>0</v>
      </c>
      <c r="BJ213" s="20" t="s">
        <v>77</v>
      </c>
      <c r="BK213" s="228">
        <f>ROUND(I213*H213,2)</f>
        <v>0</v>
      </c>
      <c r="BL213" s="20" t="s">
        <v>157</v>
      </c>
      <c r="BM213" s="227" t="s">
        <v>1922</v>
      </c>
    </row>
    <row r="214" s="2" customFormat="1" ht="24.15" customHeight="1">
      <c r="A214" s="41"/>
      <c r="B214" s="42"/>
      <c r="C214" s="216" t="s">
        <v>1282</v>
      </c>
      <c r="D214" s="216" t="s">
        <v>152</v>
      </c>
      <c r="E214" s="217" t="s">
        <v>3052</v>
      </c>
      <c r="F214" s="218" t="s">
        <v>3053</v>
      </c>
      <c r="G214" s="219" t="s">
        <v>699</v>
      </c>
      <c r="H214" s="220">
        <v>1</v>
      </c>
      <c r="I214" s="221"/>
      <c r="J214" s="222">
        <f>ROUND(I214*H214,2)</f>
        <v>0</v>
      </c>
      <c r="K214" s="218" t="s">
        <v>21</v>
      </c>
      <c r="L214" s="47"/>
      <c r="M214" s="223" t="s">
        <v>21</v>
      </c>
      <c r="N214" s="224" t="s">
        <v>44</v>
      </c>
      <c r="O214" s="87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7" t="s">
        <v>157</v>
      </c>
      <c r="AT214" s="227" t="s">
        <v>152</v>
      </c>
      <c r="AU214" s="227" t="s">
        <v>81</v>
      </c>
      <c r="AY214" s="20" t="s">
        <v>149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20" t="s">
        <v>77</v>
      </c>
      <c r="BK214" s="228">
        <f>ROUND(I214*H214,2)</f>
        <v>0</v>
      </c>
      <c r="BL214" s="20" t="s">
        <v>157</v>
      </c>
      <c r="BM214" s="227" t="s">
        <v>1933</v>
      </c>
    </row>
    <row r="215" s="2" customFormat="1" ht="16.5" customHeight="1">
      <c r="A215" s="41"/>
      <c r="B215" s="42"/>
      <c r="C215" s="278" t="s">
        <v>1289</v>
      </c>
      <c r="D215" s="278" t="s">
        <v>229</v>
      </c>
      <c r="E215" s="279" t="s">
        <v>3054</v>
      </c>
      <c r="F215" s="280" t="s">
        <v>3055</v>
      </c>
      <c r="G215" s="281" t="s">
        <v>699</v>
      </c>
      <c r="H215" s="282">
        <v>1</v>
      </c>
      <c r="I215" s="283"/>
      <c r="J215" s="284">
        <f>ROUND(I215*H215,2)</f>
        <v>0</v>
      </c>
      <c r="K215" s="280" t="s">
        <v>21</v>
      </c>
      <c r="L215" s="285"/>
      <c r="M215" s="286" t="s">
        <v>21</v>
      </c>
      <c r="N215" s="287" t="s">
        <v>44</v>
      </c>
      <c r="O215" s="87"/>
      <c r="P215" s="225">
        <f>O215*H215</f>
        <v>0</v>
      </c>
      <c r="Q215" s="225">
        <v>0</v>
      </c>
      <c r="R215" s="225">
        <f>Q215*H215</f>
        <v>0</v>
      </c>
      <c r="S215" s="225">
        <v>0</v>
      </c>
      <c r="T215" s="226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7" t="s">
        <v>208</v>
      </c>
      <c r="AT215" s="227" t="s">
        <v>229</v>
      </c>
      <c r="AU215" s="227" t="s">
        <v>81</v>
      </c>
      <c r="AY215" s="20" t="s">
        <v>149</v>
      </c>
      <c r="BE215" s="228">
        <f>IF(N215="základní",J215,0)</f>
        <v>0</v>
      </c>
      <c r="BF215" s="228">
        <f>IF(N215="snížená",J215,0)</f>
        <v>0</v>
      </c>
      <c r="BG215" s="228">
        <f>IF(N215="zákl. přenesená",J215,0)</f>
        <v>0</v>
      </c>
      <c r="BH215" s="228">
        <f>IF(N215="sníž. přenesená",J215,0)</f>
        <v>0</v>
      </c>
      <c r="BI215" s="228">
        <f>IF(N215="nulová",J215,0)</f>
        <v>0</v>
      </c>
      <c r="BJ215" s="20" t="s">
        <v>77</v>
      </c>
      <c r="BK215" s="228">
        <f>ROUND(I215*H215,2)</f>
        <v>0</v>
      </c>
      <c r="BL215" s="20" t="s">
        <v>157</v>
      </c>
      <c r="BM215" s="227" t="s">
        <v>1952</v>
      </c>
    </row>
    <row r="216" s="2" customFormat="1" ht="24.15" customHeight="1">
      <c r="A216" s="41"/>
      <c r="B216" s="42"/>
      <c r="C216" s="216" t="s">
        <v>1294</v>
      </c>
      <c r="D216" s="216" t="s">
        <v>152</v>
      </c>
      <c r="E216" s="217" t="s">
        <v>3056</v>
      </c>
      <c r="F216" s="218" t="s">
        <v>3057</v>
      </c>
      <c r="G216" s="219" t="s">
        <v>699</v>
      </c>
      <c r="H216" s="220">
        <v>1</v>
      </c>
      <c r="I216" s="221"/>
      <c r="J216" s="222">
        <f>ROUND(I216*H216,2)</f>
        <v>0</v>
      </c>
      <c r="K216" s="218" t="s">
        <v>21</v>
      </c>
      <c r="L216" s="47"/>
      <c r="M216" s="223" t="s">
        <v>21</v>
      </c>
      <c r="N216" s="224" t="s">
        <v>44</v>
      </c>
      <c r="O216" s="87"/>
      <c r="P216" s="225">
        <f>O216*H216</f>
        <v>0</v>
      </c>
      <c r="Q216" s="225">
        <v>0</v>
      </c>
      <c r="R216" s="225">
        <f>Q216*H216</f>
        <v>0</v>
      </c>
      <c r="S216" s="225">
        <v>0</v>
      </c>
      <c r="T216" s="226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7" t="s">
        <v>157</v>
      </c>
      <c r="AT216" s="227" t="s">
        <v>152</v>
      </c>
      <c r="AU216" s="227" t="s">
        <v>81</v>
      </c>
      <c r="AY216" s="20" t="s">
        <v>149</v>
      </c>
      <c r="BE216" s="228">
        <f>IF(N216="základní",J216,0)</f>
        <v>0</v>
      </c>
      <c r="BF216" s="228">
        <f>IF(N216="snížená",J216,0)</f>
        <v>0</v>
      </c>
      <c r="BG216" s="228">
        <f>IF(N216="zákl. přenesená",J216,0)</f>
        <v>0</v>
      </c>
      <c r="BH216" s="228">
        <f>IF(N216="sníž. přenesená",J216,0)</f>
        <v>0</v>
      </c>
      <c r="BI216" s="228">
        <f>IF(N216="nulová",J216,0)</f>
        <v>0</v>
      </c>
      <c r="BJ216" s="20" t="s">
        <v>77</v>
      </c>
      <c r="BK216" s="228">
        <f>ROUND(I216*H216,2)</f>
        <v>0</v>
      </c>
      <c r="BL216" s="20" t="s">
        <v>157</v>
      </c>
      <c r="BM216" s="227" t="s">
        <v>1966</v>
      </c>
    </row>
    <row r="217" s="2" customFormat="1" ht="37.8" customHeight="1">
      <c r="A217" s="41"/>
      <c r="B217" s="42"/>
      <c r="C217" s="278" t="s">
        <v>1302</v>
      </c>
      <c r="D217" s="278" t="s">
        <v>229</v>
      </c>
      <c r="E217" s="279" t="s">
        <v>3058</v>
      </c>
      <c r="F217" s="280" t="s">
        <v>3059</v>
      </c>
      <c r="G217" s="281" t="s">
        <v>699</v>
      </c>
      <c r="H217" s="282">
        <v>1</v>
      </c>
      <c r="I217" s="283"/>
      <c r="J217" s="284">
        <f>ROUND(I217*H217,2)</f>
        <v>0</v>
      </c>
      <c r="K217" s="280" t="s">
        <v>21</v>
      </c>
      <c r="L217" s="285"/>
      <c r="M217" s="286" t="s">
        <v>21</v>
      </c>
      <c r="N217" s="287" t="s">
        <v>44</v>
      </c>
      <c r="O217" s="87"/>
      <c r="P217" s="225">
        <f>O217*H217</f>
        <v>0</v>
      </c>
      <c r="Q217" s="225">
        <v>0</v>
      </c>
      <c r="R217" s="225">
        <f>Q217*H217</f>
        <v>0</v>
      </c>
      <c r="S217" s="225">
        <v>0</v>
      </c>
      <c r="T217" s="226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7" t="s">
        <v>208</v>
      </c>
      <c r="AT217" s="227" t="s">
        <v>229</v>
      </c>
      <c r="AU217" s="227" t="s">
        <v>81</v>
      </c>
      <c r="AY217" s="20" t="s">
        <v>149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20" t="s">
        <v>77</v>
      </c>
      <c r="BK217" s="228">
        <f>ROUND(I217*H217,2)</f>
        <v>0</v>
      </c>
      <c r="BL217" s="20" t="s">
        <v>157</v>
      </c>
      <c r="BM217" s="227" t="s">
        <v>1977</v>
      </c>
    </row>
    <row r="218" s="2" customFormat="1" ht="24.15" customHeight="1">
      <c r="A218" s="41"/>
      <c r="B218" s="42"/>
      <c r="C218" s="278" t="s">
        <v>1307</v>
      </c>
      <c r="D218" s="278" t="s">
        <v>229</v>
      </c>
      <c r="E218" s="279" t="s">
        <v>3060</v>
      </c>
      <c r="F218" s="280" t="s">
        <v>2912</v>
      </c>
      <c r="G218" s="281" t="s">
        <v>421</v>
      </c>
      <c r="H218" s="282">
        <v>1</v>
      </c>
      <c r="I218" s="283"/>
      <c r="J218" s="284">
        <f>ROUND(I218*H218,2)</f>
        <v>0</v>
      </c>
      <c r="K218" s="280" t="s">
        <v>21</v>
      </c>
      <c r="L218" s="285"/>
      <c r="M218" s="286" t="s">
        <v>21</v>
      </c>
      <c r="N218" s="287" t="s">
        <v>44</v>
      </c>
      <c r="O218" s="87"/>
      <c r="P218" s="225">
        <f>O218*H218</f>
        <v>0</v>
      </c>
      <c r="Q218" s="225">
        <v>0</v>
      </c>
      <c r="R218" s="225">
        <f>Q218*H218</f>
        <v>0</v>
      </c>
      <c r="S218" s="225">
        <v>0</v>
      </c>
      <c r="T218" s="226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7" t="s">
        <v>208</v>
      </c>
      <c r="AT218" s="227" t="s">
        <v>229</v>
      </c>
      <c r="AU218" s="227" t="s">
        <v>81</v>
      </c>
      <c r="AY218" s="20" t="s">
        <v>149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20" t="s">
        <v>77</v>
      </c>
      <c r="BK218" s="228">
        <f>ROUND(I218*H218,2)</f>
        <v>0</v>
      </c>
      <c r="BL218" s="20" t="s">
        <v>157</v>
      </c>
      <c r="BM218" s="227" t="s">
        <v>1993</v>
      </c>
    </row>
    <row r="219" s="2" customFormat="1" ht="21.75" customHeight="1">
      <c r="A219" s="41"/>
      <c r="B219" s="42"/>
      <c r="C219" s="216" t="s">
        <v>1314</v>
      </c>
      <c r="D219" s="216" t="s">
        <v>152</v>
      </c>
      <c r="E219" s="217" t="s">
        <v>3061</v>
      </c>
      <c r="F219" s="218" t="s">
        <v>2928</v>
      </c>
      <c r="G219" s="219" t="s">
        <v>699</v>
      </c>
      <c r="H219" s="220">
        <v>1</v>
      </c>
      <c r="I219" s="221"/>
      <c r="J219" s="222">
        <f>ROUND(I219*H219,2)</f>
        <v>0</v>
      </c>
      <c r="K219" s="218" t="s">
        <v>21</v>
      </c>
      <c r="L219" s="47"/>
      <c r="M219" s="223" t="s">
        <v>21</v>
      </c>
      <c r="N219" s="224" t="s">
        <v>44</v>
      </c>
      <c r="O219" s="87"/>
      <c r="P219" s="225">
        <f>O219*H219</f>
        <v>0</v>
      </c>
      <c r="Q219" s="225">
        <v>0</v>
      </c>
      <c r="R219" s="225">
        <f>Q219*H219</f>
        <v>0</v>
      </c>
      <c r="S219" s="225">
        <v>0</v>
      </c>
      <c r="T219" s="226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7" t="s">
        <v>157</v>
      </c>
      <c r="AT219" s="227" t="s">
        <v>152</v>
      </c>
      <c r="AU219" s="227" t="s">
        <v>81</v>
      </c>
      <c r="AY219" s="20" t="s">
        <v>149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20" t="s">
        <v>77</v>
      </c>
      <c r="BK219" s="228">
        <f>ROUND(I219*H219,2)</f>
        <v>0</v>
      </c>
      <c r="BL219" s="20" t="s">
        <v>157</v>
      </c>
      <c r="BM219" s="227" t="s">
        <v>2051</v>
      </c>
    </row>
    <row r="220" s="2" customFormat="1" ht="16.5" customHeight="1">
      <c r="A220" s="41"/>
      <c r="B220" s="42"/>
      <c r="C220" s="278" t="s">
        <v>1322</v>
      </c>
      <c r="D220" s="278" t="s">
        <v>229</v>
      </c>
      <c r="E220" s="279" t="s">
        <v>3062</v>
      </c>
      <c r="F220" s="280" t="s">
        <v>2930</v>
      </c>
      <c r="G220" s="281" t="s">
        <v>699</v>
      </c>
      <c r="H220" s="282">
        <v>1</v>
      </c>
      <c r="I220" s="283"/>
      <c r="J220" s="284">
        <f>ROUND(I220*H220,2)</f>
        <v>0</v>
      </c>
      <c r="K220" s="280" t="s">
        <v>21</v>
      </c>
      <c r="L220" s="285"/>
      <c r="M220" s="286" t="s">
        <v>21</v>
      </c>
      <c r="N220" s="287" t="s">
        <v>44</v>
      </c>
      <c r="O220" s="87"/>
      <c r="P220" s="225">
        <f>O220*H220</f>
        <v>0</v>
      </c>
      <c r="Q220" s="225">
        <v>0</v>
      </c>
      <c r="R220" s="225">
        <f>Q220*H220</f>
        <v>0</v>
      </c>
      <c r="S220" s="225">
        <v>0</v>
      </c>
      <c r="T220" s="226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7" t="s">
        <v>208</v>
      </c>
      <c r="AT220" s="227" t="s">
        <v>229</v>
      </c>
      <c r="AU220" s="227" t="s">
        <v>81</v>
      </c>
      <c r="AY220" s="20" t="s">
        <v>149</v>
      </c>
      <c r="BE220" s="228">
        <f>IF(N220="základní",J220,0)</f>
        <v>0</v>
      </c>
      <c r="BF220" s="228">
        <f>IF(N220="snížená",J220,0)</f>
        <v>0</v>
      </c>
      <c r="BG220" s="228">
        <f>IF(N220="zákl. přenesená",J220,0)</f>
        <v>0</v>
      </c>
      <c r="BH220" s="228">
        <f>IF(N220="sníž. přenesená",J220,0)</f>
        <v>0</v>
      </c>
      <c r="BI220" s="228">
        <f>IF(N220="nulová",J220,0)</f>
        <v>0</v>
      </c>
      <c r="BJ220" s="20" t="s">
        <v>77</v>
      </c>
      <c r="BK220" s="228">
        <f>ROUND(I220*H220,2)</f>
        <v>0</v>
      </c>
      <c r="BL220" s="20" t="s">
        <v>157</v>
      </c>
      <c r="BM220" s="227" t="s">
        <v>2081</v>
      </c>
    </row>
    <row r="221" s="2" customFormat="1" ht="16.5" customHeight="1">
      <c r="A221" s="41"/>
      <c r="B221" s="42"/>
      <c r="C221" s="278" t="s">
        <v>1329</v>
      </c>
      <c r="D221" s="278" t="s">
        <v>229</v>
      </c>
      <c r="E221" s="279" t="s">
        <v>3063</v>
      </c>
      <c r="F221" s="280" t="s">
        <v>2932</v>
      </c>
      <c r="G221" s="281" t="s">
        <v>699</v>
      </c>
      <c r="H221" s="282">
        <v>3</v>
      </c>
      <c r="I221" s="283"/>
      <c r="J221" s="284">
        <f>ROUND(I221*H221,2)</f>
        <v>0</v>
      </c>
      <c r="K221" s="280" t="s">
        <v>21</v>
      </c>
      <c r="L221" s="285"/>
      <c r="M221" s="286" t="s">
        <v>21</v>
      </c>
      <c r="N221" s="287" t="s">
        <v>44</v>
      </c>
      <c r="O221" s="87"/>
      <c r="P221" s="225">
        <f>O221*H221</f>
        <v>0</v>
      </c>
      <c r="Q221" s="225">
        <v>0</v>
      </c>
      <c r="R221" s="225">
        <f>Q221*H221</f>
        <v>0</v>
      </c>
      <c r="S221" s="225">
        <v>0</v>
      </c>
      <c r="T221" s="226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7" t="s">
        <v>208</v>
      </c>
      <c r="AT221" s="227" t="s">
        <v>229</v>
      </c>
      <c r="AU221" s="227" t="s">
        <v>81</v>
      </c>
      <c r="AY221" s="20" t="s">
        <v>149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20" t="s">
        <v>77</v>
      </c>
      <c r="BK221" s="228">
        <f>ROUND(I221*H221,2)</f>
        <v>0</v>
      </c>
      <c r="BL221" s="20" t="s">
        <v>157</v>
      </c>
      <c r="BM221" s="227" t="s">
        <v>2093</v>
      </c>
    </row>
    <row r="222" s="2" customFormat="1" ht="24.15" customHeight="1">
      <c r="A222" s="41"/>
      <c r="B222" s="42"/>
      <c r="C222" s="216" t="s">
        <v>1333</v>
      </c>
      <c r="D222" s="216" t="s">
        <v>152</v>
      </c>
      <c r="E222" s="217" t="s">
        <v>3064</v>
      </c>
      <c r="F222" s="218" t="s">
        <v>2934</v>
      </c>
      <c r="G222" s="219" t="s">
        <v>699</v>
      </c>
      <c r="H222" s="220">
        <v>22</v>
      </c>
      <c r="I222" s="221"/>
      <c r="J222" s="222">
        <f>ROUND(I222*H222,2)</f>
        <v>0</v>
      </c>
      <c r="K222" s="218" t="s">
        <v>21</v>
      </c>
      <c r="L222" s="47"/>
      <c r="M222" s="223" t="s">
        <v>21</v>
      </c>
      <c r="N222" s="224" t="s">
        <v>44</v>
      </c>
      <c r="O222" s="87"/>
      <c r="P222" s="225">
        <f>O222*H222</f>
        <v>0</v>
      </c>
      <c r="Q222" s="225">
        <v>0</v>
      </c>
      <c r="R222" s="225">
        <f>Q222*H222</f>
        <v>0</v>
      </c>
      <c r="S222" s="225">
        <v>0</v>
      </c>
      <c r="T222" s="226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7" t="s">
        <v>157</v>
      </c>
      <c r="AT222" s="227" t="s">
        <v>152</v>
      </c>
      <c r="AU222" s="227" t="s">
        <v>81</v>
      </c>
      <c r="AY222" s="20" t="s">
        <v>149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20" t="s">
        <v>77</v>
      </c>
      <c r="BK222" s="228">
        <f>ROUND(I222*H222,2)</f>
        <v>0</v>
      </c>
      <c r="BL222" s="20" t="s">
        <v>157</v>
      </c>
      <c r="BM222" s="227" t="s">
        <v>2108</v>
      </c>
    </row>
    <row r="223" s="2" customFormat="1" ht="24.15" customHeight="1">
      <c r="A223" s="41"/>
      <c r="B223" s="42"/>
      <c r="C223" s="278" t="s">
        <v>1345</v>
      </c>
      <c r="D223" s="278" t="s">
        <v>229</v>
      </c>
      <c r="E223" s="279" t="s">
        <v>3065</v>
      </c>
      <c r="F223" s="280" t="s">
        <v>2990</v>
      </c>
      <c r="G223" s="281" t="s">
        <v>699</v>
      </c>
      <c r="H223" s="282">
        <v>2</v>
      </c>
      <c r="I223" s="283"/>
      <c r="J223" s="284">
        <f>ROUND(I223*H223,2)</f>
        <v>0</v>
      </c>
      <c r="K223" s="280" t="s">
        <v>21</v>
      </c>
      <c r="L223" s="285"/>
      <c r="M223" s="286" t="s">
        <v>21</v>
      </c>
      <c r="N223" s="287" t="s">
        <v>44</v>
      </c>
      <c r="O223" s="87"/>
      <c r="P223" s="225">
        <f>O223*H223</f>
        <v>0</v>
      </c>
      <c r="Q223" s="225">
        <v>0</v>
      </c>
      <c r="R223" s="225">
        <f>Q223*H223</f>
        <v>0</v>
      </c>
      <c r="S223" s="225">
        <v>0</v>
      </c>
      <c r="T223" s="226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7" t="s">
        <v>208</v>
      </c>
      <c r="AT223" s="227" t="s">
        <v>229</v>
      </c>
      <c r="AU223" s="227" t="s">
        <v>81</v>
      </c>
      <c r="AY223" s="20" t="s">
        <v>149</v>
      </c>
      <c r="BE223" s="228">
        <f>IF(N223="základní",J223,0)</f>
        <v>0</v>
      </c>
      <c r="BF223" s="228">
        <f>IF(N223="snížená",J223,0)</f>
        <v>0</v>
      </c>
      <c r="BG223" s="228">
        <f>IF(N223="zákl. přenesená",J223,0)</f>
        <v>0</v>
      </c>
      <c r="BH223" s="228">
        <f>IF(N223="sníž. přenesená",J223,0)</f>
        <v>0</v>
      </c>
      <c r="BI223" s="228">
        <f>IF(N223="nulová",J223,0)</f>
        <v>0</v>
      </c>
      <c r="BJ223" s="20" t="s">
        <v>77</v>
      </c>
      <c r="BK223" s="228">
        <f>ROUND(I223*H223,2)</f>
        <v>0</v>
      </c>
      <c r="BL223" s="20" t="s">
        <v>157</v>
      </c>
      <c r="BM223" s="227" t="s">
        <v>2118</v>
      </c>
    </row>
    <row r="224" s="2" customFormat="1" ht="24.15" customHeight="1">
      <c r="A224" s="41"/>
      <c r="B224" s="42"/>
      <c r="C224" s="278" t="s">
        <v>1350</v>
      </c>
      <c r="D224" s="278" t="s">
        <v>229</v>
      </c>
      <c r="E224" s="279" t="s">
        <v>3066</v>
      </c>
      <c r="F224" s="280" t="s">
        <v>2936</v>
      </c>
      <c r="G224" s="281" t="s">
        <v>699</v>
      </c>
      <c r="H224" s="282">
        <v>18</v>
      </c>
      <c r="I224" s="283"/>
      <c r="J224" s="284">
        <f>ROUND(I224*H224,2)</f>
        <v>0</v>
      </c>
      <c r="K224" s="280" t="s">
        <v>21</v>
      </c>
      <c r="L224" s="285"/>
      <c r="M224" s="286" t="s">
        <v>21</v>
      </c>
      <c r="N224" s="287" t="s">
        <v>44</v>
      </c>
      <c r="O224" s="87"/>
      <c r="P224" s="225">
        <f>O224*H224</f>
        <v>0</v>
      </c>
      <c r="Q224" s="225">
        <v>0</v>
      </c>
      <c r="R224" s="225">
        <f>Q224*H224</f>
        <v>0</v>
      </c>
      <c r="S224" s="225">
        <v>0</v>
      </c>
      <c r="T224" s="226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7" t="s">
        <v>208</v>
      </c>
      <c r="AT224" s="227" t="s">
        <v>229</v>
      </c>
      <c r="AU224" s="227" t="s">
        <v>81</v>
      </c>
      <c r="AY224" s="20" t="s">
        <v>149</v>
      </c>
      <c r="BE224" s="228">
        <f>IF(N224="základní",J224,0)</f>
        <v>0</v>
      </c>
      <c r="BF224" s="228">
        <f>IF(N224="snížená",J224,0)</f>
        <v>0</v>
      </c>
      <c r="BG224" s="228">
        <f>IF(N224="zákl. přenesená",J224,0)</f>
        <v>0</v>
      </c>
      <c r="BH224" s="228">
        <f>IF(N224="sníž. přenesená",J224,0)</f>
        <v>0</v>
      </c>
      <c r="BI224" s="228">
        <f>IF(N224="nulová",J224,0)</f>
        <v>0</v>
      </c>
      <c r="BJ224" s="20" t="s">
        <v>77</v>
      </c>
      <c r="BK224" s="228">
        <f>ROUND(I224*H224,2)</f>
        <v>0</v>
      </c>
      <c r="BL224" s="20" t="s">
        <v>157</v>
      </c>
      <c r="BM224" s="227" t="s">
        <v>2128</v>
      </c>
    </row>
    <row r="225" s="2" customFormat="1" ht="24.15" customHeight="1">
      <c r="A225" s="41"/>
      <c r="B225" s="42"/>
      <c r="C225" s="278" t="s">
        <v>1359</v>
      </c>
      <c r="D225" s="278" t="s">
        <v>229</v>
      </c>
      <c r="E225" s="279" t="s">
        <v>3067</v>
      </c>
      <c r="F225" s="280" t="s">
        <v>2988</v>
      </c>
      <c r="G225" s="281" t="s">
        <v>699</v>
      </c>
      <c r="H225" s="282">
        <v>1</v>
      </c>
      <c r="I225" s="283"/>
      <c r="J225" s="284">
        <f>ROUND(I225*H225,2)</f>
        <v>0</v>
      </c>
      <c r="K225" s="280" t="s">
        <v>21</v>
      </c>
      <c r="L225" s="285"/>
      <c r="M225" s="286" t="s">
        <v>21</v>
      </c>
      <c r="N225" s="287" t="s">
        <v>44</v>
      </c>
      <c r="O225" s="87"/>
      <c r="P225" s="225">
        <f>O225*H225</f>
        <v>0</v>
      </c>
      <c r="Q225" s="225">
        <v>0</v>
      </c>
      <c r="R225" s="225">
        <f>Q225*H225</f>
        <v>0</v>
      </c>
      <c r="S225" s="225">
        <v>0</v>
      </c>
      <c r="T225" s="226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7" t="s">
        <v>208</v>
      </c>
      <c r="AT225" s="227" t="s">
        <v>229</v>
      </c>
      <c r="AU225" s="227" t="s">
        <v>81</v>
      </c>
      <c r="AY225" s="20" t="s">
        <v>149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20" t="s">
        <v>77</v>
      </c>
      <c r="BK225" s="228">
        <f>ROUND(I225*H225,2)</f>
        <v>0</v>
      </c>
      <c r="BL225" s="20" t="s">
        <v>157</v>
      </c>
      <c r="BM225" s="227" t="s">
        <v>2145</v>
      </c>
    </row>
    <row r="226" s="2" customFormat="1" ht="24.15" customHeight="1">
      <c r="A226" s="41"/>
      <c r="B226" s="42"/>
      <c r="C226" s="278" t="s">
        <v>1366</v>
      </c>
      <c r="D226" s="278" t="s">
        <v>229</v>
      </c>
      <c r="E226" s="279" t="s">
        <v>3068</v>
      </c>
      <c r="F226" s="280" t="s">
        <v>2938</v>
      </c>
      <c r="G226" s="281" t="s">
        <v>699</v>
      </c>
      <c r="H226" s="282">
        <v>1</v>
      </c>
      <c r="I226" s="283"/>
      <c r="J226" s="284">
        <f>ROUND(I226*H226,2)</f>
        <v>0</v>
      </c>
      <c r="K226" s="280" t="s">
        <v>21</v>
      </c>
      <c r="L226" s="285"/>
      <c r="M226" s="286" t="s">
        <v>21</v>
      </c>
      <c r="N226" s="287" t="s">
        <v>44</v>
      </c>
      <c r="O226" s="87"/>
      <c r="P226" s="225">
        <f>O226*H226</f>
        <v>0</v>
      </c>
      <c r="Q226" s="225">
        <v>0</v>
      </c>
      <c r="R226" s="225">
        <f>Q226*H226</f>
        <v>0</v>
      </c>
      <c r="S226" s="225">
        <v>0</v>
      </c>
      <c r="T226" s="226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7" t="s">
        <v>208</v>
      </c>
      <c r="AT226" s="227" t="s">
        <v>229</v>
      </c>
      <c r="AU226" s="227" t="s">
        <v>81</v>
      </c>
      <c r="AY226" s="20" t="s">
        <v>149</v>
      </c>
      <c r="BE226" s="228">
        <f>IF(N226="základní",J226,0)</f>
        <v>0</v>
      </c>
      <c r="BF226" s="228">
        <f>IF(N226="snížená",J226,0)</f>
        <v>0</v>
      </c>
      <c r="BG226" s="228">
        <f>IF(N226="zákl. přenesená",J226,0)</f>
        <v>0</v>
      </c>
      <c r="BH226" s="228">
        <f>IF(N226="sníž. přenesená",J226,0)</f>
        <v>0</v>
      </c>
      <c r="BI226" s="228">
        <f>IF(N226="nulová",J226,0)</f>
        <v>0</v>
      </c>
      <c r="BJ226" s="20" t="s">
        <v>77</v>
      </c>
      <c r="BK226" s="228">
        <f>ROUND(I226*H226,2)</f>
        <v>0</v>
      </c>
      <c r="BL226" s="20" t="s">
        <v>157</v>
      </c>
      <c r="BM226" s="227" t="s">
        <v>2153</v>
      </c>
    </row>
    <row r="227" s="2" customFormat="1" ht="24.15" customHeight="1">
      <c r="A227" s="41"/>
      <c r="B227" s="42"/>
      <c r="C227" s="216" t="s">
        <v>1371</v>
      </c>
      <c r="D227" s="216" t="s">
        <v>152</v>
      </c>
      <c r="E227" s="217" t="s">
        <v>3069</v>
      </c>
      <c r="F227" s="218" t="s">
        <v>2940</v>
      </c>
      <c r="G227" s="219" t="s">
        <v>699</v>
      </c>
      <c r="H227" s="220">
        <v>15</v>
      </c>
      <c r="I227" s="221"/>
      <c r="J227" s="222">
        <f>ROUND(I227*H227,2)</f>
        <v>0</v>
      </c>
      <c r="K227" s="218" t="s">
        <v>21</v>
      </c>
      <c r="L227" s="47"/>
      <c r="M227" s="223" t="s">
        <v>21</v>
      </c>
      <c r="N227" s="224" t="s">
        <v>44</v>
      </c>
      <c r="O227" s="87"/>
      <c r="P227" s="225">
        <f>O227*H227</f>
        <v>0</v>
      </c>
      <c r="Q227" s="225">
        <v>0</v>
      </c>
      <c r="R227" s="225">
        <f>Q227*H227</f>
        <v>0</v>
      </c>
      <c r="S227" s="225">
        <v>0</v>
      </c>
      <c r="T227" s="226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7" t="s">
        <v>157</v>
      </c>
      <c r="AT227" s="227" t="s">
        <v>152</v>
      </c>
      <c r="AU227" s="227" t="s">
        <v>81</v>
      </c>
      <c r="AY227" s="20" t="s">
        <v>149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0" t="s">
        <v>77</v>
      </c>
      <c r="BK227" s="228">
        <f>ROUND(I227*H227,2)</f>
        <v>0</v>
      </c>
      <c r="BL227" s="20" t="s">
        <v>157</v>
      </c>
      <c r="BM227" s="227" t="s">
        <v>2165</v>
      </c>
    </row>
    <row r="228" s="2" customFormat="1" ht="24.15" customHeight="1">
      <c r="A228" s="41"/>
      <c r="B228" s="42"/>
      <c r="C228" s="278" t="s">
        <v>1377</v>
      </c>
      <c r="D228" s="278" t="s">
        <v>229</v>
      </c>
      <c r="E228" s="279" t="s">
        <v>3070</v>
      </c>
      <c r="F228" s="280" t="s">
        <v>2942</v>
      </c>
      <c r="G228" s="281" t="s">
        <v>699</v>
      </c>
      <c r="H228" s="282">
        <v>3</v>
      </c>
      <c r="I228" s="283"/>
      <c r="J228" s="284">
        <f>ROUND(I228*H228,2)</f>
        <v>0</v>
      </c>
      <c r="K228" s="280" t="s">
        <v>21</v>
      </c>
      <c r="L228" s="285"/>
      <c r="M228" s="286" t="s">
        <v>21</v>
      </c>
      <c r="N228" s="287" t="s">
        <v>44</v>
      </c>
      <c r="O228" s="87"/>
      <c r="P228" s="225">
        <f>O228*H228</f>
        <v>0</v>
      </c>
      <c r="Q228" s="225">
        <v>0</v>
      </c>
      <c r="R228" s="225">
        <f>Q228*H228</f>
        <v>0</v>
      </c>
      <c r="S228" s="225">
        <v>0</v>
      </c>
      <c r="T228" s="226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7" t="s">
        <v>208</v>
      </c>
      <c r="AT228" s="227" t="s">
        <v>229</v>
      </c>
      <c r="AU228" s="227" t="s">
        <v>81</v>
      </c>
      <c r="AY228" s="20" t="s">
        <v>149</v>
      </c>
      <c r="BE228" s="228">
        <f>IF(N228="základní",J228,0)</f>
        <v>0</v>
      </c>
      <c r="BF228" s="228">
        <f>IF(N228="snížená",J228,0)</f>
        <v>0</v>
      </c>
      <c r="BG228" s="228">
        <f>IF(N228="zákl. přenesená",J228,0)</f>
        <v>0</v>
      </c>
      <c r="BH228" s="228">
        <f>IF(N228="sníž. přenesená",J228,0)</f>
        <v>0</v>
      </c>
      <c r="BI228" s="228">
        <f>IF(N228="nulová",J228,0)</f>
        <v>0</v>
      </c>
      <c r="BJ228" s="20" t="s">
        <v>77</v>
      </c>
      <c r="BK228" s="228">
        <f>ROUND(I228*H228,2)</f>
        <v>0</v>
      </c>
      <c r="BL228" s="20" t="s">
        <v>157</v>
      </c>
      <c r="BM228" s="227" t="s">
        <v>2177</v>
      </c>
    </row>
    <row r="229" s="2" customFormat="1" ht="24.15" customHeight="1">
      <c r="A229" s="41"/>
      <c r="B229" s="42"/>
      <c r="C229" s="278" t="s">
        <v>1383</v>
      </c>
      <c r="D229" s="278" t="s">
        <v>229</v>
      </c>
      <c r="E229" s="279" t="s">
        <v>3071</v>
      </c>
      <c r="F229" s="280" t="s">
        <v>2944</v>
      </c>
      <c r="G229" s="281" t="s">
        <v>699</v>
      </c>
      <c r="H229" s="282">
        <v>6</v>
      </c>
      <c r="I229" s="283"/>
      <c r="J229" s="284">
        <f>ROUND(I229*H229,2)</f>
        <v>0</v>
      </c>
      <c r="K229" s="280" t="s">
        <v>21</v>
      </c>
      <c r="L229" s="285"/>
      <c r="M229" s="286" t="s">
        <v>21</v>
      </c>
      <c r="N229" s="287" t="s">
        <v>44</v>
      </c>
      <c r="O229" s="87"/>
      <c r="P229" s="225">
        <f>O229*H229</f>
        <v>0</v>
      </c>
      <c r="Q229" s="225">
        <v>0</v>
      </c>
      <c r="R229" s="225">
        <f>Q229*H229</f>
        <v>0</v>
      </c>
      <c r="S229" s="225">
        <v>0</v>
      </c>
      <c r="T229" s="226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7" t="s">
        <v>208</v>
      </c>
      <c r="AT229" s="227" t="s">
        <v>229</v>
      </c>
      <c r="AU229" s="227" t="s">
        <v>81</v>
      </c>
      <c r="AY229" s="20" t="s">
        <v>149</v>
      </c>
      <c r="BE229" s="228">
        <f>IF(N229="základní",J229,0)</f>
        <v>0</v>
      </c>
      <c r="BF229" s="228">
        <f>IF(N229="snížená",J229,0)</f>
        <v>0</v>
      </c>
      <c r="BG229" s="228">
        <f>IF(N229="zákl. přenesená",J229,0)</f>
        <v>0</v>
      </c>
      <c r="BH229" s="228">
        <f>IF(N229="sníž. přenesená",J229,0)</f>
        <v>0</v>
      </c>
      <c r="BI229" s="228">
        <f>IF(N229="nulová",J229,0)</f>
        <v>0</v>
      </c>
      <c r="BJ229" s="20" t="s">
        <v>77</v>
      </c>
      <c r="BK229" s="228">
        <f>ROUND(I229*H229,2)</f>
        <v>0</v>
      </c>
      <c r="BL229" s="20" t="s">
        <v>157</v>
      </c>
      <c r="BM229" s="227" t="s">
        <v>2190</v>
      </c>
    </row>
    <row r="230" s="2" customFormat="1" ht="24.15" customHeight="1">
      <c r="A230" s="41"/>
      <c r="B230" s="42"/>
      <c r="C230" s="278" t="s">
        <v>1389</v>
      </c>
      <c r="D230" s="278" t="s">
        <v>229</v>
      </c>
      <c r="E230" s="279" t="s">
        <v>3072</v>
      </c>
      <c r="F230" s="280" t="s">
        <v>2946</v>
      </c>
      <c r="G230" s="281" t="s">
        <v>699</v>
      </c>
      <c r="H230" s="282">
        <v>6</v>
      </c>
      <c r="I230" s="283"/>
      <c r="J230" s="284">
        <f>ROUND(I230*H230,2)</f>
        <v>0</v>
      </c>
      <c r="K230" s="280" t="s">
        <v>21</v>
      </c>
      <c r="L230" s="285"/>
      <c r="M230" s="286" t="s">
        <v>21</v>
      </c>
      <c r="N230" s="287" t="s">
        <v>44</v>
      </c>
      <c r="O230" s="87"/>
      <c r="P230" s="225">
        <f>O230*H230</f>
        <v>0</v>
      </c>
      <c r="Q230" s="225">
        <v>0</v>
      </c>
      <c r="R230" s="225">
        <f>Q230*H230</f>
        <v>0</v>
      </c>
      <c r="S230" s="225">
        <v>0</v>
      </c>
      <c r="T230" s="226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7" t="s">
        <v>208</v>
      </c>
      <c r="AT230" s="227" t="s">
        <v>229</v>
      </c>
      <c r="AU230" s="227" t="s">
        <v>81</v>
      </c>
      <c r="AY230" s="20" t="s">
        <v>149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20" t="s">
        <v>77</v>
      </c>
      <c r="BK230" s="228">
        <f>ROUND(I230*H230,2)</f>
        <v>0</v>
      </c>
      <c r="BL230" s="20" t="s">
        <v>157</v>
      </c>
      <c r="BM230" s="227" t="s">
        <v>2206</v>
      </c>
    </row>
    <row r="231" s="2" customFormat="1" ht="24.15" customHeight="1">
      <c r="A231" s="41"/>
      <c r="B231" s="42"/>
      <c r="C231" s="216" t="s">
        <v>1395</v>
      </c>
      <c r="D231" s="216" t="s">
        <v>152</v>
      </c>
      <c r="E231" s="217" t="s">
        <v>3073</v>
      </c>
      <c r="F231" s="218" t="s">
        <v>2948</v>
      </c>
      <c r="G231" s="219" t="s">
        <v>699</v>
      </c>
      <c r="H231" s="220">
        <v>1</v>
      </c>
      <c r="I231" s="221"/>
      <c r="J231" s="222">
        <f>ROUND(I231*H231,2)</f>
        <v>0</v>
      </c>
      <c r="K231" s="218" t="s">
        <v>21</v>
      </c>
      <c r="L231" s="47"/>
      <c r="M231" s="223" t="s">
        <v>21</v>
      </c>
      <c r="N231" s="224" t="s">
        <v>44</v>
      </c>
      <c r="O231" s="87"/>
      <c r="P231" s="225">
        <f>O231*H231</f>
        <v>0</v>
      </c>
      <c r="Q231" s="225">
        <v>0</v>
      </c>
      <c r="R231" s="225">
        <f>Q231*H231</f>
        <v>0</v>
      </c>
      <c r="S231" s="225">
        <v>0</v>
      </c>
      <c r="T231" s="226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7" t="s">
        <v>157</v>
      </c>
      <c r="AT231" s="227" t="s">
        <v>152</v>
      </c>
      <c r="AU231" s="227" t="s">
        <v>81</v>
      </c>
      <c r="AY231" s="20" t="s">
        <v>149</v>
      </c>
      <c r="BE231" s="228">
        <f>IF(N231="základní",J231,0)</f>
        <v>0</v>
      </c>
      <c r="BF231" s="228">
        <f>IF(N231="snížená",J231,0)</f>
        <v>0</v>
      </c>
      <c r="BG231" s="228">
        <f>IF(N231="zákl. přenesená",J231,0)</f>
        <v>0</v>
      </c>
      <c r="BH231" s="228">
        <f>IF(N231="sníž. přenesená",J231,0)</f>
        <v>0</v>
      </c>
      <c r="BI231" s="228">
        <f>IF(N231="nulová",J231,0)</f>
        <v>0</v>
      </c>
      <c r="BJ231" s="20" t="s">
        <v>77</v>
      </c>
      <c r="BK231" s="228">
        <f>ROUND(I231*H231,2)</f>
        <v>0</v>
      </c>
      <c r="BL231" s="20" t="s">
        <v>157</v>
      </c>
      <c r="BM231" s="227" t="s">
        <v>2219</v>
      </c>
    </row>
    <row r="232" s="2" customFormat="1" ht="16.5" customHeight="1">
      <c r="A232" s="41"/>
      <c r="B232" s="42"/>
      <c r="C232" s="278" t="s">
        <v>1400</v>
      </c>
      <c r="D232" s="278" t="s">
        <v>229</v>
      </c>
      <c r="E232" s="279" t="s">
        <v>3074</v>
      </c>
      <c r="F232" s="280" t="s">
        <v>2950</v>
      </c>
      <c r="G232" s="281" t="s">
        <v>699</v>
      </c>
      <c r="H232" s="282">
        <v>1</v>
      </c>
      <c r="I232" s="283"/>
      <c r="J232" s="284">
        <f>ROUND(I232*H232,2)</f>
        <v>0</v>
      </c>
      <c r="K232" s="280" t="s">
        <v>21</v>
      </c>
      <c r="L232" s="285"/>
      <c r="M232" s="286" t="s">
        <v>21</v>
      </c>
      <c r="N232" s="287" t="s">
        <v>44</v>
      </c>
      <c r="O232" s="87"/>
      <c r="P232" s="225">
        <f>O232*H232</f>
        <v>0</v>
      </c>
      <c r="Q232" s="225">
        <v>0</v>
      </c>
      <c r="R232" s="225">
        <f>Q232*H232</f>
        <v>0</v>
      </c>
      <c r="S232" s="225">
        <v>0</v>
      </c>
      <c r="T232" s="226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7" t="s">
        <v>208</v>
      </c>
      <c r="AT232" s="227" t="s">
        <v>229</v>
      </c>
      <c r="AU232" s="227" t="s">
        <v>81</v>
      </c>
      <c r="AY232" s="20" t="s">
        <v>149</v>
      </c>
      <c r="BE232" s="228">
        <f>IF(N232="základní",J232,0)</f>
        <v>0</v>
      </c>
      <c r="BF232" s="228">
        <f>IF(N232="snížená",J232,0)</f>
        <v>0</v>
      </c>
      <c r="BG232" s="228">
        <f>IF(N232="zákl. přenesená",J232,0)</f>
        <v>0</v>
      </c>
      <c r="BH232" s="228">
        <f>IF(N232="sníž. přenesená",J232,0)</f>
        <v>0</v>
      </c>
      <c r="BI232" s="228">
        <f>IF(N232="nulová",J232,0)</f>
        <v>0</v>
      </c>
      <c r="BJ232" s="20" t="s">
        <v>77</v>
      </c>
      <c r="BK232" s="228">
        <f>ROUND(I232*H232,2)</f>
        <v>0</v>
      </c>
      <c r="BL232" s="20" t="s">
        <v>157</v>
      </c>
      <c r="BM232" s="227" t="s">
        <v>2229</v>
      </c>
    </row>
    <row r="233" s="2" customFormat="1" ht="24.15" customHeight="1">
      <c r="A233" s="41"/>
      <c r="B233" s="42"/>
      <c r="C233" s="216" t="s">
        <v>1405</v>
      </c>
      <c r="D233" s="216" t="s">
        <v>152</v>
      </c>
      <c r="E233" s="217" t="s">
        <v>3075</v>
      </c>
      <c r="F233" s="218" t="s">
        <v>2952</v>
      </c>
      <c r="G233" s="219" t="s">
        <v>699</v>
      </c>
      <c r="H233" s="220">
        <v>5</v>
      </c>
      <c r="I233" s="221"/>
      <c r="J233" s="222">
        <f>ROUND(I233*H233,2)</f>
        <v>0</v>
      </c>
      <c r="K233" s="218" t="s">
        <v>21</v>
      </c>
      <c r="L233" s="47"/>
      <c r="M233" s="223" t="s">
        <v>21</v>
      </c>
      <c r="N233" s="224" t="s">
        <v>44</v>
      </c>
      <c r="O233" s="87"/>
      <c r="P233" s="225">
        <f>O233*H233</f>
        <v>0</v>
      </c>
      <c r="Q233" s="225">
        <v>0</v>
      </c>
      <c r="R233" s="225">
        <f>Q233*H233</f>
        <v>0</v>
      </c>
      <c r="S233" s="225">
        <v>0</v>
      </c>
      <c r="T233" s="226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7" t="s">
        <v>157</v>
      </c>
      <c r="AT233" s="227" t="s">
        <v>152</v>
      </c>
      <c r="AU233" s="227" t="s">
        <v>81</v>
      </c>
      <c r="AY233" s="20" t="s">
        <v>149</v>
      </c>
      <c r="BE233" s="228">
        <f>IF(N233="základní",J233,0)</f>
        <v>0</v>
      </c>
      <c r="BF233" s="228">
        <f>IF(N233="snížená",J233,0)</f>
        <v>0</v>
      </c>
      <c r="BG233" s="228">
        <f>IF(N233="zákl. přenesená",J233,0)</f>
        <v>0</v>
      </c>
      <c r="BH233" s="228">
        <f>IF(N233="sníž. přenesená",J233,0)</f>
        <v>0</v>
      </c>
      <c r="BI233" s="228">
        <f>IF(N233="nulová",J233,0)</f>
        <v>0</v>
      </c>
      <c r="BJ233" s="20" t="s">
        <v>77</v>
      </c>
      <c r="BK233" s="228">
        <f>ROUND(I233*H233,2)</f>
        <v>0</v>
      </c>
      <c r="BL233" s="20" t="s">
        <v>157</v>
      </c>
      <c r="BM233" s="227" t="s">
        <v>2241</v>
      </c>
    </row>
    <row r="234" s="2" customFormat="1" ht="16.5" customHeight="1">
      <c r="A234" s="41"/>
      <c r="B234" s="42"/>
      <c r="C234" s="278" t="s">
        <v>1406</v>
      </c>
      <c r="D234" s="278" t="s">
        <v>229</v>
      </c>
      <c r="E234" s="279" t="s">
        <v>3076</v>
      </c>
      <c r="F234" s="280" t="s">
        <v>2956</v>
      </c>
      <c r="G234" s="281" t="s">
        <v>699</v>
      </c>
      <c r="H234" s="282">
        <v>5</v>
      </c>
      <c r="I234" s="283"/>
      <c r="J234" s="284">
        <f>ROUND(I234*H234,2)</f>
        <v>0</v>
      </c>
      <c r="K234" s="280" t="s">
        <v>21</v>
      </c>
      <c r="L234" s="285"/>
      <c r="M234" s="286" t="s">
        <v>21</v>
      </c>
      <c r="N234" s="287" t="s">
        <v>44</v>
      </c>
      <c r="O234" s="87"/>
      <c r="P234" s="225">
        <f>O234*H234</f>
        <v>0</v>
      </c>
      <c r="Q234" s="225">
        <v>0</v>
      </c>
      <c r="R234" s="225">
        <f>Q234*H234</f>
        <v>0</v>
      </c>
      <c r="S234" s="225">
        <v>0</v>
      </c>
      <c r="T234" s="226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7" t="s">
        <v>208</v>
      </c>
      <c r="AT234" s="227" t="s">
        <v>229</v>
      </c>
      <c r="AU234" s="227" t="s">
        <v>81</v>
      </c>
      <c r="AY234" s="20" t="s">
        <v>149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20" t="s">
        <v>77</v>
      </c>
      <c r="BK234" s="228">
        <f>ROUND(I234*H234,2)</f>
        <v>0</v>
      </c>
      <c r="BL234" s="20" t="s">
        <v>157</v>
      </c>
      <c r="BM234" s="227" t="s">
        <v>2260</v>
      </c>
    </row>
    <row r="235" s="2" customFormat="1" ht="24.15" customHeight="1">
      <c r="A235" s="41"/>
      <c r="B235" s="42"/>
      <c r="C235" s="216" t="s">
        <v>1417</v>
      </c>
      <c r="D235" s="216" t="s">
        <v>152</v>
      </c>
      <c r="E235" s="217" t="s">
        <v>3077</v>
      </c>
      <c r="F235" s="218" t="s">
        <v>2958</v>
      </c>
      <c r="G235" s="219" t="s">
        <v>699</v>
      </c>
      <c r="H235" s="220">
        <v>7</v>
      </c>
      <c r="I235" s="221"/>
      <c r="J235" s="222">
        <f>ROUND(I235*H235,2)</f>
        <v>0</v>
      </c>
      <c r="K235" s="218" t="s">
        <v>21</v>
      </c>
      <c r="L235" s="47"/>
      <c r="M235" s="223" t="s">
        <v>21</v>
      </c>
      <c r="N235" s="224" t="s">
        <v>44</v>
      </c>
      <c r="O235" s="87"/>
      <c r="P235" s="225">
        <f>O235*H235</f>
        <v>0</v>
      </c>
      <c r="Q235" s="225">
        <v>0</v>
      </c>
      <c r="R235" s="225">
        <f>Q235*H235</f>
        <v>0</v>
      </c>
      <c r="S235" s="225">
        <v>0</v>
      </c>
      <c r="T235" s="226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7" t="s">
        <v>157</v>
      </c>
      <c r="AT235" s="227" t="s">
        <v>152</v>
      </c>
      <c r="AU235" s="227" t="s">
        <v>81</v>
      </c>
      <c r="AY235" s="20" t="s">
        <v>149</v>
      </c>
      <c r="BE235" s="228">
        <f>IF(N235="základní",J235,0)</f>
        <v>0</v>
      </c>
      <c r="BF235" s="228">
        <f>IF(N235="snížená",J235,0)</f>
        <v>0</v>
      </c>
      <c r="BG235" s="228">
        <f>IF(N235="zákl. přenesená",J235,0)</f>
        <v>0</v>
      </c>
      <c r="BH235" s="228">
        <f>IF(N235="sníž. přenesená",J235,0)</f>
        <v>0</v>
      </c>
      <c r="BI235" s="228">
        <f>IF(N235="nulová",J235,0)</f>
        <v>0</v>
      </c>
      <c r="BJ235" s="20" t="s">
        <v>77</v>
      </c>
      <c r="BK235" s="228">
        <f>ROUND(I235*H235,2)</f>
        <v>0</v>
      </c>
      <c r="BL235" s="20" t="s">
        <v>157</v>
      </c>
      <c r="BM235" s="227" t="s">
        <v>2271</v>
      </c>
    </row>
    <row r="236" s="2" customFormat="1" ht="16.5" customHeight="1">
      <c r="A236" s="41"/>
      <c r="B236" s="42"/>
      <c r="C236" s="278" t="s">
        <v>1424</v>
      </c>
      <c r="D236" s="278" t="s">
        <v>229</v>
      </c>
      <c r="E236" s="279" t="s">
        <v>3078</v>
      </c>
      <c r="F236" s="280" t="s">
        <v>2960</v>
      </c>
      <c r="G236" s="281" t="s">
        <v>699</v>
      </c>
      <c r="H236" s="282">
        <v>5</v>
      </c>
      <c r="I236" s="283"/>
      <c r="J236" s="284">
        <f>ROUND(I236*H236,2)</f>
        <v>0</v>
      </c>
      <c r="K236" s="280" t="s">
        <v>21</v>
      </c>
      <c r="L236" s="285"/>
      <c r="M236" s="286" t="s">
        <v>21</v>
      </c>
      <c r="N236" s="287" t="s">
        <v>44</v>
      </c>
      <c r="O236" s="87"/>
      <c r="P236" s="225">
        <f>O236*H236</f>
        <v>0</v>
      </c>
      <c r="Q236" s="225">
        <v>0</v>
      </c>
      <c r="R236" s="225">
        <f>Q236*H236</f>
        <v>0</v>
      </c>
      <c r="S236" s="225">
        <v>0</v>
      </c>
      <c r="T236" s="226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7" t="s">
        <v>208</v>
      </c>
      <c r="AT236" s="227" t="s">
        <v>229</v>
      </c>
      <c r="AU236" s="227" t="s">
        <v>81</v>
      </c>
      <c r="AY236" s="20" t="s">
        <v>149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20" t="s">
        <v>77</v>
      </c>
      <c r="BK236" s="228">
        <f>ROUND(I236*H236,2)</f>
        <v>0</v>
      </c>
      <c r="BL236" s="20" t="s">
        <v>157</v>
      </c>
      <c r="BM236" s="227" t="s">
        <v>2288</v>
      </c>
    </row>
    <row r="237" s="2" customFormat="1" ht="16.5" customHeight="1">
      <c r="A237" s="41"/>
      <c r="B237" s="42"/>
      <c r="C237" s="278" t="s">
        <v>1431</v>
      </c>
      <c r="D237" s="278" t="s">
        <v>229</v>
      </c>
      <c r="E237" s="279" t="s">
        <v>3079</v>
      </c>
      <c r="F237" s="280" t="s">
        <v>2962</v>
      </c>
      <c r="G237" s="281" t="s">
        <v>699</v>
      </c>
      <c r="H237" s="282">
        <v>2</v>
      </c>
      <c r="I237" s="283"/>
      <c r="J237" s="284">
        <f>ROUND(I237*H237,2)</f>
        <v>0</v>
      </c>
      <c r="K237" s="280" t="s">
        <v>21</v>
      </c>
      <c r="L237" s="285"/>
      <c r="M237" s="286" t="s">
        <v>21</v>
      </c>
      <c r="N237" s="287" t="s">
        <v>44</v>
      </c>
      <c r="O237" s="87"/>
      <c r="P237" s="225">
        <f>O237*H237</f>
        <v>0</v>
      </c>
      <c r="Q237" s="225">
        <v>0</v>
      </c>
      <c r="R237" s="225">
        <f>Q237*H237</f>
        <v>0</v>
      </c>
      <c r="S237" s="225">
        <v>0</v>
      </c>
      <c r="T237" s="226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7" t="s">
        <v>208</v>
      </c>
      <c r="AT237" s="227" t="s">
        <v>229</v>
      </c>
      <c r="AU237" s="227" t="s">
        <v>81</v>
      </c>
      <c r="AY237" s="20" t="s">
        <v>149</v>
      </c>
      <c r="BE237" s="228">
        <f>IF(N237="základní",J237,0)</f>
        <v>0</v>
      </c>
      <c r="BF237" s="228">
        <f>IF(N237="snížená",J237,0)</f>
        <v>0</v>
      </c>
      <c r="BG237" s="228">
        <f>IF(N237="zákl. přenesená",J237,0)</f>
        <v>0</v>
      </c>
      <c r="BH237" s="228">
        <f>IF(N237="sníž. přenesená",J237,0)</f>
        <v>0</v>
      </c>
      <c r="BI237" s="228">
        <f>IF(N237="nulová",J237,0)</f>
        <v>0</v>
      </c>
      <c r="BJ237" s="20" t="s">
        <v>77</v>
      </c>
      <c r="BK237" s="228">
        <f>ROUND(I237*H237,2)</f>
        <v>0</v>
      </c>
      <c r="BL237" s="20" t="s">
        <v>157</v>
      </c>
      <c r="BM237" s="227" t="s">
        <v>2300</v>
      </c>
    </row>
    <row r="238" s="2" customFormat="1" ht="33" customHeight="1">
      <c r="A238" s="41"/>
      <c r="B238" s="42"/>
      <c r="C238" s="216" t="s">
        <v>1436</v>
      </c>
      <c r="D238" s="216" t="s">
        <v>152</v>
      </c>
      <c r="E238" s="217" t="s">
        <v>3080</v>
      </c>
      <c r="F238" s="218" t="s">
        <v>2914</v>
      </c>
      <c r="G238" s="219" t="s">
        <v>699</v>
      </c>
      <c r="H238" s="220">
        <v>1</v>
      </c>
      <c r="I238" s="221"/>
      <c r="J238" s="222">
        <f>ROUND(I238*H238,2)</f>
        <v>0</v>
      </c>
      <c r="K238" s="218" t="s">
        <v>21</v>
      </c>
      <c r="L238" s="47"/>
      <c r="M238" s="223" t="s">
        <v>21</v>
      </c>
      <c r="N238" s="224" t="s">
        <v>44</v>
      </c>
      <c r="O238" s="87"/>
      <c r="P238" s="225">
        <f>O238*H238</f>
        <v>0</v>
      </c>
      <c r="Q238" s="225">
        <v>0</v>
      </c>
      <c r="R238" s="225">
        <f>Q238*H238</f>
        <v>0</v>
      </c>
      <c r="S238" s="225">
        <v>0</v>
      </c>
      <c r="T238" s="226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7" t="s">
        <v>157</v>
      </c>
      <c r="AT238" s="227" t="s">
        <v>152</v>
      </c>
      <c r="AU238" s="227" t="s">
        <v>81</v>
      </c>
      <c r="AY238" s="20" t="s">
        <v>149</v>
      </c>
      <c r="BE238" s="228">
        <f>IF(N238="základní",J238,0)</f>
        <v>0</v>
      </c>
      <c r="BF238" s="228">
        <f>IF(N238="snížená",J238,0)</f>
        <v>0</v>
      </c>
      <c r="BG238" s="228">
        <f>IF(N238="zákl. přenesená",J238,0)</f>
        <v>0</v>
      </c>
      <c r="BH238" s="228">
        <f>IF(N238="sníž. přenesená",J238,0)</f>
        <v>0</v>
      </c>
      <c r="BI238" s="228">
        <f>IF(N238="nulová",J238,0)</f>
        <v>0</v>
      </c>
      <c r="BJ238" s="20" t="s">
        <v>77</v>
      </c>
      <c r="BK238" s="228">
        <f>ROUND(I238*H238,2)</f>
        <v>0</v>
      </c>
      <c r="BL238" s="20" t="s">
        <v>157</v>
      </c>
      <c r="BM238" s="227" t="s">
        <v>2314</v>
      </c>
    </row>
    <row r="239" s="2" customFormat="1" ht="16.5" customHeight="1">
      <c r="A239" s="41"/>
      <c r="B239" s="42"/>
      <c r="C239" s="278" t="s">
        <v>1443</v>
      </c>
      <c r="D239" s="278" t="s">
        <v>229</v>
      </c>
      <c r="E239" s="279" t="s">
        <v>3081</v>
      </c>
      <c r="F239" s="280" t="s">
        <v>2965</v>
      </c>
      <c r="G239" s="281" t="s">
        <v>699</v>
      </c>
      <c r="H239" s="282">
        <v>1</v>
      </c>
      <c r="I239" s="283"/>
      <c r="J239" s="284">
        <f>ROUND(I239*H239,2)</f>
        <v>0</v>
      </c>
      <c r="K239" s="280" t="s">
        <v>21</v>
      </c>
      <c r="L239" s="285"/>
      <c r="M239" s="286" t="s">
        <v>21</v>
      </c>
      <c r="N239" s="287" t="s">
        <v>44</v>
      </c>
      <c r="O239" s="87"/>
      <c r="P239" s="225">
        <f>O239*H239</f>
        <v>0</v>
      </c>
      <c r="Q239" s="225">
        <v>0</v>
      </c>
      <c r="R239" s="225">
        <f>Q239*H239</f>
        <v>0</v>
      </c>
      <c r="S239" s="225">
        <v>0</v>
      </c>
      <c r="T239" s="226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7" t="s">
        <v>208</v>
      </c>
      <c r="AT239" s="227" t="s">
        <v>229</v>
      </c>
      <c r="AU239" s="227" t="s">
        <v>81</v>
      </c>
      <c r="AY239" s="20" t="s">
        <v>149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20" t="s">
        <v>77</v>
      </c>
      <c r="BK239" s="228">
        <f>ROUND(I239*H239,2)</f>
        <v>0</v>
      </c>
      <c r="BL239" s="20" t="s">
        <v>157</v>
      </c>
      <c r="BM239" s="227" t="s">
        <v>2326</v>
      </c>
    </row>
    <row r="240" s="2" customFormat="1" ht="24.15" customHeight="1">
      <c r="A240" s="41"/>
      <c r="B240" s="42"/>
      <c r="C240" s="216" t="s">
        <v>1450</v>
      </c>
      <c r="D240" s="216" t="s">
        <v>152</v>
      </c>
      <c r="E240" s="217" t="s">
        <v>3082</v>
      </c>
      <c r="F240" s="218" t="s">
        <v>2967</v>
      </c>
      <c r="G240" s="219" t="s">
        <v>699</v>
      </c>
      <c r="H240" s="220">
        <v>4</v>
      </c>
      <c r="I240" s="221"/>
      <c r="J240" s="222">
        <f>ROUND(I240*H240,2)</f>
        <v>0</v>
      </c>
      <c r="K240" s="218" t="s">
        <v>21</v>
      </c>
      <c r="L240" s="47"/>
      <c r="M240" s="223" t="s">
        <v>21</v>
      </c>
      <c r="N240" s="224" t="s">
        <v>44</v>
      </c>
      <c r="O240" s="87"/>
      <c r="P240" s="225">
        <f>O240*H240</f>
        <v>0</v>
      </c>
      <c r="Q240" s="225">
        <v>0</v>
      </c>
      <c r="R240" s="225">
        <f>Q240*H240</f>
        <v>0</v>
      </c>
      <c r="S240" s="225">
        <v>0</v>
      </c>
      <c r="T240" s="226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7" t="s">
        <v>157</v>
      </c>
      <c r="AT240" s="227" t="s">
        <v>152</v>
      </c>
      <c r="AU240" s="227" t="s">
        <v>81</v>
      </c>
      <c r="AY240" s="20" t="s">
        <v>149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20" t="s">
        <v>77</v>
      </c>
      <c r="BK240" s="228">
        <f>ROUND(I240*H240,2)</f>
        <v>0</v>
      </c>
      <c r="BL240" s="20" t="s">
        <v>157</v>
      </c>
      <c r="BM240" s="227" t="s">
        <v>2336</v>
      </c>
    </row>
    <row r="241" s="2" customFormat="1" ht="16.5" customHeight="1">
      <c r="A241" s="41"/>
      <c r="B241" s="42"/>
      <c r="C241" s="278" t="s">
        <v>1455</v>
      </c>
      <c r="D241" s="278" t="s">
        <v>229</v>
      </c>
      <c r="E241" s="279" t="s">
        <v>3083</v>
      </c>
      <c r="F241" s="280" t="s">
        <v>2969</v>
      </c>
      <c r="G241" s="281" t="s">
        <v>699</v>
      </c>
      <c r="H241" s="282">
        <v>4</v>
      </c>
      <c r="I241" s="283"/>
      <c r="J241" s="284">
        <f>ROUND(I241*H241,2)</f>
        <v>0</v>
      </c>
      <c r="K241" s="280" t="s">
        <v>21</v>
      </c>
      <c r="L241" s="285"/>
      <c r="M241" s="286" t="s">
        <v>21</v>
      </c>
      <c r="N241" s="287" t="s">
        <v>44</v>
      </c>
      <c r="O241" s="87"/>
      <c r="P241" s="225">
        <f>O241*H241</f>
        <v>0</v>
      </c>
      <c r="Q241" s="225">
        <v>0</v>
      </c>
      <c r="R241" s="225">
        <f>Q241*H241</f>
        <v>0</v>
      </c>
      <c r="S241" s="225">
        <v>0</v>
      </c>
      <c r="T241" s="226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7" t="s">
        <v>208</v>
      </c>
      <c r="AT241" s="227" t="s">
        <v>229</v>
      </c>
      <c r="AU241" s="227" t="s">
        <v>81</v>
      </c>
      <c r="AY241" s="20" t="s">
        <v>149</v>
      </c>
      <c r="BE241" s="228">
        <f>IF(N241="základní",J241,0)</f>
        <v>0</v>
      </c>
      <c r="BF241" s="228">
        <f>IF(N241="snížená",J241,0)</f>
        <v>0</v>
      </c>
      <c r="BG241" s="228">
        <f>IF(N241="zákl. přenesená",J241,0)</f>
        <v>0</v>
      </c>
      <c r="BH241" s="228">
        <f>IF(N241="sníž. přenesená",J241,0)</f>
        <v>0</v>
      </c>
      <c r="BI241" s="228">
        <f>IF(N241="nulová",J241,0)</f>
        <v>0</v>
      </c>
      <c r="BJ241" s="20" t="s">
        <v>77</v>
      </c>
      <c r="BK241" s="228">
        <f>ROUND(I241*H241,2)</f>
        <v>0</v>
      </c>
      <c r="BL241" s="20" t="s">
        <v>157</v>
      </c>
      <c r="BM241" s="227" t="s">
        <v>2347</v>
      </c>
    </row>
    <row r="242" s="2" customFormat="1" ht="16.5" customHeight="1">
      <c r="A242" s="41"/>
      <c r="B242" s="42"/>
      <c r="C242" s="216" t="s">
        <v>1460</v>
      </c>
      <c r="D242" s="216" t="s">
        <v>152</v>
      </c>
      <c r="E242" s="217" t="s">
        <v>3084</v>
      </c>
      <c r="F242" s="218" t="s">
        <v>2971</v>
      </c>
      <c r="G242" s="219" t="s">
        <v>699</v>
      </c>
      <c r="H242" s="220">
        <v>2</v>
      </c>
      <c r="I242" s="221"/>
      <c r="J242" s="222">
        <f>ROUND(I242*H242,2)</f>
        <v>0</v>
      </c>
      <c r="K242" s="218" t="s">
        <v>21</v>
      </c>
      <c r="L242" s="47"/>
      <c r="M242" s="223" t="s">
        <v>21</v>
      </c>
      <c r="N242" s="224" t="s">
        <v>44</v>
      </c>
      <c r="O242" s="87"/>
      <c r="P242" s="225">
        <f>O242*H242</f>
        <v>0</v>
      </c>
      <c r="Q242" s="225">
        <v>0</v>
      </c>
      <c r="R242" s="225">
        <f>Q242*H242</f>
        <v>0</v>
      </c>
      <c r="S242" s="225">
        <v>0</v>
      </c>
      <c r="T242" s="226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7" t="s">
        <v>157</v>
      </c>
      <c r="AT242" s="227" t="s">
        <v>152</v>
      </c>
      <c r="AU242" s="227" t="s">
        <v>81</v>
      </c>
      <c r="AY242" s="20" t="s">
        <v>149</v>
      </c>
      <c r="BE242" s="228">
        <f>IF(N242="základní",J242,0)</f>
        <v>0</v>
      </c>
      <c r="BF242" s="228">
        <f>IF(N242="snížená",J242,0)</f>
        <v>0</v>
      </c>
      <c r="BG242" s="228">
        <f>IF(N242="zákl. přenesená",J242,0)</f>
        <v>0</v>
      </c>
      <c r="BH242" s="228">
        <f>IF(N242="sníž. přenesená",J242,0)</f>
        <v>0</v>
      </c>
      <c r="BI242" s="228">
        <f>IF(N242="nulová",J242,0)</f>
        <v>0</v>
      </c>
      <c r="BJ242" s="20" t="s">
        <v>77</v>
      </c>
      <c r="BK242" s="228">
        <f>ROUND(I242*H242,2)</f>
        <v>0</v>
      </c>
      <c r="BL242" s="20" t="s">
        <v>157</v>
      </c>
      <c r="BM242" s="227" t="s">
        <v>2356</v>
      </c>
    </row>
    <row r="243" s="2" customFormat="1" ht="24.15" customHeight="1">
      <c r="A243" s="41"/>
      <c r="B243" s="42"/>
      <c r="C243" s="278" t="s">
        <v>1466</v>
      </c>
      <c r="D243" s="278" t="s">
        <v>229</v>
      </c>
      <c r="E243" s="279" t="s">
        <v>3085</v>
      </c>
      <c r="F243" s="280" t="s">
        <v>2973</v>
      </c>
      <c r="G243" s="281" t="s">
        <v>699</v>
      </c>
      <c r="H243" s="282">
        <v>2</v>
      </c>
      <c r="I243" s="283"/>
      <c r="J243" s="284">
        <f>ROUND(I243*H243,2)</f>
        <v>0</v>
      </c>
      <c r="K243" s="280" t="s">
        <v>21</v>
      </c>
      <c r="L243" s="285"/>
      <c r="M243" s="286" t="s">
        <v>21</v>
      </c>
      <c r="N243" s="287" t="s">
        <v>44</v>
      </c>
      <c r="O243" s="87"/>
      <c r="P243" s="225">
        <f>O243*H243</f>
        <v>0</v>
      </c>
      <c r="Q243" s="225">
        <v>0</v>
      </c>
      <c r="R243" s="225">
        <f>Q243*H243</f>
        <v>0</v>
      </c>
      <c r="S243" s="225">
        <v>0</v>
      </c>
      <c r="T243" s="226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7" t="s">
        <v>208</v>
      </c>
      <c r="AT243" s="227" t="s">
        <v>229</v>
      </c>
      <c r="AU243" s="227" t="s">
        <v>81</v>
      </c>
      <c r="AY243" s="20" t="s">
        <v>149</v>
      </c>
      <c r="BE243" s="228">
        <f>IF(N243="základní",J243,0)</f>
        <v>0</v>
      </c>
      <c r="BF243" s="228">
        <f>IF(N243="snížená",J243,0)</f>
        <v>0</v>
      </c>
      <c r="BG243" s="228">
        <f>IF(N243="zákl. přenesená",J243,0)</f>
        <v>0</v>
      </c>
      <c r="BH243" s="228">
        <f>IF(N243="sníž. přenesená",J243,0)</f>
        <v>0</v>
      </c>
      <c r="BI243" s="228">
        <f>IF(N243="nulová",J243,0)</f>
        <v>0</v>
      </c>
      <c r="BJ243" s="20" t="s">
        <v>77</v>
      </c>
      <c r="BK243" s="228">
        <f>ROUND(I243*H243,2)</f>
        <v>0</v>
      </c>
      <c r="BL243" s="20" t="s">
        <v>157</v>
      </c>
      <c r="BM243" s="227" t="s">
        <v>2369</v>
      </c>
    </row>
    <row r="244" s="2" customFormat="1" ht="21.75" customHeight="1">
      <c r="A244" s="41"/>
      <c r="B244" s="42"/>
      <c r="C244" s="216" t="s">
        <v>1475</v>
      </c>
      <c r="D244" s="216" t="s">
        <v>152</v>
      </c>
      <c r="E244" s="217" t="s">
        <v>3086</v>
      </c>
      <c r="F244" s="218" t="s">
        <v>2918</v>
      </c>
      <c r="G244" s="219" t="s">
        <v>699</v>
      </c>
      <c r="H244" s="220">
        <v>3</v>
      </c>
      <c r="I244" s="221"/>
      <c r="J244" s="222">
        <f>ROUND(I244*H244,2)</f>
        <v>0</v>
      </c>
      <c r="K244" s="218" t="s">
        <v>21</v>
      </c>
      <c r="L244" s="47"/>
      <c r="M244" s="223" t="s">
        <v>21</v>
      </c>
      <c r="N244" s="224" t="s">
        <v>44</v>
      </c>
      <c r="O244" s="87"/>
      <c r="P244" s="225">
        <f>O244*H244</f>
        <v>0</v>
      </c>
      <c r="Q244" s="225">
        <v>0</v>
      </c>
      <c r="R244" s="225">
        <f>Q244*H244</f>
        <v>0</v>
      </c>
      <c r="S244" s="225">
        <v>0</v>
      </c>
      <c r="T244" s="226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7" t="s">
        <v>157</v>
      </c>
      <c r="AT244" s="227" t="s">
        <v>152</v>
      </c>
      <c r="AU244" s="227" t="s">
        <v>81</v>
      </c>
      <c r="AY244" s="20" t="s">
        <v>149</v>
      </c>
      <c r="BE244" s="228">
        <f>IF(N244="základní",J244,0)</f>
        <v>0</v>
      </c>
      <c r="BF244" s="228">
        <f>IF(N244="snížená",J244,0)</f>
        <v>0</v>
      </c>
      <c r="BG244" s="228">
        <f>IF(N244="zákl. přenesená",J244,0)</f>
        <v>0</v>
      </c>
      <c r="BH244" s="228">
        <f>IF(N244="sníž. přenesená",J244,0)</f>
        <v>0</v>
      </c>
      <c r="BI244" s="228">
        <f>IF(N244="nulová",J244,0)</f>
        <v>0</v>
      </c>
      <c r="BJ244" s="20" t="s">
        <v>77</v>
      </c>
      <c r="BK244" s="228">
        <f>ROUND(I244*H244,2)</f>
        <v>0</v>
      </c>
      <c r="BL244" s="20" t="s">
        <v>157</v>
      </c>
      <c r="BM244" s="227" t="s">
        <v>2382</v>
      </c>
    </row>
    <row r="245" s="2" customFormat="1" ht="16.5" customHeight="1">
      <c r="A245" s="41"/>
      <c r="B245" s="42"/>
      <c r="C245" s="278" t="s">
        <v>1482</v>
      </c>
      <c r="D245" s="278" t="s">
        <v>229</v>
      </c>
      <c r="E245" s="279" t="s">
        <v>3087</v>
      </c>
      <c r="F245" s="280" t="s">
        <v>2920</v>
      </c>
      <c r="G245" s="281" t="s">
        <v>699</v>
      </c>
      <c r="H245" s="282">
        <v>3</v>
      </c>
      <c r="I245" s="283"/>
      <c r="J245" s="284">
        <f>ROUND(I245*H245,2)</f>
        <v>0</v>
      </c>
      <c r="K245" s="280" t="s">
        <v>21</v>
      </c>
      <c r="L245" s="285"/>
      <c r="M245" s="286" t="s">
        <v>21</v>
      </c>
      <c r="N245" s="287" t="s">
        <v>44</v>
      </c>
      <c r="O245" s="87"/>
      <c r="P245" s="225">
        <f>O245*H245</f>
        <v>0</v>
      </c>
      <c r="Q245" s="225">
        <v>0</v>
      </c>
      <c r="R245" s="225">
        <f>Q245*H245</f>
        <v>0</v>
      </c>
      <c r="S245" s="225">
        <v>0</v>
      </c>
      <c r="T245" s="226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7" t="s">
        <v>208</v>
      </c>
      <c r="AT245" s="227" t="s">
        <v>229</v>
      </c>
      <c r="AU245" s="227" t="s">
        <v>81</v>
      </c>
      <c r="AY245" s="20" t="s">
        <v>149</v>
      </c>
      <c r="BE245" s="228">
        <f>IF(N245="základní",J245,0)</f>
        <v>0</v>
      </c>
      <c r="BF245" s="228">
        <f>IF(N245="snížená",J245,0)</f>
        <v>0</v>
      </c>
      <c r="BG245" s="228">
        <f>IF(N245="zákl. přenesená",J245,0)</f>
        <v>0</v>
      </c>
      <c r="BH245" s="228">
        <f>IF(N245="sníž. přenesená",J245,0)</f>
        <v>0</v>
      </c>
      <c r="BI245" s="228">
        <f>IF(N245="nulová",J245,0)</f>
        <v>0</v>
      </c>
      <c r="BJ245" s="20" t="s">
        <v>77</v>
      </c>
      <c r="BK245" s="228">
        <f>ROUND(I245*H245,2)</f>
        <v>0</v>
      </c>
      <c r="BL245" s="20" t="s">
        <v>157</v>
      </c>
      <c r="BM245" s="227" t="s">
        <v>2398</v>
      </c>
    </row>
    <row r="246" s="12" customFormat="1" ht="22.8" customHeight="1">
      <c r="A246" s="12"/>
      <c r="B246" s="200"/>
      <c r="C246" s="201"/>
      <c r="D246" s="202" t="s">
        <v>72</v>
      </c>
      <c r="E246" s="214" t="s">
        <v>3088</v>
      </c>
      <c r="F246" s="214" t="s">
        <v>3089</v>
      </c>
      <c r="G246" s="201"/>
      <c r="H246" s="201"/>
      <c r="I246" s="204"/>
      <c r="J246" s="215">
        <f>BK246</f>
        <v>0</v>
      </c>
      <c r="K246" s="201"/>
      <c r="L246" s="206"/>
      <c r="M246" s="207"/>
      <c r="N246" s="208"/>
      <c r="O246" s="208"/>
      <c r="P246" s="209">
        <f>SUM(P247:P276)</f>
        <v>0</v>
      </c>
      <c r="Q246" s="208"/>
      <c r="R246" s="209">
        <f>SUM(R247:R276)</f>
        <v>0</v>
      </c>
      <c r="S246" s="208"/>
      <c r="T246" s="210">
        <f>SUM(T247:T276)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11" t="s">
        <v>77</v>
      </c>
      <c r="AT246" s="212" t="s">
        <v>72</v>
      </c>
      <c r="AU246" s="212" t="s">
        <v>77</v>
      </c>
      <c r="AY246" s="211" t="s">
        <v>149</v>
      </c>
      <c r="BK246" s="213">
        <f>SUM(BK247:BK276)</f>
        <v>0</v>
      </c>
    </row>
    <row r="247" s="2" customFormat="1" ht="24.15" customHeight="1">
      <c r="A247" s="41"/>
      <c r="B247" s="42"/>
      <c r="C247" s="216" t="s">
        <v>1489</v>
      </c>
      <c r="D247" s="216" t="s">
        <v>152</v>
      </c>
      <c r="E247" s="217" t="s">
        <v>3090</v>
      </c>
      <c r="F247" s="218" t="s">
        <v>2924</v>
      </c>
      <c r="G247" s="219" t="s">
        <v>699</v>
      </c>
      <c r="H247" s="220">
        <v>1</v>
      </c>
      <c r="I247" s="221"/>
      <c r="J247" s="222">
        <f>ROUND(I247*H247,2)</f>
        <v>0</v>
      </c>
      <c r="K247" s="218" t="s">
        <v>21</v>
      </c>
      <c r="L247" s="47"/>
      <c r="M247" s="223" t="s">
        <v>21</v>
      </c>
      <c r="N247" s="224" t="s">
        <v>44</v>
      </c>
      <c r="O247" s="87"/>
      <c r="P247" s="225">
        <f>O247*H247</f>
        <v>0</v>
      </c>
      <c r="Q247" s="225">
        <v>0</v>
      </c>
      <c r="R247" s="225">
        <f>Q247*H247</f>
        <v>0</v>
      </c>
      <c r="S247" s="225">
        <v>0</v>
      </c>
      <c r="T247" s="226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7" t="s">
        <v>157</v>
      </c>
      <c r="AT247" s="227" t="s">
        <v>152</v>
      </c>
      <c r="AU247" s="227" t="s">
        <v>81</v>
      </c>
      <c r="AY247" s="20" t="s">
        <v>149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0" t="s">
        <v>77</v>
      </c>
      <c r="BK247" s="228">
        <f>ROUND(I247*H247,2)</f>
        <v>0</v>
      </c>
      <c r="BL247" s="20" t="s">
        <v>157</v>
      </c>
      <c r="BM247" s="227" t="s">
        <v>2410</v>
      </c>
    </row>
    <row r="248" s="2" customFormat="1" ht="16.5" customHeight="1">
      <c r="A248" s="41"/>
      <c r="B248" s="42"/>
      <c r="C248" s="278" t="s">
        <v>1496</v>
      </c>
      <c r="D248" s="278" t="s">
        <v>229</v>
      </c>
      <c r="E248" s="279" t="s">
        <v>3091</v>
      </c>
      <c r="F248" s="280" t="s">
        <v>3020</v>
      </c>
      <c r="G248" s="281" t="s">
        <v>699</v>
      </c>
      <c r="H248" s="282">
        <v>1</v>
      </c>
      <c r="I248" s="283"/>
      <c r="J248" s="284">
        <f>ROUND(I248*H248,2)</f>
        <v>0</v>
      </c>
      <c r="K248" s="280" t="s">
        <v>21</v>
      </c>
      <c r="L248" s="285"/>
      <c r="M248" s="286" t="s">
        <v>21</v>
      </c>
      <c r="N248" s="287" t="s">
        <v>44</v>
      </c>
      <c r="O248" s="87"/>
      <c r="P248" s="225">
        <f>O248*H248</f>
        <v>0</v>
      </c>
      <c r="Q248" s="225">
        <v>0</v>
      </c>
      <c r="R248" s="225">
        <f>Q248*H248</f>
        <v>0</v>
      </c>
      <c r="S248" s="225">
        <v>0</v>
      </c>
      <c r="T248" s="226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7" t="s">
        <v>208</v>
      </c>
      <c r="AT248" s="227" t="s">
        <v>229</v>
      </c>
      <c r="AU248" s="227" t="s">
        <v>81</v>
      </c>
      <c r="AY248" s="20" t="s">
        <v>149</v>
      </c>
      <c r="BE248" s="228">
        <f>IF(N248="základní",J248,0)</f>
        <v>0</v>
      </c>
      <c r="BF248" s="228">
        <f>IF(N248="snížená",J248,0)</f>
        <v>0</v>
      </c>
      <c r="BG248" s="228">
        <f>IF(N248="zákl. přenesená",J248,0)</f>
        <v>0</v>
      </c>
      <c r="BH248" s="228">
        <f>IF(N248="sníž. přenesená",J248,0)</f>
        <v>0</v>
      </c>
      <c r="BI248" s="228">
        <f>IF(N248="nulová",J248,0)</f>
        <v>0</v>
      </c>
      <c r="BJ248" s="20" t="s">
        <v>77</v>
      </c>
      <c r="BK248" s="228">
        <f>ROUND(I248*H248,2)</f>
        <v>0</v>
      </c>
      <c r="BL248" s="20" t="s">
        <v>157</v>
      </c>
      <c r="BM248" s="227" t="s">
        <v>2421</v>
      </c>
    </row>
    <row r="249" s="2" customFormat="1" ht="21.75" customHeight="1">
      <c r="A249" s="41"/>
      <c r="B249" s="42"/>
      <c r="C249" s="216" t="s">
        <v>1503</v>
      </c>
      <c r="D249" s="216" t="s">
        <v>152</v>
      </c>
      <c r="E249" s="217" t="s">
        <v>3092</v>
      </c>
      <c r="F249" s="218" t="s">
        <v>2928</v>
      </c>
      <c r="G249" s="219" t="s">
        <v>699</v>
      </c>
      <c r="H249" s="220">
        <v>1</v>
      </c>
      <c r="I249" s="221"/>
      <c r="J249" s="222">
        <f>ROUND(I249*H249,2)</f>
        <v>0</v>
      </c>
      <c r="K249" s="218" t="s">
        <v>21</v>
      </c>
      <c r="L249" s="47"/>
      <c r="M249" s="223" t="s">
        <v>21</v>
      </c>
      <c r="N249" s="224" t="s">
        <v>44</v>
      </c>
      <c r="O249" s="87"/>
      <c r="P249" s="225">
        <f>O249*H249</f>
        <v>0</v>
      </c>
      <c r="Q249" s="225">
        <v>0</v>
      </c>
      <c r="R249" s="225">
        <f>Q249*H249</f>
        <v>0</v>
      </c>
      <c r="S249" s="225">
        <v>0</v>
      </c>
      <c r="T249" s="226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7" t="s">
        <v>157</v>
      </c>
      <c r="AT249" s="227" t="s">
        <v>152</v>
      </c>
      <c r="AU249" s="227" t="s">
        <v>81</v>
      </c>
      <c r="AY249" s="20" t="s">
        <v>149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0" t="s">
        <v>77</v>
      </c>
      <c r="BK249" s="228">
        <f>ROUND(I249*H249,2)</f>
        <v>0</v>
      </c>
      <c r="BL249" s="20" t="s">
        <v>157</v>
      </c>
      <c r="BM249" s="227" t="s">
        <v>2431</v>
      </c>
    </row>
    <row r="250" s="2" customFormat="1" ht="16.5" customHeight="1">
      <c r="A250" s="41"/>
      <c r="B250" s="42"/>
      <c r="C250" s="278" t="s">
        <v>1515</v>
      </c>
      <c r="D250" s="278" t="s">
        <v>229</v>
      </c>
      <c r="E250" s="279" t="s">
        <v>3093</v>
      </c>
      <c r="F250" s="280" t="s">
        <v>2930</v>
      </c>
      <c r="G250" s="281" t="s">
        <v>699</v>
      </c>
      <c r="H250" s="282">
        <v>1</v>
      </c>
      <c r="I250" s="283"/>
      <c r="J250" s="284">
        <f>ROUND(I250*H250,2)</f>
        <v>0</v>
      </c>
      <c r="K250" s="280" t="s">
        <v>21</v>
      </c>
      <c r="L250" s="285"/>
      <c r="M250" s="286" t="s">
        <v>21</v>
      </c>
      <c r="N250" s="287" t="s">
        <v>44</v>
      </c>
      <c r="O250" s="87"/>
      <c r="P250" s="225">
        <f>O250*H250</f>
        <v>0</v>
      </c>
      <c r="Q250" s="225">
        <v>0</v>
      </c>
      <c r="R250" s="225">
        <f>Q250*H250</f>
        <v>0</v>
      </c>
      <c r="S250" s="225">
        <v>0</v>
      </c>
      <c r="T250" s="226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7" t="s">
        <v>208</v>
      </c>
      <c r="AT250" s="227" t="s">
        <v>229</v>
      </c>
      <c r="AU250" s="227" t="s">
        <v>81</v>
      </c>
      <c r="AY250" s="20" t="s">
        <v>149</v>
      </c>
      <c r="BE250" s="228">
        <f>IF(N250="základní",J250,0)</f>
        <v>0</v>
      </c>
      <c r="BF250" s="228">
        <f>IF(N250="snížená",J250,0)</f>
        <v>0</v>
      </c>
      <c r="BG250" s="228">
        <f>IF(N250="zákl. přenesená",J250,0)</f>
        <v>0</v>
      </c>
      <c r="BH250" s="228">
        <f>IF(N250="sníž. přenesená",J250,0)</f>
        <v>0</v>
      </c>
      <c r="BI250" s="228">
        <f>IF(N250="nulová",J250,0)</f>
        <v>0</v>
      </c>
      <c r="BJ250" s="20" t="s">
        <v>77</v>
      </c>
      <c r="BK250" s="228">
        <f>ROUND(I250*H250,2)</f>
        <v>0</v>
      </c>
      <c r="BL250" s="20" t="s">
        <v>157</v>
      </c>
      <c r="BM250" s="227" t="s">
        <v>2442</v>
      </c>
    </row>
    <row r="251" s="2" customFormat="1" ht="16.5" customHeight="1">
      <c r="A251" s="41"/>
      <c r="B251" s="42"/>
      <c r="C251" s="278" t="s">
        <v>1522</v>
      </c>
      <c r="D251" s="278" t="s">
        <v>229</v>
      </c>
      <c r="E251" s="279" t="s">
        <v>3094</v>
      </c>
      <c r="F251" s="280" t="s">
        <v>2932</v>
      </c>
      <c r="G251" s="281" t="s">
        <v>699</v>
      </c>
      <c r="H251" s="282">
        <v>3</v>
      </c>
      <c r="I251" s="283"/>
      <c r="J251" s="284">
        <f>ROUND(I251*H251,2)</f>
        <v>0</v>
      </c>
      <c r="K251" s="280" t="s">
        <v>21</v>
      </c>
      <c r="L251" s="285"/>
      <c r="M251" s="286" t="s">
        <v>21</v>
      </c>
      <c r="N251" s="287" t="s">
        <v>44</v>
      </c>
      <c r="O251" s="87"/>
      <c r="P251" s="225">
        <f>O251*H251</f>
        <v>0</v>
      </c>
      <c r="Q251" s="225">
        <v>0</v>
      </c>
      <c r="R251" s="225">
        <f>Q251*H251</f>
        <v>0</v>
      </c>
      <c r="S251" s="225">
        <v>0</v>
      </c>
      <c r="T251" s="226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7" t="s">
        <v>208</v>
      </c>
      <c r="AT251" s="227" t="s">
        <v>229</v>
      </c>
      <c r="AU251" s="227" t="s">
        <v>81</v>
      </c>
      <c r="AY251" s="20" t="s">
        <v>149</v>
      </c>
      <c r="BE251" s="228">
        <f>IF(N251="základní",J251,0)</f>
        <v>0</v>
      </c>
      <c r="BF251" s="228">
        <f>IF(N251="snížená",J251,0)</f>
        <v>0</v>
      </c>
      <c r="BG251" s="228">
        <f>IF(N251="zákl. přenesená",J251,0)</f>
        <v>0</v>
      </c>
      <c r="BH251" s="228">
        <f>IF(N251="sníž. přenesená",J251,0)</f>
        <v>0</v>
      </c>
      <c r="BI251" s="228">
        <f>IF(N251="nulová",J251,0)</f>
        <v>0</v>
      </c>
      <c r="BJ251" s="20" t="s">
        <v>77</v>
      </c>
      <c r="BK251" s="228">
        <f>ROUND(I251*H251,2)</f>
        <v>0</v>
      </c>
      <c r="BL251" s="20" t="s">
        <v>157</v>
      </c>
      <c r="BM251" s="227" t="s">
        <v>2452</v>
      </c>
    </row>
    <row r="252" s="2" customFormat="1" ht="24.15" customHeight="1">
      <c r="A252" s="41"/>
      <c r="B252" s="42"/>
      <c r="C252" s="216" t="s">
        <v>1530</v>
      </c>
      <c r="D252" s="216" t="s">
        <v>152</v>
      </c>
      <c r="E252" s="217" t="s">
        <v>3095</v>
      </c>
      <c r="F252" s="218" t="s">
        <v>2934</v>
      </c>
      <c r="G252" s="219" t="s">
        <v>699</v>
      </c>
      <c r="H252" s="220">
        <v>19</v>
      </c>
      <c r="I252" s="221"/>
      <c r="J252" s="222">
        <f>ROUND(I252*H252,2)</f>
        <v>0</v>
      </c>
      <c r="K252" s="218" t="s">
        <v>21</v>
      </c>
      <c r="L252" s="47"/>
      <c r="M252" s="223" t="s">
        <v>21</v>
      </c>
      <c r="N252" s="224" t="s">
        <v>44</v>
      </c>
      <c r="O252" s="87"/>
      <c r="P252" s="225">
        <f>O252*H252</f>
        <v>0</v>
      </c>
      <c r="Q252" s="225">
        <v>0</v>
      </c>
      <c r="R252" s="225">
        <f>Q252*H252</f>
        <v>0</v>
      </c>
      <c r="S252" s="225">
        <v>0</v>
      </c>
      <c r="T252" s="226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7" t="s">
        <v>157</v>
      </c>
      <c r="AT252" s="227" t="s">
        <v>152</v>
      </c>
      <c r="AU252" s="227" t="s">
        <v>81</v>
      </c>
      <c r="AY252" s="20" t="s">
        <v>149</v>
      </c>
      <c r="BE252" s="228">
        <f>IF(N252="základní",J252,0)</f>
        <v>0</v>
      </c>
      <c r="BF252" s="228">
        <f>IF(N252="snížená",J252,0)</f>
        <v>0</v>
      </c>
      <c r="BG252" s="228">
        <f>IF(N252="zákl. přenesená",J252,0)</f>
        <v>0</v>
      </c>
      <c r="BH252" s="228">
        <f>IF(N252="sníž. přenesená",J252,0)</f>
        <v>0</v>
      </c>
      <c r="BI252" s="228">
        <f>IF(N252="nulová",J252,0)</f>
        <v>0</v>
      </c>
      <c r="BJ252" s="20" t="s">
        <v>77</v>
      </c>
      <c r="BK252" s="228">
        <f>ROUND(I252*H252,2)</f>
        <v>0</v>
      </c>
      <c r="BL252" s="20" t="s">
        <v>157</v>
      </c>
      <c r="BM252" s="227" t="s">
        <v>2466</v>
      </c>
    </row>
    <row r="253" s="2" customFormat="1" ht="24.15" customHeight="1">
      <c r="A253" s="41"/>
      <c r="B253" s="42"/>
      <c r="C253" s="278" t="s">
        <v>1539</v>
      </c>
      <c r="D253" s="278" t="s">
        <v>229</v>
      </c>
      <c r="E253" s="279" t="s">
        <v>3096</v>
      </c>
      <c r="F253" s="280" t="s">
        <v>2936</v>
      </c>
      <c r="G253" s="281" t="s">
        <v>699</v>
      </c>
      <c r="H253" s="282">
        <v>17</v>
      </c>
      <c r="I253" s="283"/>
      <c r="J253" s="284">
        <f>ROUND(I253*H253,2)</f>
        <v>0</v>
      </c>
      <c r="K253" s="280" t="s">
        <v>21</v>
      </c>
      <c r="L253" s="285"/>
      <c r="M253" s="286" t="s">
        <v>21</v>
      </c>
      <c r="N253" s="287" t="s">
        <v>44</v>
      </c>
      <c r="O253" s="87"/>
      <c r="P253" s="225">
        <f>O253*H253</f>
        <v>0</v>
      </c>
      <c r="Q253" s="225">
        <v>0</v>
      </c>
      <c r="R253" s="225">
        <f>Q253*H253</f>
        <v>0</v>
      </c>
      <c r="S253" s="225">
        <v>0</v>
      </c>
      <c r="T253" s="226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7" t="s">
        <v>208</v>
      </c>
      <c r="AT253" s="227" t="s">
        <v>229</v>
      </c>
      <c r="AU253" s="227" t="s">
        <v>81</v>
      </c>
      <c r="AY253" s="20" t="s">
        <v>149</v>
      </c>
      <c r="BE253" s="228">
        <f>IF(N253="základní",J253,0)</f>
        <v>0</v>
      </c>
      <c r="BF253" s="228">
        <f>IF(N253="snížená",J253,0)</f>
        <v>0</v>
      </c>
      <c r="BG253" s="228">
        <f>IF(N253="zákl. přenesená",J253,0)</f>
        <v>0</v>
      </c>
      <c r="BH253" s="228">
        <f>IF(N253="sníž. přenesená",J253,0)</f>
        <v>0</v>
      </c>
      <c r="BI253" s="228">
        <f>IF(N253="nulová",J253,0)</f>
        <v>0</v>
      </c>
      <c r="BJ253" s="20" t="s">
        <v>77</v>
      </c>
      <c r="BK253" s="228">
        <f>ROUND(I253*H253,2)</f>
        <v>0</v>
      </c>
      <c r="BL253" s="20" t="s">
        <v>157</v>
      </c>
      <c r="BM253" s="227" t="s">
        <v>2479</v>
      </c>
    </row>
    <row r="254" s="2" customFormat="1" ht="24.15" customHeight="1">
      <c r="A254" s="41"/>
      <c r="B254" s="42"/>
      <c r="C254" s="278" t="s">
        <v>1549</v>
      </c>
      <c r="D254" s="278" t="s">
        <v>229</v>
      </c>
      <c r="E254" s="279" t="s">
        <v>3097</v>
      </c>
      <c r="F254" s="280" t="s">
        <v>2988</v>
      </c>
      <c r="G254" s="281" t="s">
        <v>699</v>
      </c>
      <c r="H254" s="282">
        <v>1</v>
      </c>
      <c r="I254" s="283"/>
      <c r="J254" s="284">
        <f>ROUND(I254*H254,2)</f>
        <v>0</v>
      </c>
      <c r="K254" s="280" t="s">
        <v>21</v>
      </c>
      <c r="L254" s="285"/>
      <c r="M254" s="286" t="s">
        <v>21</v>
      </c>
      <c r="N254" s="287" t="s">
        <v>44</v>
      </c>
      <c r="O254" s="87"/>
      <c r="P254" s="225">
        <f>O254*H254</f>
        <v>0</v>
      </c>
      <c r="Q254" s="225">
        <v>0</v>
      </c>
      <c r="R254" s="225">
        <f>Q254*H254</f>
        <v>0</v>
      </c>
      <c r="S254" s="225">
        <v>0</v>
      </c>
      <c r="T254" s="226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7" t="s">
        <v>208</v>
      </c>
      <c r="AT254" s="227" t="s">
        <v>229</v>
      </c>
      <c r="AU254" s="227" t="s">
        <v>81</v>
      </c>
      <c r="AY254" s="20" t="s">
        <v>149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20" t="s">
        <v>77</v>
      </c>
      <c r="BK254" s="228">
        <f>ROUND(I254*H254,2)</f>
        <v>0</v>
      </c>
      <c r="BL254" s="20" t="s">
        <v>157</v>
      </c>
      <c r="BM254" s="227" t="s">
        <v>2491</v>
      </c>
    </row>
    <row r="255" s="2" customFormat="1" ht="24.15" customHeight="1">
      <c r="A255" s="41"/>
      <c r="B255" s="42"/>
      <c r="C255" s="278" t="s">
        <v>1554</v>
      </c>
      <c r="D255" s="278" t="s">
        <v>229</v>
      </c>
      <c r="E255" s="279" t="s">
        <v>3098</v>
      </c>
      <c r="F255" s="280" t="s">
        <v>2990</v>
      </c>
      <c r="G255" s="281" t="s">
        <v>699</v>
      </c>
      <c r="H255" s="282">
        <v>1</v>
      </c>
      <c r="I255" s="283"/>
      <c r="J255" s="284">
        <f>ROUND(I255*H255,2)</f>
        <v>0</v>
      </c>
      <c r="K255" s="280" t="s">
        <v>21</v>
      </c>
      <c r="L255" s="285"/>
      <c r="M255" s="286" t="s">
        <v>21</v>
      </c>
      <c r="N255" s="287" t="s">
        <v>44</v>
      </c>
      <c r="O255" s="87"/>
      <c r="P255" s="225">
        <f>O255*H255</f>
        <v>0</v>
      </c>
      <c r="Q255" s="225">
        <v>0</v>
      </c>
      <c r="R255" s="225">
        <f>Q255*H255</f>
        <v>0</v>
      </c>
      <c r="S255" s="225">
        <v>0</v>
      </c>
      <c r="T255" s="226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7" t="s">
        <v>208</v>
      </c>
      <c r="AT255" s="227" t="s">
        <v>229</v>
      </c>
      <c r="AU255" s="227" t="s">
        <v>81</v>
      </c>
      <c r="AY255" s="20" t="s">
        <v>149</v>
      </c>
      <c r="BE255" s="228">
        <f>IF(N255="základní",J255,0)</f>
        <v>0</v>
      </c>
      <c r="BF255" s="228">
        <f>IF(N255="snížená",J255,0)</f>
        <v>0</v>
      </c>
      <c r="BG255" s="228">
        <f>IF(N255="zákl. přenesená",J255,0)</f>
        <v>0</v>
      </c>
      <c r="BH255" s="228">
        <f>IF(N255="sníž. přenesená",J255,0)</f>
        <v>0</v>
      </c>
      <c r="BI255" s="228">
        <f>IF(N255="nulová",J255,0)</f>
        <v>0</v>
      </c>
      <c r="BJ255" s="20" t="s">
        <v>77</v>
      </c>
      <c r="BK255" s="228">
        <f>ROUND(I255*H255,2)</f>
        <v>0</v>
      </c>
      <c r="BL255" s="20" t="s">
        <v>157</v>
      </c>
      <c r="BM255" s="227" t="s">
        <v>2505</v>
      </c>
    </row>
    <row r="256" s="2" customFormat="1" ht="24.15" customHeight="1">
      <c r="A256" s="41"/>
      <c r="B256" s="42"/>
      <c r="C256" s="216" t="s">
        <v>1560</v>
      </c>
      <c r="D256" s="216" t="s">
        <v>152</v>
      </c>
      <c r="E256" s="217" t="s">
        <v>3099</v>
      </c>
      <c r="F256" s="218" t="s">
        <v>2940</v>
      </c>
      <c r="G256" s="219" t="s">
        <v>699</v>
      </c>
      <c r="H256" s="220">
        <v>14</v>
      </c>
      <c r="I256" s="221"/>
      <c r="J256" s="222">
        <f>ROUND(I256*H256,2)</f>
        <v>0</v>
      </c>
      <c r="K256" s="218" t="s">
        <v>21</v>
      </c>
      <c r="L256" s="47"/>
      <c r="M256" s="223" t="s">
        <v>21</v>
      </c>
      <c r="N256" s="224" t="s">
        <v>44</v>
      </c>
      <c r="O256" s="87"/>
      <c r="P256" s="225">
        <f>O256*H256</f>
        <v>0</v>
      </c>
      <c r="Q256" s="225">
        <v>0</v>
      </c>
      <c r="R256" s="225">
        <f>Q256*H256</f>
        <v>0</v>
      </c>
      <c r="S256" s="225">
        <v>0</v>
      </c>
      <c r="T256" s="226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7" t="s">
        <v>157</v>
      </c>
      <c r="AT256" s="227" t="s">
        <v>152</v>
      </c>
      <c r="AU256" s="227" t="s">
        <v>81</v>
      </c>
      <c r="AY256" s="20" t="s">
        <v>149</v>
      </c>
      <c r="BE256" s="228">
        <f>IF(N256="základní",J256,0)</f>
        <v>0</v>
      </c>
      <c r="BF256" s="228">
        <f>IF(N256="snížená",J256,0)</f>
        <v>0</v>
      </c>
      <c r="BG256" s="228">
        <f>IF(N256="zákl. přenesená",J256,0)</f>
        <v>0</v>
      </c>
      <c r="BH256" s="228">
        <f>IF(N256="sníž. přenesená",J256,0)</f>
        <v>0</v>
      </c>
      <c r="BI256" s="228">
        <f>IF(N256="nulová",J256,0)</f>
        <v>0</v>
      </c>
      <c r="BJ256" s="20" t="s">
        <v>77</v>
      </c>
      <c r="BK256" s="228">
        <f>ROUND(I256*H256,2)</f>
        <v>0</v>
      </c>
      <c r="BL256" s="20" t="s">
        <v>157</v>
      </c>
      <c r="BM256" s="227" t="s">
        <v>2519</v>
      </c>
    </row>
    <row r="257" s="2" customFormat="1" ht="24.15" customHeight="1">
      <c r="A257" s="41"/>
      <c r="B257" s="42"/>
      <c r="C257" s="278" t="s">
        <v>1567</v>
      </c>
      <c r="D257" s="278" t="s">
        <v>229</v>
      </c>
      <c r="E257" s="279" t="s">
        <v>3100</v>
      </c>
      <c r="F257" s="280" t="s">
        <v>2942</v>
      </c>
      <c r="G257" s="281" t="s">
        <v>699</v>
      </c>
      <c r="H257" s="282">
        <v>3</v>
      </c>
      <c r="I257" s="283"/>
      <c r="J257" s="284">
        <f>ROUND(I257*H257,2)</f>
        <v>0</v>
      </c>
      <c r="K257" s="280" t="s">
        <v>21</v>
      </c>
      <c r="L257" s="285"/>
      <c r="M257" s="286" t="s">
        <v>21</v>
      </c>
      <c r="N257" s="287" t="s">
        <v>44</v>
      </c>
      <c r="O257" s="87"/>
      <c r="P257" s="225">
        <f>O257*H257</f>
        <v>0</v>
      </c>
      <c r="Q257" s="225">
        <v>0</v>
      </c>
      <c r="R257" s="225">
        <f>Q257*H257</f>
        <v>0</v>
      </c>
      <c r="S257" s="225">
        <v>0</v>
      </c>
      <c r="T257" s="226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27" t="s">
        <v>208</v>
      </c>
      <c r="AT257" s="227" t="s">
        <v>229</v>
      </c>
      <c r="AU257" s="227" t="s">
        <v>81</v>
      </c>
      <c r="AY257" s="20" t="s">
        <v>149</v>
      </c>
      <c r="BE257" s="228">
        <f>IF(N257="základní",J257,0)</f>
        <v>0</v>
      </c>
      <c r="BF257" s="228">
        <f>IF(N257="snížená",J257,0)</f>
        <v>0</v>
      </c>
      <c r="BG257" s="228">
        <f>IF(N257="zákl. přenesená",J257,0)</f>
        <v>0</v>
      </c>
      <c r="BH257" s="228">
        <f>IF(N257="sníž. přenesená",J257,0)</f>
        <v>0</v>
      </c>
      <c r="BI257" s="228">
        <f>IF(N257="nulová",J257,0)</f>
        <v>0</v>
      </c>
      <c r="BJ257" s="20" t="s">
        <v>77</v>
      </c>
      <c r="BK257" s="228">
        <f>ROUND(I257*H257,2)</f>
        <v>0</v>
      </c>
      <c r="BL257" s="20" t="s">
        <v>157</v>
      </c>
      <c r="BM257" s="227" t="s">
        <v>2527</v>
      </c>
    </row>
    <row r="258" s="2" customFormat="1" ht="24.15" customHeight="1">
      <c r="A258" s="41"/>
      <c r="B258" s="42"/>
      <c r="C258" s="278" t="s">
        <v>1574</v>
      </c>
      <c r="D258" s="278" t="s">
        <v>229</v>
      </c>
      <c r="E258" s="279" t="s">
        <v>3101</v>
      </c>
      <c r="F258" s="280" t="s">
        <v>2944</v>
      </c>
      <c r="G258" s="281" t="s">
        <v>699</v>
      </c>
      <c r="H258" s="282">
        <v>5</v>
      </c>
      <c r="I258" s="283"/>
      <c r="J258" s="284">
        <f>ROUND(I258*H258,2)</f>
        <v>0</v>
      </c>
      <c r="K258" s="280" t="s">
        <v>21</v>
      </c>
      <c r="L258" s="285"/>
      <c r="M258" s="286" t="s">
        <v>21</v>
      </c>
      <c r="N258" s="287" t="s">
        <v>44</v>
      </c>
      <c r="O258" s="87"/>
      <c r="P258" s="225">
        <f>O258*H258</f>
        <v>0</v>
      </c>
      <c r="Q258" s="225">
        <v>0</v>
      </c>
      <c r="R258" s="225">
        <f>Q258*H258</f>
        <v>0</v>
      </c>
      <c r="S258" s="225">
        <v>0</v>
      </c>
      <c r="T258" s="226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7" t="s">
        <v>208</v>
      </c>
      <c r="AT258" s="227" t="s">
        <v>229</v>
      </c>
      <c r="AU258" s="227" t="s">
        <v>81</v>
      </c>
      <c r="AY258" s="20" t="s">
        <v>149</v>
      </c>
      <c r="BE258" s="228">
        <f>IF(N258="základní",J258,0)</f>
        <v>0</v>
      </c>
      <c r="BF258" s="228">
        <f>IF(N258="snížená",J258,0)</f>
        <v>0</v>
      </c>
      <c r="BG258" s="228">
        <f>IF(N258="zákl. přenesená",J258,0)</f>
        <v>0</v>
      </c>
      <c r="BH258" s="228">
        <f>IF(N258="sníž. přenesená",J258,0)</f>
        <v>0</v>
      </c>
      <c r="BI258" s="228">
        <f>IF(N258="nulová",J258,0)</f>
        <v>0</v>
      </c>
      <c r="BJ258" s="20" t="s">
        <v>77</v>
      </c>
      <c r="BK258" s="228">
        <f>ROUND(I258*H258,2)</f>
        <v>0</v>
      </c>
      <c r="BL258" s="20" t="s">
        <v>157</v>
      </c>
      <c r="BM258" s="227" t="s">
        <v>2537</v>
      </c>
    </row>
    <row r="259" s="2" customFormat="1" ht="24.15" customHeight="1">
      <c r="A259" s="41"/>
      <c r="B259" s="42"/>
      <c r="C259" s="278" t="s">
        <v>1581</v>
      </c>
      <c r="D259" s="278" t="s">
        <v>229</v>
      </c>
      <c r="E259" s="279" t="s">
        <v>3102</v>
      </c>
      <c r="F259" s="280" t="s">
        <v>2998</v>
      </c>
      <c r="G259" s="281" t="s">
        <v>699</v>
      </c>
      <c r="H259" s="282">
        <v>2</v>
      </c>
      <c r="I259" s="283"/>
      <c r="J259" s="284">
        <f>ROUND(I259*H259,2)</f>
        <v>0</v>
      </c>
      <c r="K259" s="280" t="s">
        <v>21</v>
      </c>
      <c r="L259" s="285"/>
      <c r="M259" s="286" t="s">
        <v>21</v>
      </c>
      <c r="N259" s="287" t="s">
        <v>44</v>
      </c>
      <c r="O259" s="87"/>
      <c r="P259" s="225">
        <f>O259*H259</f>
        <v>0</v>
      </c>
      <c r="Q259" s="225">
        <v>0</v>
      </c>
      <c r="R259" s="225">
        <f>Q259*H259</f>
        <v>0</v>
      </c>
      <c r="S259" s="225">
        <v>0</v>
      </c>
      <c r="T259" s="226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7" t="s">
        <v>208</v>
      </c>
      <c r="AT259" s="227" t="s">
        <v>229</v>
      </c>
      <c r="AU259" s="227" t="s">
        <v>81</v>
      </c>
      <c r="AY259" s="20" t="s">
        <v>149</v>
      </c>
      <c r="BE259" s="228">
        <f>IF(N259="základní",J259,0)</f>
        <v>0</v>
      </c>
      <c r="BF259" s="228">
        <f>IF(N259="snížená",J259,0)</f>
        <v>0</v>
      </c>
      <c r="BG259" s="228">
        <f>IF(N259="zákl. přenesená",J259,0)</f>
        <v>0</v>
      </c>
      <c r="BH259" s="228">
        <f>IF(N259="sníž. přenesená",J259,0)</f>
        <v>0</v>
      </c>
      <c r="BI259" s="228">
        <f>IF(N259="nulová",J259,0)</f>
        <v>0</v>
      </c>
      <c r="BJ259" s="20" t="s">
        <v>77</v>
      </c>
      <c r="BK259" s="228">
        <f>ROUND(I259*H259,2)</f>
        <v>0</v>
      </c>
      <c r="BL259" s="20" t="s">
        <v>157</v>
      </c>
      <c r="BM259" s="227" t="s">
        <v>2545</v>
      </c>
    </row>
    <row r="260" s="2" customFormat="1" ht="24.15" customHeight="1">
      <c r="A260" s="41"/>
      <c r="B260" s="42"/>
      <c r="C260" s="278" t="s">
        <v>1588</v>
      </c>
      <c r="D260" s="278" t="s">
        <v>229</v>
      </c>
      <c r="E260" s="279" t="s">
        <v>3103</v>
      </c>
      <c r="F260" s="280" t="s">
        <v>2946</v>
      </c>
      <c r="G260" s="281" t="s">
        <v>699</v>
      </c>
      <c r="H260" s="282">
        <v>4</v>
      </c>
      <c r="I260" s="283"/>
      <c r="J260" s="284">
        <f>ROUND(I260*H260,2)</f>
        <v>0</v>
      </c>
      <c r="K260" s="280" t="s">
        <v>21</v>
      </c>
      <c r="L260" s="285"/>
      <c r="M260" s="286" t="s">
        <v>21</v>
      </c>
      <c r="N260" s="287" t="s">
        <v>44</v>
      </c>
      <c r="O260" s="87"/>
      <c r="P260" s="225">
        <f>O260*H260</f>
        <v>0</v>
      </c>
      <c r="Q260" s="225">
        <v>0</v>
      </c>
      <c r="R260" s="225">
        <f>Q260*H260</f>
        <v>0</v>
      </c>
      <c r="S260" s="225">
        <v>0</v>
      </c>
      <c r="T260" s="226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7" t="s">
        <v>208</v>
      </c>
      <c r="AT260" s="227" t="s">
        <v>229</v>
      </c>
      <c r="AU260" s="227" t="s">
        <v>81</v>
      </c>
      <c r="AY260" s="20" t="s">
        <v>149</v>
      </c>
      <c r="BE260" s="228">
        <f>IF(N260="základní",J260,0)</f>
        <v>0</v>
      </c>
      <c r="BF260" s="228">
        <f>IF(N260="snížená",J260,0)</f>
        <v>0</v>
      </c>
      <c r="BG260" s="228">
        <f>IF(N260="zákl. přenesená",J260,0)</f>
        <v>0</v>
      </c>
      <c r="BH260" s="228">
        <f>IF(N260="sníž. přenesená",J260,0)</f>
        <v>0</v>
      </c>
      <c r="BI260" s="228">
        <f>IF(N260="nulová",J260,0)</f>
        <v>0</v>
      </c>
      <c r="BJ260" s="20" t="s">
        <v>77</v>
      </c>
      <c r="BK260" s="228">
        <f>ROUND(I260*H260,2)</f>
        <v>0</v>
      </c>
      <c r="BL260" s="20" t="s">
        <v>157</v>
      </c>
      <c r="BM260" s="227" t="s">
        <v>2552</v>
      </c>
    </row>
    <row r="261" s="2" customFormat="1" ht="24.15" customHeight="1">
      <c r="A261" s="41"/>
      <c r="B261" s="42"/>
      <c r="C261" s="216" t="s">
        <v>1593</v>
      </c>
      <c r="D261" s="216" t="s">
        <v>152</v>
      </c>
      <c r="E261" s="217" t="s">
        <v>3104</v>
      </c>
      <c r="F261" s="218" t="s">
        <v>2948</v>
      </c>
      <c r="G261" s="219" t="s">
        <v>699</v>
      </c>
      <c r="H261" s="220">
        <v>1</v>
      </c>
      <c r="I261" s="221"/>
      <c r="J261" s="222">
        <f>ROUND(I261*H261,2)</f>
        <v>0</v>
      </c>
      <c r="K261" s="218" t="s">
        <v>21</v>
      </c>
      <c r="L261" s="47"/>
      <c r="M261" s="223" t="s">
        <v>21</v>
      </c>
      <c r="N261" s="224" t="s">
        <v>44</v>
      </c>
      <c r="O261" s="87"/>
      <c r="P261" s="225">
        <f>O261*H261</f>
        <v>0</v>
      </c>
      <c r="Q261" s="225">
        <v>0</v>
      </c>
      <c r="R261" s="225">
        <f>Q261*H261</f>
        <v>0</v>
      </c>
      <c r="S261" s="225">
        <v>0</v>
      </c>
      <c r="T261" s="226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7" t="s">
        <v>157</v>
      </c>
      <c r="AT261" s="227" t="s">
        <v>152</v>
      </c>
      <c r="AU261" s="227" t="s">
        <v>81</v>
      </c>
      <c r="AY261" s="20" t="s">
        <v>149</v>
      </c>
      <c r="BE261" s="228">
        <f>IF(N261="základní",J261,0)</f>
        <v>0</v>
      </c>
      <c r="BF261" s="228">
        <f>IF(N261="snížená",J261,0)</f>
        <v>0</v>
      </c>
      <c r="BG261" s="228">
        <f>IF(N261="zákl. přenesená",J261,0)</f>
        <v>0</v>
      </c>
      <c r="BH261" s="228">
        <f>IF(N261="sníž. přenesená",J261,0)</f>
        <v>0</v>
      </c>
      <c r="BI261" s="228">
        <f>IF(N261="nulová",J261,0)</f>
        <v>0</v>
      </c>
      <c r="BJ261" s="20" t="s">
        <v>77</v>
      </c>
      <c r="BK261" s="228">
        <f>ROUND(I261*H261,2)</f>
        <v>0</v>
      </c>
      <c r="BL261" s="20" t="s">
        <v>157</v>
      </c>
      <c r="BM261" s="227" t="s">
        <v>2565</v>
      </c>
    </row>
    <row r="262" s="2" customFormat="1" ht="16.5" customHeight="1">
      <c r="A262" s="41"/>
      <c r="B262" s="42"/>
      <c r="C262" s="278" t="s">
        <v>1602</v>
      </c>
      <c r="D262" s="278" t="s">
        <v>229</v>
      </c>
      <c r="E262" s="279" t="s">
        <v>3105</v>
      </c>
      <c r="F262" s="280" t="s">
        <v>2950</v>
      </c>
      <c r="G262" s="281" t="s">
        <v>699</v>
      </c>
      <c r="H262" s="282">
        <v>1</v>
      </c>
      <c r="I262" s="283"/>
      <c r="J262" s="284">
        <f>ROUND(I262*H262,2)</f>
        <v>0</v>
      </c>
      <c r="K262" s="280" t="s">
        <v>21</v>
      </c>
      <c r="L262" s="285"/>
      <c r="M262" s="286" t="s">
        <v>21</v>
      </c>
      <c r="N262" s="287" t="s">
        <v>44</v>
      </c>
      <c r="O262" s="87"/>
      <c r="P262" s="225">
        <f>O262*H262</f>
        <v>0</v>
      </c>
      <c r="Q262" s="225">
        <v>0</v>
      </c>
      <c r="R262" s="225">
        <f>Q262*H262</f>
        <v>0</v>
      </c>
      <c r="S262" s="225">
        <v>0</v>
      </c>
      <c r="T262" s="226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7" t="s">
        <v>208</v>
      </c>
      <c r="AT262" s="227" t="s">
        <v>229</v>
      </c>
      <c r="AU262" s="227" t="s">
        <v>81</v>
      </c>
      <c r="AY262" s="20" t="s">
        <v>149</v>
      </c>
      <c r="BE262" s="228">
        <f>IF(N262="základní",J262,0)</f>
        <v>0</v>
      </c>
      <c r="BF262" s="228">
        <f>IF(N262="snížená",J262,0)</f>
        <v>0</v>
      </c>
      <c r="BG262" s="228">
        <f>IF(N262="zákl. přenesená",J262,0)</f>
        <v>0</v>
      </c>
      <c r="BH262" s="228">
        <f>IF(N262="sníž. přenesená",J262,0)</f>
        <v>0</v>
      </c>
      <c r="BI262" s="228">
        <f>IF(N262="nulová",J262,0)</f>
        <v>0</v>
      </c>
      <c r="BJ262" s="20" t="s">
        <v>77</v>
      </c>
      <c r="BK262" s="228">
        <f>ROUND(I262*H262,2)</f>
        <v>0</v>
      </c>
      <c r="BL262" s="20" t="s">
        <v>157</v>
      </c>
      <c r="BM262" s="227" t="s">
        <v>2581</v>
      </c>
    </row>
    <row r="263" s="2" customFormat="1" ht="24.15" customHeight="1">
      <c r="A263" s="41"/>
      <c r="B263" s="42"/>
      <c r="C263" s="216" t="s">
        <v>1608</v>
      </c>
      <c r="D263" s="216" t="s">
        <v>152</v>
      </c>
      <c r="E263" s="217" t="s">
        <v>3106</v>
      </c>
      <c r="F263" s="218" t="s">
        <v>2952</v>
      </c>
      <c r="G263" s="219" t="s">
        <v>699</v>
      </c>
      <c r="H263" s="220">
        <v>5</v>
      </c>
      <c r="I263" s="221"/>
      <c r="J263" s="222">
        <f>ROUND(I263*H263,2)</f>
        <v>0</v>
      </c>
      <c r="K263" s="218" t="s">
        <v>21</v>
      </c>
      <c r="L263" s="47"/>
      <c r="M263" s="223" t="s">
        <v>21</v>
      </c>
      <c r="N263" s="224" t="s">
        <v>44</v>
      </c>
      <c r="O263" s="87"/>
      <c r="P263" s="225">
        <f>O263*H263</f>
        <v>0</v>
      </c>
      <c r="Q263" s="225">
        <v>0</v>
      </c>
      <c r="R263" s="225">
        <f>Q263*H263</f>
        <v>0</v>
      </c>
      <c r="S263" s="225">
        <v>0</v>
      </c>
      <c r="T263" s="226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7" t="s">
        <v>157</v>
      </c>
      <c r="AT263" s="227" t="s">
        <v>152</v>
      </c>
      <c r="AU263" s="227" t="s">
        <v>81</v>
      </c>
      <c r="AY263" s="20" t="s">
        <v>149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20" t="s">
        <v>77</v>
      </c>
      <c r="BK263" s="228">
        <f>ROUND(I263*H263,2)</f>
        <v>0</v>
      </c>
      <c r="BL263" s="20" t="s">
        <v>157</v>
      </c>
      <c r="BM263" s="227" t="s">
        <v>2591</v>
      </c>
    </row>
    <row r="264" s="2" customFormat="1" ht="16.5" customHeight="1">
      <c r="A264" s="41"/>
      <c r="B264" s="42"/>
      <c r="C264" s="278" t="s">
        <v>1613</v>
      </c>
      <c r="D264" s="278" t="s">
        <v>229</v>
      </c>
      <c r="E264" s="279" t="s">
        <v>3107</v>
      </c>
      <c r="F264" s="280" t="s">
        <v>2956</v>
      </c>
      <c r="G264" s="281" t="s">
        <v>699</v>
      </c>
      <c r="H264" s="282">
        <v>5</v>
      </c>
      <c r="I264" s="283"/>
      <c r="J264" s="284">
        <f>ROUND(I264*H264,2)</f>
        <v>0</v>
      </c>
      <c r="K264" s="280" t="s">
        <v>21</v>
      </c>
      <c r="L264" s="285"/>
      <c r="M264" s="286" t="s">
        <v>21</v>
      </c>
      <c r="N264" s="287" t="s">
        <v>44</v>
      </c>
      <c r="O264" s="87"/>
      <c r="P264" s="225">
        <f>O264*H264</f>
        <v>0</v>
      </c>
      <c r="Q264" s="225">
        <v>0</v>
      </c>
      <c r="R264" s="225">
        <f>Q264*H264</f>
        <v>0</v>
      </c>
      <c r="S264" s="225">
        <v>0</v>
      </c>
      <c r="T264" s="226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7" t="s">
        <v>208</v>
      </c>
      <c r="AT264" s="227" t="s">
        <v>229</v>
      </c>
      <c r="AU264" s="227" t="s">
        <v>81</v>
      </c>
      <c r="AY264" s="20" t="s">
        <v>149</v>
      </c>
      <c r="BE264" s="228">
        <f>IF(N264="základní",J264,0)</f>
        <v>0</v>
      </c>
      <c r="BF264" s="228">
        <f>IF(N264="snížená",J264,0)</f>
        <v>0</v>
      </c>
      <c r="BG264" s="228">
        <f>IF(N264="zákl. přenesená",J264,0)</f>
        <v>0</v>
      </c>
      <c r="BH264" s="228">
        <f>IF(N264="sníž. přenesená",J264,0)</f>
        <v>0</v>
      </c>
      <c r="BI264" s="228">
        <f>IF(N264="nulová",J264,0)</f>
        <v>0</v>
      </c>
      <c r="BJ264" s="20" t="s">
        <v>77</v>
      </c>
      <c r="BK264" s="228">
        <f>ROUND(I264*H264,2)</f>
        <v>0</v>
      </c>
      <c r="BL264" s="20" t="s">
        <v>157</v>
      </c>
      <c r="BM264" s="227" t="s">
        <v>2601</v>
      </c>
    </row>
    <row r="265" s="2" customFormat="1" ht="24.15" customHeight="1">
      <c r="A265" s="41"/>
      <c r="B265" s="42"/>
      <c r="C265" s="216" t="s">
        <v>1620</v>
      </c>
      <c r="D265" s="216" t="s">
        <v>152</v>
      </c>
      <c r="E265" s="217" t="s">
        <v>3108</v>
      </c>
      <c r="F265" s="218" t="s">
        <v>2958</v>
      </c>
      <c r="G265" s="219" t="s">
        <v>699</v>
      </c>
      <c r="H265" s="220">
        <v>8</v>
      </c>
      <c r="I265" s="221"/>
      <c r="J265" s="222">
        <f>ROUND(I265*H265,2)</f>
        <v>0</v>
      </c>
      <c r="K265" s="218" t="s">
        <v>21</v>
      </c>
      <c r="L265" s="47"/>
      <c r="M265" s="223" t="s">
        <v>21</v>
      </c>
      <c r="N265" s="224" t="s">
        <v>44</v>
      </c>
      <c r="O265" s="87"/>
      <c r="P265" s="225">
        <f>O265*H265</f>
        <v>0</v>
      </c>
      <c r="Q265" s="225">
        <v>0</v>
      </c>
      <c r="R265" s="225">
        <f>Q265*H265</f>
        <v>0</v>
      </c>
      <c r="S265" s="225">
        <v>0</v>
      </c>
      <c r="T265" s="226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7" t="s">
        <v>157</v>
      </c>
      <c r="AT265" s="227" t="s">
        <v>152</v>
      </c>
      <c r="AU265" s="227" t="s">
        <v>81</v>
      </c>
      <c r="AY265" s="20" t="s">
        <v>149</v>
      </c>
      <c r="BE265" s="228">
        <f>IF(N265="základní",J265,0)</f>
        <v>0</v>
      </c>
      <c r="BF265" s="228">
        <f>IF(N265="snížená",J265,0)</f>
        <v>0</v>
      </c>
      <c r="BG265" s="228">
        <f>IF(N265="zákl. přenesená",J265,0)</f>
        <v>0</v>
      </c>
      <c r="BH265" s="228">
        <f>IF(N265="sníž. přenesená",J265,0)</f>
        <v>0</v>
      </c>
      <c r="BI265" s="228">
        <f>IF(N265="nulová",J265,0)</f>
        <v>0</v>
      </c>
      <c r="BJ265" s="20" t="s">
        <v>77</v>
      </c>
      <c r="BK265" s="228">
        <f>ROUND(I265*H265,2)</f>
        <v>0</v>
      </c>
      <c r="BL265" s="20" t="s">
        <v>157</v>
      </c>
      <c r="BM265" s="227" t="s">
        <v>2609</v>
      </c>
    </row>
    <row r="266" s="2" customFormat="1" ht="16.5" customHeight="1">
      <c r="A266" s="41"/>
      <c r="B266" s="42"/>
      <c r="C266" s="278" t="s">
        <v>1625</v>
      </c>
      <c r="D266" s="278" t="s">
        <v>229</v>
      </c>
      <c r="E266" s="279" t="s">
        <v>3109</v>
      </c>
      <c r="F266" s="280" t="s">
        <v>2960</v>
      </c>
      <c r="G266" s="281" t="s">
        <v>699</v>
      </c>
      <c r="H266" s="282">
        <v>4</v>
      </c>
      <c r="I266" s="283"/>
      <c r="J266" s="284">
        <f>ROUND(I266*H266,2)</f>
        <v>0</v>
      </c>
      <c r="K266" s="280" t="s">
        <v>21</v>
      </c>
      <c r="L266" s="285"/>
      <c r="M266" s="286" t="s">
        <v>21</v>
      </c>
      <c r="N266" s="287" t="s">
        <v>44</v>
      </c>
      <c r="O266" s="87"/>
      <c r="P266" s="225">
        <f>O266*H266</f>
        <v>0</v>
      </c>
      <c r="Q266" s="225">
        <v>0</v>
      </c>
      <c r="R266" s="225">
        <f>Q266*H266</f>
        <v>0</v>
      </c>
      <c r="S266" s="225">
        <v>0</v>
      </c>
      <c r="T266" s="226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7" t="s">
        <v>208</v>
      </c>
      <c r="AT266" s="227" t="s">
        <v>229</v>
      </c>
      <c r="AU266" s="227" t="s">
        <v>81</v>
      </c>
      <c r="AY266" s="20" t="s">
        <v>149</v>
      </c>
      <c r="BE266" s="228">
        <f>IF(N266="základní",J266,0)</f>
        <v>0</v>
      </c>
      <c r="BF266" s="228">
        <f>IF(N266="snížená",J266,0)</f>
        <v>0</v>
      </c>
      <c r="BG266" s="228">
        <f>IF(N266="zákl. přenesená",J266,0)</f>
        <v>0</v>
      </c>
      <c r="BH266" s="228">
        <f>IF(N266="sníž. přenesená",J266,0)</f>
        <v>0</v>
      </c>
      <c r="BI266" s="228">
        <f>IF(N266="nulová",J266,0)</f>
        <v>0</v>
      </c>
      <c r="BJ266" s="20" t="s">
        <v>77</v>
      </c>
      <c r="BK266" s="228">
        <f>ROUND(I266*H266,2)</f>
        <v>0</v>
      </c>
      <c r="BL266" s="20" t="s">
        <v>157</v>
      </c>
      <c r="BM266" s="227" t="s">
        <v>2619</v>
      </c>
    </row>
    <row r="267" s="2" customFormat="1" ht="16.5" customHeight="1">
      <c r="A267" s="41"/>
      <c r="B267" s="42"/>
      <c r="C267" s="278" t="s">
        <v>1630</v>
      </c>
      <c r="D267" s="278" t="s">
        <v>229</v>
      </c>
      <c r="E267" s="279" t="s">
        <v>3110</v>
      </c>
      <c r="F267" s="280" t="s">
        <v>2962</v>
      </c>
      <c r="G267" s="281" t="s">
        <v>699</v>
      </c>
      <c r="H267" s="282">
        <v>4</v>
      </c>
      <c r="I267" s="283"/>
      <c r="J267" s="284">
        <f>ROUND(I267*H267,2)</f>
        <v>0</v>
      </c>
      <c r="K267" s="280" t="s">
        <v>21</v>
      </c>
      <c r="L267" s="285"/>
      <c r="M267" s="286" t="s">
        <v>21</v>
      </c>
      <c r="N267" s="287" t="s">
        <v>44</v>
      </c>
      <c r="O267" s="87"/>
      <c r="P267" s="225">
        <f>O267*H267</f>
        <v>0</v>
      </c>
      <c r="Q267" s="225">
        <v>0</v>
      </c>
      <c r="R267" s="225">
        <f>Q267*H267</f>
        <v>0</v>
      </c>
      <c r="S267" s="225">
        <v>0</v>
      </c>
      <c r="T267" s="226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7" t="s">
        <v>208</v>
      </c>
      <c r="AT267" s="227" t="s">
        <v>229</v>
      </c>
      <c r="AU267" s="227" t="s">
        <v>81</v>
      </c>
      <c r="AY267" s="20" t="s">
        <v>149</v>
      </c>
      <c r="BE267" s="228">
        <f>IF(N267="základní",J267,0)</f>
        <v>0</v>
      </c>
      <c r="BF267" s="228">
        <f>IF(N267="snížená",J267,0)</f>
        <v>0</v>
      </c>
      <c r="BG267" s="228">
        <f>IF(N267="zákl. přenesená",J267,0)</f>
        <v>0</v>
      </c>
      <c r="BH267" s="228">
        <f>IF(N267="sníž. přenesená",J267,0)</f>
        <v>0</v>
      </c>
      <c r="BI267" s="228">
        <f>IF(N267="nulová",J267,0)</f>
        <v>0</v>
      </c>
      <c r="BJ267" s="20" t="s">
        <v>77</v>
      </c>
      <c r="BK267" s="228">
        <f>ROUND(I267*H267,2)</f>
        <v>0</v>
      </c>
      <c r="BL267" s="20" t="s">
        <v>157</v>
      </c>
      <c r="BM267" s="227" t="s">
        <v>2627</v>
      </c>
    </row>
    <row r="268" s="2" customFormat="1" ht="33" customHeight="1">
      <c r="A268" s="41"/>
      <c r="B268" s="42"/>
      <c r="C268" s="216" t="s">
        <v>1636</v>
      </c>
      <c r="D268" s="216" t="s">
        <v>152</v>
      </c>
      <c r="E268" s="217" t="s">
        <v>3111</v>
      </c>
      <c r="F268" s="218" t="s">
        <v>2914</v>
      </c>
      <c r="G268" s="219" t="s">
        <v>699</v>
      </c>
      <c r="H268" s="220">
        <v>1</v>
      </c>
      <c r="I268" s="221"/>
      <c r="J268" s="222">
        <f>ROUND(I268*H268,2)</f>
        <v>0</v>
      </c>
      <c r="K268" s="218" t="s">
        <v>21</v>
      </c>
      <c r="L268" s="47"/>
      <c r="M268" s="223" t="s">
        <v>21</v>
      </c>
      <c r="N268" s="224" t="s">
        <v>44</v>
      </c>
      <c r="O268" s="87"/>
      <c r="P268" s="225">
        <f>O268*H268</f>
        <v>0</v>
      </c>
      <c r="Q268" s="225">
        <v>0</v>
      </c>
      <c r="R268" s="225">
        <f>Q268*H268</f>
        <v>0</v>
      </c>
      <c r="S268" s="225">
        <v>0</v>
      </c>
      <c r="T268" s="226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7" t="s">
        <v>157</v>
      </c>
      <c r="AT268" s="227" t="s">
        <v>152</v>
      </c>
      <c r="AU268" s="227" t="s">
        <v>81</v>
      </c>
      <c r="AY268" s="20" t="s">
        <v>149</v>
      </c>
      <c r="BE268" s="228">
        <f>IF(N268="základní",J268,0)</f>
        <v>0</v>
      </c>
      <c r="BF268" s="228">
        <f>IF(N268="snížená",J268,0)</f>
        <v>0</v>
      </c>
      <c r="BG268" s="228">
        <f>IF(N268="zákl. přenesená",J268,0)</f>
        <v>0</v>
      </c>
      <c r="BH268" s="228">
        <f>IF(N268="sníž. přenesená",J268,0)</f>
        <v>0</v>
      </c>
      <c r="BI268" s="228">
        <f>IF(N268="nulová",J268,0)</f>
        <v>0</v>
      </c>
      <c r="BJ268" s="20" t="s">
        <v>77</v>
      </c>
      <c r="BK268" s="228">
        <f>ROUND(I268*H268,2)</f>
        <v>0</v>
      </c>
      <c r="BL268" s="20" t="s">
        <v>157</v>
      </c>
      <c r="BM268" s="227" t="s">
        <v>2636</v>
      </c>
    </row>
    <row r="269" s="2" customFormat="1" ht="16.5" customHeight="1">
      <c r="A269" s="41"/>
      <c r="B269" s="42"/>
      <c r="C269" s="278" t="s">
        <v>1641</v>
      </c>
      <c r="D269" s="278" t="s">
        <v>229</v>
      </c>
      <c r="E269" s="279" t="s">
        <v>3112</v>
      </c>
      <c r="F269" s="280" t="s">
        <v>2965</v>
      </c>
      <c r="G269" s="281" t="s">
        <v>699</v>
      </c>
      <c r="H269" s="282">
        <v>1</v>
      </c>
      <c r="I269" s="283"/>
      <c r="J269" s="284">
        <f>ROUND(I269*H269,2)</f>
        <v>0</v>
      </c>
      <c r="K269" s="280" t="s">
        <v>21</v>
      </c>
      <c r="L269" s="285"/>
      <c r="M269" s="286" t="s">
        <v>21</v>
      </c>
      <c r="N269" s="287" t="s">
        <v>44</v>
      </c>
      <c r="O269" s="87"/>
      <c r="P269" s="225">
        <f>O269*H269</f>
        <v>0</v>
      </c>
      <c r="Q269" s="225">
        <v>0</v>
      </c>
      <c r="R269" s="225">
        <f>Q269*H269</f>
        <v>0</v>
      </c>
      <c r="S269" s="225">
        <v>0</v>
      </c>
      <c r="T269" s="226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7" t="s">
        <v>208</v>
      </c>
      <c r="AT269" s="227" t="s">
        <v>229</v>
      </c>
      <c r="AU269" s="227" t="s">
        <v>81</v>
      </c>
      <c r="AY269" s="20" t="s">
        <v>149</v>
      </c>
      <c r="BE269" s="228">
        <f>IF(N269="základní",J269,0)</f>
        <v>0</v>
      </c>
      <c r="BF269" s="228">
        <f>IF(N269="snížená",J269,0)</f>
        <v>0</v>
      </c>
      <c r="BG269" s="228">
        <f>IF(N269="zákl. přenesená",J269,0)</f>
        <v>0</v>
      </c>
      <c r="BH269" s="228">
        <f>IF(N269="sníž. přenesená",J269,0)</f>
        <v>0</v>
      </c>
      <c r="BI269" s="228">
        <f>IF(N269="nulová",J269,0)</f>
        <v>0</v>
      </c>
      <c r="BJ269" s="20" t="s">
        <v>77</v>
      </c>
      <c r="BK269" s="228">
        <f>ROUND(I269*H269,2)</f>
        <v>0</v>
      </c>
      <c r="BL269" s="20" t="s">
        <v>157</v>
      </c>
      <c r="BM269" s="227" t="s">
        <v>2647</v>
      </c>
    </row>
    <row r="270" s="2" customFormat="1" ht="24.15" customHeight="1">
      <c r="A270" s="41"/>
      <c r="B270" s="42"/>
      <c r="C270" s="216" t="s">
        <v>1645</v>
      </c>
      <c r="D270" s="216" t="s">
        <v>152</v>
      </c>
      <c r="E270" s="217" t="s">
        <v>3113</v>
      </c>
      <c r="F270" s="218" t="s">
        <v>2967</v>
      </c>
      <c r="G270" s="219" t="s">
        <v>699</v>
      </c>
      <c r="H270" s="220">
        <v>4</v>
      </c>
      <c r="I270" s="221"/>
      <c r="J270" s="222">
        <f>ROUND(I270*H270,2)</f>
        <v>0</v>
      </c>
      <c r="K270" s="218" t="s">
        <v>21</v>
      </c>
      <c r="L270" s="47"/>
      <c r="M270" s="223" t="s">
        <v>21</v>
      </c>
      <c r="N270" s="224" t="s">
        <v>44</v>
      </c>
      <c r="O270" s="87"/>
      <c r="P270" s="225">
        <f>O270*H270</f>
        <v>0</v>
      </c>
      <c r="Q270" s="225">
        <v>0</v>
      </c>
      <c r="R270" s="225">
        <f>Q270*H270</f>
        <v>0</v>
      </c>
      <c r="S270" s="225">
        <v>0</v>
      </c>
      <c r="T270" s="226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7" t="s">
        <v>157</v>
      </c>
      <c r="AT270" s="227" t="s">
        <v>152</v>
      </c>
      <c r="AU270" s="227" t="s">
        <v>81</v>
      </c>
      <c r="AY270" s="20" t="s">
        <v>149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0" t="s">
        <v>77</v>
      </c>
      <c r="BK270" s="228">
        <f>ROUND(I270*H270,2)</f>
        <v>0</v>
      </c>
      <c r="BL270" s="20" t="s">
        <v>157</v>
      </c>
      <c r="BM270" s="227" t="s">
        <v>2658</v>
      </c>
    </row>
    <row r="271" s="2" customFormat="1" ht="16.5" customHeight="1">
      <c r="A271" s="41"/>
      <c r="B271" s="42"/>
      <c r="C271" s="278" t="s">
        <v>1650</v>
      </c>
      <c r="D271" s="278" t="s">
        <v>229</v>
      </c>
      <c r="E271" s="279" t="s">
        <v>3114</v>
      </c>
      <c r="F271" s="280" t="s">
        <v>2969</v>
      </c>
      <c r="G271" s="281" t="s">
        <v>699</v>
      </c>
      <c r="H271" s="282">
        <v>4</v>
      </c>
      <c r="I271" s="283"/>
      <c r="J271" s="284">
        <f>ROUND(I271*H271,2)</f>
        <v>0</v>
      </c>
      <c r="K271" s="280" t="s">
        <v>21</v>
      </c>
      <c r="L271" s="285"/>
      <c r="M271" s="286" t="s">
        <v>21</v>
      </c>
      <c r="N271" s="287" t="s">
        <v>44</v>
      </c>
      <c r="O271" s="87"/>
      <c r="P271" s="225">
        <f>O271*H271</f>
        <v>0</v>
      </c>
      <c r="Q271" s="225">
        <v>0</v>
      </c>
      <c r="R271" s="225">
        <f>Q271*H271</f>
        <v>0</v>
      </c>
      <c r="S271" s="225">
        <v>0</v>
      </c>
      <c r="T271" s="226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7" t="s">
        <v>208</v>
      </c>
      <c r="AT271" s="227" t="s">
        <v>229</v>
      </c>
      <c r="AU271" s="227" t="s">
        <v>81</v>
      </c>
      <c r="AY271" s="20" t="s">
        <v>149</v>
      </c>
      <c r="BE271" s="228">
        <f>IF(N271="základní",J271,0)</f>
        <v>0</v>
      </c>
      <c r="BF271" s="228">
        <f>IF(N271="snížená",J271,0)</f>
        <v>0</v>
      </c>
      <c r="BG271" s="228">
        <f>IF(N271="zákl. přenesená",J271,0)</f>
        <v>0</v>
      </c>
      <c r="BH271" s="228">
        <f>IF(N271="sníž. přenesená",J271,0)</f>
        <v>0</v>
      </c>
      <c r="BI271" s="228">
        <f>IF(N271="nulová",J271,0)</f>
        <v>0</v>
      </c>
      <c r="BJ271" s="20" t="s">
        <v>77</v>
      </c>
      <c r="BK271" s="228">
        <f>ROUND(I271*H271,2)</f>
        <v>0</v>
      </c>
      <c r="BL271" s="20" t="s">
        <v>157</v>
      </c>
      <c r="BM271" s="227" t="s">
        <v>2667</v>
      </c>
    </row>
    <row r="272" s="2" customFormat="1" ht="16.5" customHeight="1">
      <c r="A272" s="41"/>
      <c r="B272" s="42"/>
      <c r="C272" s="216" t="s">
        <v>1654</v>
      </c>
      <c r="D272" s="216" t="s">
        <v>152</v>
      </c>
      <c r="E272" s="217" t="s">
        <v>3115</v>
      </c>
      <c r="F272" s="218" t="s">
        <v>2971</v>
      </c>
      <c r="G272" s="219" t="s">
        <v>699</v>
      </c>
      <c r="H272" s="220">
        <v>4</v>
      </c>
      <c r="I272" s="221"/>
      <c r="J272" s="222">
        <f>ROUND(I272*H272,2)</f>
        <v>0</v>
      </c>
      <c r="K272" s="218" t="s">
        <v>21</v>
      </c>
      <c r="L272" s="47"/>
      <c r="M272" s="223" t="s">
        <v>21</v>
      </c>
      <c r="N272" s="224" t="s">
        <v>44</v>
      </c>
      <c r="O272" s="87"/>
      <c r="P272" s="225">
        <f>O272*H272</f>
        <v>0</v>
      </c>
      <c r="Q272" s="225">
        <v>0</v>
      </c>
      <c r="R272" s="225">
        <f>Q272*H272</f>
        <v>0</v>
      </c>
      <c r="S272" s="225">
        <v>0</v>
      </c>
      <c r="T272" s="226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7" t="s">
        <v>157</v>
      </c>
      <c r="AT272" s="227" t="s">
        <v>152</v>
      </c>
      <c r="AU272" s="227" t="s">
        <v>81</v>
      </c>
      <c r="AY272" s="20" t="s">
        <v>149</v>
      </c>
      <c r="BE272" s="228">
        <f>IF(N272="základní",J272,0)</f>
        <v>0</v>
      </c>
      <c r="BF272" s="228">
        <f>IF(N272="snížená",J272,0)</f>
        <v>0</v>
      </c>
      <c r="BG272" s="228">
        <f>IF(N272="zákl. přenesená",J272,0)</f>
        <v>0</v>
      </c>
      <c r="BH272" s="228">
        <f>IF(N272="sníž. přenesená",J272,0)</f>
        <v>0</v>
      </c>
      <c r="BI272" s="228">
        <f>IF(N272="nulová",J272,0)</f>
        <v>0</v>
      </c>
      <c r="BJ272" s="20" t="s">
        <v>77</v>
      </c>
      <c r="BK272" s="228">
        <f>ROUND(I272*H272,2)</f>
        <v>0</v>
      </c>
      <c r="BL272" s="20" t="s">
        <v>157</v>
      </c>
      <c r="BM272" s="227" t="s">
        <v>2679</v>
      </c>
    </row>
    <row r="273" s="2" customFormat="1" ht="24.15" customHeight="1">
      <c r="A273" s="41"/>
      <c r="B273" s="42"/>
      <c r="C273" s="278" t="s">
        <v>1658</v>
      </c>
      <c r="D273" s="278" t="s">
        <v>229</v>
      </c>
      <c r="E273" s="279" t="s">
        <v>3116</v>
      </c>
      <c r="F273" s="280" t="s">
        <v>2973</v>
      </c>
      <c r="G273" s="281" t="s">
        <v>699</v>
      </c>
      <c r="H273" s="282">
        <v>4</v>
      </c>
      <c r="I273" s="283"/>
      <c r="J273" s="284">
        <f>ROUND(I273*H273,2)</f>
        <v>0</v>
      </c>
      <c r="K273" s="280" t="s">
        <v>21</v>
      </c>
      <c r="L273" s="285"/>
      <c r="M273" s="286" t="s">
        <v>21</v>
      </c>
      <c r="N273" s="287" t="s">
        <v>44</v>
      </c>
      <c r="O273" s="87"/>
      <c r="P273" s="225">
        <f>O273*H273</f>
        <v>0</v>
      </c>
      <c r="Q273" s="225">
        <v>0</v>
      </c>
      <c r="R273" s="225">
        <f>Q273*H273</f>
        <v>0</v>
      </c>
      <c r="S273" s="225">
        <v>0</v>
      </c>
      <c r="T273" s="226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7" t="s">
        <v>208</v>
      </c>
      <c r="AT273" s="227" t="s">
        <v>229</v>
      </c>
      <c r="AU273" s="227" t="s">
        <v>81</v>
      </c>
      <c r="AY273" s="20" t="s">
        <v>149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0" t="s">
        <v>77</v>
      </c>
      <c r="BK273" s="228">
        <f>ROUND(I273*H273,2)</f>
        <v>0</v>
      </c>
      <c r="BL273" s="20" t="s">
        <v>157</v>
      </c>
      <c r="BM273" s="227" t="s">
        <v>2689</v>
      </c>
    </row>
    <row r="274" s="2" customFormat="1" ht="24.15" customHeight="1">
      <c r="A274" s="41"/>
      <c r="B274" s="42"/>
      <c r="C274" s="278" t="s">
        <v>1663</v>
      </c>
      <c r="D274" s="278" t="s">
        <v>229</v>
      </c>
      <c r="E274" s="279" t="s">
        <v>3117</v>
      </c>
      <c r="F274" s="280" t="s">
        <v>2912</v>
      </c>
      <c r="G274" s="281" t="s">
        <v>421</v>
      </c>
      <c r="H274" s="282">
        <v>1</v>
      </c>
      <c r="I274" s="283"/>
      <c r="J274" s="284">
        <f>ROUND(I274*H274,2)</f>
        <v>0</v>
      </c>
      <c r="K274" s="280" t="s">
        <v>21</v>
      </c>
      <c r="L274" s="285"/>
      <c r="M274" s="286" t="s">
        <v>21</v>
      </c>
      <c r="N274" s="287" t="s">
        <v>44</v>
      </c>
      <c r="O274" s="87"/>
      <c r="P274" s="225">
        <f>O274*H274</f>
        <v>0</v>
      </c>
      <c r="Q274" s="225">
        <v>0</v>
      </c>
      <c r="R274" s="225">
        <f>Q274*H274</f>
        <v>0</v>
      </c>
      <c r="S274" s="225">
        <v>0</v>
      </c>
      <c r="T274" s="226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7" t="s">
        <v>208</v>
      </c>
      <c r="AT274" s="227" t="s">
        <v>229</v>
      </c>
      <c r="AU274" s="227" t="s">
        <v>81</v>
      </c>
      <c r="AY274" s="20" t="s">
        <v>149</v>
      </c>
      <c r="BE274" s="228">
        <f>IF(N274="základní",J274,0)</f>
        <v>0</v>
      </c>
      <c r="BF274" s="228">
        <f>IF(N274="snížená",J274,0)</f>
        <v>0</v>
      </c>
      <c r="BG274" s="228">
        <f>IF(N274="zákl. přenesená",J274,0)</f>
        <v>0</v>
      </c>
      <c r="BH274" s="228">
        <f>IF(N274="sníž. přenesená",J274,0)</f>
        <v>0</v>
      </c>
      <c r="BI274" s="228">
        <f>IF(N274="nulová",J274,0)</f>
        <v>0</v>
      </c>
      <c r="BJ274" s="20" t="s">
        <v>77</v>
      </c>
      <c r="BK274" s="228">
        <f>ROUND(I274*H274,2)</f>
        <v>0</v>
      </c>
      <c r="BL274" s="20" t="s">
        <v>157</v>
      </c>
      <c r="BM274" s="227" t="s">
        <v>2699</v>
      </c>
    </row>
    <row r="275" s="2" customFormat="1" ht="21.75" customHeight="1">
      <c r="A275" s="41"/>
      <c r="B275" s="42"/>
      <c r="C275" s="216" t="s">
        <v>1667</v>
      </c>
      <c r="D275" s="216" t="s">
        <v>152</v>
      </c>
      <c r="E275" s="217" t="s">
        <v>3118</v>
      </c>
      <c r="F275" s="218" t="s">
        <v>2918</v>
      </c>
      <c r="G275" s="219" t="s">
        <v>699</v>
      </c>
      <c r="H275" s="220">
        <v>3</v>
      </c>
      <c r="I275" s="221"/>
      <c r="J275" s="222">
        <f>ROUND(I275*H275,2)</f>
        <v>0</v>
      </c>
      <c r="K275" s="218" t="s">
        <v>21</v>
      </c>
      <c r="L275" s="47"/>
      <c r="M275" s="223" t="s">
        <v>21</v>
      </c>
      <c r="N275" s="224" t="s">
        <v>44</v>
      </c>
      <c r="O275" s="87"/>
      <c r="P275" s="225">
        <f>O275*H275</f>
        <v>0</v>
      </c>
      <c r="Q275" s="225">
        <v>0</v>
      </c>
      <c r="R275" s="225">
        <f>Q275*H275</f>
        <v>0</v>
      </c>
      <c r="S275" s="225">
        <v>0</v>
      </c>
      <c r="T275" s="226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7" t="s">
        <v>157</v>
      </c>
      <c r="AT275" s="227" t="s">
        <v>152</v>
      </c>
      <c r="AU275" s="227" t="s">
        <v>81</v>
      </c>
      <c r="AY275" s="20" t="s">
        <v>149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0" t="s">
        <v>77</v>
      </c>
      <c r="BK275" s="228">
        <f>ROUND(I275*H275,2)</f>
        <v>0</v>
      </c>
      <c r="BL275" s="20" t="s">
        <v>157</v>
      </c>
      <c r="BM275" s="227" t="s">
        <v>2710</v>
      </c>
    </row>
    <row r="276" s="2" customFormat="1" ht="16.5" customHeight="1">
      <c r="A276" s="41"/>
      <c r="B276" s="42"/>
      <c r="C276" s="278" t="s">
        <v>1672</v>
      </c>
      <c r="D276" s="278" t="s">
        <v>229</v>
      </c>
      <c r="E276" s="279" t="s">
        <v>3119</v>
      </c>
      <c r="F276" s="280" t="s">
        <v>2920</v>
      </c>
      <c r="G276" s="281" t="s">
        <v>699</v>
      </c>
      <c r="H276" s="282">
        <v>3</v>
      </c>
      <c r="I276" s="283"/>
      <c r="J276" s="284">
        <f>ROUND(I276*H276,2)</f>
        <v>0</v>
      </c>
      <c r="K276" s="280" t="s">
        <v>21</v>
      </c>
      <c r="L276" s="285"/>
      <c r="M276" s="286" t="s">
        <v>21</v>
      </c>
      <c r="N276" s="287" t="s">
        <v>44</v>
      </c>
      <c r="O276" s="87"/>
      <c r="P276" s="225">
        <f>O276*H276</f>
        <v>0</v>
      </c>
      <c r="Q276" s="225">
        <v>0</v>
      </c>
      <c r="R276" s="225">
        <f>Q276*H276</f>
        <v>0</v>
      </c>
      <c r="S276" s="225">
        <v>0</v>
      </c>
      <c r="T276" s="226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227" t="s">
        <v>208</v>
      </c>
      <c r="AT276" s="227" t="s">
        <v>229</v>
      </c>
      <c r="AU276" s="227" t="s">
        <v>81</v>
      </c>
      <c r="AY276" s="20" t="s">
        <v>149</v>
      </c>
      <c r="BE276" s="228">
        <f>IF(N276="základní",J276,0)</f>
        <v>0</v>
      </c>
      <c r="BF276" s="228">
        <f>IF(N276="snížená",J276,0)</f>
        <v>0</v>
      </c>
      <c r="BG276" s="228">
        <f>IF(N276="zákl. přenesená",J276,0)</f>
        <v>0</v>
      </c>
      <c r="BH276" s="228">
        <f>IF(N276="sníž. přenesená",J276,0)</f>
        <v>0</v>
      </c>
      <c r="BI276" s="228">
        <f>IF(N276="nulová",J276,0)</f>
        <v>0</v>
      </c>
      <c r="BJ276" s="20" t="s">
        <v>77</v>
      </c>
      <c r="BK276" s="228">
        <f>ROUND(I276*H276,2)</f>
        <v>0</v>
      </c>
      <c r="BL276" s="20" t="s">
        <v>157</v>
      </c>
      <c r="BM276" s="227" t="s">
        <v>2722</v>
      </c>
    </row>
    <row r="277" s="12" customFormat="1" ht="22.8" customHeight="1">
      <c r="A277" s="12"/>
      <c r="B277" s="200"/>
      <c r="C277" s="201"/>
      <c r="D277" s="202" t="s">
        <v>72</v>
      </c>
      <c r="E277" s="214" t="s">
        <v>3120</v>
      </c>
      <c r="F277" s="214" t="s">
        <v>3121</v>
      </c>
      <c r="G277" s="201"/>
      <c r="H277" s="201"/>
      <c r="I277" s="204"/>
      <c r="J277" s="215">
        <f>BK277</f>
        <v>0</v>
      </c>
      <c r="K277" s="201"/>
      <c r="L277" s="206"/>
      <c r="M277" s="207"/>
      <c r="N277" s="208"/>
      <c r="O277" s="208"/>
      <c r="P277" s="209">
        <f>SUM(P278:P293)</f>
        <v>0</v>
      </c>
      <c r="Q277" s="208"/>
      <c r="R277" s="209">
        <f>SUM(R278:R293)</f>
        <v>0</v>
      </c>
      <c r="S277" s="208"/>
      <c r="T277" s="210">
        <f>SUM(T278:T293)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11" t="s">
        <v>81</v>
      </c>
      <c r="AT277" s="212" t="s">
        <v>72</v>
      </c>
      <c r="AU277" s="212" t="s">
        <v>77</v>
      </c>
      <c r="AY277" s="211" t="s">
        <v>149</v>
      </c>
      <c r="BK277" s="213">
        <f>SUM(BK278:BK293)</f>
        <v>0</v>
      </c>
    </row>
    <row r="278" s="2" customFormat="1" ht="24.15" customHeight="1">
      <c r="A278" s="41"/>
      <c r="B278" s="42"/>
      <c r="C278" s="216" t="s">
        <v>1678</v>
      </c>
      <c r="D278" s="216" t="s">
        <v>152</v>
      </c>
      <c r="E278" s="217" t="s">
        <v>3122</v>
      </c>
      <c r="F278" s="218" t="s">
        <v>3123</v>
      </c>
      <c r="G278" s="219" t="s">
        <v>174</v>
      </c>
      <c r="H278" s="220">
        <v>352</v>
      </c>
      <c r="I278" s="221"/>
      <c r="J278" s="222">
        <f>ROUND(I278*H278,2)</f>
        <v>0</v>
      </c>
      <c r="K278" s="218" t="s">
        <v>21</v>
      </c>
      <c r="L278" s="47"/>
      <c r="M278" s="223" t="s">
        <v>21</v>
      </c>
      <c r="N278" s="224" t="s">
        <v>44</v>
      </c>
      <c r="O278" s="87"/>
      <c r="P278" s="225">
        <f>O278*H278</f>
        <v>0</v>
      </c>
      <c r="Q278" s="225">
        <v>0</v>
      </c>
      <c r="R278" s="225">
        <f>Q278*H278</f>
        <v>0</v>
      </c>
      <c r="S278" s="225">
        <v>0</v>
      </c>
      <c r="T278" s="226">
        <f>S278*H278</f>
        <v>0</v>
      </c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R278" s="227" t="s">
        <v>256</v>
      </c>
      <c r="AT278" s="227" t="s">
        <v>152</v>
      </c>
      <c r="AU278" s="227" t="s">
        <v>81</v>
      </c>
      <c r="AY278" s="20" t="s">
        <v>149</v>
      </c>
      <c r="BE278" s="228">
        <f>IF(N278="základní",J278,0)</f>
        <v>0</v>
      </c>
      <c r="BF278" s="228">
        <f>IF(N278="snížená",J278,0)</f>
        <v>0</v>
      </c>
      <c r="BG278" s="228">
        <f>IF(N278="zákl. přenesená",J278,0)</f>
        <v>0</v>
      </c>
      <c r="BH278" s="228">
        <f>IF(N278="sníž. přenesená",J278,0)</f>
        <v>0</v>
      </c>
      <c r="BI278" s="228">
        <f>IF(N278="nulová",J278,0)</f>
        <v>0</v>
      </c>
      <c r="BJ278" s="20" t="s">
        <v>77</v>
      </c>
      <c r="BK278" s="228">
        <f>ROUND(I278*H278,2)</f>
        <v>0</v>
      </c>
      <c r="BL278" s="20" t="s">
        <v>256</v>
      </c>
      <c r="BM278" s="227" t="s">
        <v>2736</v>
      </c>
    </row>
    <row r="279" s="2" customFormat="1" ht="24.15" customHeight="1">
      <c r="A279" s="41"/>
      <c r="B279" s="42"/>
      <c r="C279" s="278" t="s">
        <v>1685</v>
      </c>
      <c r="D279" s="278" t="s">
        <v>229</v>
      </c>
      <c r="E279" s="279" t="s">
        <v>3124</v>
      </c>
      <c r="F279" s="280" t="s">
        <v>3125</v>
      </c>
      <c r="G279" s="281" t="s">
        <v>174</v>
      </c>
      <c r="H279" s="282">
        <v>352</v>
      </c>
      <c r="I279" s="283"/>
      <c r="J279" s="284">
        <f>ROUND(I279*H279,2)</f>
        <v>0</v>
      </c>
      <c r="K279" s="280" t="s">
        <v>21</v>
      </c>
      <c r="L279" s="285"/>
      <c r="M279" s="286" t="s">
        <v>21</v>
      </c>
      <c r="N279" s="287" t="s">
        <v>44</v>
      </c>
      <c r="O279" s="87"/>
      <c r="P279" s="225">
        <f>O279*H279</f>
        <v>0</v>
      </c>
      <c r="Q279" s="225">
        <v>0</v>
      </c>
      <c r="R279" s="225">
        <f>Q279*H279</f>
        <v>0</v>
      </c>
      <c r="S279" s="225">
        <v>0</v>
      </c>
      <c r="T279" s="226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7" t="s">
        <v>328</v>
      </c>
      <c r="AT279" s="227" t="s">
        <v>229</v>
      </c>
      <c r="AU279" s="227" t="s">
        <v>81</v>
      </c>
      <c r="AY279" s="20" t="s">
        <v>149</v>
      </c>
      <c r="BE279" s="228">
        <f>IF(N279="základní",J279,0)</f>
        <v>0</v>
      </c>
      <c r="BF279" s="228">
        <f>IF(N279="snížená",J279,0)</f>
        <v>0</v>
      </c>
      <c r="BG279" s="228">
        <f>IF(N279="zákl. přenesená",J279,0)</f>
        <v>0</v>
      </c>
      <c r="BH279" s="228">
        <f>IF(N279="sníž. přenesená",J279,0)</f>
        <v>0</v>
      </c>
      <c r="BI279" s="228">
        <f>IF(N279="nulová",J279,0)</f>
        <v>0</v>
      </c>
      <c r="BJ279" s="20" t="s">
        <v>77</v>
      </c>
      <c r="BK279" s="228">
        <f>ROUND(I279*H279,2)</f>
        <v>0</v>
      </c>
      <c r="BL279" s="20" t="s">
        <v>256</v>
      </c>
      <c r="BM279" s="227" t="s">
        <v>2745</v>
      </c>
    </row>
    <row r="280" s="2" customFormat="1" ht="24.15" customHeight="1">
      <c r="A280" s="41"/>
      <c r="B280" s="42"/>
      <c r="C280" s="216" t="s">
        <v>1690</v>
      </c>
      <c r="D280" s="216" t="s">
        <v>152</v>
      </c>
      <c r="E280" s="217" t="s">
        <v>3126</v>
      </c>
      <c r="F280" s="218" t="s">
        <v>3127</v>
      </c>
      <c r="G280" s="219" t="s">
        <v>174</v>
      </c>
      <c r="H280" s="220">
        <v>82</v>
      </c>
      <c r="I280" s="221"/>
      <c r="J280" s="222">
        <f>ROUND(I280*H280,2)</f>
        <v>0</v>
      </c>
      <c r="K280" s="218" t="s">
        <v>21</v>
      </c>
      <c r="L280" s="47"/>
      <c r="M280" s="223" t="s">
        <v>21</v>
      </c>
      <c r="N280" s="224" t="s">
        <v>44</v>
      </c>
      <c r="O280" s="87"/>
      <c r="P280" s="225">
        <f>O280*H280</f>
        <v>0</v>
      </c>
      <c r="Q280" s="225">
        <v>0</v>
      </c>
      <c r="R280" s="225">
        <f>Q280*H280</f>
        <v>0</v>
      </c>
      <c r="S280" s="225">
        <v>0</v>
      </c>
      <c r="T280" s="226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7" t="s">
        <v>256</v>
      </c>
      <c r="AT280" s="227" t="s">
        <v>152</v>
      </c>
      <c r="AU280" s="227" t="s">
        <v>81</v>
      </c>
      <c r="AY280" s="20" t="s">
        <v>149</v>
      </c>
      <c r="BE280" s="228">
        <f>IF(N280="základní",J280,0)</f>
        <v>0</v>
      </c>
      <c r="BF280" s="228">
        <f>IF(N280="snížená",J280,0)</f>
        <v>0</v>
      </c>
      <c r="BG280" s="228">
        <f>IF(N280="zákl. přenesená",J280,0)</f>
        <v>0</v>
      </c>
      <c r="BH280" s="228">
        <f>IF(N280="sníž. přenesená",J280,0)</f>
        <v>0</v>
      </c>
      <c r="BI280" s="228">
        <f>IF(N280="nulová",J280,0)</f>
        <v>0</v>
      </c>
      <c r="BJ280" s="20" t="s">
        <v>77</v>
      </c>
      <c r="BK280" s="228">
        <f>ROUND(I280*H280,2)</f>
        <v>0</v>
      </c>
      <c r="BL280" s="20" t="s">
        <v>256</v>
      </c>
      <c r="BM280" s="227" t="s">
        <v>2759</v>
      </c>
    </row>
    <row r="281" s="2" customFormat="1" ht="24.15" customHeight="1">
      <c r="A281" s="41"/>
      <c r="B281" s="42"/>
      <c r="C281" s="278" t="s">
        <v>1695</v>
      </c>
      <c r="D281" s="278" t="s">
        <v>229</v>
      </c>
      <c r="E281" s="279" t="s">
        <v>3128</v>
      </c>
      <c r="F281" s="280" t="s">
        <v>3129</v>
      </c>
      <c r="G281" s="281" t="s">
        <v>174</v>
      </c>
      <c r="H281" s="282">
        <v>82</v>
      </c>
      <c r="I281" s="283"/>
      <c r="J281" s="284">
        <f>ROUND(I281*H281,2)</f>
        <v>0</v>
      </c>
      <c r="K281" s="280" t="s">
        <v>21</v>
      </c>
      <c r="L281" s="285"/>
      <c r="M281" s="286" t="s">
        <v>21</v>
      </c>
      <c r="N281" s="287" t="s">
        <v>44</v>
      </c>
      <c r="O281" s="87"/>
      <c r="P281" s="225">
        <f>O281*H281</f>
        <v>0</v>
      </c>
      <c r="Q281" s="225">
        <v>0</v>
      </c>
      <c r="R281" s="225">
        <f>Q281*H281</f>
        <v>0</v>
      </c>
      <c r="S281" s="225">
        <v>0</v>
      </c>
      <c r="T281" s="226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7" t="s">
        <v>328</v>
      </c>
      <c r="AT281" s="227" t="s">
        <v>229</v>
      </c>
      <c r="AU281" s="227" t="s">
        <v>81</v>
      </c>
      <c r="AY281" s="20" t="s">
        <v>149</v>
      </c>
      <c r="BE281" s="228">
        <f>IF(N281="základní",J281,0)</f>
        <v>0</v>
      </c>
      <c r="BF281" s="228">
        <f>IF(N281="snížená",J281,0)</f>
        <v>0</v>
      </c>
      <c r="BG281" s="228">
        <f>IF(N281="zákl. přenesená",J281,0)</f>
        <v>0</v>
      </c>
      <c r="BH281" s="228">
        <f>IF(N281="sníž. přenesená",J281,0)</f>
        <v>0</v>
      </c>
      <c r="BI281" s="228">
        <f>IF(N281="nulová",J281,0)</f>
        <v>0</v>
      </c>
      <c r="BJ281" s="20" t="s">
        <v>77</v>
      </c>
      <c r="BK281" s="228">
        <f>ROUND(I281*H281,2)</f>
        <v>0</v>
      </c>
      <c r="BL281" s="20" t="s">
        <v>256</v>
      </c>
      <c r="BM281" s="227" t="s">
        <v>2767</v>
      </c>
    </row>
    <row r="282" s="2" customFormat="1" ht="24.15" customHeight="1">
      <c r="A282" s="41"/>
      <c r="B282" s="42"/>
      <c r="C282" s="216" t="s">
        <v>1702</v>
      </c>
      <c r="D282" s="216" t="s">
        <v>152</v>
      </c>
      <c r="E282" s="217" t="s">
        <v>3130</v>
      </c>
      <c r="F282" s="218" t="s">
        <v>3131</v>
      </c>
      <c r="G282" s="219" t="s">
        <v>174</v>
      </c>
      <c r="H282" s="220">
        <v>20</v>
      </c>
      <c r="I282" s="221"/>
      <c r="J282" s="222">
        <f>ROUND(I282*H282,2)</f>
        <v>0</v>
      </c>
      <c r="K282" s="218" t="s">
        <v>21</v>
      </c>
      <c r="L282" s="47"/>
      <c r="M282" s="223" t="s">
        <v>21</v>
      </c>
      <c r="N282" s="224" t="s">
        <v>44</v>
      </c>
      <c r="O282" s="87"/>
      <c r="P282" s="225">
        <f>O282*H282</f>
        <v>0</v>
      </c>
      <c r="Q282" s="225">
        <v>0</v>
      </c>
      <c r="R282" s="225">
        <f>Q282*H282</f>
        <v>0</v>
      </c>
      <c r="S282" s="225">
        <v>0</v>
      </c>
      <c r="T282" s="226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7" t="s">
        <v>256</v>
      </c>
      <c r="AT282" s="227" t="s">
        <v>152</v>
      </c>
      <c r="AU282" s="227" t="s">
        <v>81</v>
      </c>
      <c r="AY282" s="20" t="s">
        <v>149</v>
      </c>
      <c r="BE282" s="228">
        <f>IF(N282="základní",J282,0)</f>
        <v>0</v>
      </c>
      <c r="BF282" s="228">
        <f>IF(N282="snížená",J282,0)</f>
        <v>0</v>
      </c>
      <c r="BG282" s="228">
        <f>IF(N282="zákl. přenesená",J282,0)</f>
        <v>0</v>
      </c>
      <c r="BH282" s="228">
        <f>IF(N282="sníž. přenesená",J282,0)</f>
        <v>0</v>
      </c>
      <c r="BI282" s="228">
        <f>IF(N282="nulová",J282,0)</f>
        <v>0</v>
      </c>
      <c r="BJ282" s="20" t="s">
        <v>77</v>
      </c>
      <c r="BK282" s="228">
        <f>ROUND(I282*H282,2)</f>
        <v>0</v>
      </c>
      <c r="BL282" s="20" t="s">
        <v>256</v>
      </c>
      <c r="BM282" s="227" t="s">
        <v>2775</v>
      </c>
    </row>
    <row r="283" s="2" customFormat="1" ht="16.5" customHeight="1">
      <c r="A283" s="41"/>
      <c r="B283" s="42"/>
      <c r="C283" s="278" t="s">
        <v>1708</v>
      </c>
      <c r="D283" s="278" t="s">
        <v>229</v>
      </c>
      <c r="E283" s="279" t="s">
        <v>3132</v>
      </c>
      <c r="F283" s="280" t="s">
        <v>3133</v>
      </c>
      <c r="G283" s="281" t="s">
        <v>174</v>
      </c>
      <c r="H283" s="282">
        <v>22</v>
      </c>
      <c r="I283" s="283"/>
      <c r="J283" s="284">
        <f>ROUND(I283*H283,2)</f>
        <v>0</v>
      </c>
      <c r="K283" s="280" t="s">
        <v>21</v>
      </c>
      <c r="L283" s="285"/>
      <c r="M283" s="286" t="s">
        <v>21</v>
      </c>
      <c r="N283" s="287" t="s">
        <v>44</v>
      </c>
      <c r="O283" s="87"/>
      <c r="P283" s="225">
        <f>O283*H283</f>
        <v>0</v>
      </c>
      <c r="Q283" s="225">
        <v>0</v>
      </c>
      <c r="R283" s="225">
        <f>Q283*H283</f>
        <v>0</v>
      </c>
      <c r="S283" s="225">
        <v>0</v>
      </c>
      <c r="T283" s="226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7" t="s">
        <v>328</v>
      </c>
      <c r="AT283" s="227" t="s">
        <v>229</v>
      </c>
      <c r="AU283" s="227" t="s">
        <v>81</v>
      </c>
      <c r="AY283" s="20" t="s">
        <v>149</v>
      </c>
      <c r="BE283" s="228">
        <f>IF(N283="základní",J283,0)</f>
        <v>0</v>
      </c>
      <c r="BF283" s="228">
        <f>IF(N283="snížená",J283,0)</f>
        <v>0</v>
      </c>
      <c r="BG283" s="228">
        <f>IF(N283="zákl. přenesená",J283,0)</f>
        <v>0</v>
      </c>
      <c r="BH283" s="228">
        <f>IF(N283="sníž. přenesená",J283,0)</f>
        <v>0</v>
      </c>
      <c r="BI283" s="228">
        <f>IF(N283="nulová",J283,0)</f>
        <v>0</v>
      </c>
      <c r="BJ283" s="20" t="s">
        <v>77</v>
      </c>
      <c r="BK283" s="228">
        <f>ROUND(I283*H283,2)</f>
        <v>0</v>
      </c>
      <c r="BL283" s="20" t="s">
        <v>256</v>
      </c>
      <c r="BM283" s="227" t="s">
        <v>2788</v>
      </c>
    </row>
    <row r="284" s="2" customFormat="1" ht="16.5" customHeight="1">
      <c r="A284" s="41"/>
      <c r="B284" s="42"/>
      <c r="C284" s="216" t="s">
        <v>1714</v>
      </c>
      <c r="D284" s="216" t="s">
        <v>152</v>
      </c>
      <c r="E284" s="217" t="s">
        <v>3134</v>
      </c>
      <c r="F284" s="218" t="s">
        <v>3135</v>
      </c>
      <c r="G284" s="219" t="s">
        <v>174</v>
      </c>
      <c r="H284" s="220">
        <v>892</v>
      </c>
      <c r="I284" s="221"/>
      <c r="J284" s="222">
        <f>ROUND(I284*H284,2)</f>
        <v>0</v>
      </c>
      <c r="K284" s="218" t="s">
        <v>21</v>
      </c>
      <c r="L284" s="47"/>
      <c r="M284" s="223" t="s">
        <v>21</v>
      </c>
      <c r="N284" s="224" t="s">
        <v>44</v>
      </c>
      <c r="O284" s="87"/>
      <c r="P284" s="225">
        <f>O284*H284</f>
        <v>0</v>
      </c>
      <c r="Q284" s="225">
        <v>0</v>
      </c>
      <c r="R284" s="225">
        <f>Q284*H284</f>
        <v>0</v>
      </c>
      <c r="S284" s="225">
        <v>0</v>
      </c>
      <c r="T284" s="226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7" t="s">
        <v>256</v>
      </c>
      <c r="AT284" s="227" t="s">
        <v>152</v>
      </c>
      <c r="AU284" s="227" t="s">
        <v>81</v>
      </c>
      <c r="AY284" s="20" t="s">
        <v>149</v>
      </c>
      <c r="BE284" s="228">
        <f>IF(N284="základní",J284,0)</f>
        <v>0</v>
      </c>
      <c r="BF284" s="228">
        <f>IF(N284="snížená",J284,0)</f>
        <v>0</v>
      </c>
      <c r="BG284" s="228">
        <f>IF(N284="zákl. přenesená",J284,0)</f>
        <v>0</v>
      </c>
      <c r="BH284" s="228">
        <f>IF(N284="sníž. přenesená",J284,0)</f>
        <v>0</v>
      </c>
      <c r="BI284" s="228">
        <f>IF(N284="nulová",J284,0)</f>
        <v>0</v>
      </c>
      <c r="BJ284" s="20" t="s">
        <v>77</v>
      </c>
      <c r="BK284" s="228">
        <f>ROUND(I284*H284,2)</f>
        <v>0</v>
      </c>
      <c r="BL284" s="20" t="s">
        <v>256</v>
      </c>
      <c r="BM284" s="227" t="s">
        <v>2800</v>
      </c>
    </row>
    <row r="285" s="2" customFormat="1" ht="16.5" customHeight="1">
      <c r="A285" s="41"/>
      <c r="B285" s="42"/>
      <c r="C285" s="278" t="s">
        <v>1719</v>
      </c>
      <c r="D285" s="278" t="s">
        <v>229</v>
      </c>
      <c r="E285" s="279" t="s">
        <v>3136</v>
      </c>
      <c r="F285" s="280" t="s">
        <v>3137</v>
      </c>
      <c r="G285" s="281" t="s">
        <v>174</v>
      </c>
      <c r="H285" s="282">
        <v>892</v>
      </c>
      <c r="I285" s="283"/>
      <c r="J285" s="284">
        <f>ROUND(I285*H285,2)</f>
        <v>0</v>
      </c>
      <c r="K285" s="280" t="s">
        <v>21</v>
      </c>
      <c r="L285" s="285"/>
      <c r="M285" s="286" t="s">
        <v>21</v>
      </c>
      <c r="N285" s="287" t="s">
        <v>44</v>
      </c>
      <c r="O285" s="87"/>
      <c r="P285" s="225">
        <f>O285*H285</f>
        <v>0</v>
      </c>
      <c r="Q285" s="225">
        <v>0</v>
      </c>
      <c r="R285" s="225">
        <f>Q285*H285</f>
        <v>0</v>
      </c>
      <c r="S285" s="225">
        <v>0</v>
      </c>
      <c r="T285" s="226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7" t="s">
        <v>328</v>
      </c>
      <c r="AT285" s="227" t="s">
        <v>229</v>
      </c>
      <c r="AU285" s="227" t="s">
        <v>81</v>
      </c>
      <c r="AY285" s="20" t="s">
        <v>149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20" t="s">
        <v>77</v>
      </c>
      <c r="BK285" s="228">
        <f>ROUND(I285*H285,2)</f>
        <v>0</v>
      </c>
      <c r="BL285" s="20" t="s">
        <v>256</v>
      </c>
      <c r="BM285" s="227" t="s">
        <v>2814</v>
      </c>
    </row>
    <row r="286" s="2" customFormat="1" ht="21.75" customHeight="1">
      <c r="A286" s="41"/>
      <c r="B286" s="42"/>
      <c r="C286" s="216" t="s">
        <v>1722</v>
      </c>
      <c r="D286" s="216" t="s">
        <v>152</v>
      </c>
      <c r="E286" s="217" t="s">
        <v>3138</v>
      </c>
      <c r="F286" s="218" t="s">
        <v>3139</v>
      </c>
      <c r="G286" s="219" t="s">
        <v>174</v>
      </c>
      <c r="H286" s="220">
        <v>827</v>
      </c>
      <c r="I286" s="221"/>
      <c r="J286" s="222">
        <f>ROUND(I286*H286,2)</f>
        <v>0</v>
      </c>
      <c r="K286" s="218" t="s">
        <v>21</v>
      </c>
      <c r="L286" s="47"/>
      <c r="M286" s="223" t="s">
        <v>21</v>
      </c>
      <c r="N286" s="224" t="s">
        <v>44</v>
      </c>
      <c r="O286" s="87"/>
      <c r="P286" s="225">
        <f>O286*H286</f>
        <v>0</v>
      </c>
      <c r="Q286" s="225">
        <v>0</v>
      </c>
      <c r="R286" s="225">
        <f>Q286*H286</f>
        <v>0</v>
      </c>
      <c r="S286" s="225">
        <v>0</v>
      </c>
      <c r="T286" s="226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7" t="s">
        <v>256</v>
      </c>
      <c r="AT286" s="227" t="s">
        <v>152</v>
      </c>
      <c r="AU286" s="227" t="s">
        <v>81</v>
      </c>
      <c r="AY286" s="20" t="s">
        <v>149</v>
      </c>
      <c r="BE286" s="228">
        <f>IF(N286="základní",J286,0)</f>
        <v>0</v>
      </c>
      <c r="BF286" s="228">
        <f>IF(N286="snížená",J286,0)</f>
        <v>0</v>
      </c>
      <c r="BG286" s="228">
        <f>IF(N286="zákl. přenesená",J286,0)</f>
        <v>0</v>
      </c>
      <c r="BH286" s="228">
        <f>IF(N286="sníž. přenesená",J286,0)</f>
        <v>0</v>
      </c>
      <c r="BI286" s="228">
        <f>IF(N286="nulová",J286,0)</f>
        <v>0</v>
      </c>
      <c r="BJ286" s="20" t="s">
        <v>77</v>
      </c>
      <c r="BK286" s="228">
        <f>ROUND(I286*H286,2)</f>
        <v>0</v>
      </c>
      <c r="BL286" s="20" t="s">
        <v>256</v>
      </c>
      <c r="BM286" s="227" t="s">
        <v>2833</v>
      </c>
    </row>
    <row r="287" s="2" customFormat="1" ht="21.75" customHeight="1">
      <c r="A287" s="41"/>
      <c r="B287" s="42"/>
      <c r="C287" s="278" t="s">
        <v>1730</v>
      </c>
      <c r="D287" s="278" t="s">
        <v>229</v>
      </c>
      <c r="E287" s="279" t="s">
        <v>3140</v>
      </c>
      <c r="F287" s="280" t="s">
        <v>3141</v>
      </c>
      <c r="G287" s="281" t="s">
        <v>174</v>
      </c>
      <c r="H287" s="282">
        <v>695</v>
      </c>
      <c r="I287" s="283"/>
      <c r="J287" s="284">
        <f>ROUND(I287*H287,2)</f>
        <v>0</v>
      </c>
      <c r="K287" s="280" t="s">
        <v>21</v>
      </c>
      <c r="L287" s="285"/>
      <c r="M287" s="286" t="s">
        <v>21</v>
      </c>
      <c r="N287" s="287" t="s">
        <v>44</v>
      </c>
      <c r="O287" s="87"/>
      <c r="P287" s="225">
        <f>O287*H287</f>
        <v>0</v>
      </c>
      <c r="Q287" s="225">
        <v>0</v>
      </c>
      <c r="R287" s="225">
        <f>Q287*H287</f>
        <v>0</v>
      </c>
      <c r="S287" s="225">
        <v>0</v>
      </c>
      <c r="T287" s="226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7" t="s">
        <v>328</v>
      </c>
      <c r="AT287" s="227" t="s">
        <v>229</v>
      </c>
      <c r="AU287" s="227" t="s">
        <v>81</v>
      </c>
      <c r="AY287" s="20" t="s">
        <v>149</v>
      </c>
      <c r="BE287" s="228">
        <f>IF(N287="základní",J287,0)</f>
        <v>0</v>
      </c>
      <c r="BF287" s="228">
        <f>IF(N287="snížená",J287,0)</f>
        <v>0</v>
      </c>
      <c r="BG287" s="228">
        <f>IF(N287="zákl. přenesená",J287,0)</f>
        <v>0</v>
      </c>
      <c r="BH287" s="228">
        <f>IF(N287="sníž. přenesená",J287,0)</f>
        <v>0</v>
      </c>
      <c r="BI287" s="228">
        <f>IF(N287="nulová",J287,0)</f>
        <v>0</v>
      </c>
      <c r="BJ287" s="20" t="s">
        <v>77</v>
      </c>
      <c r="BK287" s="228">
        <f>ROUND(I287*H287,2)</f>
        <v>0</v>
      </c>
      <c r="BL287" s="20" t="s">
        <v>256</v>
      </c>
      <c r="BM287" s="227" t="s">
        <v>2847</v>
      </c>
    </row>
    <row r="288" s="2" customFormat="1" ht="16.5" customHeight="1">
      <c r="A288" s="41"/>
      <c r="B288" s="42"/>
      <c r="C288" s="278" t="s">
        <v>1736</v>
      </c>
      <c r="D288" s="278" t="s">
        <v>229</v>
      </c>
      <c r="E288" s="279" t="s">
        <v>3142</v>
      </c>
      <c r="F288" s="280" t="s">
        <v>3143</v>
      </c>
      <c r="G288" s="281" t="s">
        <v>699</v>
      </c>
      <c r="H288" s="282">
        <v>135</v>
      </c>
      <c r="I288" s="283"/>
      <c r="J288" s="284">
        <f>ROUND(I288*H288,2)</f>
        <v>0</v>
      </c>
      <c r="K288" s="280" t="s">
        <v>21</v>
      </c>
      <c r="L288" s="285"/>
      <c r="M288" s="286" t="s">
        <v>21</v>
      </c>
      <c r="N288" s="287" t="s">
        <v>44</v>
      </c>
      <c r="O288" s="87"/>
      <c r="P288" s="225">
        <f>O288*H288</f>
        <v>0</v>
      </c>
      <c r="Q288" s="225">
        <v>0</v>
      </c>
      <c r="R288" s="225">
        <f>Q288*H288</f>
        <v>0</v>
      </c>
      <c r="S288" s="225">
        <v>0</v>
      </c>
      <c r="T288" s="226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7" t="s">
        <v>328</v>
      </c>
      <c r="AT288" s="227" t="s">
        <v>229</v>
      </c>
      <c r="AU288" s="227" t="s">
        <v>81</v>
      </c>
      <c r="AY288" s="20" t="s">
        <v>149</v>
      </c>
      <c r="BE288" s="228">
        <f>IF(N288="základní",J288,0)</f>
        <v>0</v>
      </c>
      <c r="BF288" s="228">
        <f>IF(N288="snížená",J288,0)</f>
        <v>0</v>
      </c>
      <c r="BG288" s="228">
        <f>IF(N288="zákl. přenesená",J288,0)</f>
        <v>0</v>
      </c>
      <c r="BH288" s="228">
        <f>IF(N288="sníž. přenesená",J288,0)</f>
        <v>0</v>
      </c>
      <c r="BI288" s="228">
        <f>IF(N288="nulová",J288,0)</f>
        <v>0</v>
      </c>
      <c r="BJ288" s="20" t="s">
        <v>77</v>
      </c>
      <c r="BK288" s="228">
        <f>ROUND(I288*H288,2)</f>
        <v>0</v>
      </c>
      <c r="BL288" s="20" t="s">
        <v>256</v>
      </c>
      <c r="BM288" s="227" t="s">
        <v>2857</v>
      </c>
    </row>
    <row r="289" s="2" customFormat="1" ht="21.75" customHeight="1">
      <c r="A289" s="41"/>
      <c r="B289" s="42"/>
      <c r="C289" s="278" t="s">
        <v>1741</v>
      </c>
      <c r="D289" s="278" t="s">
        <v>229</v>
      </c>
      <c r="E289" s="279" t="s">
        <v>3144</v>
      </c>
      <c r="F289" s="280" t="s">
        <v>3145</v>
      </c>
      <c r="G289" s="281" t="s">
        <v>174</v>
      </c>
      <c r="H289" s="282">
        <v>132</v>
      </c>
      <c r="I289" s="283"/>
      <c r="J289" s="284">
        <f>ROUND(I289*H289,2)</f>
        <v>0</v>
      </c>
      <c r="K289" s="280" t="s">
        <v>21</v>
      </c>
      <c r="L289" s="285"/>
      <c r="M289" s="286" t="s">
        <v>21</v>
      </c>
      <c r="N289" s="287" t="s">
        <v>44</v>
      </c>
      <c r="O289" s="87"/>
      <c r="P289" s="225">
        <f>O289*H289</f>
        <v>0</v>
      </c>
      <c r="Q289" s="225">
        <v>0</v>
      </c>
      <c r="R289" s="225">
        <f>Q289*H289</f>
        <v>0</v>
      </c>
      <c r="S289" s="225">
        <v>0</v>
      </c>
      <c r="T289" s="226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7" t="s">
        <v>328</v>
      </c>
      <c r="AT289" s="227" t="s">
        <v>229</v>
      </c>
      <c r="AU289" s="227" t="s">
        <v>81</v>
      </c>
      <c r="AY289" s="20" t="s">
        <v>149</v>
      </c>
      <c r="BE289" s="228">
        <f>IF(N289="základní",J289,0)</f>
        <v>0</v>
      </c>
      <c r="BF289" s="228">
        <f>IF(N289="snížená",J289,0)</f>
        <v>0</v>
      </c>
      <c r="BG289" s="228">
        <f>IF(N289="zákl. přenesená",J289,0)</f>
        <v>0</v>
      </c>
      <c r="BH289" s="228">
        <f>IF(N289="sníž. přenesená",J289,0)</f>
        <v>0</v>
      </c>
      <c r="BI289" s="228">
        <f>IF(N289="nulová",J289,0)</f>
        <v>0</v>
      </c>
      <c r="BJ289" s="20" t="s">
        <v>77</v>
      </c>
      <c r="BK289" s="228">
        <f>ROUND(I289*H289,2)</f>
        <v>0</v>
      </c>
      <c r="BL289" s="20" t="s">
        <v>256</v>
      </c>
      <c r="BM289" s="227" t="s">
        <v>2869</v>
      </c>
    </row>
    <row r="290" s="2" customFormat="1" ht="16.5" customHeight="1">
      <c r="A290" s="41"/>
      <c r="B290" s="42"/>
      <c r="C290" s="278" t="s">
        <v>1747</v>
      </c>
      <c r="D290" s="278" t="s">
        <v>229</v>
      </c>
      <c r="E290" s="279" t="s">
        <v>3146</v>
      </c>
      <c r="F290" s="280" t="s">
        <v>3147</v>
      </c>
      <c r="G290" s="281" t="s">
        <v>699</v>
      </c>
      <c r="H290" s="282">
        <v>48</v>
      </c>
      <c r="I290" s="283"/>
      <c r="J290" s="284">
        <f>ROUND(I290*H290,2)</f>
        <v>0</v>
      </c>
      <c r="K290" s="280" t="s">
        <v>21</v>
      </c>
      <c r="L290" s="285"/>
      <c r="M290" s="286" t="s">
        <v>21</v>
      </c>
      <c r="N290" s="287" t="s">
        <v>44</v>
      </c>
      <c r="O290" s="87"/>
      <c r="P290" s="225">
        <f>O290*H290</f>
        <v>0</v>
      </c>
      <c r="Q290" s="225">
        <v>0</v>
      </c>
      <c r="R290" s="225">
        <f>Q290*H290</f>
        <v>0</v>
      </c>
      <c r="S290" s="225">
        <v>0</v>
      </c>
      <c r="T290" s="226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7" t="s">
        <v>328</v>
      </c>
      <c r="AT290" s="227" t="s">
        <v>229</v>
      </c>
      <c r="AU290" s="227" t="s">
        <v>81</v>
      </c>
      <c r="AY290" s="20" t="s">
        <v>149</v>
      </c>
      <c r="BE290" s="228">
        <f>IF(N290="základní",J290,0)</f>
        <v>0</v>
      </c>
      <c r="BF290" s="228">
        <f>IF(N290="snížená",J290,0)</f>
        <v>0</v>
      </c>
      <c r="BG290" s="228">
        <f>IF(N290="zákl. přenesená",J290,0)</f>
        <v>0</v>
      </c>
      <c r="BH290" s="228">
        <f>IF(N290="sníž. přenesená",J290,0)</f>
        <v>0</v>
      </c>
      <c r="BI290" s="228">
        <f>IF(N290="nulová",J290,0)</f>
        <v>0</v>
      </c>
      <c r="BJ290" s="20" t="s">
        <v>77</v>
      </c>
      <c r="BK290" s="228">
        <f>ROUND(I290*H290,2)</f>
        <v>0</v>
      </c>
      <c r="BL290" s="20" t="s">
        <v>256</v>
      </c>
      <c r="BM290" s="227" t="s">
        <v>3148</v>
      </c>
    </row>
    <row r="291" s="2" customFormat="1" ht="24.15" customHeight="1">
      <c r="A291" s="41"/>
      <c r="B291" s="42"/>
      <c r="C291" s="216" t="s">
        <v>1752</v>
      </c>
      <c r="D291" s="216" t="s">
        <v>152</v>
      </c>
      <c r="E291" s="217" t="s">
        <v>3149</v>
      </c>
      <c r="F291" s="218" t="s">
        <v>3150</v>
      </c>
      <c r="G291" s="219" t="s">
        <v>699</v>
      </c>
      <c r="H291" s="220">
        <v>1020</v>
      </c>
      <c r="I291" s="221"/>
      <c r="J291" s="222">
        <f>ROUND(I291*H291,2)</f>
        <v>0</v>
      </c>
      <c r="K291" s="218" t="s">
        <v>21</v>
      </c>
      <c r="L291" s="47"/>
      <c r="M291" s="223" t="s">
        <v>21</v>
      </c>
      <c r="N291" s="224" t="s">
        <v>44</v>
      </c>
      <c r="O291" s="87"/>
      <c r="P291" s="225">
        <f>O291*H291</f>
        <v>0</v>
      </c>
      <c r="Q291" s="225">
        <v>0</v>
      </c>
      <c r="R291" s="225">
        <f>Q291*H291</f>
        <v>0</v>
      </c>
      <c r="S291" s="225">
        <v>0</v>
      </c>
      <c r="T291" s="226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7" t="s">
        <v>256</v>
      </c>
      <c r="AT291" s="227" t="s">
        <v>152</v>
      </c>
      <c r="AU291" s="227" t="s">
        <v>81</v>
      </c>
      <c r="AY291" s="20" t="s">
        <v>149</v>
      </c>
      <c r="BE291" s="228">
        <f>IF(N291="základní",J291,0)</f>
        <v>0</v>
      </c>
      <c r="BF291" s="228">
        <f>IF(N291="snížená",J291,0)</f>
        <v>0</v>
      </c>
      <c r="BG291" s="228">
        <f>IF(N291="zákl. přenesená",J291,0)</f>
        <v>0</v>
      </c>
      <c r="BH291" s="228">
        <f>IF(N291="sníž. přenesená",J291,0)</f>
        <v>0</v>
      </c>
      <c r="BI291" s="228">
        <f>IF(N291="nulová",J291,0)</f>
        <v>0</v>
      </c>
      <c r="BJ291" s="20" t="s">
        <v>77</v>
      </c>
      <c r="BK291" s="228">
        <f>ROUND(I291*H291,2)</f>
        <v>0</v>
      </c>
      <c r="BL291" s="20" t="s">
        <v>256</v>
      </c>
      <c r="BM291" s="227" t="s">
        <v>3151</v>
      </c>
    </row>
    <row r="292" s="2" customFormat="1" ht="24.15" customHeight="1">
      <c r="A292" s="41"/>
      <c r="B292" s="42"/>
      <c r="C292" s="278" t="s">
        <v>1759</v>
      </c>
      <c r="D292" s="278" t="s">
        <v>229</v>
      </c>
      <c r="E292" s="279" t="s">
        <v>3152</v>
      </c>
      <c r="F292" s="280" t="s">
        <v>3153</v>
      </c>
      <c r="G292" s="281" t="s">
        <v>699</v>
      </c>
      <c r="H292" s="282">
        <v>520</v>
      </c>
      <c r="I292" s="283"/>
      <c r="J292" s="284">
        <f>ROUND(I292*H292,2)</f>
        <v>0</v>
      </c>
      <c r="K292" s="280" t="s">
        <v>21</v>
      </c>
      <c r="L292" s="285"/>
      <c r="M292" s="286" t="s">
        <v>21</v>
      </c>
      <c r="N292" s="287" t="s">
        <v>44</v>
      </c>
      <c r="O292" s="87"/>
      <c r="P292" s="225">
        <f>O292*H292</f>
        <v>0</v>
      </c>
      <c r="Q292" s="225">
        <v>0</v>
      </c>
      <c r="R292" s="225">
        <f>Q292*H292</f>
        <v>0</v>
      </c>
      <c r="S292" s="225">
        <v>0</v>
      </c>
      <c r="T292" s="226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7" t="s">
        <v>328</v>
      </c>
      <c r="AT292" s="227" t="s">
        <v>229</v>
      </c>
      <c r="AU292" s="227" t="s">
        <v>81</v>
      </c>
      <c r="AY292" s="20" t="s">
        <v>149</v>
      </c>
      <c r="BE292" s="228">
        <f>IF(N292="základní",J292,0)</f>
        <v>0</v>
      </c>
      <c r="BF292" s="228">
        <f>IF(N292="snížená",J292,0)</f>
        <v>0</v>
      </c>
      <c r="BG292" s="228">
        <f>IF(N292="zákl. přenesená",J292,0)</f>
        <v>0</v>
      </c>
      <c r="BH292" s="228">
        <f>IF(N292="sníž. přenesená",J292,0)</f>
        <v>0</v>
      </c>
      <c r="BI292" s="228">
        <f>IF(N292="nulová",J292,0)</f>
        <v>0</v>
      </c>
      <c r="BJ292" s="20" t="s">
        <v>77</v>
      </c>
      <c r="BK292" s="228">
        <f>ROUND(I292*H292,2)</f>
        <v>0</v>
      </c>
      <c r="BL292" s="20" t="s">
        <v>256</v>
      </c>
      <c r="BM292" s="227" t="s">
        <v>3154</v>
      </c>
    </row>
    <row r="293" s="2" customFormat="1" ht="16.5" customHeight="1">
      <c r="A293" s="41"/>
      <c r="B293" s="42"/>
      <c r="C293" s="278" t="s">
        <v>1764</v>
      </c>
      <c r="D293" s="278" t="s">
        <v>229</v>
      </c>
      <c r="E293" s="279" t="s">
        <v>3155</v>
      </c>
      <c r="F293" s="280" t="s">
        <v>3156</v>
      </c>
      <c r="G293" s="281" t="s">
        <v>3157</v>
      </c>
      <c r="H293" s="282">
        <v>0.5</v>
      </c>
      <c r="I293" s="283"/>
      <c r="J293" s="284">
        <f>ROUND(I293*H293,2)</f>
        <v>0</v>
      </c>
      <c r="K293" s="280" t="s">
        <v>21</v>
      </c>
      <c r="L293" s="285"/>
      <c r="M293" s="286" t="s">
        <v>21</v>
      </c>
      <c r="N293" s="287" t="s">
        <v>44</v>
      </c>
      <c r="O293" s="87"/>
      <c r="P293" s="225">
        <f>O293*H293</f>
        <v>0</v>
      </c>
      <c r="Q293" s="225">
        <v>0</v>
      </c>
      <c r="R293" s="225">
        <f>Q293*H293</f>
        <v>0</v>
      </c>
      <c r="S293" s="225">
        <v>0</v>
      </c>
      <c r="T293" s="226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7" t="s">
        <v>328</v>
      </c>
      <c r="AT293" s="227" t="s">
        <v>229</v>
      </c>
      <c r="AU293" s="227" t="s">
        <v>81</v>
      </c>
      <c r="AY293" s="20" t="s">
        <v>149</v>
      </c>
      <c r="BE293" s="228">
        <f>IF(N293="základní",J293,0)</f>
        <v>0</v>
      </c>
      <c r="BF293" s="228">
        <f>IF(N293="snížená",J293,0)</f>
        <v>0</v>
      </c>
      <c r="BG293" s="228">
        <f>IF(N293="zákl. přenesená",J293,0)</f>
        <v>0</v>
      </c>
      <c r="BH293" s="228">
        <f>IF(N293="sníž. přenesená",J293,0)</f>
        <v>0</v>
      </c>
      <c r="BI293" s="228">
        <f>IF(N293="nulová",J293,0)</f>
        <v>0</v>
      </c>
      <c r="BJ293" s="20" t="s">
        <v>77</v>
      </c>
      <c r="BK293" s="228">
        <f>ROUND(I293*H293,2)</f>
        <v>0</v>
      </c>
      <c r="BL293" s="20" t="s">
        <v>256</v>
      </c>
      <c r="BM293" s="227" t="s">
        <v>3158</v>
      </c>
    </row>
    <row r="294" s="12" customFormat="1" ht="22.8" customHeight="1">
      <c r="A294" s="12"/>
      <c r="B294" s="200"/>
      <c r="C294" s="201"/>
      <c r="D294" s="202" t="s">
        <v>72</v>
      </c>
      <c r="E294" s="214" t="s">
        <v>3159</v>
      </c>
      <c r="F294" s="214" t="s">
        <v>3160</v>
      </c>
      <c r="G294" s="201"/>
      <c r="H294" s="201"/>
      <c r="I294" s="204"/>
      <c r="J294" s="215">
        <f>BK294</f>
        <v>0</v>
      </c>
      <c r="K294" s="201"/>
      <c r="L294" s="206"/>
      <c r="M294" s="207"/>
      <c r="N294" s="208"/>
      <c r="O294" s="208"/>
      <c r="P294" s="209">
        <f>SUM(P295:P321)</f>
        <v>0</v>
      </c>
      <c r="Q294" s="208"/>
      <c r="R294" s="209">
        <f>SUM(R295:R321)</f>
        <v>0</v>
      </c>
      <c r="S294" s="208"/>
      <c r="T294" s="210">
        <f>SUM(T295:T321)</f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R294" s="211" t="s">
        <v>81</v>
      </c>
      <c r="AT294" s="212" t="s">
        <v>72</v>
      </c>
      <c r="AU294" s="212" t="s">
        <v>77</v>
      </c>
      <c r="AY294" s="211" t="s">
        <v>149</v>
      </c>
      <c r="BK294" s="213">
        <f>SUM(BK295:BK321)</f>
        <v>0</v>
      </c>
    </row>
    <row r="295" s="2" customFormat="1" ht="24.15" customHeight="1">
      <c r="A295" s="41"/>
      <c r="B295" s="42"/>
      <c r="C295" s="216" t="s">
        <v>1771</v>
      </c>
      <c r="D295" s="216" t="s">
        <v>152</v>
      </c>
      <c r="E295" s="217" t="s">
        <v>3161</v>
      </c>
      <c r="F295" s="218" t="s">
        <v>3162</v>
      </c>
      <c r="G295" s="219" t="s">
        <v>174</v>
      </c>
      <c r="H295" s="220">
        <v>360</v>
      </c>
      <c r="I295" s="221"/>
      <c r="J295" s="222">
        <f>ROUND(I295*H295,2)</f>
        <v>0</v>
      </c>
      <c r="K295" s="218" t="s">
        <v>21</v>
      </c>
      <c r="L295" s="47"/>
      <c r="M295" s="223" t="s">
        <v>21</v>
      </c>
      <c r="N295" s="224" t="s">
        <v>44</v>
      </c>
      <c r="O295" s="87"/>
      <c r="P295" s="225">
        <f>O295*H295</f>
        <v>0</v>
      </c>
      <c r="Q295" s="225">
        <v>0</v>
      </c>
      <c r="R295" s="225">
        <f>Q295*H295</f>
        <v>0</v>
      </c>
      <c r="S295" s="225">
        <v>0</v>
      </c>
      <c r="T295" s="226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7" t="s">
        <v>256</v>
      </c>
      <c r="AT295" s="227" t="s">
        <v>152</v>
      </c>
      <c r="AU295" s="227" t="s">
        <v>81</v>
      </c>
      <c r="AY295" s="20" t="s">
        <v>149</v>
      </c>
      <c r="BE295" s="228">
        <f>IF(N295="základní",J295,0)</f>
        <v>0</v>
      </c>
      <c r="BF295" s="228">
        <f>IF(N295="snížená",J295,0)</f>
        <v>0</v>
      </c>
      <c r="BG295" s="228">
        <f>IF(N295="zákl. přenesená",J295,0)</f>
        <v>0</v>
      </c>
      <c r="BH295" s="228">
        <f>IF(N295="sníž. přenesená",J295,0)</f>
        <v>0</v>
      </c>
      <c r="BI295" s="228">
        <f>IF(N295="nulová",J295,0)</f>
        <v>0</v>
      </c>
      <c r="BJ295" s="20" t="s">
        <v>77</v>
      </c>
      <c r="BK295" s="228">
        <f>ROUND(I295*H295,2)</f>
        <v>0</v>
      </c>
      <c r="BL295" s="20" t="s">
        <v>256</v>
      </c>
      <c r="BM295" s="227" t="s">
        <v>3163</v>
      </c>
    </row>
    <row r="296" s="2" customFormat="1" ht="49.05" customHeight="1">
      <c r="A296" s="41"/>
      <c r="B296" s="42"/>
      <c r="C296" s="278" t="s">
        <v>1776</v>
      </c>
      <c r="D296" s="278" t="s">
        <v>229</v>
      </c>
      <c r="E296" s="279" t="s">
        <v>3164</v>
      </c>
      <c r="F296" s="280" t="s">
        <v>3165</v>
      </c>
      <c r="G296" s="281" t="s">
        <v>174</v>
      </c>
      <c r="H296" s="282">
        <v>360</v>
      </c>
      <c r="I296" s="283"/>
      <c r="J296" s="284">
        <f>ROUND(I296*H296,2)</f>
        <v>0</v>
      </c>
      <c r="K296" s="280" t="s">
        <v>21</v>
      </c>
      <c r="L296" s="285"/>
      <c r="M296" s="286" t="s">
        <v>21</v>
      </c>
      <c r="N296" s="287" t="s">
        <v>44</v>
      </c>
      <c r="O296" s="87"/>
      <c r="P296" s="225">
        <f>O296*H296</f>
        <v>0</v>
      </c>
      <c r="Q296" s="225">
        <v>0</v>
      </c>
      <c r="R296" s="225">
        <f>Q296*H296</f>
        <v>0</v>
      </c>
      <c r="S296" s="225">
        <v>0</v>
      </c>
      <c r="T296" s="226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7" t="s">
        <v>328</v>
      </c>
      <c r="AT296" s="227" t="s">
        <v>229</v>
      </c>
      <c r="AU296" s="227" t="s">
        <v>81</v>
      </c>
      <c r="AY296" s="20" t="s">
        <v>149</v>
      </c>
      <c r="BE296" s="228">
        <f>IF(N296="základní",J296,0)</f>
        <v>0</v>
      </c>
      <c r="BF296" s="228">
        <f>IF(N296="snížená",J296,0)</f>
        <v>0</v>
      </c>
      <c r="BG296" s="228">
        <f>IF(N296="zákl. přenesená",J296,0)</f>
        <v>0</v>
      </c>
      <c r="BH296" s="228">
        <f>IF(N296="sníž. přenesená",J296,0)</f>
        <v>0</v>
      </c>
      <c r="BI296" s="228">
        <f>IF(N296="nulová",J296,0)</f>
        <v>0</v>
      </c>
      <c r="BJ296" s="20" t="s">
        <v>77</v>
      </c>
      <c r="BK296" s="228">
        <f>ROUND(I296*H296,2)</f>
        <v>0</v>
      </c>
      <c r="BL296" s="20" t="s">
        <v>256</v>
      </c>
      <c r="BM296" s="227" t="s">
        <v>3166</v>
      </c>
    </row>
    <row r="297" s="2" customFormat="1" ht="24.15" customHeight="1">
      <c r="A297" s="41"/>
      <c r="B297" s="42"/>
      <c r="C297" s="216" t="s">
        <v>1782</v>
      </c>
      <c r="D297" s="216" t="s">
        <v>152</v>
      </c>
      <c r="E297" s="217" t="s">
        <v>3167</v>
      </c>
      <c r="F297" s="218" t="s">
        <v>3168</v>
      </c>
      <c r="G297" s="219" t="s">
        <v>174</v>
      </c>
      <c r="H297" s="220">
        <v>1</v>
      </c>
      <c r="I297" s="221"/>
      <c r="J297" s="222">
        <f>ROUND(I297*H297,2)</f>
        <v>0</v>
      </c>
      <c r="K297" s="218" t="s">
        <v>21</v>
      </c>
      <c r="L297" s="47"/>
      <c r="M297" s="223" t="s">
        <v>21</v>
      </c>
      <c r="N297" s="224" t="s">
        <v>44</v>
      </c>
      <c r="O297" s="87"/>
      <c r="P297" s="225">
        <f>O297*H297</f>
        <v>0</v>
      </c>
      <c r="Q297" s="225">
        <v>0</v>
      </c>
      <c r="R297" s="225">
        <f>Q297*H297</f>
        <v>0</v>
      </c>
      <c r="S297" s="225">
        <v>0</v>
      </c>
      <c r="T297" s="226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7" t="s">
        <v>256</v>
      </c>
      <c r="AT297" s="227" t="s">
        <v>152</v>
      </c>
      <c r="AU297" s="227" t="s">
        <v>81</v>
      </c>
      <c r="AY297" s="20" t="s">
        <v>149</v>
      </c>
      <c r="BE297" s="228">
        <f>IF(N297="základní",J297,0)</f>
        <v>0</v>
      </c>
      <c r="BF297" s="228">
        <f>IF(N297="snížená",J297,0)</f>
        <v>0</v>
      </c>
      <c r="BG297" s="228">
        <f>IF(N297="zákl. přenesená",J297,0)</f>
        <v>0</v>
      </c>
      <c r="BH297" s="228">
        <f>IF(N297="sníž. přenesená",J297,0)</f>
        <v>0</v>
      </c>
      <c r="BI297" s="228">
        <f>IF(N297="nulová",J297,0)</f>
        <v>0</v>
      </c>
      <c r="BJ297" s="20" t="s">
        <v>77</v>
      </c>
      <c r="BK297" s="228">
        <f>ROUND(I297*H297,2)</f>
        <v>0</v>
      </c>
      <c r="BL297" s="20" t="s">
        <v>256</v>
      </c>
      <c r="BM297" s="227" t="s">
        <v>3169</v>
      </c>
    </row>
    <row r="298" s="2" customFormat="1" ht="44.25" customHeight="1">
      <c r="A298" s="41"/>
      <c r="B298" s="42"/>
      <c r="C298" s="278" t="s">
        <v>1789</v>
      </c>
      <c r="D298" s="278" t="s">
        <v>229</v>
      </c>
      <c r="E298" s="279" t="s">
        <v>3170</v>
      </c>
      <c r="F298" s="280" t="s">
        <v>3171</v>
      </c>
      <c r="G298" s="281" t="s">
        <v>174</v>
      </c>
      <c r="H298" s="282">
        <v>220</v>
      </c>
      <c r="I298" s="283"/>
      <c r="J298" s="284">
        <f>ROUND(I298*H298,2)</f>
        <v>0</v>
      </c>
      <c r="K298" s="280" t="s">
        <v>21</v>
      </c>
      <c r="L298" s="285"/>
      <c r="M298" s="286" t="s">
        <v>21</v>
      </c>
      <c r="N298" s="287" t="s">
        <v>44</v>
      </c>
      <c r="O298" s="87"/>
      <c r="P298" s="225">
        <f>O298*H298</f>
        <v>0</v>
      </c>
      <c r="Q298" s="225">
        <v>0</v>
      </c>
      <c r="R298" s="225">
        <f>Q298*H298</f>
        <v>0</v>
      </c>
      <c r="S298" s="225">
        <v>0</v>
      </c>
      <c r="T298" s="226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7" t="s">
        <v>328</v>
      </c>
      <c r="AT298" s="227" t="s">
        <v>229</v>
      </c>
      <c r="AU298" s="227" t="s">
        <v>81</v>
      </c>
      <c r="AY298" s="20" t="s">
        <v>149</v>
      </c>
      <c r="BE298" s="228">
        <f>IF(N298="základní",J298,0)</f>
        <v>0</v>
      </c>
      <c r="BF298" s="228">
        <f>IF(N298="snížená",J298,0)</f>
        <v>0</v>
      </c>
      <c r="BG298" s="228">
        <f>IF(N298="zákl. přenesená",J298,0)</f>
        <v>0</v>
      </c>
      <c r="BH298" s="228">
        <f>IF(N298="sníž. přenesená",J298,0)</f>
        <v>0</v>
      </c>
      <c r="BI298" s="228">
        <f>IF(N298="nulová",J298,0)</f>
        <v>0</v>
      </c>
      <c r="BJ298" s="20" t="s">
        <v>77</v>
      </c>
      <c r="BK298" s="228">
        <f>ROUND(I298*H298,2)</f>
        <v>0</v>
      </c>
      <c r="BL298" s="20" t="s">
        <v>256</v>
      </c>
      <c r="BM298" s="227" t="s">
        <v>3172</v>
      </c>
    </row>
    <row r="299" s="2" customFormat="1" ht="44.25" customHeight="1">
      <c r="A299" s="41"/>
      <c r="B299" s="42"/>
      <c r="C299" s="278" t="s">
        <v>1796</v>
      </c>
      <c r="D299" s="278" t="s">
        <v>229</v>
      </c>
      <c r="E299" s="279" t="s">
        <v>3173</v>
      </c>
      <c r="F299" s="280" t="s">
        <v>3174</v>
      </c>
      <c r="G299" s="281" t="s">
        <v>174</v>
      </c>
      <c r="H299" s="282">
        <v>370</v>
      </c>
      <c r="I299" s="283"/>
      <c r="J299" s="284">
        <f>ROUND(I299*H299,2)</f>
        <v>0</v>
      </c>
      <c r="K299" s="280" t="s">
        <v>21</v>
      </c>
      <c r="L299" s="285"/>
      <c r="M299" s="286" t="s">
        <v>21</v>
      </c>
      <c r="N299" s="287" t="s">
        <v>44</v>
      </c>
      <c r="O299" s="87"/>
      <c r="P299" s="225">
        <f>O299*H299</f>
        <v>0</v>
      </c>
      <c r="Q299" s="225">
        <v>0</v>
      </c>
      <c r="R299" s="225">
        <f>Q299*H299</f>
        <v>0</v>
      </c>
      <c r="S299" s="225">
        <v>0</v>
      </c>
      <c r="T299" s="226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7" t="s">
        <v>328</v>
      </c>
      <c r="AT299" s="227" t="s">
        <v>229</v>
      </c>
      <c r="AU299" s="227" t="s">
        <v>81</v>
      </c>
      <c r="AY299" s="20" t="s">
        <v>149</v>
      </c>
      <c r="BE299" s="228">
        <f>IF(N299="základní",J299,0)</f>
        <v>0</v>
      </c>
      <c r="BF299" s="228">
        <f>IF(N299="snížená",J299,0)</f>
        <v>0</v>
      </c>
      <c r="BG299" s="228">
        <f>IF(N299="zákl. přenesená",J299,0)</f>
        <v>0</v>
      </c>
      <c r="BH299" s="228">
        <f>IF(N299="sníž. přenesená",J299,0)</f>
        <v>0</v>
      </c>
      <c r="BI299" s="228">
        <f>IF(N299="nulová",J299,0)</f>
        <v>0</v>
      </c>
      <c r="BJ299" s="20" t="s">
        <v>77</v>
      </c>
      <c r="BK299" s="228">
        <f>ROUND(I299*H299,2)</f>
        <v>0</v>
      </c>
      <c r="BL299" s="20" t="s">
        <v>256</v>
      </c>
      <c r="BM299" s="227" t="s">
        <v>3175</v>
      </c>
    </row>
    <row r="300" s="2" customFormat="1" ht="24.15" customHeight="1">
      <c r="A300" s="41"/>
      <c r="B300" s="42"/>
      <c r="C300" s="216" t="s">
        <v>1805</v>
      </c>
      <c r="D300" s="216" t="s">
        <v>152</v>
      </c>
      <c r="E300" s="217" t="s">
        <v>3176</v>
      </c>
      <c r="F300" s="218" t="s">
        <v>3177</v>
      </c>
      <c r="G300" s="219" t="s">
        <v>174</v>
      </c>
      <c r="H300" s="220">
        <v>3210</v>
      </c>
      <c r="I300" s="221"/>
      <c r="J300" s="222">
        <f>ROUND(I300*H300,2)</f>
        <v>0</v>
      </c>
      <c r="K300" s="218" t="s">
        <v>21</v>
      </c>
      <c r="L300" s="47"/>
      <c r="M300" s="223" t="s">
        <v>21</v>
      </c>
      <c r="N300" s="224" t="s">
        <v>44</v>
      </c>
      <c r="O300" s="87"/>
      <c r="P300" s="225">
        <f>O300*H300</f>
        <v>0</v>
      </c>
      <c r="Q300" s="225">
        <v>0</v>
      </c>
      <c r="R300" s="225">
        <f>Q300*H300</f>
        <v>0</v>
      </c>
      <c r="S300" s="225">
        <v>0</v>
      </c>
      <c r="T300" s="226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7" t="s">
        <v>256</v>
      </c>
      <c r="AT300" s="227" t="s">
        <v>152</v>
      </c>
      <c r="AU300" s="227" t="s">
        <v>81</v>
      </c>
      <c r="AY300" s="20" t="s">
        <v>149</v>
      </c>
      <c r="BE300" s="228">
        <f>IF(N300="základní",J300,0)</f>
        <v>0</v>
      </c>
      <c r="BF300" s="228">
        <f>IF(N300="snížená",J300,0)</f>
        <v>0</v>
      </c>
      <c r="BG300" s="228">
        <f>IF(N300="zákl. přenesená",J300,0)</f>
        <v>0</v>
      </c>
      <c r="BH300" s="228">
        <f>IF(N300="sníž. přenesená",J300,0)</f>
        <v>0</v>
      </c>
      <c r="BI300" s="228">
        <f>IF(N300="nulová",J300,0)</f>
        <v>0</v>
      </c>
      <c r="BJ300" s="20" t="s">
        <v>77</v>
      </c>
      <c r="BK300" s="228">
        <f>ROUND(I300*H300,2)</f>
        <v>0</v>
      </c>
      <c r="BL300" s="20" t="s">
        <v>256</v>
      </c>
      <c r="BM300" s="227" t="s">
        <v>3178</v>
      </c>
    </row>
    <row r="301" s="2" customFormat="1" ht="49.05" customHeight="1">
      <c r="A301" s="41"/>
      <c r="B301" s="42"/>
      <c r="C301" s="278" t="s">
        <v>1816</v>
      </c>
      <c r="D301" s="278" t="s">
        <v>229</v>
      </c>
      <c r="E301" s="279" t="s">
        <v>3179</v>
      </c>
      <c r="F301" s="280" t="s">
        <v>3180</v>
      </c>
      <c r="G301" s="281" t="s">
        <v>174</v>
      </c>
      <c r="H301" s="282">
        <v>1590</v>
      </c>
      <c r="I301" s="283"/>
      <c r="J301" s="284">
        <f>ROUND(I301*H301,2)</f>
        <v>0</v>
      </c>
      <c r="K301" s="280" t="s">
        <v>21</v>
      </c>
      <c r="L301" s="285"/>
      <c r="M301" s="286" t="s">
        <v>21</v>
      </c>
      <c r="N301" s="287" t="s">
        <v>44</v>
      </c>
      <c r="O301" s="87"/>
      <c r="P301" s="225">
        <f>O301*H301</f>
        <v>0</v>
      </c>
      <c r="Q301" s="225">
        <v>0</v>
      </c>
      <c r="R301" s="225">
        <f>Q301*H301</f>
        <v>0</v>
      </c>
      <c r="S301" s="225">
        <v>0</v>
      </c>
      <c r="T301" s="226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7" t="s">
        <v>328</v>
      </c>
      <c r="AT301" s="227" t="s">
        <v>229</v>
      </c>
      <c r="AU301" s="227" t="s">
        <v>81</v>
      </c>
      <c r="AY301" s="20" t="s">
        <v>149</v>
      </c>
      <c r="BE301" s="228">
        <f>IF(N301="základní",J301,0)</f>
        <v>0</v>
      </c>
      <c r="BF301" s="228">
        <f>IF(N301="snížená",J301,0)</f>
        <v>0</v>
      </c>
      <c r="BG301" s="228">
        <f>IF(N301="zákl. přenesená",J301,0)</f>
        <v>0</v>
      </c>
      <c r="BH301" s="228">
        <f>IF(N301="sníž. přenesená",J301,0)</f>
        <v>0</v>
      </c>
      <c r="BI301" s="228">
        <f>IF(N301="nulová",J301,0)</f>
        <v>0</v>
      </c>
      <c r="BJ301" s="20" t="s">
        <v>77</v>
      </c>
      <c r="BK301" s="228">
        <f>ROUND(I301*H301,2)</f>
        <v>0</v>
      </c>
      <c r="BL301" s="20" t="s">
        <v>256</v>
      </c>
      <c r="BM301" s="227" t="s">
        <v>3181</v>
      </c>
    </row>
    <row r="302" s="2" customFormat="1" ht="49.05" customHeight="1">
      <c r="A302" s="41"/>
      <c r="B302" s="42"/>
      <c r="C302" s="278" t="s">
        <v>1821</v>
      </c>
      <c r="D302" s="278" t="s">
        <v>229</v>
      </c>
      <c r="E302" s="279" t="s">
        <v>3182</v>
      </c>
      <c r="F302" s="280" t="s">
        <v>3183</v>
      </c>
      <c r="G302" s="281" t="s">
        <v>174</v>
      </c>
      <c r="H302" s="282">
        <v>1620</v>
      </c>
      <c r="I302" s="283"/>
      <c r="J302" s="284">
        <f>ROUND(I302*H302,2)</f>
        <v>0</v>
      </c>
      <c r="K302" s="280" t="s">
        <v>21</v>
      </c>
      <c r="L302" s="285"/>
      <c r="M302" s="286" t="s">
        <v>21</v>
      </c>
      <c r="N302" s="287" t="s">
        <v>44</v>
      </c>
      <c r="O302" s="87"/>
      <c r="P302" s="225">
        <f>O302*H302</f>
        <v>0</v>
      </c>
      <c r="Q302" s="225">
        <v>0</v>
      </c>
      <c r="R302" s="225">
        <f>Q302*H302</f>
        <v>0</v>
      </c>
      <c r="S302" s="225">
        <v>0</v>
      </c>
      <c r="T302" s="226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7" t="s">
        <v>328</v>
      </c>
      <c r="AT302" s="227" t="s">
        <v>229</v>
      </c>
      <c r="AU302" s="227" t="s">
        <v>81</v>
      </c>
      <c r="AY302" s="20" t="s">
        <v>149</v>
      </c>
      <c r="BE302" s="228">
        <f>IF(N302="základní",J302,0)</f>
        <v>0</v>
      </c>
      <c r="BF302" s="228">
        <f>IF(N302="snížená",J302,0)</f>
        <v>0</v>
      </c>
      <c r="BG302" s="228">
        <f>IF(N302="zákl. přenesená",J302,0)</f>
        <v>0</v>
      </c>
      <c r="BH302" s="228">
        <f>IF(N302="sníž. přenesená",J302,0)</f>
        <v>0</v>
      </c>
      <c r="BI302" s="228">
        <f>IF(N302="nulová",J302,0)</f>
        <v>0</v>
      </c>
      <c r="BJ302" s="20" t="s">
        <v>77</v>
      </c>
      <c r="BK302" s="228">
        <f>ROUND(I302*H302,2)</f>
        <v>0</v>
      </c>
      <c r="BL302" s="20" t="s">
        <v>256</v>
      </c>
      <c r="BM302" s="227" t="s">
        <v>3184</v>
      </c>
    </row>
    <row r="303" s="2" customFormat="1" ht="24.15" customHeight="1">
      <c r="A303" s="41"/>
      <c r="B303" s="42"/>
      <c r="C303" s="216" t="s">
        <v>1828</v>
      </c>
      <c r="D303" s="216" t="s">
        <v>152</v>
      </c>
      <c r="E303" s="217" t="s">
        <v>3185</v>
      </c>
      <c r="F303" s="218" t="s">
        <v>3186</v>
      </c>
      <c r="G303" s="219" t="s">
        <v>174</v>
      </c>
      <c r="H303" s="220">
        <v>14480</v>
      </c>
      <c r="I303" s="221"/>
      <c r="J303" s="222">
        <f>ROUND(I303*H303,2)</f>
        <v>0</v>
      </c>
      <c r="K303" s="218" t="s">
        <v>21</v>
      </c>
      <c r="L303" s="47"/>
      <c r="M303" s="223" t="s">
        <v>21</v>
      </c>
      <c r="N303" s="224" t="s">
        <v>44</v>
      </c>
      <c r="O303" s="87"/>
      <c r="P303" s="225">
        <f>O303*H303</f>
        <v>0</v>
      </c>
      <c r="Q303" s="225">
        <v>0</v>
      </c>
      <c r="R303" s="225">
        <f>Q303*H303</f>
        <v>0</v>
      </c>
      <c r="S303" s="225">
        <v>0</v>
      </c>
      <c r="T303" s="226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7" t="s">
        <v>256</v>
      </c>
      <c r="AT303" s="227" t="s">
        <v>152</v>
      </c>
      <c r="AU303" s="227" t="s">
        <v>81</v>
      </c>
      <c r="AY303" s="20" t="s">
        <v>149</v>
      </c>
      <c r="BE303" s="228">
        <f>IF(N303="základní",J303,0)</f>
        <v>0</v>
      </c>
      <c r="BF303" s="228">
        <f>IF(N303="snížená",J303,0)</f>
        <v>0</v>
      </c>
      <c r="BG303" s="228">
        <f>IF(N303="zákl. přenesená",J303,0)</f>
        <v>0</v>
      </c>
      <c r="BH303" s="228">
        <f>IF(N303="sníž. přenesená",J303,0)</f>
        <v>0</v>
      </c>
      <c r="BI303" s="228">
        <f>IF(N303="nulová",J303,0)</f>
        <v>0</v>
      </c>
      <c r="BJ303" s="20" t="s">
        <v>77</v>
      </c>
      <c r="BK303" s="228">
        <f>ROUND(I303*H303,2)</f>
        <v>0</v>
      </c>
      <c r="BL303" s="20" t="s">
        <v>256</v>
      </c>
      <c r="BM303" s="227" t="s">
        <v>3187</v>
      </c>
    </row>
    <row r="304" s="2" customFormat="1" ht="49.05" customHeight="1">
      <c r="A304" s="41"/>
      <c r="B304" s="42"/>
      <c r="C304" s="278" t="s">
        <v>1834</v>
      </c>
      <c r="D304" s="278" t="s">
        <v>229</v>
      </c>
      <c r="E304" s="279" t="s">
        <v>3188</v>
      </c>
      <c r="F304" s="280" t="s">
        <v>3189</v>
      </c>
      <c r="G304" s="281" t="s">
        <v>174</v>
      </c>
      <c r="H304" s="282">
        <v>6980</v>
      </c>
      <c r="I304" s="283"/>
      <c r="J304" s="284">
        <f>ROUND(I304*H304,2)</f>
        <v>0</v>
      </c>
      <c r="K304" s="280" t="s">
        <v>21</v>
      </c>
      <c r="L304" s="285"/>
      <c r="M304" s="286" t="s">
        <v>21</v>
      </c>
      <c r="N304" s="287" t="s">
        <v>44</v>
      </c>
      <c r="O304" s="87"/>
      <c r="P304" s="225">
        <f>O304*H304</f>
        <v>0</v>
      </c>
      <c r="Q304" s="225">
        <v>0</v>
      </c>
      <c r="R304" s="225">
        <f>Q304*H304</f>
        <v>0</v>
      </c>
      <c r="S304" s="225">
        <v>0</v>
      </c>
      <c r="T304" s="226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7" t="s">
        <v>328</v>
      </c>
      <c r="AT304" s="227" t="s">
        <v>229</v>
      </c>
      <c r="AU304" s="227" t="s">
        <v>81</v>
      </c>
      <c r="AY304" s="20" t="s">
        <v>149</v>
      </c>
      <c r="BE304" s="228">
        <f>IF(N304="základní",J304,0)</f>
        <v>0</v>
      </c>
      <c r="BF304" s="228">
        <f>IF(N304="snížená",J304,0)</f>
        <v>0</v>
      </c>
      <c r="BG304" s="228">
        <f>IF(N304="zákl. přenesená",J304,0)</f>
        <v>0</v>
      </c>
      <c r="BH304" s="228">
        <f>IF(N304="sníž. přenesená",J304,0)</f>
        <v>0</v>
      </c>
      <c r="BI304" s="228">
        <f>IF(N304="nulová",J304,0)</f>
        <v>0</v>
      </c>
      <c r="BJ304" s="20" t="s">
        <v>77</v>
      </c>
      <c r="BK304" s="228">
        <f>ROUND(I304*H304,2)</f>
        <v>0</v>
      </c>
      <c r="BL304" s="20" t="s">
        <v>256</v>
      </c>
      <c r="BM304" s="227" t="s">
        <v>3190</v>
      </c>
    </row>
    <row r="305" s="2" customFormat="1" ht="49.05" customHeight="1">
      <c r="A305" s="41"/>
      <c r="B305" s="42"/>
      <c r="C305" s="278" t="s">
        <v>1838</v>
      </c>
      <c r="D305" s="278" t="s">
        <v>229</v>
      </c>
      <c r="E305" s="279" t="s">
        <v>3191</v>
      </c>
      <c r="F305" s="280" t="s">
        <v>3192</v>
      </c>
      <c r="G305" s="281" t="s">
        <v>174</v>
      </c>
      <c r="H305" s="282">
        <v>7500</v>
      </c>
      <c r="I305" s="283"/>
      <c r="J305" s="284">
        <f>ROUND(I305*H305,2)</f>
        <v>0</v>
      </c>
      <c r="K305" s="280" t="s">
        <v>21</v>
      </c>
      <c r="L305" s="285"/>
      <c r="M305" s="286" t="s">
        <v>21</v>
      </c>
      <c r="N305" s="287" t="s">
        <v>44</v>
      </c>
      <c r="O305" s="87"/>
      <c r="P305" s="225">
        <f>O305*H305</f>
        <v>0</v>
      </c>
      <c r="Q305" s="225">
        <v>0</v>
      </c>
      <c r="R305" s="225">
        <f>Q305*H305</f>
        <v>0</v>
      </c>
      <c r="S305" s="225">
        <v>0</v>
      </c>
      <c r="T305" s="226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7" t="s">
        <v>328</v>
      </c>
      <c r="AT305" s="227" t="s">
        <v>229</v>
      </c>
      <c r="AU305" s="227" t="s">
        <v>81</v>
      </c>
      <c r="AY305" s="20" t="s">
        <v>149</v>
      </c>
      <c r="BE305" s="228">
        <f>IF(N305="základní",J305,0)</f>
        <v>0</v>
      </c>
      <c r="BF305" s="228">
        <f>IF(N305="snížená",J305,0)</f>
        <v>0</v>
      </c>
      <c r="BG305" s="228">
        <f>IF(N305="zákl. přenesená",J305,0)</f>
        <v>0</v>
      </c>
      <c r="BH305" s="228">
        <f>IF(N305="sníž. přenesená",J305,0)</f>
        <v>0</v>
      </c>
      <c r="BI305" s="228">
        <f>IF(N305="nulová",J305,0)</f>
        <v>0</v>
      </c>
      <c r="BJ305" s="20" t="s">
        <v>77</v>
      </c>
      <c r="BK305" s="228">
        <f>ROUND(I305*H305,2)</f>
        <v>0</v>
      </c>
      <c r="BL305" s="20" t="s">
        <v>256</v>
      </c>
      <c r="BM305" s="227" t="s">
        <v>3193</v>
      </c>
    </row>
    <row r="306" s="2" customFormat="1" ht="24.15" customHeight="1">
      <c r="A306" s="41"/>
      <c r="B306" s="42"/>
      <c r="C306" s="216" t="s">
        <v>1843</v>
      </c>
      <c r="D306" s="216" t="s">
        <v>152</v>
      </c>
      <c r="E306" s="217" t="s">
        <v>3194</v>
      </c>
      <c r="F306" s="218" t="s">
        <v>3195</v>
      </c>
      <c r="G306" s="219" t="s">
        <v>174</v>
      </c>
      <c r="H306" s="220">
        <v>280</v>
      </c>
      <c r="I306" s="221"/>
      <c r="J306" s="222">
        <f>ROUND(I306*H306,2)</f>
        <v>0</v>
      </c>
      <c r="K306" s="218" t="s">
        <v>21</v>
      </c>
      <c r="L306" s="47"/>
      <c r="M306" s="223" t="s">
        <v>21</v>
      </c>
      <c r="N306" s="224" t="s">
        <v>44</v>
      </c>
      <c r="O306" s="87"/>
      <c r="P306" s="225">
        <f>O306*H306</f>
        <v>0</v>
      </c>
      <c r="Q306" s="225">
        <v>0</v>
      </c>
      <c r="R306" s="225">
        <f>Q306*H306</f>
        <v>0</v>
      </c>
      <c r="S306" s="225">
        <v>0</v>
      </c>
      <c r="T306" s="226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7" t="s">
        <v>256</v>
      </c>
      <c r="AT306" s="227" t="s">
        <v>152</v>
      </c>
      <c r="AU306" s="227" t="s">
        <v>81</v>
      </c>
      <c r="AY306" s="20" t="s">
        <v>149</v>
      </c>
      <c r="BE306" s="228">
        <f>IF(N306="základní",J306,0)</f>
        <v>0</v>
      </c>
      <c r="BF306" s="228">
        <f>IF(N306="snížená",J306,0)</f>
        <v>0</v>
      </c>
      <c r="BG306" s="228">
        <f>IF(N306="zákl. přenesená",J306,0)</f>
        <v>0</v>
      </c>
      <c r="BH306" s="228">
        <f>IF(N306="sníž. přenesená",J306,0)</f>
        <v>0</v>
      </c>
      <c r="BI306" s="228">
        <f>IF(N306="nulová",J306,0)</f>
        <v>0</v>
      </c>
      <c r="BJ306" s="20" t="s">
        <v>77</v>
      </c>
      <c r="BK306" s="228">
        <f>ROUND(I306*H306,2)</f>
        <v>0</v>
      </c>
      <c r="BL306" s="20" t="s">
        <v>256</v>
      </c>
      <c r="BM306" s="227" t="s">
        <v>3196</v>
      </c>
    </row>
    <row r="307" s="2" customFormat="1" ht="49.05" customHeight="1">
      <c r="A307" s="41"/>
      <c r="B307" s="42"/>
      <c r="C307" s="278" t="s">
        <v>1848</v>
      </c>
      <c r="D307" s="278" t="s">
        <v>229</v>
      </c>
      <c r="E307" s="279" t="s">
        <v>3197</v>
      </c>
      <c r="F307" s="280" t="s">
        <v>3198</v>
      </c>
      <c r="G307" s="281" t="s">
        <v>174</v>
      </c>
      <c r="H307" s="282">
        <v>280</v>
      </c>
      <c r="I307" s="283"/>
      <c r="J307" s="284">
        <f>ROUND(I307*H307,2)</f>
        <v>0</v>
      </c>
      <c r="K307" s="280" t="s">
        <v>21</v>
      </c>
      <c r="L307" s="285"/>
      <c r="M307" s="286" t="s">
        <v>21</v>
      </c>
      <c r="N307" s="287" t="s">
        <v>44</v>
      </c>
      <c r="O307" s="87"/>
      <c r="P307" s="225">
        <f>O307*H307</f>
        <v>0</v>
      </c>
      <c r="Q307" s="225">
        <v>0</v>
      </c>
      <c r="R307" s="225">
        <f>Q307*H307</f>
        <v>0</v>
      </c>
      <c r="S307" s="225">
        <v>0</v>
      </c>
      <c r="T307" s="226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7" t="s">
        <v>328</v>
      </c>
      <c r="AT307" s="227" t="s">
        <v>229</v>
      </c>
      <c r="AU307" s="227" t="s">
        <v>81</v>
      </c>
      <c r="AY307" s="20" t="s">
        <v>149</v>
      </c>
      <c r="BE307" s="228">
        <f>IF(N307="základní",J307,0)</f>
        <v>0</v>
      </c>
      <c r="BF307" s="228">
        <f>IF(N307="snížená",J307,0)</f>
        <v>0</v>
      </c>
      <c r="BG307" s="228">
        <f>IF(N307="zákl. přenesená",J307,0)</f>
        <v>0</v>
      </c>
      <c r="BH307" s="228">
        <f>IF(N307="sníž. přenesená",J307,0)</f>
        <v>0</v>
      </c>
      <c r="BI307" s="228">
        <f>IF(N307="nulová",J307,0)</f>
        <v>0</v>
      </c>
      <c r="BJ307" s="20" t="s">
        <v>77</v>
      </c>
      <c r="BK307" s="228">
        <f>ROUND(I307*H307,2)</f>
        <v>0</v>
      </c>
      <c r="BL307" s="20" t="s">
        <v>256</v>
      </c>
      <c r="BM307" s="227" t="s">
        <v>3199</v>
      </c>
    </row>
    <row r="308" s="2" customFormat="1" ht="33" customHeight="1">
      <c r="A308" s="41"/>
      <c r="B308" s="42"/>
      <c r="C308" s="216" t="s">
        <v>1853</v>
      </c>
      <c r="D308" s="216" t="s">
        <v>152</v>
      </c>
      <c r="E308" s="217" t="s">
        <v>3200</v>
      </c>
      <c r="F308" s="218" t="s">
        <v>3201</v>
      </c>
      <c r="G308" s="219" t="s">
        <v>174</v>
      </c>
      <c r="H308" s="220">
        <v>1382</v>
      </c>
      <c r="I308" s="221"/>
      <c r="J308" s="222">
        <f>ROUND(I308*H308,2)</f>
        <v>0</v>
      </c>
      <c r="K308" s="218" t="s">
        <v>21</v>
      </c>
      <c r="L308" s="47"/>
      <c r="M308" s="223" t="s">
        <v>21</v>
      </c>
      <c r="N308" s="224" t="s">
        <v>44</v>
      </c>
      <c r="O308" s="87"/>
      <c r="P308" s="225">
        <f>O308*H308</f>
        <v>0</v>
      </c>
      <c r="Q308" s="225">
        <v>0</v>
      </c>
      <c r="R308" s="225">
        <f>Q308*H308</f>
        <v>0</v>
      </c>
      <c r="S308" s="225">
        <v>0</v>
      </c>
      <c r="T308" s="226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7" t="s">
        <v>256</v>
      </c>
      <c r="AT308" s="227" t="s">
        <v>152</v>
      </c>
      <c r="AU308" s="227" t="s">
        <v>81</v>
      </c>
      <c r="AY308" s="20" t="s">
        <v>149</v>
      </c>
      <c r="BE308" s="228">
        <f>IF(N308="základní",J308,0)</f>
        <v>0</v>
      </c>
      <c r="BF308" s="228">
        <f>IF(N308="snížená",J308,0)</f>
        <v>0</v>
      </c>
      <c r="BG308" s="228">
        <f>IF(N308="zákl. přenesená",J308,0)</f>
        <v>0</v>
      </c>
      <c r="BH308" s="228">
        <f>IF(N308="sníž. přenesená",J308,0)</f>
        <v>0</v>
      </c>
      <c r="BI308" s="228">
        <f>IF(N308="nulová",J308,0)</f>
        <v>0</v>
      </c>
      <c r="BJ308" s="20" t="s">
        <v>77</v>
      </c>
      <c r="BK308" s="228">
        <f>ROUND(I308*H308,2)</f>
        <v>0</v>
      </c>
      <c r="BL308" s="20" t="s">
        <v>256</v>
      </c>
      <c r="BM308" s="227" t="s">
        <v>3202</v>
      </c>
    </row>
    <row r="309" s="2" customFormat="1" ht="24.15" customHeight="1">
      <c r="A309" s="41"/>
      <c r="B309" s="42"/>
      <c r="C309" s="278" t="s">
        <v>1858</v>
      </c>
      <c r="D309" s="278" t="s">
        <v>229</v>
      </c>
      <c r="E309" s="279" t="s">
        <v>3203</v>
      </c>
      <c r="F309" s="280" t="s">
        <v>3204</v>
      </c>
      <c r="G309" s="281" t="s">
        <v>174</v>
      </c>
      <c r="H309" s="282">
        <v>520</v>
      </c>
      <c r="I309" s="283"/>
      <c r="J309" s="284">
        <f>ROUND(I309*H309,2)</f>
        <v>0</v>
      </c>
      <c r="K309" s="280" t="s">
        <v>21</v>
      </c>
      <c r="L309" s="285"/>
      <c r="M309" s="286" t="s">
        <v>21</v>
      </c>
      <c r="N309" s="287" t="s">
        <v>44</v>
      </c>
      <c r="O309" s="87"/>
      <c r="P309" s="225">
        <f>O309*H309</f>
        <v>0</v>
      </c>
      <c r="Q309" s="225">
        <v>0</v>
      </c>
      <c r="R309" s="225">
        <f>Q309*H309</f>
        <v>0</v>
      </c>
      <c r="S309" s="225">
        <v>0</v>
      </c>
      <c r="T309" s="226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27" t="s">
        <v>328</v>
      </c>
      <c r="AT309" s="227" t="s">
        <v>229</v>
      </c>
      <c r="AU309" s="227" t="s">
        <v>81</v>
      </c>
      <c r="AY309" s="20" t="s">
        <v>149</v>
      </c>
      <c r="BE309" s="228">
        <f>IF(N309="základní",J309,0)</f>
        <v>0</v>
      </c>
      <c r="BF309" s="228">
        <f>IF(N309="snížená",J309,0)</f>
        <v>0</v>
      </c>
      <c r="BG309" s="228">
        <f>IF(N309="zákl. přenesená",J309,0)</f>
        <v>0</v>
      </c>
      <c r="BH309" s="228">
        <f>IF(N309="sníž. přenesená",J309,0)</f>
        <v>0</v>
      </c>
      <c r="BI309" s="228">
        <f>IF(N309="nulová",J309,0)</f>
        <v>0</v>
      </c>
      <c r="BJ309" s="20" t="s">
        <v>77</v>
      </c>
      <c r="BK309" s="228">
        <f>ROUND(I309*H309,2)</f>
        <v>0</v>
      </c>
      <c r="BL309" s="20" t="s">
        <v>256</v>
      </c>
      <c r="BM309" s="227" t="s">
        <v>3205</v>
      </c>
    </row>
    <row r="310" s="2" customFormat="1" ht="44.25" customHeight="1">
      <c r="A310" s="41"/>
      <c r="B310" s="42"/>
      <c r="C310" s="278" t="s">
        <v>1866</v>
      </c>
      <c r="D310" s="278" t="s">
        <v>229</v>
      </c>
      <c r="E310" s="279" t="s">
        <v>3206</v>
      </c>
      <c r="F310" s="280" t="s">
        <v>3207</v>
      </c>
      <c r="G310" s="281" t="s">
        <v>174</v>
      </c>
      <c r="H310" s="282">
        <v>160</v>
      </c>
      <c r="I310" s="283"/>
      <c r="J310" s="284">
        <f>ROUND(I310*H310,2)</f>
        <v>0</v>
      </c>
      <c r="K310" s="280" t="s">
        <v>21</v>
      </c>
      <c r="L310" s="285"/>
      <c r="M310" s="286" t="s">
        <v>21</v>
      </c>
      <c r="N310" s="287" t="s">
        <v>44</v>
      </c>
      <c r="O310" s="87"/>
      <c r="P310" s="225">
        <f>O310*H310</f>
        <v>0</v>
      </c>
      <c r="Q310" s="225">
        <v>0</v>
      </c>
      <c r="R310" s="225">
        <f>Q310*H310</f>
        <v>0</v>
      </c>
      <c r="S310" s="225">
        <v>0</v>
      </c>
      <c r="T310" s="226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7" t="s">
        <v>328</v>
      </c>
      <c r="AT310" s="227" t="s">
        <v>229</v>
      </c>
      <c r="AU310" s="227" t="s">
        <v>81</v>
      </c>
      <c r="AY310" s="20" t="s">
        <v>149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20" t="s">
        <v>77</v>
      </c>
      <c r="BK310" s="228">
        <f>ROUND(I310*H310,2)</f>
        <v>0</v>
      </c>
      <c r="BL310" s="20" t="s">
        <v>256</v>
      </c>
      <c r="BM310" s="227" t="s">
        <v>3208</v>
      </c>
    </row>
    <row r="311" s="2" customFormat="1" ht="49.05" customHeight="1">
      <c r="A311" s="41"/>
      <c r="B311" s="42"/>
      <c r="C311" s="278" t="s">
        <v>1872</v>
      </c>
      <c r="D311" s="278" t="s">
        <v>229</v>
      </c>
      <c r="E311" s="279" t="s">
        <v>3209</v>
      </c>
      <c r="F311" s="280" t="s">
        <v>3210</v>
      </c>
      <c r="G311" s="281" t="s">
        <v>174</v>
      </c>
      <c r="H311" s="282">
        <v>702</v>
      </c>
      <c r="I311" s="283"/>
      <c r="J311" s="284">
        <f>ROUND(I311*H311,2)</f>
        <v>0</v>
      </c>
      <c r="K311" s="280" t="s">
        <v>21</v>
      </c>
      <c r="L311" s="285"/>
      <c r="M311" s="286" t="s">
        <v>21</v>
      </c>
      <c r="N311" s="287" t="s">
        <v>44</v>
      </c>
      <c r="O311" s="87"/>
      <c r="P311" s="225">
        <f>O311*H311</f>
        <v>0</v>
      </c>
      <c r="Q311" s="225">
        <v>0</v>
      </c>
      <c r="R311" s="225">
        <f>Q311*H311</f>
        <v>0</v>
      </c>
      <c r="S311" s="225">
        <v>0</v>
      </c>
      <c r="T311" s="226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27" t="s">
        <v>328</v>
      </c>
      <c r="AT311" s="227" t="s">
        <v>229</v>
      </c>
      <c r="AU311" s="227" t="s">
        <v>81</v>
      </c>
      <c r="AY311" s="20" t="s">
        <v>149</v>
      </c>
      <c r="BE311" s="228">
        <f>IF(N311="základní",J311,0)</f>
        <v>0</v>
      </c>
      <c r="BF311" s="228">
        <f>IF(N311="snížená",J311,0)</f>
        <v>0</v>
      </c>
      <c r="BG311" s="228">
        <f>IF(N311="zákl. přenesená",J311,0)</f>
        <v>0</v>
      </c>
      <c r="BH311" s="228">
        <f>IF(N311="sníž. přenesená",J311,0)</f>
        <v>0</v>
      </c>
      <c r="BI311" s="228">
        <f>IF(N311="nulová",J311,0)</f>
        <v>0</v>
      </c>
      <c r="BJ311" s="20" t="s">
        <v>77</v>
      </c>
      <c r="BK311" s="228">
        <f>ROUND(I311*H311,2)</f>
        <v>0</v>
      </c>
      <c r="BL311" s="20" t="s">
        <v>256</v>
      </c>
      <c r="BM311" s="227" t="s">
        <v>3211</v>
      </c>
    </row>
    <row r="312" s="2" customFormat="1" ht="33" customHeight="1">
      <c r="A312" s="41"/>
      <c r="B312" s="42"/>
      <c r="C312" s="216" t="s">
        <v>1877</v>
      </c>
      <c r="D312" s="216" t="s">
        <v>152</v>
      </c>
      <c r="E312" s="217" t="s">
        <v>3212</v>
      </c>
      <c r="F312" s="218" t="s">
        <v>3213</v>
      </c>
      <c r="G312" s="219" t="s">
        <v>174</v>
      </c>
      <c r="H312" s="220">
        <v>80</v>
      </c>
      <c r="I312" s="221"/>
      <c r="J312" s="222">
        <f>ROUND(I312*H312,2)</f>
        <v>0</v>
      </c>
      <c r="K312" s="218" t="s">
        <v>21</v>
      </c>
      <c r="L312" s="47"/>
      <c r="M312" s="223" t="s">
        <v>21</v>
      </c>
      <c r="N312" s="224" t="s">
        <v>44</v>
      </c>
      <c r="O312" s="87"/>
      <c r="P312" s="225">
        <f>O312*H312</f>
        <v>0</v>
      </c>
      <c r="Q312" s="225">
        <v>0</v>
      </c>
      <c r="R312" s="225">
        <f>Q312*H312</f>
        <v>0</v>
      </c>
      <c r="S312" s="225">
        <v>0</v>
      </c>
      <c r="T312" s="226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7" t="s">
        <v>256</v>
      </c>
      <c r="AT312" s="227" t="s">
        <v>152</v>
      </c>
      <c r="AU312" s="227" t="s">
        <v>81</v>
      </c>
      <c r="AY312" s="20" t="s">
        <v>149</v>
      </c>
      <c r="BE312" s="228">
        <f>IF(N312="základní",J312,0)</f>
        <v>0</v>
      </c>
      <c r="BF312" s="228">
        <f>IF(N312="snížená",J312,0)</f>
        <v>0</v>
      </c>
      <c r="BG312" s="228">
        <f>IF(N312="zákl. přenesená",J312,0)</f>
        <v>0</v>
      </c>
      <c r="BH312" s="228">
        <f>IF(N312="sníž. přenesená",J312,0)</f>
        <v>0</v>
      </c>
      <c r="BI312" s="228">
        <f>IF(N312="nulová",J312,0)</f>
        <v>0</v>
      </c>
      <c r="BJ312" s="20" t="s">
        <v>77</v>
      </c>
      <c r="BK312" s="228">
        <f>ROUND(I312*H312,2)</f>
        <v>0</v>
      </c>
      <c r="BL312" s="20" t="s">
        <v>256</v>
      </c>
      <c r="BM312" s="227" t="s">
        <v>3214</v>
      </c>
    </row>
    <row r="313" s="2" customFormat="1" ht="49.05" customHeight="1">
      <c r="A313" s="41"/>
      <c r="B313" s="42"/>
      <c r="C313" s="278" t="s">
        <v>1888</v>
      </c>
      <c r="D313" s="278" t="s">
        <v>229</v>
      </c>
      <c r="E313" s="279" t="s">
        <v>3215</v>
      </c>
      <c r="F313" s="280" t="s">
        <v>3216</v>
      </c>
      <c r="G313" s="281" t="s">
        <v>174</v>
      </c>
      <c r="H313" s="282">
        <v>80</v>
      </c>
      <c r="I313" s="283"/>
      <c r="J313" s="284">
        <f>ROUND(I313*H313,2)</f>
        <v>0</v>
      </c>
      <c r="K313" s="280" t="s">
        <v>21</v>
      </c>
      <c r="L313" s="285"/>
      <c r="M313" s="286" t="s">
        <v>21</v>
      </c>
      <c r="N313" s="287" t="s">
        <v>44</v>
      </c>
      <c r="O313" s="87"/>
      <c r="P313" s="225">
        <f>O313*H313</f>
        <v>0</v>
      </c>
      <c r="Q313" s="225">
        <v>0</v>
      </c>
      <c r="R313" s="225">
        <f>Q313*H313</f>
        <v>0</v>
      </c>
      <c r="S313" s="225">
        <v>0</v>
      </c>
      <c r="T313" s="226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7" t="s">
        <v>328</v>
      </c>
      <c r="AT313" s="227" t="s">
        <v>229</v>
      </c>
      <c r="AU313" s="227" t="s">
        <v>81</v>
      </c>
      <c r="AY313" s="20" t="s">
        <v>149</v>
      </c>
      <c r="BE313" s="228">
        <f>IF(N313="základní",J313,0)</f>
        <v>0</v>
      </c>
      <c r="BF313" s="228">
        <f>IF(N313="snížená",J313,0)</f>
        <v>0</v>
      </c>
      <c r="BG313" s="228">
        <f>IF(N313="zákl. přenesená",J313,0)</f>
        <v>0</v>
      </c>
      <c r="BH313" s="228">
        <f>IF(N313="sníž. přenesená",J313,0)</f>
        <v>0</v>
      </c>
      <c r="BI313" s="228">
        <f>IF(N313="nulová",J313,0)</f>
        <v>0</v>
      </c>
      <c r="BJ313" s="20" t="s">
        <v>77</v>
      </c>
      <c r="BK313" s="228">
        <f>ROUND(I313*H313,2)</f>
        <v>0</v>
      </c>
      <c r="BL313" s="20" t="s">
        <v>256</v>
      </c>
      <c r="BM313" s="227" t="s">
        <v>3217</v>
      </c>
    </row>
    <row r="314" s="2" customFormat="1" ht="33" customHeight="1">
      <c r="A314" s="41"/>
      <c r="B314" s="42"/>
      <c r="C314" s="216" t="s">
        <v>1894</v>
      </c>
      <c r="D314" s="216" t="s">
        <v>152</v>
      </c>
      <c r="E314" s="217" t="s">
        <v>3218</v>
      </c>
      <c r="F314" s="218" t="s">
        <v>3219</v>
      </c>
      <c r="G314" s="219" t="s">
        <v>174</v>
      </c>
      <c r="H314" s="220">
        <v>38</v>
      </c>
      <c r="I314" s="221"/>
      <c r="J314" s="222">
        <f>ROUND(I314*H314,2)</f>
        <v>0</v>
      </c>
      <c r="K314" s="218" t="s">
        <v>21</v>
      </c>
      <c r="L314" s="47"/>
      <c r="M314" s="223" t="s">
        <v>21</v>
      </c>
      <c r="N314" s="224" t="s">
        <v>44</v>
      </c>
      <c r="O314" s="87"/>
      <c r="P314" s="225">
        <f>O314*H314</f>
        <v>0</v>
      </c>
      <c r="Q314" s="225">
        <v>0</v>
      </c>
      <c r="R314" s="225">
        <f>Q314*H314</f>
        <v>0</v>
      </c>
      <c r="S314" s="225">
        <v>0</v>
      </c>
      <c r="T314" s="226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7" t="s">
        <v>256</v>
      </c>
      <c r="AT314" s="227" t="s">
        <v>152</v>
      </c>
      <c r="AU314" s="227" t="s">
        <v>81</v>
      </c>
      <c r="AY314" s="20" t="s">
        <v>149</v>
      </c>
      <c r="BE314" s="228">
        <f>IF(N314="základní",J314,0)</f>
        <v>0</v>
      </c>
      <c r="BF314" s="228">
        <f>IF(N314="snížená",J314,0)</f>
        <v>0</v>
      </c>
      <c r="BG314" s="228">
        <f>IF(N314="zákl. přenesená",J314,0)</f>
        <v>0</v>
      </c>
      <c r="BH314" s="228">
        <f>IF(N314="sníž. přenesená",J314,0)</f>
        <v>0</v>
      </c>
      <c r="BI314" s="228">
        <f>IF(N314="nulová",J314,0)</f>
        <v>0</v>
      </c>
      <c r="BJ314" s="20" t="s">
        <v>77</v>
      </c>
      <c r="BK314" s="228">
        <f>ROUND(I314*H314,2)</f>
        <v>0</v>
      </c>
      <c r="BL314" s="20" t="s">
        <v>256</v>
      </c>
      <c r="BM314" s="227" t="s">
        <v>3220</v>
      </c>
    </row>
    <row r="315" s="2" customFormat="1" ht="49.05" customHeight="1">
      <c r="A315" s="41"/>
      <c r="B315" s="42"/>
      <c r="C315" s="278" t="s">
        <v>1899</v>
      </c>
      <c r="D315" s="278" t="s">
        <v>229</v>
      </c>
      <c r="E315" s="279" t="s">
        <v>3221</v>
      </c>
      <c r="F315" s="280" t="s">
        <v>3222</v>
      </c>
      <c r="G315" s="281" t="s">
        <v>174</v>
      </c>
      <c r="H315" s="282">
        <v>38</v>
      </c>
      <c r="I315" s="283"/>
      <c r="J315" s="284">
        <f>ROUND(I315*H315,2)</f>
        <v>0</v>
      </c>
      <c r="K315" s="280" t="s">
        <v>21</v>
      </c>
      <c r="L315" s="285"/>
      <c r="M315" s="286" t="s">
        <v>21</v>
      </c>
      <c r="N315" s="287" t="s">
        <v>44</v>
      </c>
      <c r="O315" s="87"/>
      <c r="P315" s="225">
        <f>O315*H315</f>
        <v>0</v>
      </c>
      <c r="Q315" s="225">
        <v>0</v>
      </c>
      <c r="R315" s="225">
        <f>Q315*H315</f>
        <v>0</v>
      </c>
      <c r="S315" s="225">
        <v>0</v>
      </c>
      <c r="T315" s="226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7" t="s">
        <v>328</v>
      </c>
      <c r="AT315" s="227" t="s">
        <v>229</v>
      </c>
      <c r="AU315" s="227" t="s">
        <v>81</v>
      </c>
      <c r="AY315" s="20" t="s">
        <v>149</v>
      </c>
      <c r="BE315" s="228">
        <f>IF(N315="základní",J315,0)</f>
        <v>0</v>
      </c>
      <c r="BF315" s="228">
        <f>IF(N315="snížená",J315,0)</f>
        <v>0</v>
      </c>
      <c r="BG315" s="228">
        <f>IF(N315="zákl. přenesená",J315,0)</f>
        <v>0</v>
      </c>
      <c r="BH315" s="228">
        <f>IF(N315="sníž. přenesená",J315,0)</f>
        <v>0</v>
      </c>
      <c r="BI315" s="228">
        <f>IF(N315="nulová",J315,0)</f>
        <v>0</v>
      </c>
      <c r="BJ315" s="20" t="s">
        <v>77</v>
      </c>
      <c r="BK315" s="228">
        <f>ROUND(I315*H315,2)</f>
        <v>0</v>
      </c>
      <c r="BL315" s="20" t="s">
        <v>256</v>
      </c>
      <c r="BM315" s="227" t="s">
        <v>3223</v>
      </c>
    </row>
    <row r="316" s="2" customFormat="1" ht="24.15" customHeight="1">
      <c r="A316" s="41"/>
      <c r="B316" s="42"/>
      <c r="C316" s="216" t="s">
        <v>1905</v>
      </c>
      <c r="D316" s="216" t="s">
        <v>152</v>
      </c>
      <c r="E316" s="217" t="s">
        <v>3224</v>
      </c>
      <c r="F316" s="218" t="s">
        <v>3225</v>
      </c>
      <c r="G316" s="219" t="s">
        <v>174</v>
      </c>
      <c r="H316" s="220">
        <v>22</v>
      </c>
      <c r="I316" s="221"/>
      <c r="J316" s="222">
        <f>ROUND(I316*H316,2)</f>
        <v>0</v>
      </c>
      <c r="K316" s="218" t="s">
        <v>21</v>
      </c>
      <c r="L316" s="47"/>
      <c r="M316" s="223" t="s">
        <v>21</v>
      </c>
      <c r="N316" s="224" t="s">
        <v>44</v>
      </c>
      <c r="O316" s="87"/>
      <c r="P316" s="225">
        <f>O316*H316</f>
        <v>0</v>
      </c>
      <c r="Q316" s="225">
        <v>0</v>
      </c>
      <c r="R316" s="225">
        <f>Q316*H316</f>
        <v>0</v>
      </c>
      <c r="S316" s="225">
        <v>0</v>
      </c>
      <c r="T316" s="226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7" t="s">
        <v>256</v>
      </c>
      <c r="AT316" s="227" t="s">
        <v>152</v>
      </c>
      <c r="AU316" s="227" t="s">
        <v>81</v>
      </c>
      <c r="AY316" s="20" t="s">
        <v>149</v>
      </c>
      <c r="BE316" s="228">
        <f>IF(N316="základní",J316,0)</f>
        <v>0</v>
      </c>
      <c r="BF316" s="228">
        <f>IF(N316="snížená",J316,0)</f>
        <v>0</v>
      </c>
      <c r="BG316" s="228">
        <f>IF(N316="zákl. přenesená",J316,0)</f>
        <v>0</v>
      </c>
      <c r="BH316" s="228">
        <f>IF(N316="sníž. přenesená",J316,0)</f>
        <v>0</v>
      </c>
      <c r="BI316" s="228">
        <f>IF(N316="nulová",J316,0)</f>
        <v>0</v>
      </c>
      <c r="BJ316" s="20" t="s">
        <v>77</v>
      </c>
      <c r="BK316" s="228">
        <f>ROUND(I316*H316,2)</f>
        <v>0</v>
      </c>
      <c r="BL316" s="20" t="s">
        <v>256</v>
      </c>
      <c r="BM316" s="227" t="s">
        <v>3226</v>
      </c>
    </row>
    <row r="317" s="2" customFormat="1" ht="49.05" customHeight="1">
      <c r="A317" s="41"/>
      <c r="B317" s="42"/>
      <c r="C317" s="278" t="s">
        <v>1912</v>
      </c>
      <c r="D317" s="278" t="s">
        <v>229</v>
      </c>
      <c r="E317" s="279" t="s">
        <v>3227</v>
      </c>
      <c r="F317" s="280" t="s">
        <v>3228</v>
      </c>
      <c r="G317" s="281" t="s">
        <v>174</v>
      </c>
      <c r="H317" s="282">
        <v>22</v>
      </c>
      <c r="I317" s="283"/>
      <c r="J317" s="284">
        <f>ROUND(I317*H317,2)</f>
        <v>0</v>
      </c>
      <c r="K317" s="280" t="s">
        <v>21</v>
      </c>
      <c r="L317" s="285"/>
      <c r="M317" s="286" t="s">
        <v>21</v>
      </c>
      <c r="N317" s="287" t="s">
        <v>44</v>
      </c>
      <c r="O317" s="87"/>
      <c r="P317" s="225">
        <f>O317*H317</f>
        <v>0</v>
      </c>
      <c r="Q317" s="225">
        <v>0</v>
      </c>
      <c r="R317" s="225">
        <f>Q317*H317</f>
        <v>0</v>
      </c>
      <c r="S317" s="225">
        <v>0</v>
      </c>
      <c r="T317" s="226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7" t="s">
        <v>328</v>
      </c>
      <c r="AT317" s="227" t="s">
        <v>229</v>
      </c>
      <c r="AU317" s="227" t="s">
        <v>81</v>
      </c>
      <c r="AY317" s="20" t="s">
        <v>149</v>
      </c>
      <c r="BE317" s="228">
        <f>IF(N317="základní",J317,0)</f>
        <v>0</v>
      </c>
      <c r="BF317" s="228">
        <f>IF(N317="snížená",J317,0)</f>
        <v>0</v>
      </c>
      <c r="BG317" s="228">
        <f>IF(N317="zákl. přenesená",J317,0)</f>
        <v>0</v>
      </c>
      <c r="BH317" s="228">
        <f>IF(N317="sníž. přenesená",J317,0)</f>
        <v>0</v>
      </c>
      <c r="BI317" s="228">
        <f>IF(N317="nulová",J317,0)</f>
        <v>0</v>
      </c>
      <c r="BJ317" s="20" t="s">
        <v>77</v>
      </c>
      <c r="BK317" s="228">
        <f>ROUND(I317*H317,2)</f>
        <v>0</v>
      </c>
      <c r="BL317" s="20" t="s">
        <v>256</v>
      </c>
      <c r="BM317" s="227" t="s">
        <v>3229</v>
      </c>
    </row>
    <row r="318" s="2" customFormat="1" ht="24.15" customHeight="1">
      <c r="A318" s="41"/>
      <c r="B318" s="42"/>
      <c r="C318" s="216" t="s">
        <v>1917</v>
      </c>
      <c r="D318" s="216" t="s">
        <v>152</v>
      </c>
      <c r="E318" s="217" t="s">
        <v>3230</v>
      </c>
      <c r="F318" s="218" t="s">
        <v>3231</v>
      </c>
      <c r="G318" s="219" t="s">
        <v>174</v>
      </c>
      <c r="H318" s="220">
        <v>158</v>
      </c>
      <c r="I318" s="221"/>
      <c r="J318" s="222">
        <f>ROUND(I318*H318,2)</f>
        <v>0</v>
      </c>
      <c r="K318" s="218" t="s">
        <v>21</v>
      </c>
      <c r="L318" s="47"/>
      <c r="M318" s="223" t="s">
        <v>21</v>
      </c>
      <c r="N318" s="224" t="s">
        <v>44</v>
      </c>
      <c r="O318" s="87"/>
      <c r="P318" s="225">
        <f>O318*H318</f>
        <v>0</v>
      </c>
      <c r="Q318" s="225">
        <v>0</v>
      </c>
      <c r="R318" s="225">
        <f>Q318*H318</f>
        <v>0</v>
      </c>
      <c r="S318" s="225">
        <v>0</v>
      </c>
      <c r="T318" s="226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7" t="s">
        <v>256</v>
      </c>
      <c r="AT318" s="227" t="s">
        <v>152</v>
      </c>
      <c r="AU318" s="227" t="s">
        <v>81</v>
      </c>
      <c r="AY318" s="20" t="s">
        <v>149</v>
      </c>
      <c r="BE318" s="228">
        <f>IF(N318="základní",J318,0)</f>
        <v>0</v>
      </c>
      <c r="BF318" s="228">
        <f>IF(N318="snížená",J318,0)</f>
        <v>0</v>
      </c>
      <c r="BG318" s="228">
        <f>IF(N318="zákl. přenesená",J318,0)</f>
        <v>0</v>
      </c>
      <c r="BH318" s="228">
        <f>IF(N318="sníž. přenesená",J318,0)</f>
        <v>0</v>
      </c>
      <c r="BI318" s="228">
        <f>IF(N318="nulová",J318,0)</f>
        <v>0</v>
      </c>
      <c r="BJ318" s="20" t="s">
        <v>77</v>
      </c>
      <c r="BK318" s="228">
        <f>ROUND(I318*H318,2)</f>
        <v>0</v>
      </c>
      <c r="BL318" s="20" t="s">
        <v>256</v>
      </c>
      <c r="BM318" s="227" t="s">
        <v>3232</v>
      </c>
    </row>
    <row r="319" s="2" customFormat="1" ht="49.05" customHeight="1">
      <c r="A319" s="41"/>
      <c r="B319" s="42"/>
      <c r="C319" s="278" t="s">
        <v>1922</v>
      </c>
      <c r="D319" s="278" t="s">
        <v>229</v>
      </c>
      <c r="E319" s="279" t="s">
        <v>3233</v>
      </c>
      <c r="F319" s="280" t="s">
        <v>3234</v>
      </c>
      <c r="G319" s="281" t="s">
        <v>174</v>
      </c>
      <c r="H319" s="282">
        <v>158</v>
      </c>
      <c r="I319" s="283"/>
      <c r="J319" s="284">
        <f>ROUND(I319*H319,2)</f>
        <v>0</v>
      </c>
      <c r="K319" s="280" t="s">
        <v>21</v>
      </c>
      <c r="L319" s="285"/>
      <c r="M319" s="286" t="s">
        <v>21</v>
      </c>
      <c r="N319" s="287" t="s">
        <v>44</v>
      </c>
      <c r="O319" s="87"/>
      <c r="P319" s="225">
        <f>O319*H319</f>
        <v>0</v>
      </c>
      <c r="Q319" s="225">
        <v>0</v>
      </c>
      <c r="R319" s="225">
        <f>Q319*H319</f>
        <v>0</v>
      </c>
      <c r="S319" s="225">
        <v>0</v>
      </c>
      <c r="T319" s="226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227" t="s">
        <v>328</v>
      </c>
      <c r="AT319" s="227" t="s">
        <v>229</v>
      </c>
      <c r="AU319" s="227" t="s">
        <v>81</v>
      </c>
      <c r="AY319" s="20" t="s">
        <v>149</v>
      </c>
      <c r="BE319" s="228">
        <f>IF(N319="základní",J319,0)</f>
        <v>0</v>
      </c>
      <c r="BF319" s="228">
        <f>IF(N319="snížená",J319,0)</f>
        <v>0</v>
      </c>
      <c r="BG319" s="228">
        <f>IF(N319="zákl. přenesená",J319,0)</f>
        <v>0</v>
      </c>
      <c r="BH319" s="228">
        <f>IF(N319="sníž. přenesená",J319,0)</f>
        <v>0</v>
      </c>
      <c r="BI319" s="228">
        <f>IF(N319="nulová",J319,0)</f>
        <v>0</v>
      </c>
      <c r="BJ319" s="20" t="s">
        <v>77</v>
      </c>
      <c r="BK319" s="228">
        <f>ROUND(I319*H319,2)</f>
        <v>0</v>
      </c>
      <c r="BL319" s="20" t="s">
        <v>256</v>
      </c>
      <c r="BM319" s="227" t="s">
        <v>3235</v>
      </c>
    </row>
    <row r="320" s="2" customFormat="1" ht="24.15" customHeight="1">
      <c r="A320" s="41"/>
      <c r="B320" s="42"/>
      <c r="C320" s="216" t="s">
        <v>1929</v>
      </c>
      <c r="D320" s="216" t="s">
        <v>152</v>
      </c>
      <c r="E320" s="217" t="s">
        <v>3236</v>
      </c>
      <c r="F320" s="218" t="s">
        <v>3237</v>
      </c>
      <c r="G320" s="219" t="s">
        <v>174</v>
      </c>
      <c r="H320" s="220">
        <v>20</v>
      </c>
      <c r="I320" s="221"/>
      <c r="J320" s="222">
        <f>ROUND(I320*H320,2)</f>
        <v>0</v>
      </c>
      <c r="K320" s="218" t="s">
        <v>21</v>
      </c>
      <c r="L320" s="47"/>
      <c r="M320" s="223" t="s">
        <v>21</v>
      </c>
      <c r="N320" s="224" t="s">
        <v>44</v>
      </c>
      <c r="O320" s="87"/>
      <c r="P320" s="225">
        <f>O320*H320</f>
        <v>0</v>
      </c>
      <c r="Q320" s="225">
        <v>0</v>
      </c>
      <c r="R320" s="225">
        <f>Q320*H320</f>
        <v>0</v>
      </c>
      <c r="S320" s="225">
        <v>0</v>
      </c>
      <c r="T320" s="226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7" t="s">
        <v>256</v>
      </c>
      <c r="AT320" s="227" t="s">
        <v>152</v>
      </c>
      <c r="AU320" s="227" t="s">
        <v>81</v>
      </c>
      <c r="AY320" s="20" t="s">
        <v>149</v>
      </c>
      <c r="BE320" s="228">
        <f>IF(N320="základní",J320,0)</f>
        <v>0</v>
      </c>
      <c r="BF320" s="228">
        <f>IF(N320="snížená",J320,0)</f>
        <v>0</v>
      </c>
      <c r="BG320" s="228">
        <f>IF(N320="zákl. přenesená",J320,0)</f>
        <v>0</v>
      </c>
      <c r="BH320" s="228">
        <f>IF(N320="sníž. přenesená",J320,0)</f>
        <v>0</v>
      </c>
      <c r="BI320" s="228">
        <f>IF(N320="nulová",J320,0)</f>
        <v>0</v>
      </c>
      <c r="BJ320" s="20" t="s">
        <v>77</v>
      </c>
      <c r="BK320" s="228">
        <f>ROUND(I320*H320,2)</f>
        <v>0</v>
      </c>
      <c r="BL320" s="20" t="s">
        <v>256</v>
      </c>
      <c r="BM320" s="227" t="s">
        <v>3238</v>
      </c>
    </row>
    <row r="321" s="2" customFormat="1" ht="24.15" customHeight="1">
      <c r="A321" s="41"/>
      <c r="B321" s="42"/>
      <c r="C321" s="278" t="s">
        <v>1933</v>
      </c>
      <c r="D321" s="278" t="s">
        <v>229</v>
      </c>
      <c r="E321" s="279" t="s">
        <v>3239</v>
      </c>
      <c r="F321" s="280" t="s">
        <v>3240</v>
      </c>
      <c r="G321" s="281" t="s">
        <v>174</v>
      </c>
      <c r="H321" s="282">
        <v>20</v>
      </c>
      <c r="I321" s="283"/>
      <c r="J321" s="284">
        <f>ROUND(I321*H321,2)</f>
        <v>0</v>
      </c>
      <c r="K321" s="280" t="s">
        <v>21</v>
      </c>
      <c r="L321" s="285"/>
      <c r="M321" s="286" t="s">
        <v>21</v>
      </c>
      <c r="N321" s="287" t="s">
        <v>44</v>
      </c>
      <c r="O321" s="87"/>
      <c r="P321" s="225">
        <f>O321*H321</f>
        <v>0</v>
      </c>
      <c r="Q321" s="225">
        <v>0</v>
      </c>
      <c r="R321" s="225">
        <f>Q321*H321</f>
        <v>0</v>
      </c>
      <c r="S321" s="225">
        <v>0</v>
      </c>
      <c r="T321" s="226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227" t="s">
        <v>328</v>
      </c>
      <c r="AT321" s="227" t="s">
        <v>229</v>
      </c>
      <c r="AU321" s="227" t="s">
        <v>81</v>
      </c>
      <c r="AY321" s="20" t="s">
        <v>149</v>
      </c>
      <c r="BE321" s="228">
        <f>IF(N321="základní",J321,0)</f>
        <v>0</v>
      </c>
      <c r="BF321" s="228">
        <f>IF(N321="snížená",J321,0)</f>
        <v>0</v>
      </c>
      <c r="BG321" s="228">
        <f>IF(N321="zákl. přenesená",J321,0)</f>
        <v>0</v>
      </c>
      <c r="BH321" s="228">
        <f>IF(N321="sníž. přenesená",J321,0)</f>
        <v>0</v>
      </c>
      <c r="BI321" s="228">
        <f>IF(N321="nulová",J321,0)</f>
        <v>0</v>
      </c>
      <c r="BJ321" s="20" t="s">
        <v>77</v>
      </c>
      <c r="BK321" s="228">
        <f>ROUND(I321*H321,2)</f>
        <v>0</v>
      </c>
      <c r="BL321" s="20" t="s">
        <v>256</v>
      </c>
      <c r="BM321" s="227" t="s">
        <v>3241</v>
      </c>
    </row>
    <row r="322" s="12" customFormat="1" ht="22.8" customHeight="1">
      <c r="A322" s="12"/>
      <c r="B322" s="200"/>
      <c r="C322" s="201"/>
      <c r="D322" s="202" t="s">
        <v>72</v>
      </c>
      <c r="E322" s="214" t="s">
        <v>3242</v>
      </c>
      <c r="F322" s="214" t="s">
        <v>3243</v>
      </c>
      <c r="G322" s="201"/>
      <c r="H322" s="201"/>
      <c r="I322" s="204"/>
      <c r="J322" s="215">
        <f>BK322</f>
        <v>0</v>
      </c>
      <c r="K322" s="201"/>
      <c r="L322" s="206"/>
      <c r="M322" s="207"/>
      <c r="N322" s="208"/>
      <c r="O322" s="208"/>
      <c r="P322" s="209">
        <f>SUM(P323:P372)</f>
        <v>0</v>
      </c>
      <c r="Q322" s="208"/>
      <c r="R322" s="209">
        <f>SUM(R323:R372)</f>
        <v>0</v>
      </c>
      <c r="S322" s="208"/>
      <c r="T322" s="210">
        <f>SUM(T323:T372)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11" t="s">
        <v>81</v>
      </c>
      <c r="AT322" s="212" t="s">
        <v>72</v>
      </c>
      <c r="AU322" s="212" t="s">
        <v>77</v>
      </c>
      <c r="AY322" s="211" t="s">
        <v>149</v>
      </c>
      <c r="BK322" s="213">
        <f>SUM(BK323:BK372)</f>
        <v>0</v>
      </c>
    </row>
    <row r="323" s="2" customFormat="1" ht="16.5" customHeight="1">
      <c r="A323" s="41"/>
      <c r="B323" s="42"/>
      <c r="C323" s="216" t="s">
        <v>1947</v>
      </c>
      <c r="D323" s="216" t="s">
        <v>152</v>
      </c>
      <c r="E323" s="217" t="s">
        <v>3244</v>
      </c>
      <c r="F323" s="218" t="s">
        <v>3245</v>
      </c>
      <c r="G323" s="219" t="s">
        <v>699</v>
      </c>
      <c r="H323" s="220">
        <v>215</v>
      </c>
      <c r="I323" s="221"/>
      <c r="J323" s="222">
        <f>ROUND(I323*H323,2)</f>
        <v>0</v>
      </c>
      <c r="K323" s="218" t="s">
        <v>21</v>
      </c>
      <c r="L323" s="47"/>
      <c r="M323" s="223" t="s">
        <v>21</v>
      </c>
      <c r="N323" s="224" t="s">
        <v>44</v>
      </c>
      <c r="O323" s="87"/>
      <c r="P323" s="225">
        <f>O323*H323</f>
        <v>0</v>
      </c>
      <c r="Q323" s="225">
        <v>0</v>
      </c>
      <c r="R323" s="225">
        <f>Q323*H323</f>
        <v>0</v>
      </c>
      <c r="S323" s="225">
        <v>0</v>
      </c>
      <c r="T323" s="226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7" t="s">
        <v>256</v>
      </c>
      <c r="AT323" s="227" t="s">
        <v>152</v>
      </c>
      <c r="AU323" s="227" t="s">
        <v>81</v>
      </c>
      <c r="AY323" s="20" t="s">
        <v>149</v>
      </c>
      <c r="BE323" s="228">
        <f>IF(N323="základní",J323,0)</f>
        <v>0</v>
      </c>
      <c r="BF323" s="228">
        <f>IF(N323="snížená",J323,0)</f>
        <v>0</v>
      </c>
      <c r="BG323" s="228">
        <f>IF(N323="zákl. přenesená",J323,0)</f>
        <v>0</v>
      </c>
      <c r="BH323" s="228">
        <f>IF(N323="sníž. přenesená",J323,0)</f>
        <v>0</v>
      </c>
      <c r="BI323" s="228">
        <f>IF(N323="nulová",J323,0)</f>
        <v>0</v>
      </c>
      <c r="BJ323" s="20" t="s">
        <v>77</v>
      </c>
      <c r="BK323" s="228">
        <f>ROUND(I323*H323,2)</f>
        <v>0</v>
      </c>
      <c r="BL323" s="20" t="s">
        <v>256</v>
      </c>
      <c r="BM323" s="227" t="s">
        <v>3246</v>
      </c>
    </row>
    <row r="324" s="2" customFormat="1" ht="21.75" customHeight="1">
      <c r="A324" s="41"/>
      <c r="B324" s="42"/>
      <c r="C324" s="278" t="s">
        <v>1952</v>
      </c>
      <c r="D324" s="278" t="s">
        <v>229</v>
      </c>
      <c r="E324" s="279" t="s">
        <v>3247</v>
      </c>
      <c r="F324" s="280" t="s">
        <v>3248</v>
      </c>
      <c r="G324" s="281" t="s">
        <v>699</v>
      </c>
      <c r="H324" s="282">
        <v>215</v>
      </c>
      <c r="I324" s="283"/>
      <c r="J324" s="284">
        <f>ROUND(I324*H324,2)</f>
        <v>0</v>
      </c>
      <c r="K324" s="280" t="s">
        <v>21</v>
      </c>
      <c r="L324" s="285"/>
      <c r="M324" s="286" t="s">
        <v>21</v>
      </c>
      <c r="N324" s="287" t="s">
        <v>44</v>
      </c>
      <c r="O324" s="87"/>
      <c r="P324" s="225">
        <f>O324*H324</f>
        <v>0</v>
      </c>
      <c r="Q324" s="225">
        <v>0</v>
      </c>
      <c r="R324" s="225">
        <f>Q324*H324</f>
        <v>0</v>
      </c>
      <c r="S324" s="225">
        <v>0</v>
      </c>
      <c r="T324" s="226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7" t="s">
        <v>328</v>
      </c>
      <c r="AT324" s="227" t="s">
        <v>229</v>
      </c>
      <c r="AU324" s="227" t="s">
        <v>81</v>
      </c>
      <c r="AY324" s="20" t="s">
        <v>149</v>
      </c>
      <c r="BE324" s="228">
        <f>IF(N324="základní",J324,0)</f>
        <v>0</v>
      </c>
      <c r="BF324" s="228">
        <f>IF(N324="snížená",J324,0)</f>
        <v>0</v>
      </c>
      <c r="BG324" s="228">
        <f>IF(N324="zákl. přenesená",J324,0)</f>
        <v>0</v>
      </c>
      <c r="BH324" s="228">
        <f>IF(N324="sníž. přenesená",J324,0)</f>
        <v>0</v>
      </c>
      <c r="BI324" s="228">
        <f>IF(N324="nulová",J324,0)</f>
        <v>0</v>
      </c>
      <c r="BJ324" s="20" t="s">
        <v>77</v>
      </c>
      <c r="BK324" s="228">
        <f>ROUND(I324*H324,2)</f>
        <v>0</v>
      </c>
      <c r="BL324" s="20" t="s">
        <v>256</v>
      </c>
      <c r="BM324" s="227" t="s">
        <v>3249</v>
      </c>
    </row>
    <row r="325" s="2" customFormat="1" ht="24.15" customHeight="1">
      <c r="A325" s="41"/>
      <c r="B325" s="42"/>
      <c r="C325" s="216" t="s">
        <v>1960</v>
      </c>
      <c r="D325" s="216" t="s">
        <v>152</v>
      </c>
      <c r="E325" s="217" t="s">
        <v>3250</v>
      </c>
      <c r="F325" s="218" t="s">
        <v>3251</v>
      </c>
      <c r="G325" s="219" t="s">
        <v>699</v>
      </c>
      <c r="H325" s="220">
        <v>14</v>
      </c>
      <c r="I325" s="221"/>
      <c r="J325" s="222">
        <f>ROUND(I325*H325,2)</f>
        <v>0</v>
      </c>
      <c r="K325" s="218" t="s">
        <v>21</v>
      </c>
      <c r="L325" s="47"/>
      <c r="M325" s="223" t="s">
        <v>21</v>
      </c>
      <c r="N325" s="224" t="s">
        <v>44</v>
      </c>
      <c r="O325" s="87"/>
      <c r="P325" s="225">
        <f>O325*H325</f>
        <v>0</v>
      </c>
      <c r="Q325" s="225">
        <v>0</v>
      </c>
      <c r="R325" s="225">
        <f>Q325*H325</f>
        <v>0</v>
      </c>
      <c r="S325" s="225">
        <v>0</v>
      </c>
      <c r="T325" s="226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7" t="s">
        <v>256</v>
      </c>
      <c r="AT325" s="227" t="s">
        <v>152</v>
      </c>
      <c r="AU325" s="227" t="s">
        <v>81</v>
      </c>
      <c r="AY325" s="20" t="s">
        <v>149</v>
      </c>
      <c r="BE325" s="228">
        <f>IF(N325="základní",J325,0)</f>
        <v>0</v>
      </c>
      <c r="BF325" s="228">
        <f>IF(N325="snížená",J325,0)</f>
        <v>0</v>
      </c>
      <c r="BG325" s="228">
        <f>IF(N325="zákl. přenesená",J325,0)</f>
        <v>0</v>
      </c>
      <c r="BH325" s="228">
        <f>IF(N325="sníž. přenesená",J325,0)</f>
        <v>0</v>
      </c>
      <c r="BI325" s="228">
        <f>IF(N325="nulová",J325,0)</f>
        <v>0</v>
      </c>
      <c r="BJ325" s="20" t="s">
        <v>77</v>
      </c>
      <c r="BK325" s="228">
        <f>ROUND(I325*H325,2)</f>
        <v>0</v>
      </c>
      <c r="BL325" s="20" t="s">
        <v>256</v>
      </c>
      <c r="BM325" s="227" t="s">
        <v>3252</v>
      </c>
    </row>
    <row r="326" s="2" customFormat="1" ht="24.15" customHeight="1">
      <c r="A326" s="41"/>
      <c r="B326" s="42"/>
      <c r="C326" s="278" t="s">
        <v>1966</v>
      </c>
      <c r="D326" s="278" t="s">
        <v>229</v>
      </c>
      <c r="E326" s="279" t="s">
        <v>3253</v>
      </c>
      <c r="F326" s="280" t="s">
        <v>3254</v>
      </c>
      <c r="G326" s="281" t="s">
        <v>699</v>
      </c>
      <c r="H326" s="282">
        <v>14</v>
      </c>
      <c r="I326" s="283"/>
      <c r="J326" s="284">
        <f>ROUND(I326*H326,2)</f>
        <v>0</v>
      </c>
      <c r="K326" s="280" t="s">
        <v>21</v>
      </c>
      <c r="L326" s="285"/>
      <c r="M326" s="286" t="s">
        <v>21</v>
      </c>
      <c r="N326" s="287" t="s">
        <v>44</v>
      </c>
      <c r="O326" s="87"/>
      <c r="P326" s="225">
        <f>O326*H326</f>
        <v>0</v>
      </c>
      <c r="Q326" s="225">
        <v>0</v>
      </c>
      <c r="R326" s="225">
        <f>Q326*H326</f>
        <v>0</v>
      </c>
      <c r="S326" s="225">
        <v>0</v>
      </c>
      <c r="T326" s="226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7" t="s">
        <v>328</v>
      </c>
      <c r="AT326" s="227" t="s">
        <v>229</v>
      </c>
      <c r="AU326" s="227" t="s">
        <v>81</v>
      </c>
      <c r="AY326" s="20" t="s">
        <v>149</v>
      </c>
      <c r="BE326" s="228">
        <f>IF(N326="základní",J326,0)</f>
        <v>0</v>
      </c>
      <c r="BF326" s="228">
        <f>IF(N326="snížená",J326,0)</f>
        <v>0</v>
      </c>
      <c r="BG326" s="228">
        <f>IF(N326="zákl. přenesená",J326,0)</f>
        <v>0</v>
      </c>
      <c r="BH326" s="228">
        <f>IF(N326="sníž. přenesená",J326,0)</f>
        <v>0</v>
      </c>
      <c r="BI326" s="228">
        <f>IF(N326="nulová",J326,0)</f>
        <v>0</v>
      </c>
      <c r="BJ326" s="20" t="s">
        <v>77</v>
      </c>
      <c r="BK326" s="228">
        <f>ROUND(I326*H326,2)</f>
        <v>0</v>
      </c>
      <c r="BL326" s="20" t="s">
        <v>256</v>
      </c>
      <c r="BM326" s="227" t="s">
        <v>3255</v>
      </c>
    </row>
    <row r="327" s="2" customFormat="1" ht="24.15" customHeight="1">
      <c r="A327" s="41"/>
      <c r="B327" s="42"/>
      <c r="C327" s="216" t="s">
        <v>1971</v>
      </c>
      <c r="D327" s="216" t="s">
        <v>152</v>
      </c>
      <c r="E327" s="217" t="s">
        <v>3256</v>
      </c>
      <c r="F327" s="218" t="s">
        <v>3257</v>
      </c>
      <c r="G327" s="219" t="s">
        <v>699</v>
      </c>
      <c r="H327" s="220">
        <v>62</v>
      </c>
      <c r="I327" s="221"/>
      <c r="J327" s="222">
        <f>ROUND(I327*H327,2)</f>
        <v>0</v>
      </c>
      <c r="K327" s="218" t="s">
        <v>21</v>
      </c>
      <c r="L327" s="47"/>
      <c r="M327" s="223" t="s">
        <v>21</v>
      </c>
      <c r="N327" s="224" t="s">
        <v>44</v>
      </c>
      <c r="O327" s="87"/>
      <c r="P327" s="225">
        <f>O327*H327</f>
        <v>0</v>
      </c>
      <c r="Q327" s="225">
        <v>0</v>
      </c>
      <c r="R327" s="225">
        <f>Q327*H327</f>
        <v>0</v>
      </c>
      <c r="S327" s="225">
        <v>0</v>
      </c>
      <c r="T327" s="226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7" t="s">
        <v>256</v>
      </c>
      <c r="AT327" s="227" t="s">
        <v>152</v>
      </c>
      <c r="AU327" s="227" t="s">
        <v>81</v>
      </c>
      <c r="AY327" s="20" t="s">
        <v>149</v>
      </c>
      <c r="BE327" s="228">
        <f>IF(N327="základní",J327,0)</f>
        <v>0</v>
      </c>
      <c r="BF327" s="228">
        <f>IF(N327="snížená",J327,0)</f>
        <v>0</v>
      </c>
      <c r="BG327" s="228">
        <f>IF(N327="zákl. přenesená",J327,0)</f>
        <v>0</v>
      </c>
      <c r="BH327" s="228">
        <f>IF(N327="sníž. přenesená",J327,0)</f>
        <v>0</v>
      </c>
      <c r="BI327" s="228">
        <f>IF(N327="nulová",J327,0)</f>
        <v>0</v>
      </c>
      <c r="BJ327" s="20" t="s">
        <v>77</v>
      </c>
      <c r="BK327" s="228">
        <f>ROUND(I327*H327,2)</f>
        <v>0</v>
      </c>
      <c r="BL327" s="20" t="s">
        <v>256</v>
      </c>
      <c r="BM327" s="227" t="s">
        <v>3258</v>
      </c>
    </row>
    <row r="328" s="2" customFormat="1" ht="24.15" customHeight="1">
      <c r="A328" s="41"/>
      <c r="B328" s="42"/>
      <c r="C328" s="278" t="s">
        <v>1977</v>
      </c>
      <c r="D328" s="278" t="s">
        <v>229</v>
      </c>
      <c r="E328" s="279" t="s">
        <v>3259</v>
      </c>
      <c r="F328" s="280" t="s">
        <v>3260</v>
      </c>
      <c r="G328" s="281" t="s">
        <v>699</v>
      </c>
      <c r="H328" s="282">
        <v>62</v>
      </c>
      <c r="I328" s="283"/>
      <c r="J328" s="284">
        <f>ROUND(I328*H328,2)</f>
        <v>0</v>
      </c>
      <c r="K328" s="280" t="s">
        <v>21</v>
      </c>
      <c r="L328" s="285"/>
      <c r="M328" s="286" t="s">
        <v>21</v>
      </c>
      <c r="N328" s="287" t="s">
        <v>44</v>
      </c>
      <c r="O328" s="87"/>
      <c r="P328" s="225">
        <f>O328*H328</f>
        <v>0</v>
      </c>
      <c r="Q328" s="225">
        <v>0</v>
      </c>
      <c r="R328" s="225">
        <f>Q328*H328</f>
        <v>0</v>
      </c>
      <c r="S328" s="225">
        <v>0</v>
      </c>
      <c r="T328" s="226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7" t="s">
        <v>328</v>
      </c>
      <c r="AT328" s="227" t="s">
        <v>229</v>
      </c>
      <c r="AU328" s="227" t="s">
        <v>81</v>
      </c>
      <c r="AY328" s="20" t="s">
        <v>149</v>
      </c>
      <c r="BE328" s="228">
        <f>IF(N328="základní",J328,0)</f>
        <v>0</v>
      </c>
      <c r="BF328" s="228">
        <f>IF(N328="snížená",J328,0)</f>
        <v>0</v>
      </c>
      <c r="BG328" s="228">
        <f>IF(N328="zákl. přenesená",J328,0)</f>
        <v>0</v>
      </c>
      <c r="BH328" s="228">
        <f>IF(N328="sníž. přenesená",J328,0)</f>
        <v>0</v>
      </c>
      <c r="BI328" s="228">
        <f>IF(N328="nulová",J328,0)</f>
        <v>0</v>
      </c>
      <c r="BJ328" s="20" t="s">
        <v>77</v>
      </c>
      <c r="BK328" s="228">
        <f>ROUND(I328*H328,2)</f>
        <v>0</v>
      </c>
      <c r="BL328" s="20" t="s">
        <v>256</v>
      </c>
      <c r="BM328" s="227" t="s">
        <v>3261</v>
      </c>
    </row>
    <row r="329" s="2" customFormat="1" ht="24.15" customHeight="1">
      <c r="A329" s="41"/>
      <c r="B329" s="42"/>
      <c r="C329" s="216" t="s">
        <v>1987</v>
      </c>
      <c r="D329" s="216" t="s">
        <v>152</v>
      </c>
      <c r="E329" s="217" t="s">
        <v>3262</v>
      </c>
      <c r="F329" s="218" t="s">
        <v>3263</v>
      </c>
      <c r="G329" s="219" t="s">
        <v>699</v>
      </c>
      <c r="H329" s="220">
        <v>24</v>
      </c>
      <c r="I329" s="221"/>
      <c r="J329" s="222">
        <f>ROUND(I329*H329,2)</f>
        <v>0</v>
      </c>
      <c r="K329" s="218" t="s">
        <v>21</v>
      </c>
      <c r="L329" s="47"/>
      <c r="M329" s="223" t="s">
        <v>21</v>
      </c>
      <c r="N329" s="224" t="s">
        <v>44</v>
      </c>
      <c r="O329" s="87"/>
      <c r="P329" s="225">
        <f>O329*H329</f>
        <v>0</v>
      </c>
      <c r="Q329" s="225">
        <v>0</v>
      </c>
      <c r="R329" s="225">
        <f>Q329*H329</f>
        <v>0</v>
      </c>
      <c r="S329" s="225">
        <v>0</v>
      </c>
      <c r="T329" s="226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7" t="s">
        <v>256</v>
      </c>
      <c r="AT329" s="227" t="s">
        <v>152</v>
      </c>
      <c r="AU329" s="227" t="s">
        <v>81</v>
      </c>
      <c r="AY329" s="20" t="s">
        <v>149</v>
      </c>
      <c r="BE329" s="228">
        <f>IF(N329="základní",J329,0)</f>
        <v>0</v>
      </c>
      <c r="BF329" s="228">
        <f>IF(N329="snížená",J329,0)</f>
        <v>0</v>
      </c>
      <c r="BG329" s="228">
        <f>IF(N329="zákl. přenesená",J329,0)</f>
        <v>0</v>
      </c>
      <c r="BH329" s="228">
        <f>IF(N329="sníž. přenesená",J329,0)</f>
        <v>0</v>
      </c>
      <c r="BI329" s="228">
        <f>IF(N329="nulová",J329,0)</f>
        <v>0</v>
      </c>
      <c r="BJ329" s="20" t="s">
        <v>77</v>
      </c>
      <c r="BK329" s="228">
        <f>ROUND(I329*H329,2)</f>
        <v>0</v>
      </c>
      <c r="BL329" s="20" t="s">
        <v>256</v>
      </c>
      <c r="BM329" s="227" t="s">
        <v>3264</v>
      </c>
    </row>
    <row r="330" s="2" customFormat="1" ht="24.15" customHeight="1">
      <c r="A330" s="41"/>
      <c r="B330" s="42"/>
      <c r="C330" s="278" t="s">
        <v>1993</v>
      </c>
      <c r="D330" s="278" t="s">
        <v>229</v>
      </c>
      <c r="E330" s="279" t="s">
        <v>3265</v>
      </c>
      <c r="F330" s="280" t="s">
        <v>3266</v>
      </c>
      <c r="G330" s="281" t="s">
        <v>699</v>
      </c>
      <c r="H330" s="282">
        <v>24</v>
      </c>
      <c r="I330" s="283"/>
      <c r="J330" s="284">
        <f>ROUND(I330*H330,2)</f>
        <v>0</v>
      </c>
      <c r="K330" s="280" t="s">
        <v>21</v>
      </c>
      <c r="L330" s="285"/>
      <c r="M330" s="286" t="s">
        <v>21</v>
      </c>
      <c r="N330" s="287" t="s">
        <v>44</v>
      </c>
      <c r="O330" s="87"/>
      <c r="P330" s="225">
        <f>O330*H330</f>
        <v>0</v>
      </c>
      <c r="Q330" s="225">
        <v>0</v>
      </c>
      <c r="R330" s="225">
        <f>Q330*H330</f>
        <v>0</v>
      </c>
      <c r="S330" s="225">
        <v>0</v>
      </c>
      <c r="T330" s="226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7" t="s">
        <v>328</v>
      </c>
      <c r="AT330" s="227" t="s">
        <v>229</v>
      </c>
      <c r="AU330" s="227" t="s">
        <v>81</v>
      </c>
      <c r="AY330" s="20" t="s">
        <v>149</v>
      </c>
      <c r="BE330" s="228">
        <f>IF(N330="základní",J330,0)</f>
        <v>0</v>
      </c>
      <c r="BF330" s="228">
        <f>IF(N330="snížená",J330,0)</f>
        <v>0</v>
      </c>
      <c r="BG330" s="228">
        <f>IF(N330="zákl. přenesená",J330,0)</f>
        <v>0</v>
      </c>
      <c r="BH330" s="228">
        <f>IF(N330="sníž. přenesená",J330,0)</f>
        <v>0</v>
      </c>
      <c r="BI330" s="228">
        <f>IF(N330="nulová",J330,0)</f>
        <v>0</v>
      </c>
      <c r="BJ330" s="20" t="s">
        <v>77</v>
      </c>
      <c r="BK330" s="228">
        <f>ROUND(I330*H330,2)</f>
        <v>0</v>
      </c>
      <c r="BL330" s="20" t="s">
        <v>256</v>
      </c>
      <c r="BM330" s="227" t="s">
        <v>3267</v>
      </c>
    </row>
    <row r="331" s="2" customFormat="1" ht="24.15" customHeight="1">
      <c r="A331" s="41"/>
      <c r="B331" s="42"/>
      <c r="C331" s="216" t="s">
        <v>2047</v>
      </c>
      <c r="D331" s="216" t="s">
        <v>152</v>
      </c>
      <c r="E331" s="217" t="s">
        <v>3268</v>
      </c>
      <c r="F331" s="218" t="s">
        <v>3269</v>
      </c>
      <c r="G331" s="219" t="s">
        <v>699</v>
      </c>
      <c r="H331" s="220">
        <v>17</v>
      </c>
      <c r="I331" s="221"/>
      <c r="J331" s="222">
        <f>ROUND(I331*H331,2)</f>
        <v>0</v>
      </c>
      <c r="K331" s="218" t="s">
        <v>21</v>
      </c>
      <c r="L331" s="47"/>
      <c r="M331" s="223" t="s">
        <v>21</v>
      </c>
      <c r="N331" s="224" t="s">
        <v>44</v>
      </c>
      <c r="O331" s="87"/>
      <c r="P331" s="225">
        <f>O331*H331</f>
        <v>0</v>
      </c>
      <c r="Q331" s="225">
        <v>0</v>
      </c>
      <c r="R331" s="225">
        <f>Q331*H331</f>
        <v>0</v>
      </c>
      <c r="S331" s="225">
        <v>0</v>
      </c>
      <c r="T331" s="226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7" t="s">
        <v>256</v>
      </c>
      <c r="AT331" s="227" t="s">
        <v>152</v>
      </c>
      <c r="AU331" s="227" t="s">
        <v>81</v>
      </c>
      <c r="AY331" s="20" t="s">
        <v>149</v>
      </c>
      <c r="BE331" s="228">
        <f>IF(N331="základní",J331,0)</f>
        <v>0</v>
      </c>
      <c r="BF331" s="228">
        <f>IF(N331="snížená",J331,0)</f>
        <v>0</v>
      </c>
      <c r="BG331" s="228">
        <f>IF(N331="zákl. přenesená",J331,0)</f>
        <v>0</v>
      </c>
      <c r="BH331" s="228">
        <f>IF(N331="sníž. přenesená",J331,0)</f>
        <v>0</v>
      </c>
      <c r="BI331" s="228">
        <f>IF(N331="nulová",J331,0)</f>
        <v>0</v>
      </c>
      <c r="BJ331" s="20" t="s">
        <v>77</v>
      </c>
      <c r="BK331" s="228">
        <f>ROUND(I331*H331,2)</f>
        <v>0</v>
      </c>
      <c r="BL331" s="20" t="s">
        <v>256</v>
      </c>
      <c r="BM331" s="227" t="s">
        <v>3270</v>
      </c>
    </row>
    <row r="332" s="2" customFormat="1" ht="24.15" customHeight="1">
      <c r="A332" s="41"/>
      <c r="B332" s="42"/>
      <c r="C332" s="278" t="s">
        <v>2051</v>
      </c>
      <c r="D332" s="278" t="s">
        <v>229</v>
      </c>
      <c r="E332" s="279" t="s">
        <v>3271</v>
      </c>
      <c r="F332" s="280" t="s">
        <v>3272</v>
      </c>
      <c r="G332" s="281" t="s">
        <v>699</v>
      </c>
      <c r="H332" s="282">
        <v>14</v>
      </c>
      <c r="I332" s="283"/>
      <c r="J332" s="284">
        <f>ROUND(I332*H332,2)</f>
        <v>0</v>
      </c>
      <c r="K332" s="280" t="s">
        <v>21</v>
      </c>
      <c r="L332" s="285"/>
      <c r="M332" s="286" t="s">
        <v>21</v>
      </c>
      <c r="N332" s="287" t="s">
        <v>44</v>
      </c>
      <c r="O332" s="87"/>
      <c r="P332" s="225">
        <f>O332*H332</f>
        <v>0</v>
      </c>
      <c r="Q332" s="225">
        <v>0</v>
      </c>
      <c r="R332" s="225">
        <f>Q332*H332</f>
        <v>0</v>
      </c>
      <c r="S332" s="225">
        <v>0</v>
      </c>
      <c r="T332" s="226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27" t="s">
        <v>328</v>
      </c>
      <c r="AT332" s="227" t="s">
        <v>229</v>
      </c>
      <c r="AU332" s="227" t="s">
        <v>81</v>
      </c>
      <c r="AY332" s="20" t="s">
        <v>149</v>
      </c>
      <c r="BE332" s="228">
        <f>IF(N332="základní",J332,0)</f>
        <v>0</v>
      </c>
      <c r="BF332" s="228">
        <f>IF(N332="snížená",J332,0)</f>
        <v>0</v>
      </c>
      <c r="BG332" s="228">
        <f>IF(N332="zákl. přenesená",J332,0)</f>
        <v>0</v>
      </c>
      <c r="BH332" s="228">
        <f>IF(N332="sníž. přenesená",J332,0)</f>
        <v>0</v>
      </c>
      <c r="BI332" s="228">
        <f>IF(N332="nulová",J332,0)</f>
        <v>0</v>
      </c>
      <c r="BJ332" s="20" t="s">
        <v>77</v>
      </c>
      <c r="BK332" s="228">
        <f>ROUND(I332*H332,2)</f>
        <v>0</v>
      </c>
      <c r="BL332" s="20" t="s">
        <v>256</v>
      </c>
      <c r="BM332" s="227" t="s">
        <v>3273</v>
      </c>
    </row>
    <row r="333" s="2" customFormat="1" ht="24.15" customHeight="1">
      <c r="A333" s="41"/>
      <c r="B333" s="42"/>
      <c r="C333" s="278" t="s">
        <v>2069</v>
      </c>
      <c r="D333" s="278" t="s">
        <v>229</v>
      </c>
      <c r="E333" s="279" t="s">
        <v>3274</v>
      </c>
      <c r="F333" s="280" t="s">
        <v>3275</v>
      </c>
      <c r="G333" s="281" t="s">
        <v>699</v>
      </c>
      <c r="H333" s="282">
        <v>3</v>
      </c>
      <c r="I333" s="283"/>
      <c r="J333" s="284">
        <f>ROUND(I333*H333,2)</f>
        <v>0</v>
      </c>
      <c r="K333" s="280" t="s">
        <v>21</v>
      </c>
      <c r="L333" s="285"/>
      <c r="M333" s="286" t="s">
        <v>21</v>
      </c>
      <c r="N333" s="287" t="s">
        <v>44</v>
      </c>
      <c r="O333" s="87"/>
      <c r="P333" s="225">
        <f>O333*H333</f>
        <v>0</v>
      </c>
      <c r="Q333" s="225">
        <v>0</v>
      </c>
      <c r="R333" s="225">
        <f>Q333*H333</f>
        <v>0</v>
      </c>
      <c r="S333" s="225">
        <v>0</v>
      </c>
      <c r="T333" s="226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7" t="s">
        <v>328</v>
      </c>
      <c r="AT333" s="227" t="s">
        <v>229</v>
      </c>
      <c r="AU333" s="227" t="s">
        <v>81</v>
      </c>
      <c r="AY333" s="20" t="s">
        <v>149</v>
      </c>
      <c r="BE333" s="228">
        <f>IF(N333="základní",J333,0)</f>
        <v>0</v>
      </c>
      <c r="BF333" s="228">
        <f>IF(N333="snížená",J333,0)</f>
        <v>0</v>
      </c>
      <c r="BG333" s="228">
        <f>IF(N333="zákl. přenesená",J333,0)</f>
        <v>0</v>
      </c>
      <c r="BH333" s="228">
        <f>IF(N333="sníž. přenesená",J333,0)</f>
        <v>0</v>
      </c>
      <c r="BI333" s="228">
        <f>IF(N333="nulová",J333,0)</f>
        <v>0</v>
      </c>
      <c r="BJ333" s="20" t="s">
        <v>77</v>
      </c>
      <c r="BK333" s="228">
        <f>ROUND(I333*H333,2)</f>
        <v>0</v>
      </c>
      <c r="BL333" s="20" t="s">
        <v>256</v>
      </c>
      <c r="BM333" s="227" t="s">
        <v>3276</v>
      </c>
    </row>
    <row r="334" s="2" customFormat="1" ht="16.5" customHeight="1">
      <c r="A334" s="41"/>
      <c r="B334" s="42"/>
      <c r="C334" s="278" t="s">
        <v>2081</v>
      </c>
      <c r="D334" s="278" t="s">
        <v>229</v>
      </c>
      <c r="E334" s="279" t="s">
        <v>3277</v>
      </c>
      <c r="F334" s="280" t="s">
        <v>3278</v>
      </c>
      <c r="G334" s="281" t="s">
        <v>699</v>
      </c>
      <c r="H334" s="282">
        <v>17</v>
      </c>
      <c r="I334" s="283"/>
      <c r="J334" s="284">
        <f>ROUND(I334*H334,2)</f>
        <v>0</v>
      </c>
      <c r="K334" s="280" t="s">
        <v>21</v>
      </c>
      <c r="L334" s="285"/>
      <c r="M334" s="286" t="s">
        <v>21</v>
      </c>
      <c r="N334" s="287" t="s">
        <v>44</v>
      </c>
      <c r="O334" s="87"/>
      <c r="P334" s="225">
        <f>O334*H334</f>
        <v>0</v>
      </c>
      <c r="Q334" s="225">
        <v>0</v>
      </c>
      <c r="R334" s="225">
        <f>Q334*H334</f>
        <v>0</v>
      </c>
      <c r="S334" s="225">
        <v>0</v>
      </c>
      <c r="T334" s="226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7" t="s">
        <v>328</v>
      </c>
      <c r="AT334" s="227" t="s">
        <v>229</v>
      </c>
      <c r="AU334" s="227" t="s">
        <v>81</v>
      </c>
      <c r="AY334" s="20" t="s">
        <v>149</v>
      </c>
      <c r="BE334" s="228">
        <f>IF(N334="základní",J334,0)</f>
        <v>0</v>
      </c>
      <c r="BF334" s="228">
        <f>IF(N334="snížená",J334,0)</f>
        <v>0</v>
      </c>
      <c r="BG334" s="228">
        <f>IF(N334="zákl. přenesená",J334,0)</f>
        <v>0</v>
      </c>
      <c r="BH334" s="228">
        <f>IF(N334="sníž. přenesená",J334,0)</f>
        <v>0</v>
      </c>
      <c r="BI334" s="228">
        <f>IF(N334="nulová",J334,0)</f>
        <v>0</v>
      </c>
      <c r="BJ334" s="20" t="s">
        <v>77</v>
      </c>
      <c r="BK334" s="228">
        <f>ROUND(I334*H334,2)</f>
        <v>0</v>
      </c>
      <c r="BL334" s="20" t="s">
        <v>256</v>
      </c>
      <c r="BM334" s="227" t="s">
        <v>3279</v>
      </c>
    </row>
    <row r="335" s="2" customFormat="1" ht="16.5" customHeight="1">
      <c r="A335" s="41"/>
      <c r="B335" s="42"/>
      <c r="C335" s="278" t="s">
        <v>2088</v>
      </c>
      <c r="D335" s="278" t="s">
        <v>229</v>
      </c>
      <c r="E335" s="279" t="s">
        <v>3280</v>
      </c>
      <c r="F335" s="280" t="s">
        <v>3281</v>
      </c>
      <c r="G335" s="281" t="s">
        <v>699</v>
      </c>
      <c r="H335" s="282">
        <v>17</v>
      </c>
      <c r="I335" s="283"/>
      <c r="J335" s="284">
        <f>ROUND(I335*H335,2)</f>
        <v>0</v>
      </c>
      <c r="K335" s="280" t="s">
        <v>21</v>
      </c>
      <c r="L335" s="285"/>
      <c r="M335" s="286" t="s">
        <v>21</v>
      </c>
      <c r="N335" s="287" t="s">
        <v>44</v>
      </c>
      <c r="O335" s="87"/>
      <c r="P335" s="225">
        <f>O335*H335</f>
        <v>0</v>
      </c>
      <c r="Q335" s="225">
        <v>0</v>
      </c>
      <c r="R335" s="225">
        <f>Q335*H335</f>
        <v>0</v>
      </c>
      <c r="S335" s="225">
        <v>0</v>
      </c>
      <c r="T335" s="226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7" t="s">
        <v>328</v>
      </c>
      <c r="AT335" s="227" t="s">
        <v>229</v>
      </c>
      <c r="AU335" s="227" t="s">
        <v>81</v>
      </c>
      <c r="AY335" s="20" t="s">
        <v>149</v>
      </c>
      <c r="BE335" s="228">
        <f>IF(N335="základní",J335,0)</f>
        <v>0</v>
      </c>
      <c r="BF335" s="228">
        <f>IF(N335="snížená",J335,0)</f>
        <v>0</v>
      </c>
      <c r="BG335" s="228">
        <f>IF(N335="zákl. přenesená",J335,0)</f>
        <v>0</v>
      </c>
      <c r="BH335" s="228">
        <f>IF(N335="sníž. přenesená",J335,0)</f>
        <v>0</v>
      </c>
      <c r="BI335" s="228">
        <f>IF(N335="nulová",J335,0)</f>
        <v>0</v>
      </c>
      <c r="BJ335" s="20" t="s">
        <v>77</v>
      </c>
      <c r="BK335" s="228">
        <f>ROUND(I335*H335,2)</f>
        <v>0</v>
      </c>
      <c r="BL335" s="20" t="s">
        <v>256</v>
      </c>
      <c r="BM335" s="227" t="s">
        <v>3282</v>
      </c>
    </row>
    <row r="336" s="2" customFormat="1" ht="24.15" customHeight="1">
      <c r="A336" s="41"/>
      <c r="B336" s="42"/>
      <c r="C336" s="216" t="s">
        <v>2093</v>
      </c>
      <c r="D336" s="216" t="s">
        <v>152</v>
      </c>
      <c r="E336" s="217" t="s">
        <v>3283</v>
      </c>
      <c r="F336" s="218" t="s">
        <v>3284</v>
      </c>
      <c r="G336" s="219" t="s">
        <v>699</v>
      </c>
      <c r="H336" s="220">
        <v>10</v>
      </c>
      <c r="I336" s="221"/>
      <c r="J336" s="222">
        <f>ROUND(I336*H336,2)</f>
        <v>0</v>
      </c>
      <c r="K336" s="218" t="s">
        <v>21</v>
      </c>
      <c r="L336" s="47"/>
      <c r="M336" s="223" t="s">
        <v>21</v>
      </c>
      <c r="N336" s="224" t="s">
        <v>44</v>
      </c>
      <c r="O336" s="87"/>
      <c r="P336" s="225">
        <f>O336*H336</f>
        <v>0</v>
      </c>
      <c r="Q336" s="225">
        <v>0</v>
      </c>
      <c r="R336" s="225">
        <f>Q336*H336</f>
        <v>0</v>
      </c>
      <c r="S336" s="225">
        <v>0</v>
      </c>
      <c r="T336" s="226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227" t="s">
        <v>256</v>
      </c>
      <c r="AT336" s="227" t="s">
        <v>152</v>
      </c>
      <c r="AU336" s="227" t="s">
        <v>81</v>
      </c>
      <c r="AY336" s="20" t="s">
        <v>149</v>
      </c>
      <c r="BE336" s="228">
        <f>IF(N336="základní",J336,0)</f>
        <v>0</v>
      </c>
      <c r="BF336" s="228">
        <f>IF(N336="snížená",J336,0)</f>
        <v>0</v>
      </c>
      <c r="BG336" s="228">
        <f>IF(N336="zákl. přenesená",J336,0)</f>
        <v>0</v>
      </c>
      <c r="BH336" s="228">
        <f>IF(N336="sníž. přenesená",J336,0)</f>
        <v>0</v>
      </c>
      <c r="BI336" s="228">
        <f>IF(N336="nulová",J336,0)</f>
        <v>0</v>
      </c>
      <c r="BJ336" s="20" t="s">
        <v>77</v>
      </c>
      <c r="BK336" s="228">
        <f>ROUND(I336*H336,2)</f>
        <v>0</v>
      </c>
      <c r="BL336" s="20" t="s">
        <v>256</v>
      </c>
      <c r="BM336" s="227" t="s">
        <v>3285</v>
      </c>
    </row>
    <row r="337" s="2" customFormat="1" ht="24.15" customHeight="1">
      <c r="A337" s="41"/>
      <c r="B337" s="42"/>
      <c r="C337" s="278" t="s">
        <v>2101</v>
      </c>
      <c r="D337" s="278" t="s">
        <v>229</v>
      </c>
      <c r="E337" s="279" t="s">
        <v>3286</v>
      </c>
      <c r="F337" s="280" t="s">
        <v>3287</v>
      </c>
      <c r="G337" s="281" t="s">
        <v>699</v>
      </c>
      <c r="H337" s="282">
        <v>8</v>
      </c>
      <c r="I337" s="283"/>
      <c r="J337" s="284">
        <f>ROUND(I337*H337,2)</f>
        <v>0</v>
      </c>
      <c r="K337" s="280" t="s">
        <v>21</v>
      </c>
      <c r="L337" s="285"/>
      <c r="M337" s="286" t="s">
        <v>21</v>
      </c>
      <c r="N337" s="287" t="s">
        <v>44</v>
      </c>
      <c r="O337" s="87"/>
      <c r="P337" s="225">
        <f>O337*H337</f>
        <v>0</v>
      </c>
      <c r="Q337" s="225">
        <v>0</v>
      </c>
      <c r="R337" s="225">
        <f>Q337*H337</f>
        <v>0</v>
      </c>
      <c r="S337" s="225">
        <v>0</v>
      </c>
      <c r="T337" s="226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7" t="s">
        <v>328</v>
      </c>
      <c r="AT337" s="227" t="s">
        <v>229</v>
      </c>
      <c r="AU337" s="227" t="s">
        <v>81</v>
      </c>
      <c r="AY337" s="20" t="s">
        <v>149</v>
      </c>
      <c r="BE337" s="228">
        <f>IF(N337="základní",J337,0)</f>
        <v>0</v>
      </c>
      <c r="BF337" s="228">
        <f>IF(N337="snížená",J337,0)</f>
        <v>0</v>
      </c>
      <c r="BG337" s="228">
        <f>IF(N337="zákl. přenesená",J337,0)</f>
        <v>0</v>
      </c>
      <c r="BH337" s="228">
        <f>IF(N337="sníž. přenesená",J337,0)</f>
        <v>0</v>
      </c>
      <c r="BI337" s="228">
        <f>IF(N337="nulová",J337,0)</f>
        <v>0</v>
      </c>
      <c r="BJ337" s="20" t="s">
        <v>77</v>
      </c>
      <c r="BK337" s="228">
        <f>ROUND(I337*H337,2)</f>
        <v>0</v>
      </c>
      <c r="BL337" s="20" t="s">
        <v>256</v>
      </c>
      <c r="BM337" s="227" t="s">
        <v>3288</v>
      </c>
    </row>
    <row r="338" s="2" customFormat="1" ht="24.15" customHeight="1">
      <c r="A338" s="41"/>
      <c r="B338" s="42"/>
      <c r="C338" s="278" t="s">
        <v>2108</v>
      </c>
      <c r="D338" s="278" t="s">
        <v>229</v>
      </c>
      <c r="E338" s="279" t="s">
        <v>3289</v>
      </c>
      <c r="F338" s="280" t="s">
        <v>3290</v>
      </c>
      <c r="G338" s="281" t="s">
        <v>699</v>
      </c>
      <c r="H338" s="282">
        <v>2</v>
      </c>
      <c r="I338" s="283"/>
      <c r="J338" s="284">
        <f>ROUND(I338*H338,2)</f>
        <v>0</v>
      </c>
      <c r="K338" s="280" t="s">
        <v>21</v>
      </c>
      <c r="L338" s="285"/>
      <c r="M338" s="286" t="s">
        <v>21</v>
      </c>
      <c r="N338" s="287" t="s">
        <v>44</v>
      </c>
      <c r="O338" s="87"/>
      <c r="P338" s="225">
        <f>O338*H338</f>
        <v>0</v>
      </c>
      <c r="Q338" s="225">
        <v>0</v>
      </c>
      <c r="R338" s="225">
        <f>Q338*H338</f>
        <v>0</v>
      </c>
      <c r="S338" s="225">
        <v>0</v>
      </c>
      <c r="T338" s="226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7" t="s">
        <v>328</v>
      </c>
      <c r="AT338" s="227" t="s">
        <v>229</v>
      </c>
      <c r="AU338" s="227" t="s">
        <v>81</v>
      </c>
      <c r="AY338" s="20" t="s">
        <v>149</v>
      </c>
      <c r="BE338" s="228">
        <f>IF(N338="základní",J338,0)</f>
        <v>0</v>
      </c>
      <c r="BF338" s="228">
        <f>IF(N338="snížená",J338,0)</f>
        <v>0</v>
      </c>
      <c r="BG338" s="228">
        <f>IF(N338="zákl. přenesená",J338,0)</f>
        <v>0</v>
      </c>
      <c r="BH338" s="228">
        <f>IF(N338="sníž. přenesená",J338,0)</f>
        <v>0</v>
      </c>
      <c r="BI338" s="228">
        <f>IF(N338="nulová",J338,0)</f>
        <v>0</v>
      </c>
      <c r="BJ338" s="20" t="s">
        <v>77</v>
      </c>
      <c r="BK338" s="228">
        <f>ROUND(I338*H338,2)</f>
        <v>0</v>
      </c>
      <c r="BL338" s="20" t="s">
        <v>256</v>
      </c>
      <c r="BM338" s="227" t="s">
        <v>3291</v>
      </c>
    </row>
    <row r="339" s="2" customFormat="1" ht="16.5" customHeight="1">
      <c r="A339" s="41"/>
      <c r="B339" s="42"/>
      <c r="C339" s="278" t="s">
        <v>2114</v>
      </c>
      <c r="D339" s="278" t="s">
        <v>229</v>
      </c>
      <c r="E339" s="279" t="s">
        <v>3292</v>
      </c>
      <c r="F339" s="280" t="s">
        <v>3278</v>
      </c>
      <c r="G339" s="281" t="s">
        <v>699</v>
      </c>
      <c r="H339" s="282">
        <v>10</v>
      </c>
      <c r="I339" s="283"/>
      <c r="J339" s="284">
        <f>ROUND(I339*H339,2)</f>
        <v>0</v>
      </c>
      <c r="K339" s="280" t="s">
        <v>21</v>
      </c>
      <c r="L339" s="285"/>
      <c r="M339" s="286" t="s">
        <v>21</v>
      </c>
      <c r="N339" s="287" t="s">
        <v>44</v>
      </c>
      <c r="O339" s="87"/>
      <c r="P339" s="225">
        <f>O339*H339</f>
        <v>0</v>
      </c>
      <c r="Q339" s="225">
        <v>0</v>
      </c>
      <c r="R339" s="225">
        <f>Q339*H339</f>
        <v>0</v>
      </c>
      <c r="S339" s="225">
        <v>0</v>
      </c>
      <c r="T339" s="226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7" t="s">
        <v>328</v>
      </c>
      <c r="AT339" s="227" t="s">
        <v>229</v>
      </c>
      <c r="AU339" s="227" t="s">
        <v>81</v>
      </c>
      <c r="AY339" s="20" t="s">
        <v>149</v>
      </c>
      <c r="BE339" s="228">
        <f>IF(N339="základní",J339,0)</f>
        <v>0</v>
      </c>
      <c r="BF339" s="228">
        <f>IF(N339="snížená",J339,0)</f>
        <v>0</v>
      </c>
      <c r="BG339" s="228">
        <f>IF(N339="zákl. přenesená",J339,0)</f>
        <v>0</v>
      </c>
      <c r="BH339" s="228">
        <f>IF(N339="sníž. přenesená",J339,0)</f>
        <v>0</v>
      </c>
      <c r="BI339" s="228">
        <f>IF(N339="nulová",J339,0)</f>
        <v>0</v>
      </c>
      <c r="BJ339" s="20" t="s">
        <v>77</v>
      </c>
      <c r="BK339" s="228">
        <f>ROUND(I339*H339,2)</f>
        <v>0</v>
      </c>
      <c r="BL339" s="20" t="s">
        <v>256</v>
      </c>
      <c r="BM339" s="227" t="s">
        <v>3293</v>
      </c>
    </row>
    <row r="340" s="2" customFormat="1" ht="16.5" customHeight="1">
      <c r="A340" s="41"/>
      <c r="B340" s="42"/>
      <c r="C340" s="278" t="s">
        <v>2118</v>
      </c>
      <c r="D340" s="278" t="s">
        <v>229</v>
      </c>
      <c r="E340" s="279" t="s">
        <v>3294</v>
      </c>
      <c r="F340" s="280" t="s">
        <v>3281</v>
      </c>
      <c r="G340" s="281" t="s">
        <v>699</v>
      </c>
      <c r="H340" s="282">
        <v>10</v>
      </c>
      <c r="I340" s="283"/>
      <c r="J340" s="284">
        <f>ROUND(I340*H340,2)</f>
        <v>0</v>
      </c>
      <c r="K340" s="280" t="s">
        <v>21</v>
      </c>
      <c r="L340" s="285"/>
      <c r="M340" s="286" t="s">
        <v>21</v>
      </c>
      <c r="N340" s="287" t="s">
        <v>44</v>
      </c>
      <c r="O340" s="87"/>
      <c r="P340" s="225">
        <f>O340*H340</f>
        <v>0</v>
      </c>
      <c r="Q340" s="225">
        <v>0</v>
      </c>
      <c r="R340" s="225">
        <f>Q340*H340</f>
        <v>0</v>
      </c>
      <c r="S340" s="225">
        <v>0</v>
      </c>
      <c r="T340" s="226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27" t="s">
        <v>328</v>
      </c>
      <c r="AT340" s="227" t="s">
        <v>229</v>
      </c>
      <c r="AU340" s="227" t="s">
        <v>81</v>
      </c>
      <c r="AY340" s="20" t="s">
        <v>149</v>
      </c>
      <c r="BE340" s="228">
        <f>IF(N340="základní",J340,0)</f>
        <v>0</v>
      </c>
      <c r="BF340" s="228">
        <f>IF(N340="snížená",J340,0)</f>
        <v>0</v>
      </c>
      <c r="BG340" s="228">
        <f>IF(N340="zákl. přenesená",J340,0)</f>
        <v>0</v>
      </c>
      <c r="BH340" s="228">
        <f>IF(N340="sníž. přenesená",J340,0)</f>
        <v>0</v>
      </c>
      <c r="BI340" s="228">
        <f>IF(N340="nulová",J340,0)</f>
        <v>0</v>
      </c>
      <c r="BJ340" s="20" t="s">
        <v>77</v>
      </c>
      <c r="BK340" s="228">
        <f>ROUND(I340*H340,2)</f>
        <v>0</v>
      </c>
      <c r="BL340" s="20" t="s">
        <v>256</v>
      </c>
      <c r="BM340" s="227" t="s">
        <v>3295</v>
      </c>
    </row>
    <row r="341" s="2" customFormat="1" ht="24.15" customHeight="1">
      <c r="A341" s="41"/>
      <c r="B341" s="42"/>
      <c r="C341" s="216" t="s">
        <v>2123</v>
      </c>
      <c r="D341" s="216" t="s">
        <v>152</v>
      </c>
      <c r="E341" s="217" t="s">
        <v>3296</v>
      </c>
      <c r="F341" s="218" t="s">
        <v>3297</v>
      </c>
      <c r="G341" s="219" t="s">
        <v>699</v>
      </c>
      <c r="H341" s="220">
        <v>2</v>
      </c>
      <c r="I341" s="221"/>
      <c r="J341" s="222">
        <f>ROUND(I341*H341,2)</f>
        <v>0</v>
      </c>
      <c r="K341" s="218" t="s">
        <v>21</v>
      </c>
      <c r="L341" s="47"/>
      <c r="M341" s="223" t="s">
        <v>21</v>
      </c>
      <c r="N341" s="224" t="s">
        <v>44</v>
      </c>
      <c r="O341" s="87"/>
      <c r="P341" s="225">
        <f>O341*H341</f>
        <v>0</v>
      </c>
      <c r="Q341" s="225">
        <v>0</v>
      </c>
      <c r="R341" s="225">
        <f>Q341*H341</f>
        <v>0</v>
      </c>
      <c r="S341" s="225">
        <v>0</v>
      </c>
      <c r="T341" s="226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27" t="s">
        <v>256</v>
      </c>
      <c r="AT341" s="227" t="s">
        <v>152</v>
      </c>
      <c r="AU341" s="227" t="s">
        <v>81</v>
      </c>
      <c r="AY341" s="20" t="s">
        <v>149</v>
      </c>
      <c r="BE341" s="228">
        <f>IF(N341="základní",J341,0)</f>
        <v>0</v>
      </c>
      <c r="BF341" s="228">
        <f>IF(N341="snížená",J341,0)</f>
        <v>0</v>
      </c>
      <c r="BG341" s="228">
        <f>IF(N341="zákl. přenesená",J341,0)</f>
        <v>0</v>
      </c>
      <c r="BH341" s="228">
        <f>IF(N341="sníž. přenesená",J341,0)</f>
        <v>0</v>
      </c>
      <c r="BI341" s="228">
        <f>IF(N341="nulová",J341,0)</f>
        <v>0</v>
      </c>
      <c r="BJ341" s="20" t="s">
        <v>77</v>
      </c>
      <c r="BK341" s="228">
        <f>ROUND(I341*H341,2)</f>
        <v>0</v>
      </c>
      <c r="BL341" s="20" t="s">
        <v>256</v>
      </c>
      <c r="BM341" s="227" t="s">
        <v>3298</v>
      </c>
    </row>
    <row r="342" s="2" customFormat="1" ht="24.15" customHeight="1">
      <c r="A342" s="41"/>
      <c r="B342" s="42"/>
      <c r="C342" s="278" t="s">
        <v>2128</v>
      </c>
      <c r="D342" s="278" t="s">
        <v>229</v>
      </c>
      <c r="E342" s="279" t="s">
        <v>3299</v>
      </c>
      <c r="F342" s="280" t="s">
        <v>3300</v>
      </c>
      <c r="G342" s="281" t="s">
        <v>699</v>
      </c>
      <c r="H342" s="282">
        <v>2</v>
      </c>
      <c r="I342" s="283"/>
      <c r="J342" s="284">
        <f>ROUND(I342*H342,2)</f>
        <v>0</v>
      </c>
      <c r="K342" s="280" t="s">
        <v>21</v>
      </c>
      <c r="L342" s="285"/>
      <c r="M342" s="286" t="s">
        <v>21</v>
      </c>
      <c r="N342" s="287" t="s">
        <v>44</v>
      </c>
      <c r="O342" s="87"/>
      <c r="P342" s="225">
        <f>O342*H342</f>
        <v>0</v>
      </c>
      <c r="Q342" s="225">
        <v>0</v>
      </c>
      <c r="R342" s="225">
        <f>Q342*H342</f>
        <v>0</v>
      </c>
      <c r="S342" s="225">
        <v>0</v>
      </c>
      <c r="T342" s="226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27" t="s">
        <v>328</v>
      </c>
      <c r="AT342" s="227" t="s">
        <v>229</v>
      </c>
      <c r="AU342" s="227" t="s">
        <v>81</v>
      </c>
      <c r="AY342" s="20" t="s">
        <v>149</v>
      </c>
      <c r="BE342" s="228">
        <f>IF(N342="základní",J342,0)</f>
        <v>0</v>
      </c>
      <c r="BF342" s="228">
        <f>IF(N342="snížená",J342,0)</f>
        <v>0</v>
      </c>
      <c r="BG342" s="228">
        <f>IF(N342="zákl. přenesená",J342,0)</f>
        <v>0</v>
      </c>
      <c r="BH342" s="228">
        <f>IF(N342="sníž. přenesená",J342,0)</f>
        <v>0</v>
      </c>
      <c r="BI342" s="228">
        <f>IF(N342="nulová",J342,0)</f>
        <v>0</v>
      </c>
      <c r="BJ342" s="20" t="s">
        <v>77</v>
      </c>
      <c r="BK342" s="228">
        <f>ROUND(I342*H342,2)</f>
        <v>0</v>
      </c>
      <c r="BL342" s="20" t="s">
        <v>256</v>
      </c>
      <c r="BM342" s="227" t="s">
        <v>3301</v>
      </c>
    </row>
    <row r="343" s="2" customFormat="1" ht="16.5" customHeight="1">
      <c r="A343" s="41"/>
      <c r="B343" s="42"/>
      <c r="C343" s="278" t="s">
        <v>2138</v>
      </c>
      <c r="D343" s="278" t="s">
        <v>229</v>
      </c>
      <c r="E343" s="279" t="s">
        <v>3302</v>
      </c>
      <c r="F343" s="280" t="s">
        <v>3303</v>
      </c>
      <c r="G343" s="281" t="s">
        <v>699</v>
      </c>
      <c r="H343" s="282">
        <v>2</v>
      </c>
      <c r="I343" s="283"/>
      <c r="J343" s="284">
        <f>ROUND(I343*H343,2)</f>
        <v>0</v>
      </c>
      <c r="K343" s="280" t="s">
        <v>21</v>
      </c>
      <c r="L343" s="285"/>
      <c r="M343" s="286" t="s">
        <v>21</v>
      </c>
      <c r="N343" s="287" t="s">
        <v>44</v>
      </c>
      <c r="O343" s="87"/>
      <c r="P343" s="225">
        <f>O343*H343</f>
        <v>0</v>
      </c>
      <c r="Q343" s="225">
        <v>0</v>
      </c>
      <c r="R343" s="225">
        <f>Q343*H343</f>
        <v>0</v>
      </c>
      <c r="S343" s="225">
        <v>0</v>
      </c>
      <c r="T343" s="226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7" t="s">
        <v>328</v>
      </c>
      <c r="AT343" s="227" t="s">
        <v>229</v>
      </c>
      <c r="AU343" s="227" t="s">
        <v>81</v>
      </c>
      <c r="AY343" s="20" t="s">
        <v>149</v>
      </c>
      <c r="BE343" s="228">
        <f>IF(N343="základní",J343,0)</f>
        <v>0</v>
      </c>
      <c r="BF343" s="228">
        <f>IF(N343="snížená",J343,0)</f>
        <v>0</v>
      </c>
      <c r="BG343" s="228">
        <f>IF(N343="zákl. přenesená",J343,0)</f>
        <v>0</v>
      </c>
      <c r="BH343" s="228">
        <f>IF(N343="sníž. přenesená",J343,0)</f>
        <v>0</v>
      </c>
      <c r="BI343" s="228">
        <f>IF(N343="nulová",J343,0)</f>
        <v>0</v>
      </c>
      <c r="BJ343" s="20" t="s">
        <v>77</v>
      </c>
      <c r="BK343" s="228">
        <f>ROUND(I343*H343,2)</f>
        <v>0</v>
      </c>
      <c r="BL343" s="20" t="s">
        <v>256</v>
      </c>
      <c r="BM343" s="227" t="s">
        <v>3304</v>
      </c>
    </row>
    <row r="344" s="2" customFormat="1" ht="16.5" customHeight="1">
      <c r="A344" s="41"/>
      <c r="B344" s="42"/>
      <c r="C344" s="278" t="s">
        <v>2145</v>
      </c>
      <c r="D344" s="278" t="s">
        <v>229</v>
      </c>
      <c r="E344" s="279" t="s">
        <v>3305</v>
      </c>
      <c r="F344" s="280" t="s">
        <v>3281</v>
      </c>
      <c r="G344" s="281" t="s">
        <v>699</v>
      </c>
      <c r="H344" s="282">
        <v>2</v>
      </c>
      <c r="I344" s="283"/>
      <c r="J344" s="284">
        <f>ROUND(I344*H344,2)</f>
        <v>0</v>
      </c>
      <c r="K344" s="280" t="s">
        <v>21</v>
      </c>
      <c r="L344" s="285"/>
      <c r="M344" s="286" t="s">
        <v>21</v>
      </c>
      <c r="N344" s="287" t="s">
        <v>44</v>
      </c>
      <c r="O344" s="87"/>
      <c r="P344" s="225">
        <f>O344*H344</f>
        <v>0</v>
      </c>
      <c r="Q344" s="225">
        <v>0</v>
      </c>
      <c r="R344" s="225">
        <f>Q344*H344</f>
        <v>0</v>
      </c>
      <c r="S344" s="225">
        <v>0</v>
      </c>
      <c r="T344" s="226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27" t="s">
        <v>328</v>
      </c>
      <c r="AT344" s="227" t="s">
        <v>229</v>
      </c>
      <c r="AU344" s="227" t="s">
        <v>81</v>
      </c>
      <c r="AY344" s="20" t="s">
        <v>149</v>
      </c>
      <c r="BE344" s="228">
        <f>IF(N344="základní",J344,0)</f>
        <v>0</v>
      </c>
      <c r="BF344" s="228">
        <f>IF(N344="snížená",J344,0)</f>
        <v>0</v>
      </c>
      <c r="BG344" s="228">
        <f>IF(N344="zákl. přenesená",J344,0)</f>
        <v>0</v>
      </c>
      <c r="BH344" s="228">
        <f>IF(N344="sníž. přenesená",J344,0)</f>
        <v>0</v>
      </c>
      <c r="BI344" s="228">
        <f>IF(N344="nulová",J344,0)</f>
        <v>0</v>
      </c>
      <c r="BJ344" s="20" t="s">
        <v>77</v>
      </c>
      <c r="BK344" s="228">
        <f>ROUND(I344*H344,2)</f>
        <v>0</v>
      </c>
      <c r="BL344" s="20" t="s">
        <v>256</v>
      </c>
      <c r="BM344" s="227" t="s">
        <v>3306</v>
      </c>
    </row>
    <row r="345" s="2" customFormat="1" ht="24.15" customHeight="1">
      <c r="A345" s="41"/>
      <c r="B345" s="42"/>
      <c r="C345" s="216" t="s">
        <v>2150</v>
      </c>
      <c r="D345" s="216" t="s">
        <v>152</v>
      </c>
      <c r="E345" s="217" t="s">
        <v>3307</v>
      </c>
      <c r="F345" s="218" t="s">
        <v>3308</v>
      </c>
      <c r="G345" s="219" t="s">
        <v>699</v>
      </c>
      <c r="H345" s="220">
        <v>11</v>
      </c>
      <c r="I345" s="221"/>
      <c r="J345" s="222">
        <f>ROUND(I345*H345,2)</f>
        <v>0</v>
      </c>
      <c r="K345" s="218" t="s">
        <v>21</v>
      </c>
      <c r="L345" s="47"/>
      <c r="M345" s="223" t="s">
        <v>21</v>
      </c>
      <c r="N345" s="224" t="s">
        <v>44</v>
      </c>
      <c r="O345" s="87"/>
      <c r="P345" s="225">
        <f>O345*H345</f>
        <v>0</v>
      </c>
      <c r="Q345" s="225">
        <v>0</v>
      </c>
      <c r="R345" s="225">
        <f>Q345*H345</f>
        <v>0</v>
      </c>
      <c r="S345" s="225">
        <v>0</v>
      </c>
      <c r="T345" s="226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7" t="s">
        <v>256</v>
      </c>
      <c r="AT345" s="227" t="s">
        <v>152</v>
      </c>
      <c r="AU345" s="227" t="s">
        <v>81</v>
      </c>
      <c r="AY345" s="20" t="s">
        <v>149</v>
      </c>
      <c r="BE345" s="228">
        <f>IF(N345="základní",J345,0)</f>
        <v>0</v>
      </c>
      <c r="BF345" s="228">
        <f>IF(N345="snížená",J345,0)</f>
        <v>0</v>
      </c>
      <c r="BG345" s="228">
        <f>IF(N345="zákl. přenesená",J345,0)</f>
        <v>0</v>
      </c>
      <c r="BH345" s="228">
        <f>IF(N345="sníž. přenesená",J345,0)</f>
        <v>0</v>
      </c>
      <c r="BI345" s="228">
        <f>IF(N345="nulová",J345,0)</f>
        <v>0</v>
      </c>
      <c r="BJ345" s="20" t="s">
        <v>77</v>
      </c>
      <c r="BK345" s="228">
        <f>ROUND(I345*H345,2)</f>
        <v>0</v>
      </c>
      <c r="BL345" s="20" t="s">
        <v>256</v>
      </c>
      <c r="BM345" s="227" t="s">
        <v>3309</v>
      </c>
    </row>
    <row r="346" s="2" customFormat="1" ht="24.15" customHeight="1">
      <c r="A346" s="41"/>
      <c r="B346" s="42"/>
      <c r="C346" s="278" t="s">
        <v>2153</v>
      </c>
      <c r="D346" s="278" t="s">
        <v>229</v>
      </c>
      <c r="E346" s="279" t="s">
        <v>3310</v>
      </c>
      <c r="F346" s="280" t="s">
        <v>3311</v>
      </c>
      <c r="G346" s="281" t="s">
        <v>699</v>
      </c>
      <c r="H346" s="282">
        <v>11</v>
      </c>
      <c r="I346" s="283"/>
      <c r="J346" s="284">
        <f>ROUND(I346*H346,2)</f>
        <v>0</v>
      </c>
      <c r="K346" s="280" t="s">
        <v>21</v>
      </c>
      <c r="L346" s="285"/>
      <c r="M346" s="286" t="s">
        <v>21</v>
      </c>
      <c r="N346" s="287" t="s">
        <v>44</v>
      </c>
      <c r="O346" s="87"/>
      <c r="P346" s="225">
        <f>O346*H346</f>
        <v>0</v>
      </c>
      <c r="Q346" s="225">
        <v>0</v>
      </c>
      <c r="R346" s="225">
        <f>Q346*H346</f>
        <v>0</v>
      </c>
      <c r="S346" s="225">
        <v>0</v>
      </c>
      <c r="T346" s="226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7" t="s">
        <v>328</v>
      </c>
      <c r="AT346" s="227" t="s">
        <v>229</v>
      </c>
      <c r="AU346" s="227" t="s">
        <v>81</v>
      </c>
      <c r="AY346" s="20" t="s">
        <v>149</v>
      </c>
      <c r="BE346" s="228">
        <f>IF(N346="základní",J346,0)</f>
        <v>0</v>
      </c>
      <c r="BF346" s="228">
        <f>IF(N346="snížená",J346,0)</f>
        <v>0</v>
      </c>
      <c r="BG346" s="228">
        <f>IF(N346="zákl. přenesená",J346,0)</f>
        <v>0</v>
      </c>
      <c r="BH346" s="228">
        <f>IF(N346="sníž. přenesená",J346,0)</f>
        <v>0</v>
      </c>
      <c r="BI346" s="228">
        <f>IF(N346="nulová",J346,0)</f>
        <v>0</v>
      </c>
      <c r="BJ346" s="20" t="s">
        <v>77</v>
      </c>
      <c r="BK346" s="228">
        <f>ROUND(I346*H346,2)</f>
        <v>0</v>
      </c>
      <c r="BL346" s="20" t="s">
        <v>256</v>
      </c>
      <c r="BM346" s="227" t="s">
        <v>3312</v>
      </c>
    </row>
    <row r="347" s="2" customFormat="1" ht="16.5" customHeight="1">
      <c r="A347" s="41"/>
      <c r="B347" s="42"/>
      <c r="C347" s="278" t="s">
        <v>2158</v>
      </c>
      <c r="D347" s="278" t="s">
        <v>229</v>
      </c>
      <c r="E347" s="279" t="s">
        <v>3313</v>
      </c>
      <c r="F347" s="280" t="s">
        <v>3303</v>
      </c>
      <c r="G347" s="281" t="s">
        <v>699</v>
      </c>
      <c r="H347" s="282">
        <v>11</v>
      </c>
      <c r="I347" s="283"/>
      <c r="J347" s="284">
        <f>ROUND(I347*H347,2)</f>
        <v>0</v>
      </c>
      <c r="K347" s="280" t="s">
        <v>21</v>
      </c>
      <c r="L347" s="285"/>
      <c r="M347" s="286" t="s">
        <v>21</v>
      </c>
      <c r="N347" s="287" t="s">
        <v>44</v>
      </c>
      <c r="O347" s="87"/>
      <c r="P347" s="225">
        <f>O347*H347</f>
        <v>0</v>
      </c>
      <c r="Q347" s="225">
        <v>0</v>
      </c>
      <c r="R347" s="225">
        <f>Q347*H347</f>
        <v>0</v>
      </c>
      <c r="S347" s="225">
        <v>0</v>
      </c>
      <c r="T347" s="226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7" t="s">
        <v>328</v>
      </c>
      <c r="AT347" s="227" t="s">
        <v>229</v>
      </c>
      <c r="AU347" s="227" t="s">
        <v>81</v>
      </c>
      <c r="AY347" s="20" t="s">
        <v>149</v>
      </c>
      <c r="BE347" s="228">
        <f>IF(N347="základní",J347,0)</f>
        <v>0</v>
      </c>
      <c r="BF347" s="228">
        <f>IF(N347="snížená",J347,0)</f>
        <v>0</v>
      </c>
      <c r="BG347" s="228">
        <f>IF(N347="zákl. přenesená",J347,0)</f>
        <v>0</v>
      </c>
      <c r="BH347" s="228">
        <f>IF(N347="sníž. přenesená",J347,0)</f>
        <v>0</v>
      </c>
      <c r="BI347" s="228">
        <f>IF(N347="nulová",J347,0)</f>
        <v>0</v>
      </c>
      <c r="BJ347" s="20" t="s">
        <v>77</v>
      </c>
      <c r="BK347" s="228">
        <f>ROUND(I347*H347,2)</f>
        <v>0</v>
      </c>
      <c r="BL347" s="20" t="s">
        <v>256</v>
      </c>
      <c r="BM347" s="227" t="s">
        <v>3314</v>
      </c>
    </row>
    <row r="348" s="2" customFormat="1" ht="16.5" customHeight="1">
      <c r="A348" s="41"/>
      <c r="B348" s="42"/>
      <c r="C348" s="278" t="s">
        <v>2165</v>
      </c>
      <c r="D348" s="278" t="s">
        <v>229</v>
      </c>
      <c r="E348" s="279" t="s">
        <v>3315</v>
      </c>
      <c r="F348" s="280" t="s">
        <v>3281</v>
      </c>
      <c r="G348" s="281" t="s">
        <v>699</v>
      </c>
      <c r="H348" s="282">
        <v>11</v>
      </c>
      <c r="I348" s="283"/>
      <c r="J348" s="284">
        <f>ROUND(I348*H348,2)</f>
        <v>0</v>
      </c>
      <c r="K348" s="280" t="s">
        <v>21</v>
      </c>
      <c r="L348" s="285"/>
      <c r="M348" s="286" t="s">
        <v>21</v>
      </c>
      <c r="N348" s="287" t="s">
        <v>44</v>
      </c>
      <c r="O348" s="87"/>
      <c r="P348" s="225">
        <f>O348*H348</f>
        <v>0</v>
      </c>
      <c r="Q348" s="225">
        <v>0</v>
      </c>
      <c r="R348" s="225">
        <f>Q348*H348</f>
        <v>0</v>
      </c>
      <c r="S348" s="225">
        <v>0</v>
      </c>
      <c r="T348" s="226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7" t="s">
        <v>328</v>
      </c>
      <c r="AT348" s="227" t="s">
        <v>229</v>
      </c>
      <c r="AU348" s="227" t="s">
        <v>81</v>
      </c>
      <c r="AY348" s="20" t="s">
        <v>149</v>
      </c>
      <c r="BE348" s="228">
        <f>IF(N348="základní",J348,0)</f>
        <v>0</v>
      </c>
      <c r="BF348" s="228">
        <f>IF(N348="snížená",J348,0)</f>
        <v>0</v>
      </c>
      <c r="BG348" s="228">
        <f>IF(N348="zákl. přenesená",J348,0)</f>
        <v>0</v>
      </c>
      <c r="BH348" s="228">
        <f>IF(N348="sníž. přenesená",J348,0)</f>
        <v>0</v>
      </c>
      <c r="BI348" s="228">
        <f>IF(N348="nulová",J348,0)</f>
        <v>0</v>
      </c>
      <c r="BJ348" s="20" t="s">
        <v>77</v>
      </c>
      <c r="BK348" s="228">
        <f>ROUND(I348*H348,2)</f>
        <v>0</v>
      </c>
      <c r="BL348" s="20" t="s">
        <v>256</v>
      </c>
      <c r="BM348" s="227" t="s">
        <v>3316</v>
      </c>
    </row>
    <row r="349" s="2" customFormat="1" ht="24.15" customHeight="1">
      <c r="A349" s="41"/>
      <c r="B349" s="42"/>
      <c r="C349" s="216" t="s">
        <v>2171</v>
      </c>
      <c r="D349" s="216" t="s">
        <v>152</v>
      </c>
      <c r="E349" s="217" t="s">
        <v>3317</v>
      </c>
      <c r="F349" s="218" t="s">
        <v>3318</v>
      </c>
      <c r="G349" s="219" t="s">
        <v>699</v>
      </c>
      <c r="H349" s="220">
        <v>1</v>
      </c>
      <c r="I349" s="221"/>
      <c r="J349" s="222">
        <f>ROUND(I349*H349,2)</f>
        <v>0</v>
      </c>
      <c r="K349" s="218" t="s">
        <v>21</v>
      </c>
      <c r="L349" s="47"/>
      <c r="M349" s="223" t="s">
        <v>21</v>
      </c>
      <c r="N349" s="224" t="s">
        <v>44</v>
      </c>
      <c r="O349" s="87"/>
      <c r="P349" s="225">
        <f>O349*H349</f>
        <v>0</v>
      </c>
      <c r="Q349" s="225">
        <v>0</v>
      </c>
      <c r="R349" s="225">
        <f>Q349*H349</f>
        <v>0</v>
      </c>
      <c r="S349" s="225">
        <v>0</v>
      </c>
      <c r="T349" s="226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7" t="s">
        <v>256</v>
      </c>
      <c r="AT349" s="227" t="s">
        <v>152</v>
      </c>
      <c r="AU349" s="227" t="s">
        <v>81</v>
      </c>
      <c r="AY349" s="20" t="s">
        <v>149</v>
      </c>
      <c r="BE349" s="228">
        <f>IF(N349="základní",J349,0)</f>
        <v>0</v>
      </c>
      <c r="BF349" s="228">
        <f>IF(N349="snížená",J349,0)</f>
        <v>0</v>
      </c>
      <c r="BG349" s="228">
        <f>IF(N349="zákl. přenesená",J349,0)</f>
        <v>0</v>
      </c>
      <c r="BH349" s="228">
        <f>IF(N349="sníž. přenesená",J349,0)</f>
        <v>0</v>
      </c>
      <c r="BI349" s="228">
        <f>IF(N349="nulová",J349,0)</f>
        <v>0</v>
      </c>
      <c r="BJ349" s="20" t="s">
        <v>77</v>
      </c>
      <c r="BK349" s="228">
        <f>ROUND(I349*H349,2)</f>
        <v>0</v>
      </c>
      <c r="BL349" s="20" t="s">
        <v>256</v>
      </c>
      <c r="BM349" s="227" t="s">
        <v>3319</v>
      </c>
    </row>
    <row r="350" s="2" customFormat="1" ht="24.15" customHeight="1">
      <c r="A350" s="41"/>
      <c r="B350" s="42"/>
      <c r="C350" s="278" t="s">
        <v>2177</v>
      </c>
      <c r="D350" s="278" t="s">
        <v>229</v>
      </c>
      <c r="E350" s="279" t="s">
        <v>3320</v>
      </c>
      <c r="F350" s="280" t="s">
        <v>3321</v>
      </c>
      <c r="G350" s="281" t="s">
        <v>699</v>
      </c>
      <c r="H350" s="282">
        <v>1</v>
      </c>
      <c r="I350" s="283"/>
      <c r="J350" s="284">
        <f>ROUND(I350*H350,2)</f>
        <v>0</v>
      </c>
      <c r="K350" s="280" t="s">
        <v>21</v>
      </c>
      <c r="L350" s="285"/>
      <c r="M350" s="286" t="s">
        <v>21</v>
      </c>
      <c r="N350" s="287" t="s">
        <v>44</v>
      </c>
      <c r="O350" s="87"/>
      <c r="P350" s="225">
        <f>O350*H350</f>
        <v>0</v>
      </c>
      <c r="Q350" s="225">
        <v>0</v>
      </c>
      <c r="R350" s="225">
        <f>Q350*H350</f>
        <v>0</v>
      </c>
      <c r="S350" s="225">
        <v>0</v>
      </c>
      <c r="T350" s="226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227" t="s">
        <v>328</v>
      </c>
      <c r="AT350" s="227" t="s">
        <v>229</v>
      </c>
      <c r="AU350" s="227" t="s">
        <v>81</v>
      </c>
      <c r="AY350" s="20" t="s">
        <v>149</v>
      </c>
      <c r="BE350" s="228">
        <f>IF(N350="základní",J350,0)</f>
        <v>0</v>
      </c>
      <c r="BF350" s="228">
        <f>IF(N350="snížená",J350,0)</f>
        <v>0</v>
      </c>
      <c r="BG350" s="228">
        <f>IF(N350="zákl. přenesená",J350,0)</f>
        <v>0</v>
      </c>
      <c r="BH350" s="228">
        <f>IF(N350="sníž. přenesená",J350,0)</f>
        <v>0</v>
      </c>
      <c r="BI350" s="228">
        <f>IF(N350="nulová",J350,0)</f>
        <v>0</v>
      </c>
      <c r="BJ350" s="20" t="s">
        <v>77</v>
      </c>
      <c r="BK350" s="228">
        <f>ROUND(I350*H350,2)</f>
        <v>0</v>
      </c>
      <c r="BL350" s="20" t="s">
        <v>256</v>
      </c>
      <c r="BM350" s="227" t="s">
        <v>3322</v>
      </c>
    </row>
    <row r="351" s="2" customFormat="1" ht="16.5" customHeight="1">
      <c r="A351" s="41"/>
      <c r="B351" s="42"/>
      <c r="C351" s="278" t="s">
        <v>2184</v>
      </c>
      <c r="D351" s="278" t="s">
        <v>229</v>
      </c>
      <c r="E351" s="279" t="s">
        <v>3323</v>
      </c>
      <c r="F351" s="280" t="s">
        <v>3278</v>
      </c>
      <c r="G351" s="281" t="s">
        <v>699</v>
      </c>
      <c r="H351" s="282">
        <v>1</v>
      </c>
      <c r="I351" s="283"/>
      <c r="J351" s="284">
        <f>ROUND(I351*H351,2)</f>
        <v>0</v>
      </c>
      <c r="K351" s="280" t="s">
        <v>21</v>
      </c>
      <c r="L351" s="285"/>
      <c r="M351" s="286" t="s">
        <v>21</v>
      </c>
      <c r="N351" s="287" t="s">
        <v>44</v>
      </c>
      <c r="O351" s="87"/>
      <c r="P351" s="225">
        <f>O351*H351</f>
        <v>0</v>
      </c>
      <c r="Q351" s="225">
        <v>0</v>
      </c>
      <c r="R351" s="225">
        <f>Q351*H351</f>
        <v>0</v>
      </c>
      <c r="S351" s="225">
        <v>0</v>
      </c>
      <c r="T351" s="226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7" t="s">
        <v>328</v>
      </c>
      <c r="AT351" s="227" t="s">
        <v>229</v>
      </c>
      <c r="AU351" s="227" t="s">
        <v>81</v>
      </c>
      <c r="AY351" s="20" t="s">
        <v>149</v>
      </c>
      <c r="BE351" s="228">
        <f>IF(N351="základní",J351,0)</f>
        <v>0</v>
      </c>
      <c r="BF351" s="228">
        <f>IF(N351="snížená",J351,0)</f>
        <v>0</v>
      </c>
      <c r="BG351" s="228">
        <f>IF(N351="zákl. přenesená",J351,0)</f>
        <v>0</v>
      </c>
      <c r="BH351" s="228">
        <f>IF(N351="sníž. přenesená",J351,0)</f>
        <v>0</v>
      </c>
      <c r="BI351" s="228">
        <f>IF(N351="nulová",J351,0)</f>
        <v>0</v>
      </c>
      <c r="BJ351" s="20" t="s">
        <v>77</v>
      </c>
      <c r="BK351" s="228">
        <f>ROUND(I351*H351,2)</f>
        <v>0</v>
      </c>
      <c r="BL351" s="20" t="s">
        <v>256</v>
      </c>
      <c r="BM351" s="227" t="s">
        <v>3324</v>
      </c>
    </row>
    <row r="352" s="2" customFormat="1" ht="16.5" customHeight="1">
      <c r="A352" s="41"/>
      <c r="B352" s="42"/>
      <c r="C352" s="278" t="s">
        <v>2190</v>
      </c>
      <c r="D352" s="278" t="s">
        <v>229</v>
      </c>
      <c r="E352" s="279" t="s">
        <v>3325</v>
      </c>
      <c r="F352" s="280" t="s">
        <v>3281</v>
      </c>
      <c r="G352" s="281" t="s">
        <v>699</v>
      </c>
      <c r="H352" s="282">
        <v>1</v>
      </c>
      <c r="I352" s="283"/>
      <c r="J352" s="284">
        <f>ROUND(I352*H352,2)</f>
        <v>0</v>
      </c>
      <c r="K352" s="280" t="s">
        <v>21</v>
      </c>
      <c r="L352" s="285"/>
      <c r="M352" s="286" t="s">
        <v>21</v>
      </c>
      <c r="N352" s="287" t="s">
        <v>44</v>
      </c>
      <c r="O352" s="87"/>
      <c r="P352" s="225">
        <f>O352*H352</f>
        <v>0</v>
      </c>
      <c r="Q352" s="225">
        <v>0</v>
      </c>
      <c r="R352" s="225">
        <f>Q352*H352</f>
        <v>0</v>
      </c>
      <c r="S352" s="225">
        <v>0</v>
      </c>
      <c r="T352" s="226">
        <f>S352*H352</f>
        <v>0</v>
      </c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R352" s="227" t="s">
        <v>328</v>
      </c>
      <c r="AT352" s="227" t="s">
        <v>229</v>
      </c>
      <c r="AU352" s="227" t="s">
        <v>81</v>
      </c>
      <c r="AY352" s="20" t="s">
        <v>149</v>
      </c>
      <c r="BE352" s="228">
        <f>IF(N352="základní",J352,0)</f>
        <v>0</v>
      </c>
      <c r="BF352" s="228">
        <f>IF(N352="snížená",J352,0)</f>
        <v>0</v>
      </c>
      <c r="BG352" s="228">
        <f>IF(N352="zákl. přenesená",J352,0)</f>
        <v>0</v>
      </c>
      <c r="BH352" s="228">
        <f>IF(N352="sníž. přenesená",J352,0)</f>
        <v>0</v>
      </c>
      <c r="BI352" s="228">
        <f>IF(N352="nulová",J352,0)</f>
        <v>0</v>
      </c>
      <c r="BJ352" s="20" t="s">
        <v>77</v>
      </c>
      <c r="BK352" s="228">
        <f>ROUND(I352*H352,2)</f>
        <v>0</v>
      </c>
      <c r="BL352" s="20" t="s">
        <v>256</v>
      </c>
      <c r="BM352" s="227" t="s">
        <v>3326</v>
      </c>
    </row>
    <row r="353" s="2" customFormat="1" ht="33" customHeight="1">
      <c r="A353" s="41"/>
      <c r="B353" s="42"/>
      <c r="C353" s="216" t="s">
        <v>2195</v>
      </c>
      <c r="D353" s="216" t="s">
        <v>152</v>
      </c>
      <c r="E353" s="217" t="s">
        <v>3327</v>
      </c>
      <c r="F353" s="218" t="s">
        <v>3328</v>
      </c>
      <c r="G353" s="219" t="s">
        <v>699</v>
      </c>
      <c r="H353" s="220">
        <v>34</v>
      </c>
      <c r="I353" s="221"/>
      <c r="J353" s="222">
        <f>ROUND(I353*H353,2)</f>
        <v>0</v>
      </c>
      <c r="K353" s="218" t="s">
        <v>21</v>
      </c>
      <c r="L353" s="47"/>
      <c r="M353" s="223" t="s">
        <v>21</v>
      </c>
      <c r="N353" s="224" t="s">
        <v>44</v>
      </c>
      <c r="O353" s="87"/>
      <c r="P353" s="225">
        <f>O353*H353</f>
        <v>0</v>
      </c>
      <c r="Q353" s="225">
        <v>0</v>
      </c>
      <c r="R353" s="225">
        <f>Q353*H353</f>
        <v>0</v>
      </c>
      <c r="S353" s="225">
        <v>0</v>
      </c>
      <c r="T353" s="226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7" t="s">
        <v>256</v>
      </c>
      <c r="AT353" s="227" t="s">
        <v>152</v>
      </c>
      <c r="AU353" s="227" t="s">
        <v>81</v>
      </c>
      <c r="AY353" s="20" t="s">
        <v>149</v>
      </c>
      <c r="BE353" s="228">
        <f>IF(N353="základní",J353,0)</f>
        <v>0</v>
      </c>
      <c r="BF353" s="228">
        <f>IF(N353="snížená",J353,0)</f>
        <v>0</v>
      </c>
      <c r="BG353" s="228">
        <f>IF(N353="zákl. přenesená",J353,0)</f>
        <v>0</v>
      </c>
      <c r="BH353" s="228">
        <f>IF(N353="sníž. přenesená",J353,0)</f>
        <v>0</v>
      </c>
      <c r="BI353" s="228">
        <f>IF(N353="nulová",J353,0)</f>
        <v>0</v>
      </c>
      <c r="BJ353" s="20" t="s">
        <v>77</v>
      </c>
      <c r="BK353" s="228">
        <f>ROUND(I353*H353,2)</f>
        <v>0</v>
      </c>
      <c r="BL353" s="20" t="s">
        <v>256</v>
      </c>
      <c r="BM353" s="227" t="s">
        <v>3329</v>
      </c>
    </row>
    <row r="354" s="2" customFormat="1" ht="37.8" customHeight="1">
      <c r="A354" s="41"/>
      <c r="B354" s="42"/>
      <c r="C354" s="278" t="s">
        <v>2206</v>
      </c>
      <c r="D354" s="278" t="s">
        <v>229</v>
      </c>
      <c r="E354" s="279" t="s">
        <v>3330</v>
      </c>
      <c r="F354" s="280" t="s">
        <v>3331</v>
      </c>
      <c r="G354" s="281" t="s">
        <v>699</v>
      </c>
      <c r="H354" s="282">
        <v>34</v>
      </c>
      <c r="I354" s="283"/>
      <c r="J354" s="284">
        <f>ROUND(I354*H354,2)</f>
        <v>0</v>
      </c>
      <c r="K354" s="280" t="s">
        <v>21</v>
      </c>
      <c r="L354" s="285"/>
      <c r="M354" s="286" t="s">
        <v>21</v>
      </c>
      <c r="N354" s="287" t="s">
        <v>44</v>
      </c>
      <c r="O354" s="87"/>
      <c r="P354" s="225">
        <f>O354*H354</f>
        <v>0</v>
      </c>
      <c r="Q354" s="225">
        <v>0</v>
      </c>
      <c r="R354" s="225">
        <f>Q354*H354</f>
        <v>0</v>
      </c>
      <c r="S354" s="225">
        <v>0</v>
      </c>
      <c r="T354" s="226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7" t="s">
        <v>328</v>
      </c>
      <c r="AT354" s="227" t="s">
        <v>229</v>
      </c>
      <c r="AU354" s="227" t="s">
        <v>81</v>
      </c>
      <c r="AY354" s="20" t="s">
        <v>149</v>
      </c>
      <c r="BE354" s="228">
        <f>IF(N354="základní",J354,0)</f>
        <v>0</v>
      </c>
      <c r="BF354" s="228">
        <f>IF(N354="snížená",J354,0)</f>
        <v>0</v>
      </c>
      <c r="BG354" s="228">
        <f>IF(N354="zákl. přenesená",J354,0)</f>
        <v>0</v>
      </c>
      <c r="BH354" s="228">
        <f>IF(N354="sníž. přenesená",J354,0)</f>
        <v>0</v>
      </c>
      <c r="BI354" s="228">
        <f>IF(N354="nulová",J354,0)</f>
        <v>0</v>
      </c>
      <c r="BJ354" s="20" t="s">
        <v>77</v>
      </c>
      <c r="BK354" s="228">
        <f>ROUND(I354*H354,2)</f>
        <v>0</v>
      </c>
      <c r="BL354" s="20" t="s">
        <v>256</v>
      </c>
      <c r="BM354" s="227" t="s">
        <v>3332</v>
      </c>
    </row>
    <row r="355" s="2" customFormat="1" ht="16.5" customHeight="1">
      <c r="A355" s="41"/>
      <c r="B355" s="42"/>
      <c r="C355" s="278" t="s">
        <v>2211</v>
      </c>
      <c r="D355" s="278" t="s">
        <v>229</v>
      </c>
      <c r="E355" s="279" t="s">
        <v>3333</v>
      </c>
      <c r="F355" s="280" t="s">
        <v>3281</v>
      </c>
      <c r="G355" s="281" t="s">
        <v>699</v>
      </c>
      <c r="H355" s="282">
        <v>34</v>
      </c>
      <c r="I355" s="283"/>
      <c r="J355" s="284">
        <f>ROUND(I355*H355,2)</f>
        <v>0</v>
      </c>
      <c r="K355" s="280" t="s">
        <v>21</v>
      </c>
      <c r="L355" s="285"/>
      <c r="M355" s="286" t="s">
        <v>21</v>
      </c>
      <c r="N355" s="287" t="s">
        <v>44</v>
      </c>
      <c r="O355" s="87"/>
      <c r="P355" s="225">
        <f>O355*H355</f>
        <v>0</v>
      </c>
      <c r="Q355" s="225">
        <v>0</v>
      </c>
      <c r="R355" s="225">
        <f>Q355*H355</f>
        <v>0</v>
      </c>
      <c r="S355" s="225">
        <v>0</v>
      </c>
      <c r="T355" s="226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7" t="s">
        <v>328</v>
      </c>
      <c r="AT355" s="227" t="s">
        <v>229</v>
      </c>
      <c r="AU355" s="227" t="s">
        <v>81</v>
      </c>
      <c r="AY355" s="20" t="s">
        <v>149</v>
      </c>
      <c r="BE355" s="228">
        <f>IF(N355="základní",J355,0)</f>
        <v>0</v>
      </c>
      <c r="BF355" s="228">
        <f>IF(N355="snížená",J355,0)</f>
        <v>0</v>
      </c>
      <c r="BG355" s="228">
        <f>IF(N355="zákl. přenesená",J355,0)</f>
        <v>0</v>
      </c>
      <c r="BH355" s="228">
        <f>IF(N355="sníž. přenesená",J355,0)</f>
        <v>0</v>
      </c>
      <c r="BI355" s="228">
        <f>IF(N355="nulová",J355,0)</f>
        <v>0</v>
      </c>
      <c r="BJ355" s="20" t="s">
        <v>77</v>
      </c>
      <c r="BK355" s="228">
        <f>ROUND(I355*H355,2)</f>
        <v>0</v>
      </c>
      <c r="BL355" s="20" t="s">
        <v>256</v>
      </c>
      <c r="BM355" s="227" t="s">
        <v>3334</v>
      </c>
    </row>
    <row r="356" s="2" customFormat="1" ht="33" customHeight="1">
      <c r="A356" s="41"/>
      <c r="B356" s="42"/>
      <c r="C356" s="216" t="s">
        <v>2219</v>
      </c>
      <c r="D356" s="216" t="s">
        <v>152</v>
      </c>
      <c r="E356" s="217" t="s">
        <v>3335</v>
      </c>
      <c r="F356" s="218" t="s">
        <v>3328</v>
      </c>
      <c r="G356" s="219" t="s">
        <v>699</v>
      </c>
      <c r="H356" s="220">
        <v>108</v>
      </c>
      <c r="I356" s="221"/>
      <c r="J356" s="222">
        <f>ROUND(I356*H356,2)</f>
        <v>0</v>
      </c>
      <c r="K356" s="218" t="s">
        <v>21</v>
      </c>
      <c r="L356" s="47"/>
      <c r="M356" s="223" t="s">
        <v>21</v>
      </c>
      <c r="N356" s="224" t="s">
        <v>44</v>
      </c>
      <c r="O356" s="87"/>
      <c r="P356" s="225">
        <f>O356*H356</f>
        <v>0</v>
      </c>
      <c r="Q356" s="225">
        <v>0</v>
      </c>
      <c r="R356" s="225">
        <f>Q356*H356</f>
        <v>0</v>
      </c>
      <c r="S356" s="225">
        <v>0</v>
      </c>
      <c r="T356" s="226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227" t="s">
        <v>256</v>
      </c>
      <c r="AT356" s="227" t="s">
        <v>152</v>
      </c>
      <c r="AU356" s="227" t="s">
        <v>81</v>
      </c>
      <c r="AY356" s="20" t="s">
        <v>149</v>
      </c>
      <c r="BE356" s="228">
        <f>IF(N356="základní",J356,0)</f>
        <v>0</v>
      </c>
      <c r="BF356" s="228">
        <f>IF(N356="snížená",J356,0)</f>
        <v>0</v>
      </c>
      <c r="BG356" s="228">
        <f>IF(N356="zákl. přenesená",J356,0)</f>
        <v>0</v>
      </c>
      <c r="BH356" s="228">
        <f>IF(N356="sníž. přenesená",J356,0)</f>
        <v>0</v>
      </c>
      <c r="BI356" s="228">
        <f>IF(N356="nulová",J356,0)</f>
        <v>0</v>
      </c>
      <c r="BJ356" s="20" t="s">
        <v>77</v>
      </c>
      <c r="BK356" s="228">
        <f>ROUND(I356*H356,2)</f>
        <v>0</v>
      </c>
      <c r="BL356" s="20" t="s">
        <v>256</v>
      </c>
      <c r="BM356" s="227" t="s">
        <v>3336</v>
      </c>
    </row>
    <row r="357" s="2" customFormat="1" ht="24.15" customHeight="1">
      <c r="A357" s="41"/>
      <c r="B357" s="42"/>
      <c r="C357" s="278" t="s">
        <v>2224</v>
      </c>
      <c r="D357" s="278" t="s">
        <v>229</v>
      </c>
      <c r="E357" s="279" t="s">
        <v>3337</v>
      </c>
      <c r="F357" s="280" t="s">
        <v>3338</v>
      </c>
      <c r="G357" s="281" t="s">
        <v>699</v>
      </c>
      <c r="H357" s="282">
        <v>102</v>
      </c>
      <c r="I357" s="283"/>
      <c r="J357" s="284">
        <f>ROUND(I357*H357,2)</f>
        <v>0</v>
      </c>
      <c r="K357" s="280" t="s">
        <v>21</v>
      </c>
      <c r="L357" s="285"/>
      <c r="M357" s="286" t="s">
        <v>21</v>
      </c>
      <c r="N357" s="287" t="s">
        <v>44</v>
      </c>
      <c r="O357" s="87"/>
      <c r="P357" s="225">
        <f>O357*H357</f>
        <v>0</v>
      </c>
      <c r="Q357" s="225">
        <v>0</v>
      </c>
      <c r="R357" s="225">
        <f>Q357*H357</f>
        <v>0</v>
      </c>
      <c r="S357" s="225">
        <v>0</v>
      </c>
      <c r="T357" s="226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227" t="s">
        <v>328</v>
      </c>
      <c r="AT357" s="227" t="s">
        <v>229</v>
      </c>
      <c r="AU357" s="227" t="s">
        <v>81</v>
      </c>
      <c r="AY357" s="20" t="s">
        <v>149</v>
      </c>
      <c r="BE357" s="228">
        <f>IF(N357="základní",J357,0)</f>
        <v>0</v>
      </c>
      <c r="BF357" s="228">
        <f>IF(N357="snížená",J357,0)</f>
        <v>0</v>
      </c>
      <c r="BG357" s="228">
        <f>IF(N357="zákl. přenesená",J357,0)</f>
        <v>0</v>
      </c>
      <c r="BH357" s="228">
        <f>IF(N357="sníž. přenesená",J357,0)</f>
        <v>0</v>
      </c>
      <c r="BI357" s="228">
        <f>IF(N357="nulová",J357,0)</f>
        <v>0</v>
      </c>
      <c r="BJ357" s="20" t="s">
        <v>77</v>
      </c>
      <c r="BK357" s="228">
        <f>ROUND(I357*H357,2)</f>
        <v>0</v>
      </c>
      <c r="BL357" s="20" t="s">
        <v>256</v>
      </c>
      <c r="BM357" s="227" t="s">
        <v>3339</v>
      </c>
    </row>
    <row r="358" s="2" customFormat="1" ht="24.15" customHeight="1">
      <c r="A358" s="41"/>
      <c r="B358" s="42"/>
      <c r="C358" s="278" t="s">
        <v>2229</v>
      </c>
      <c r="D358" s="278" t="s">
        <v>229</v>
      </c>
      <c r="E358" s="279" t="s">
        <v>3340</v>
      </c>
      <c r="F358" s="280" t="s">
        <v>3341</v>
      </c>
      <c r="G358" s="281" t="s">
        <v>699</v>
      </c>
      <c r="H358" s="282">
        <v>6</v>
      </c>
      <c r="I358" s="283"/>
      <c r="J358" s="284">
        <f>ROUND(I358*H358,2)</f>
        <v>0</v>
      </c>
      <c r="K358" s="280" t="s">
        <v>21</v>
      </c>
      <c r="L358" s="285"/>
      <c r="M358" s="286" t="s">
        <v>21</v>
      </c>
      <c r="N358" s="287" t="s">
        <v>44</v>
      </c>
      <c r="O358" s="87"/>
      <c r="P358" s="225">
        <f>O358*H358</f>
        <v>0</v>
      </c>
      <c r="Q358" s="225">
        <v>0</v>
      </c>
      <c r="R358" s="225">
        <f>Q358*H358</f>
        <v>0</v>
      </c>
      <c r="S358" s="225">
        <v>0</v>
      </c>
      <c r="T358" s="226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7" t="s">
        <v>328</v>
      </c>
      <c r="AT358" s="227" t="s">
        <v>229</v>
      </c>
      <c r="AU358" s="227" t="s">
        <v>81</v>
      </c>
      <c r="AY358" s="20" t="s">
        <v>149</v>
      </c>
      <c r="BE358" s="228">
        <f>IF(N358="základní",J358,0)</f>
        <v>0</v>
      </c>
      <c r="BF358" s="228">
        <f>IF(N358="snížená",J358,0)</f>
        <v>0</v>
      </c>
      <c r="BG358" s="228">
        <f>IF(N358="zákl. přenesená",J358,0)</f>
        <v>0</v>
      </c>
      <c r="BH358" s="228">
        <f>IF(N358="sníž. přenesená",J358,0)</f>
        <v>0</v>
      </c>
      <c r="BI358" s="228">
        <f>IF(N358="nulová",J358,0)</f>
        <v>0</v>
      </c>
      <c r="BJ358" s="20" t="s">
        <v>77</v>
      </c>
      <c r="BK358" s="228">
        <f>ROUND(I358*H358,2)</f>
        <v>0</v>
      </c>
      <c r="BL358" s="20" t="s">
        <v>256</v>
      </c>
      <c r="BM358" s="227" t="s">
        <v>3342</v>
      </c>
    </row>
    <row r="359" s="2" customFormat="1" ht="16.5" customHeight="1">
      <c r="A359" s="41"/>
      <c r="B359" s="42"/>
      <c r="C359" s="278" t="s">
        <v>2235</v>
      </c>
      <c r="D359" s="278" t="s">
        <v>229</v>
      </c>
      <c r="E359" s="279" t="s">
        <v>3343</v>
      </c>
      <c r="F359" s="280" t="s">
        <v>3281</v>
      </c>
      <c r="G359" s="281" t="s">
        <v>699</v>
      </c>
      <c r="H359" s="282">
        <v>108</v>
      </c>
      <c r="I359" s="283"/>
      <c r="J359" s="284">
        <f>ROUND(I359*H359,2)</f>
        <v>0</v>
      </c>
      <c r="K359" s="280" t="s">
        <v>21</v>
      </c>
      <c r="L359" s="285"/>
      <c r="M359" s="286" t="s">
        <v>21</v>
      </c>
      <c r="N359" s="287" t="s">
        <v>44</v>
      </c>
      <c r="O359" s="87"/>
      <c r="P359" s="225">
        <f>O359*H359</f>
        <v>0</v>
      </c>
      <c r="Q359" s="225">
        <v>0</v>
      </c>
      <c r="R359" s="225">
        <f>Q359*H359</f>
        <v>0</v>
      </c>
      <c r="S359" s="225">
        <v>0</v>
      </c>
      <c r="T359" s="226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27" t="s">
        <v>328</v>
      </c>
      <c r="AT359" s="227" t="s">
        <v>229</v>
      </c>
      <c r="AU359" s="227" t="s">
        <v>81</v>
      </c>
      <c r="AY359" s="20" t="s">
        <v>149</v>
      </c>
      <c r="BE359" s="228">
        <f>IF(N359="základní",J359,0)</f>
        <v>0</v>
      </c>
      <c r="BF359" s="228">
        <f>IF(N359="snížená",J359,0)</f>
        <v>0</v>
      </c>
      <c r="BG359" s="228">
        <f>IF(N359="zákl. přenesená",J359,0)</f>
        <v>0</v>
      </c>
      <c r="BH359" s="228">
        <f>IF(N359="sníž. přenesená",J359,0)</f>
        <v>0</v>
      </c>
      <c r="BI359" s="228">
        <f>IF(N359="nulová",J359,0)</f>
        <v>0</v>
      </c>
      <c r="BJ359" s="20" t="s">
        <v>77</v>
      </c>
      <c r="BK359" s="228">
        <f>ROUND(I359*H359,2)</f>
        <v>0</v>
      </c>
      <c r="BL359" s="20" t="s">
        <v>256</v>
      </c>
      <c r="BM359" s="227" t="s">
        <v>3344</v>
      </c>
    </row>
    <row r="360" s="2" customFormat="1" ht="21.75" customHeight="1">
      <c r="A360" s="41"/>
      <c r="B360" s="42"/>
      <c r="C360" s="216" t="s">
        <v>2241</v>
      </c>
      <c r="D360" s="216" t="s">
        <v>152</v>
      </c>
      <c r="E360" s="217" t="s">
        <v>3345</v>
      </c>
      <c r="F360" s="218" t="s">
        <v>3346</v>
      </c>
      <c r="G360" s="219" t="s">
        <v>699</v>
      </c>
      <c r="H360" s="220">
        <v>53</v>
      </c>
      <c r="I360" s="221"/>
      <c r="J360" s="222">
        <f>ROUND(I360*H360,2)</f>
        <v>0</v>
      </c>
      <c r="K360" s="218" t="s">
        <v>21</v>
      </c>
      <c r="L360" s="47"/>
      <c r="M360" s="223" t="s">
        <v>21</v>
      </c>
      <c r="N360" s="224" t="s">
        <v>44</v>
      </c>
      <c r="O360" s="87"/>
      <c r="P360" s="225">
        <f>O360*H360</f>
        <v>0</v>
      </c>
      <c r="Q360" s="225">
        <v>0</v>
      </c>
      <c r="R360" s="225">
        <f>Q360*H360</f>
        <v>0</v>
      </c>
      <c r="S360" s="225">
        <v>0</v>
      </c>
      <c r="T360" s="226">
        <f>S360*H360</f>
        <v>0</v>
      </c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R360" s="227" t="s">
        <v>256</v>
      </c>
      <c r="AT360" s="227" t="s">
        <v>152</v>
      </c>
      <c r="AU360" s="227" t="s">
        <v>81</v>
      </c>
      <c r="AY360" s="20" t="s">
        <v>149</v>
      </c>
      <c r="BE360" s="228">
        <f>IF(N360="základní",J360,0)</f>
        <v>0</v>
      </c>
      <c r="BF360" s="228">
        <f>IF(N360="snížená",J360,0)</f>
        <v>0</v>
      </c>
      <c r="BG360" s="228">
        <f>IF(N360="zákl. přenesená",J360,0)</f>
        <v>0</v>
      </c>
      <c r="BH360" s="228">
        <f>IF(N360="sníž. přenesená",J360,0)</f>
        <v>0</v>
      </c>
      <c r="BI360" s="228">
        <f>IF(N360="nulová",J360,0)</f>
        <v>0</v>
      </c>
      <c r="BJ360" s="20" t="s">
        <v>77</v>
      </c>
      <c r="BK360" s="228">
        <f>ROUND(I360*H360,2)</f>
        <v>0</v>
      </c>
      <c r="BL360" s="20" t="s">
        <v>256</v>
      </c>
      <c r="BM360" s="227" t="s">
        <v>3347</v>
      </c>
    </row>
    <row r="361" s="2" customFormat="1" ht="16.5" customHeight="1">
      <c r="A361" s="41"/>
      <c r="B361" s="42"/>
      <c r="C361" s="278" t="s">
        <v>2253</v>
      </c>
      <c r="D361" s="278" t="s">
        <v>229</v>
      </c>
      <c r="E361" s="279" t="s">
        <v>3348</v>
      </c>
      <c r="F361" s="280" t="s">
        <v>3349</v>
      </c>
      <c r="G361" s="281" t="s">
        <v>699</v>
      </c>
      <c r="H361" s="282">
        <v>53</v>
      </c>
      <c r="I361" s="283"/>
      <c r="J361" s="284">
        <f>ROUND(I361*H361,2)</f>
        <v>0</v>
      </c>
      <c r="K361" s="280" t="s">
        <v>21</v>
      </c>
      <c r="L361" s="285"/>
      <c r="M361" s="286" t="s">
        <v>21</v>
      </c>
      <c r="N361" s="287" t="s">
        <v>44</v>
      </c>
      <c r="O361" s="87"/>
      <c r="P361" s="225">
        <f>O361*H361</f>
        <v>0</v>
      </c>
      <c r="Q361" s="225">
        <v>0</v>
      </c>
      <c r="R361" s="225">
        <f>Q361*H361</f>
        <v>0</v>
      </c>
      <c r="S361" s="225">
        <v>0</v>
      </c>
      <c r="T361" s="226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7" t="s">
        <v>328</v>
      </c>
      <c r="AT361" s="227" t="s">
        <v>229</v>
      </c>
      <c r="AU361" s="227" t="s">
        <v>81</v>
      </c>
      <c r="AY361" s="20" t="s">
        <v>149</v>
      </c>
      <c r="BE361" s="228">
        <f>IF(N361="základní",J361,0)</f>
        <v>0</v>
      </c>
      <c r="BF361" s="228">
        <f>IF(N361="snížená",J361,0)</f>
        <v>0</v>
      </c>
      <c r="BG361" s="228">
        <f>IF(N361="zákl. přenesená",J361,0)</f>
        <v>0</v>
      </c>
      <c r="BH361" s="228">
        <f>IF(N361="sníž. přenesená",J361,0)</f>
        <v>0</v>
      </c>
      <c r="BI361" s="228">
        <f>IF(N361="nulová",J361,0)</f>
        <v>0</v>
      </c>
      <c r="BJ361" s="20" t="s">
        <v>77</v>
      </c>
      <c r="BK361" s="228">
        <f>ROUND(I361*H361,2)</f>
        <v>0</v>
      </c>
      <c r="BL361" s="20" t="s">
        <v>256</v>
      </c>
      <c r="BM361" s="227" t="s">
        <v>3350</v>
      </c>
    </row>
    <row r="362" s="2" customFormat="1" ht="16.5" customHeight="1">
      <c r="A362" s="41"/>
      <c r="B362" s="42"/>
      <c r="C362" s="278" t="s">
        <v>2260</v>
      </c>
      <c r="D362" s="278" t="s">
        <v>229</v>
      </c>
      <c r="E362" s="279" t="s">
        <v>3351</v>
      </c>
      <c r="F362" s="280" t="s">
        <v>3281</v>
      </c>
      <c r="G362" s="281" t="s">
        <v>699</v>
      </c>
      <c r="H362" s="282">
        <v>53</v>
      </c>
      <c r="I362" s="283"/>
      <c r="J362" s="284">
        <f>ROUND(I362*H362,2)</f>
        <v>0</v>
      </c>
      <c r="K362" s="280" t="s">
        <v>21</v>
      </c>
      <c r="L362" s="285"/>
      <c r="M362" s="286" t="s">
        <v>21</v>
      </c>
      <c r="N362" s="287" t="s">
        <v>44</v>
      </c>
      <c r="O362" s="87"/>
      <c r="P362" s="225">
        <f>O362*H362</f>
        <v>0</v>
      </c>
      <c r="Q362" s="225">
        <v>0</v>
      </c>
      <c r="R362" s="225">
        <f>Q362*H362</f>
        <v>0</v>
      </c>
      <c r="S362" s="225">
        <v>0</v>
      </c>
      <c r="T362" s="226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7" t="s">
        <v>328</v>
      </c>
      <c r="AT362" s="227" t="s">
        <v>229</v>
      </c>
      <c r="AU362" s="227" t="s">
        <v>81</v>
      </c>
      <c r="AY362" s="20" t="s">
        <v>149</v>
      </c>
      <c r="BE362" s="228">
        <f>IF(N362="základní",J362,0)</f>
        <v>0</v>
      </c>
      <c r="BF362" s="228">
        <f>IF(N362="snížená",J362,0)</f>
        <v>0</v>
      </c>
      <c r="BG362" s="228">
        <f>IF(N362="zákl. přenesená",J362,0)</f>
        <v>0</v>
      </c>
      <c r="BH362" s="228">
        <f>IF(N362="sníž. přenesená",J362,0)</f>
        <v>0</v>
      </c>
      <c r="BI362" s="228">
        <f>IF(N362="nulová",J362,0)</f>
        <v>0</v>
      </c>
      <c r="BJ362" s="20" t="s">
        <v>77</v>
      </c>
      <c r="BK362" s="228">
        <f>ROUND(I362*H362,2)</f>
        <v>0</v>
      </c>
      <c r="BL362" s="20" t="s">
        <v>256</v>
      </c>
      <c r="BM362" s="227" t="s">
        <v>3352</v>
      </c>
    </row>
    <row r="363" s="2" customFormat="1" ht="37.8" customHeight="1">
      <c r="A363" s="41"/>
      <c r="B363" s="42"/>
      <c r="C363" s="216" t="s">
        <v>2265</v>
      </c>
      <c r="D363" s="216" t="s">
        <v>152</v>
      </c>
      <c r="E363" s="217" t="s">
        <v>3353</v>
      </c>
      <c r="F363" s="218" t="s">
        <v>3354</v>
      </c>
      <c r="G363" s="219" t="s">
        <v>699</v>
      </c>
      <c r="H363" s="220">
        <v>101</v>
      </c>
      <c r="I363" s="221"/>
      <c r="J363" s="222">
        <f>ROUND(I363*H363,2)</f>
        <v>0</v>
      </c>
      <c r="K363" s="218" t="s">
        <v>21</v>
      </c>
      <c r="L363" s="47"/>
      <c r="M363" s="223" t="s">
        <v>21</v>
      </c>
      <c r="N363" s="224" t="s">
        <v>44</v>
      </c>
      <c r="O363" s="87"/>
      <c r="P363" s="225">
        <f>O363*H363</f>
        <v>0</v>
      </c>
      <c r="Q363" s="225">
        <v>0</v>
      </c>
      <c r="R363" s="225">
        <f>Q363*H363</f>
        <v>0</v>
      </c>
      <c r="S363" s="225">
        <v>0</v>
      </c>
      <c r="T363" s="226">
        <f>S363*H363</f>
        <v>0</v>
      </c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R363" s="227" t="s">
        <v>256</v>
      </c>
      <c r="AT363" s="227" t="s">
        <v>152</v>
      </c>
      <c r="AU363" s="227" t="s">
        <v>81</v>
      </c>
      <c r="AY363" s="20" t="s">
        <v>149</v>
      </c>
      <c r="BE363" s="228">
        <f>IF(N363="základní",J363,0)</f>
        <v>0</v>
      </c>
      <c r="BF363" s="228">
        <f>IF(N363="snížená",J363,0)</f>
        <v>0</v>
      </c>
      <c r="BG363" s="228">
        <f>IF(N363="zákl. přenesená",J363,0)</f>
        <v>0</v>
      </c>
      <c r="BH363" s="228">
        <f>IF(N363="sníž. přenesená",J363,0)</f>
        <v>0</v>
      </c>
      <c r="BI363" s="228">
        <f>IF(N363="nulová",J363,0)</f>
        <v>0</v>
      </c>
      <c r="BJ363" s="20" t="s">
        <v>77</v>
      </c>
      <c r="BK363" s="228">
        <f>ROUND(I363*H363,2)</f>
        <v>0</v>
      </c>
      <c r="BL363" s="20" t="s">
        <v>256</v>
      </c>
      <c r="BM363" s="227" t="s">
        <v>3355</v>
      </c>
    </row>
    <row r="364" s="2" customFormat="1" ht="24.15" customHeight="1">
      <c r="A364" s="41"/>
      <c r="B364" s="42"/>
      <c r="C364" s="278" t="s">
        <v>2271</v>
      </c>
      <c r="D364" s="278" t="s">
        <v>229</v>
      </c>
      <c r="E364" s="279" t="s">
        <v>3356</v>
      </c>
      <c r="F364" s="280" t="s">
        <v>3357</v>
      </c>
      <c r="G364" s="281" t="s">
        <v>699</v>
      </c>
      <c r="H364" s="282">
        <v>101</v>
      </c>
      <c r="I364" s="283"/>
      <c r="J364" s="284">
        <f>ROUND(I364*H364,2)</f>
        <v>0</v>
      </c>
      <c r="K364" s="280" t="s">
        <v>21</v>
      </c>
      <c r="L364" s="285"/>
      <c r="M364" s="286" t="s">
        <v>21</v>
      </c>
      <c r="N364" s="287" t="s">
        <v>44</v>
      </c>
      <c r="O364" s="87"/>
      <c r="P364" s="225">
        <f>O364*H364</f>
        <v>0</v>
      </c>
      <c r="Q364" s="225">
        <v>0</v>
      </c>
      <c r="R364" s="225">
        <f>Q364*H364</f>
        <v>0</v>
      </c>
      <c r="S364" s="225">
        <v>0</v>
      </c>
      <c r="T364" s="226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7" t="s">
        <v>328</v>
      </c>
      <c r="AT364" s="227" t="s">
        <v>229</v>
      </c>
      <c r="AU364" s="227" t="s">
        <v>81</v>
      </c>
      <c r="AY364" s="20" t="s">
        <v>149</v>
      </c>
      <c r="BE364" s="228">
        <f>IF(N364="základní",J364,0)</f>
        <v>0</v>
      </c>
      <c r="BF364" s="228">
        <f>IF(N364="snížená",J364,0)</f>
        <v>0</v>
      </c>
      <c r="BG364" s="228">
        <f>IF(N364="zákl. přenesená",J364,0)</f>
        <v>0</v>
      </c>
      <c r="BH364" s="228">
        <f>IF(N364="sníž. přenesená",J364,0)</f>
        <v>0</v>
      </c>
      <c r="BI364" s="228">
        <f>IF(N364="nulová",J364,0)</f>
        <v>0</v>
      </c>
      <c r="BJ364" s="20" t="s">
        <v>77</v>
      </c>
      <c r="BK364" s="228">
        <f>ROUND(I364*H364,2)</f>
        <v>0</v>
      </c>
      <c r="BL364" s="20" t="s">
        <v>256</v>
      </c>
      <c r="BM364" s="227" t="s">
        <v>3358</v>
      </c>
    </row>
    <row r="365" s="2" customFormat="1" ht="24.15" customHeight="1">
      <c r="A365" s="41"/>
      <c r="B365" s="42"/>
      <c r="C365" s="216" t="s">
        <v>2281</v>
      </c>
      <c r="D365" s="216" t="s">
        <v>152</v>
      </c>
      <c r="E365" s="217" t="s">
        <v>3359</v>
      </c>
      <c r="F365" s="218" t="s">
        <v>3360</v>
      </c>
      <c r="G365" s="219" t="s">
        <v>699</v>
      </c>
      <c r="H365" s="220">
        <v>19</v>
      </c>
      <c r="I365" s="221"/>
      <c r="J365" s="222">
        <f>ROUND(I365*H365,2)</f>
        <v>0</v>
      </c>
      <c r="K365" s="218" t="s">
        <v>21</v>
      </c>
      <c r="L365" s="47"/>
      <c r="M365" s="223" t="s">
        <v>21</v>
      </c>
      <c r="N365" s="224" t="s">
        <v>44</v>
      </c>
      <c r="O365" s="87"/>
      <c r="P365" s="225">
        <f>O365*H365</f>
        <v>0</v>
      </c>
      <c r="Q365" s="225">
        <v>0</v>
      </c>
      <c r="R365" s="225">
        <f>Q365*H365</f>
        <v>0</v>
      </c>
      <c r="S365" s="225">
        <v>0</v>
      </c>
      <c r="T365" s="226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7" t="s">
        <v>256</v>
      </c>
      <c r="AT365" s="227" t="s">
        <v>152</v>
      </c>
      <c r="AU365" s="227" t="s">
        <v>81</v>
      </c>
      <c r="AY365" s="20" t="s">
        <v>149</v>
      </c>
      <c r="BE365" s="228">
        <f>IF(N365="základní",J365,0)</f>
        <v>0</v>
      </c>
      <c r="BF365" s="228">
        <f>IF(N365="snížená",J365,0)</f>
        <v>0</v>
      </c>
      <c r="BG365" s="228">
        <f>IF(N365="zákl. přenesená",J365,0)</f>
        <v>0</v>
      </c>
      <c r="BH365" s="228">
        <f>IF(N365="sníž. přenesená",J365,0)</f>
        <v>0</v>
      </c>
      <c r="BI365" s="228">
        <f>IF(N365="nulová",J365,0)</f>
        <v>0</v>
      </c>
      <c r="BJ365" s="20" t="s">
        <v>77</v>
      </c>
      <c r="BK365" s="228">
        <f>ROUND(I365*H365,2)</f>
        <v>0</v>
      </c>
      <c r="BL365" s="20" t="s">
        <v>256</v>
      </c>
      <c r="BM365" s="227" t="s">
        <v>3361</v>
      </c>
    </row>
    <row r="366" s="2" customFormat="1" ht="24.15" customHeight="1">
      <c r="A366" s="41"/>
      <c r="B366" s="42"/>
      <c r="C366" s="278" t="s">
        <v>2288</v>
      </c>
      <c r="D366" s="278" t="s">
        <v>229</v>
      </c>
      <c r="E366" s="279" t="s">
        <v>3362</v>
      </c>
      <c r="F366" s="280" t="s">
        <v>3363</v>
      </c>
      <c r="G366" s="281" t="s">
        <v>699</v>
      </c>
      <c r="H366" s="282">
        <v>19</v>
      </c>
      <c r="I366" s="283"/>
      <c r="J366" s="284">
        <f>ROUND(I366*H366,2)</f>
        <v>0</v>
      </c>
      <c r="K366" s="280" t="s">
        <v>21</v>
      </c>
      <c r="L366" s="285"/>
      <c r="M366" s="286" t="s">
        <v>21</v>
      </c>
      <c r="N366" s="287" t="s">
        <v>44</v>
      </c>
      <c r="O366" s="87"/>
      <c r="P366" s="225">
        <f>O366*H366</f>
        <v>0</v>
      </c>
      <c r="Q366" s="225">
        <v>0</v>
      </c>
      <c r="R366" s="225">
        <f>Q366*H366</f>
        <v>0</v>
      </c>
      <c r="S366" s="225">
        <v>0</v>
      </c>
      <c r="T366" s="226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7" t="s">
        <v>328</v>
      </c>
      <c r="AT366" s="227" t="s">
        <v>229</v>
      </c>
      <c r="AU366" s="227" t="s">
        <v>81</v>
      </c>
      <c r="AY366" s="20" t="s">
        <v>149</v>
      </c>
      <c r="BE366" s="228">
        <f>IF(N366="základní",J366,0)</f>
        <v>0</v>
      </c>
      <c r="BF366" s="228">
        <f>IF(N366="snížená",J366,0)</f>
        <v>0</v>
      </c>
      <c r="BG366" s="228">
        <f>IF(N366="zákl. přenesená",J366,0)</f>
        <v>0</v>
      </c>
      <c r="BH366" s="228">
        <f>IF(N366="sníž. přenesená",J366,0)</f>
        <v>0</v>
      </c>
      <c r="BI366" s="228">
        <f>IF(N366="nulová",J366,0)</f>
        <v>0</v>
      </c>
      <c r="BJ366" s="20" t="s">
        <v>77</v>
      </c>
      <c r="BK366" s="228">
        <f>ROUND(I366*H366,2)</f>
        <v>0</v>
      </c>
      <c r="BL366" s="20" t="s">
        <v>256</v>
      </c>
      <c r="BM366" s="227" t="s">
        <v>3364</v>
      </c>
    </row>
    <row r="367" s="2" customFormat="1" ht="24.15" customHeight="1">
      <c r="A367" s="41"/>
      <c r="B367" s="42"/>
      <c r="C367" s="216" t="s">
        <v>2295</v>
      </c>
      <c r="D367" s="216" t="s">
        <v>152</v>
      </c>
      <c r="E367" s="217" t="s">
        <v>3365</v>
      </c>
      <c r="F367" s="218" t="s">
        <v>3366</v>
      </c>
      <c r="G367" s="219" t="s">
        <v>699</v>
      </c>
      <c r="H367" s="220">
        <v>2</v>
      </c>
      <c r="I367" s="221"/>
      <c r="J367" s="222">
        <f>ROUND(I367*H367,2)</f>
        <v>0</v>
      </c>
      <c r="K367" s="218" t="s">
        <v>21</v>
      </c>
      <c r="L367" s="47"/>
      <c r="M367" s="223" t="s">
        <v>21</v>
      </c>
      <c r="N367" s="224" t="s">
        <v>44</v>
      </c>
      <c r="O367" s="87"/>
      <c r="P367" s="225">
        <f>O367*H367</f>
        <v>0</v>
      </c>
      <c r="Q367" s="225">
        <v>0</v>
      </c>
      <c r="R367" s="225">
        <f>Q367*H367</f>
        <v>0</v>
      </c>
      <c r="S367" s="225">
        <v>0</v>
      </c>
      <c r="T367" s="226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7" t="s">
        <v>256</v>
      </c>
      <c r="AT367" s="227" t="s">
        <v>152</v>
      </c>
      <c r="AU367" s="227" t="s">
        <v>81</v>
      </c>
      <c r="AY367" s="20" t="s">
        <v>149</v>
      </c>
      <c r="BE367" s="228">
        <f>IF(N367="základní",J367,0)</f>
        <v>0</v>
      </c>
      <c r="BF367" s="228">
        <f>IF(N367="snížená",J367,0)</f>
        <v>0</v>
      </c>
      <c r="BG367" s="228">
        <f>IF(N367="zákl. přenesená",J367,0)</f>
        <v>0</v>
      </c>
      <c r="BH367" s="228">
        <f>IF(N367="sníž. přenesená",J367,0)</f>
        <v>0</v>
      </c>
      <c r="BI367" s="228">
        <f>IF(N367="nulová",J367,0)</f>
        <v>0</v>
      </c>
      <c r="BJ367" s="20" t="s">
        <v>77</v>
      </c>
      <c r="BK367" s="228">
        <f>ROUND(I367*H367,2)</f>
        <v>0</v>
      </c>
      <c r="BL367" s="20" t="s">
        <v>256</v>
      </c>
      <c r="BM367" s="227" t="s">
        <v>3367</v>
      </c>
    </row>
    <row r="368" s="2" customFormat="1" ht="24.15" customHeight="1">
      <c r="A368" s="41"/>
      <c r="B368" s="42"/>
      <c r="C368" s="278" t="s">
        <v>2300</v>
      </c>
      <c r="D368" s="278" t="s">
        <v>229</v>
      </c>
      <c r="E368" s="279" t="s">
        <v>3368</v>
      </c>
      <c r="F368" s="280" t="s">
        <v>3369</v>
      </c>
      <c r="G368" s="281" t="s">
        <v>699</v>
      </c>
      <c r="H368" s="282">
        <v>2</v>
      </c>
      <c r="I368" s="283"/>
      <c r="J368" s="284">
        <f>ROUND(I368*H368,2)</f>
        <v>0</v>
      </c>
      <c r="K368" s="280" t="s">
        <v>21</v>
      </c>
      <c r="L368" s="285"/>
      <c r="M368" s="286" t="s">
        <v>21</v>
      </c>
      <c r="N368" s="287" t="s">
        <v>44</v>
      </c>
      <c r="O368" s="87"/>
      <c r="P368" s="225">
        <f>O368*H368</f>
        <v>0</v>
      </c>
      <c r="Q368" s="225">
        <v>0</v>
      </c>
      <c r="R368" s="225">
        <f>Q368*H368</f>
        <v>0</v>
      </c>
      <c r="S368" s="225">
        <v>0</v>
      </c>
      <c r="T368" s="226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227" t="s">
        <v>328</v>
      </c>
      <c r="AT368" s="227" t="s">
        <v>229</v>
      </c>
      <c r="AU368" s="227" t="s">
        <v>81</v>
      </c>
      <c r="AY368" s="20" t="s">
        <v>149</v>
      </c>
      <c r="BE368" s="228">
        <f>IF(N368="základní",J368,0)</f>
        <v>0</v>
      </c>
      <c r="BF368" s="228">
        <f>IF(N368="snížená",J368,0)</f>
        <v>0</v>
      </c>
      <c r="BG368" s="228">
        <f>IF(N368="zákl. přenesená",J368,0)</f>
        <v>0</v>
      </c>
      <c r="BH368" s="228">
        <f>IF(N368="sníž. přenesená",J368,0)</f>
        <v>0</v>
      </c>
      <c r="BI368" s="228">
        <f>IF(N368="nulová",J368,0)</f>
        <v>0</v>
      </c>
      <c r="BJ368" s="20" t="s">
        <v>77</v>
      </c>
      <c r="BK368" s="228">
        <f>ROUND(I368*H368,2)</f>
        <v>0</v>
      </c>
      <c r="BL368" s="20" t="s">
        <v>256</v>
      </c>
      <c r="BM368" s="227" t="s">
        <v>3370</v>
      </c>
    </row>
    <row r="369" s="2" customFormat="1" ht="21.75" customHeight="1">
      <c r="A369" s="41"/>
      <c r="B369" s="42"/>
      <c r="C369" s="216" t="s">
        <v>2307</v>
      </c>
      <c r="D369" s="216" t="s">
        <v>152</v>
      </c>
      <c r="E369" s="217" t="s">
        <v>3371</v>
      </c>
      <c r="F369" s="218" t="s">
        <v>3372</v>
      </c>
      <c r="G369" s="219" t="s">
        <v>699</v>
      </c>
      <c r="H369" s="220">
        <v>24</v>
      </c>
      <c r="I369" s="221"/>
      <c r="J369" s="222">
        <f>ROUND(I369*H369,2)</f>
        <v>0</v>
      </c>
      <c r="K369" s="218" t="s">
        <v>21</v>
      </c>
      <c r="L369" s="47"/>
      <c r="M369" s="223" t="s">
        <v>21</v>
      </c>
      <c r="N369" s="224" t="s">
        <v>44</v>
      </c>
      <c r="O369" s="87"/>
      <c r="P369" s="225">
        <f>O369*H369</f>
        <v>0</v>
      </c>
      <c r="Q369" s="225">
        <v>0</v>
      </c>
      <c r="R369" s="225">
        <f>Q369*H369</f>
        <v>0</v>
      </c>
      <c r="S369" s="225">
        <v>0</v>
      </c>
      <c r="T369" s="226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7" t="s">
        <v>256</v>
      </c>
      <c r="AT369" s="227" t="s">
        <v>152</v>
      </c>
      <c r="AU369" s="227" t="s">
        <v>81</v>
      </c>
      <c r="AY369" s="20" t="s">
        <v>149</v>
      </c>
      <c r="BE369" s="228">
        <f>IF(N369="základní",J369,0)</f>
        <v>0</v>
      </c>
      <c r="BF369" s="228">
        <f>IF(N369="snížená",J369,0)</f>
        <v>0</v>
      </c>
      <c r="BG369" s="228">
        <f>IF(N369="zákl. přenesená",J369,0)</f>
        <v>0</v>
      </c>
      <c r="BH369" s="228">
        <f>IF(N369="sníž. přenesená",J369,0)</f>
        <v>0</v>
      </c>
      <c r="BI369" s="228">
        <f>IF(N369="nulová",J369,0)</f>
        <v>0</v>
      </c>
      <c r="BJ369" s="20" t="s">
        <v>77</v>
      </c>
      <c r="BK369" s="228">
        <f>ROUND(I369*H369,2)</f>
        <v>0</v>
      </c>
      <c r="BL369" s="20" t="s">
        <v>256</v>
      </c>
      <c r="BM369" s="227" t="s">
        <v>3373</v>
      </c>
    </row>
    <row r="370" s="2" customFormat="1" ht="16.5" customHeight="1">
      <c r="A370" s="41"/>
      <c r="B370" s="42"/>
      <c r="C370" s="278" t="s">
        <v>2314</v>
      </c>
      <c r="D370" s="278" t="s">
        <v>229</v>
      </c>
      <c r="E370" s="279" t="s">
        <v>3374</v>
      </c>
      <c r="F370" s="280" t="s">
        <v>3375</v>
      </c>
      <c r="G370" s="281" t="s">
        <v>699</v>
      </c>
      <c r="H370" s="282">
        <v>24</v>
      </c>
      <c r="I370" s="283"/>
      <c r="J370" s="284">
        <f>ROUND(I370*H370,2)</f>
        <v>0</v>
      </c>
      <c r="K370" s="280" t="s">
        <v>21</v>
      </c>
      <c r="L370" s="285"/>
      <c r="M370" s="286" t="s">
        <v>21</v>
      </c>
      <c r="N370" s="287" t="s">
        <v>44</v>
      </c>
      <c r="O370" s="87"/>
      <c r="P370" s="225">
        <f>O370*H370</f>
        <v>0</v>
      </c>
      <c r="Q370" s="225">
        <v>0</v>
      </c>
      <c r="R370" s="225">
        <f>Q370*H370</f>
        <v>0</v>
      </c>
      <c r="S370" s="225">
        <v>0</v>
      </c>
      <c r="T370" s="226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7" t="s">
        <v>328</v>
      </c>
      <c r="AT370" s="227" t="s">
        <v>229</v>
      </c>
      <c r="AU370" s="227" t="s">
        <v>81</v>
      </c>
      <c r="AY370" s="20" t="s">
        <v>149</v>
      </c>
      <c r="BE370" s="228">
        <f>IF(N370="základní",J370,0)</f>
        <v>0</v>
      </c>
      <c r="BF370" s="228">
        <f>IF(N370="snížená",J370,0)</f>
        <v>0</v>
      </c>
      <c r="BG370" s="228">
        <f>IF(N370="zákl. přenesená",J370,0)</f>
        <v>0</v>
      </c>
      <c r="BH370" s="228">
        <f>IF(N370="sníž. přenesená",J370,0)</f>
        <v>0</v>
      </c>
      <c r="BI370" s="228">
        <f>IF(N370="nulová",J370,0)</f>
        <v>0</v>
      </c>
      <c r="BJ370" s="20" t="s">
        <v>77</v>
      </c>
      <c r="BK370" s="228">
        <f>ROUND(I370*H370,2)</f>
        <v>0</v>
      </c>
      <c r="BL370" s="20" t="s">
        <v>256</v>
      </c>
      <c r="BM370" s="227" t="s">
        <v>3376</v>
      </c>
    </row>
    <row r="371" s="2" customFormat="1" ht="24.15" customHeight="1">
      <c r="A371" s="41"/>
      <c r="B371" s="42"/>
      <c r="C371" s="216" t="s">
        <v>2320</v>
      </c>
      <c r="D371" s="216" t="s">
        <v>152</v>
      </c>
      <c r="E371" s="217" t="s">
        <v>3377</v>
      </c>
      <c r="F371" s="218" t="s">
        <v>3378</v>
      </c>
      <c r="G371" s="219" t="s">
        <v>699</v>
      </c>
      <c r="H371" s="220">
        <v>3</v>
      </c>
      <c r="I371" s="221"/>
      <c r="J371" s="222">
        <f>ROUND(I371*H371,2)</f>
        <v>0</v>
      </c>
      <c r="K371" s="218" t="s">
        <v>21</v>
      </c>
      <c r="L371" s="47"/>
      <c r="M371" s="223" t="s">
        <v>21</v>
      </c>
      <c r="N371" s="224" t="s">
        <v>44</v>
      </c>
      <c r="O371" s="87"/>
      <c r="P371" s="225">
        <f>O371*H371</f>
        <v>0</v>
      </c>
      <c r="Q371" s="225">
        <v>0</v>
      </c>
      <c r="R371" s="225">
        <f>Q371*H371</f>
        <v>0</v>
      </c>
      <c r="S371" s="225">
        <v>0</v>
      </c>
      <c r="T371" s="226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7" t="s">
        <v>256</v>
      </c>
      <c r="AT371" s="227" t="s">
        <v>152</v>
      </c>
      <c r="AU371" s="227" t="s">
        <v>81</v>
      </c>
      <c r="AY371" s="20" t="s">
        <v>149</v>
      </c>
      <c r="BE371" s="228">
        <f>IF(N371="základní",J371,0)</f>
        <v>0</v>
      </c>
      <c r="BF371" s="228">
        <f>IF(N371="snížená",J371,0)</f>
        <v>0</v>
      </c>
      <c r="BG371" s="228">
        <f>IF(N371="zákl. přenesená",J371,0)</f>
        <v>0</v>
      </c>
      <c r="BH371" s="228">
        <f>IF(N371="sníž. přenesená",J371,0)</f>
        <v>0</v>
      </c>
      <c r="BI371" s="228">
        <f>IF(N371="nulová",J371,0)</f>
        <v>0</v>
      </c>
      <c r="BJ371" s="20" t="s">
        <v>77</v>
      </c>
      <c r="BK371" s="228">
        <f>ROUND(I371*H371,2)</f>
        <v>0</v>
      </c>
      <c r="BL371" s="20" t="s">
        <v>256</v>
      </c>
      <c r="BM371" s="227" t="s">
        <v>3379</v>
      </c>
    </row>
    <row r="372" s="2" customFormat="1" ht="24.15" customHeight="1">
      <c r="A372" s="41"/>
      <c r="B372" s="42"/>
      <c r="C372" s="278" t="s">
        <v>2326</v>
      </c>
      <c r="D372" s="278" t="s">
        <v>229</v>
      </c>
      <c r="E372" s="279" t="s">
        <v>3380</v>
      </c>
      <c r="F372" s="280" t="s">
        <v>3381</v>
      </c>
      <c r="G372" s="281" t="s">
        <v>21</v>
      </c>
      <c r="H372" s="282">
        <v>3</v>
      </c>
      <c r="I372" s="283"/>
      <c r="J372" s="284">
        <f>ROUND(I372*H372,2)</f>
        <v>0</v>
      </c>
      <c r="K372" s="280" t="s">
        <v>21</v>
      </c>
      <c r="L372" s="285"/>
      <c r="M372" s="286" t="s">
        <v>21</v>
      </c>
      <c r="N372" s="287" t="s">
        <v>44</v>
      </c>
      <c r="O372" s="87"/>
      <c r="P372" s="225">
        <f>O372*H372</f>
        <v>0</v>
      </c>
      <c r="Q372" s="225">
        <v>0</v>
      </c>
      <c r="R372" s="225">
        <f>Q372*H372</f>
        <v>0</v>
      </c>
      <c r="S372" s="225">
        <v>0</v>
      </c>
      <c r="T372" s="226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7" t="s">
        <v>328</v>
      </c>
      <c r="AT372" s="227" t="s">
        <v>229</v>
      </c>
      <c r="AU372" s="227" t="s">
        <v>81</v>
      </c>
      <c r="AY372" s="20" t="s">
        <v>149</v>
      </c>
      <c r="BE372" s="228">
        <f>IF(N372="základní",J372,0)</f>
        <v>0</v>
      </c>
      <c r="BF372" s="228">
        <f>IF(N372="snížená",J372,0)</f>
        <v>0</v>
      </c>
      <c r="BG372" s="228">
        <f>IF(N372="zákl. přenesená",J372,0)</f>
        <v>0</v>
      </c>
      <c r="BH372" s="228">
        <f>IF(N372="sníž. přenesená",J372,0)</f>
        <v>0</v>
      </c>
      <c r="BI372" s="228">
        <f>IF(N372="nulová",J372,0)</f>
        <v>0</v>
      </c>
      <c r="BJ372" s="20" t="s">
        <v>77</v>
      </c>
      <c r="BK372" s="228">
        <f>ROUND(I372*H372,2)</f>
        <v>0</v>
      </c>
      <c r="BL372" s="20" t="s">
        <v>256</v>
      </c>
      <c r="BM372" s="227" t="s">
        <v>3382</v>
      </c>
    </row>
    <row r="373" s="12" customFormat="1" ht="22.8" customHeight="1">
      <c r="A373" s="12"/>
      <c r="B373" s="200"/>
      <c r="C373" s="201"/>
      <c r="D373" s="202" t="s">
        <v>72</v>
      </c>
      <c r="E373" s="214" t="s">
        <v>3383</v>
      </c>
      <c r="F373" s="214" t="s">
        <v>3384</v>
      </c>
      <c r="G373" s="201"/>
      <c r="H373" s="201"/>
      <c r="I373" s="204"/>
      <c r="J373" s="215">
        <f>BK373</f>
        <v>0</v>
      </c>
      <c r="K373" s="201"/>
      <c r="L373" s="206"/>
      <c r="M373" s="207"/>
      <c r="N373" s="208"/>
      <c r="O373" s="208"/>
      <c r="P373" s="209">
        <f>SUM(P374:P385)</f>
        <v>0</v>
      </c>
      <c r="Q373" s="208"/>
      <c r="R373" s="209">
        <f>SUM(R374:R385)</f>
        <v>0</v>
      </c>
      <c r="S373" s="208"/>
      <c r="T373" s="210">
        <f>SUM(T374:T385)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11" t="s">
        <v>81</v>
      </c>
      <c r="AT373" s="212" t="s">
        <v>72</v>
      </c>
      <c r="AU373" s="212" t="s">
        <v>77</v>
      </c>
      <c r="AY373" s="211" t="s">
        <v>149</v>
      </c>
      <c r="BK373" s="213">
        <f>SUM(BK374:BK385)</f>
        <v>0</v>
      </c>
    </row>
    <row r="374" s="2" customFormat="1" ht="24.15" customHeight="1">
      <c r="A374" s="41"/>
      <c r="B374" s="42"/>
      <c r="C374" s="216" t="s">
        <v>2331</v>
      </c>
      <c r="D374" s="216" t="s">
        <v>152</v>
      </c>
      <c r="E374" s="217" t="s">
        <v>3385</v>
      </c>
      <c r="F374" s="218" t="s">
        <v>3386</v>
      </c>
      <c r="G374" s="219" t="s">
        <v>174</v>
      </c>
      <c r="H374" s="220">
        <v>655</v>
      </c>
      <c r="I374" s="221"/>
      <c r="J374" s="222">
        <f>ROUND(I374*H374,2)</f>
        <v>0</v>
      </c>
      <c r="K374" s="218" t="s">
        <v>21</v>
      </c>
      <c r="L374" s="47"/>
      <c r="M374" s="223" t="s">
        <v>21</v>
      </c>
      <c r="N374" s="224" t="s">
        <v>44</v>
      </c>
      <c r="O374" s="87"/>
      <c r="P374" s="225">
        <f>O374*H374</f>
        <v>0</v>
      </c>
      <c r="Q374" s="225">
        <v>0</v>
      </c>
      <c r="R374" s="225">
        <f>Q374*H374</f>
        <v>0</v>
      </c>
      <c r="S374" s="225">
        <v>0</v>
      </c>
      <c r="T374" s="226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227" t="s">
        <v>256</v>
      </c>
      <c r="AT374" s="227" t="s">
        <v>152</v>
      </c>
      <c r="AU374" s="227" t="s">
        <v>81</v>
      </c>
      <c r="AY374" s="20" t="s">
        <v>149</v>
      </c>
      <c r="BE374" s="228">
        <f>IF(N374="základní",J374,0)</f>
        <v>0</v>
      </c>
      <c r="BF374" s="228">
        <f>IF(N374="snížená",J374,0)</f>
        <v>0</v>
      </c>
      <c r="BG374" s="228">
        <f>IF(N374="zákl. přenesená",J374,0)</f>
        <v>0</v>
      </c>
      <c r="BH374" s="228">
        <f>IF(N374="sníž. přenesená",J374,0)</f>
        <v>0</v>
      </c>
      <c r="BI374" s="228">
        <f>IF(N374="nulová",J374,0)</f>
        <v>0</v>
      </c>
      <c r="BJ374" s="20" t="s">
        <v>77</v>
      </c>
      <c r="BK374" s="228">
        <f>ROUND(I374*H374,2)</f>
        <v>0</v>
      </c>
      <c r="BL374" s="20" t="s">
        <v>256</v>
      </c>
      <c r="BM374" s="227" t="s">
        <v>3387</v>
      </c>
    </row>
    <row r="375" s="2" customFormat="1" ht="24.15" customHeight="1">
      <c r="A375" s="41"/>
      <c r="B375" s="42"/>
      <c r="C375" s="216" t="s">
        <v>2336</v>
      </c>
      <c r="D375" s="216" t="s">
        <v>152</v>
      </c>
      <c r="E375" s="217" t="s">
        <v>3388</v>
      </c>
      <c r="F375" s="218" t="s">
        <v>3389</v>
      </c>
      <c r="G375" s="219" t="s">
        <v>174</v>
      </c>
      <c r="H375" s="220">
        <v>1460</v>
      </c>
      <c r="I375" s="221"/>
      <c r="J375" s="222">
        <f>ROUND(I375*H375,2)</f>
        <v>0</v>
      </c>
      <c r="K375" s="218" t="s">
        <v>21</v>
      </c>
      <c r="L375" s="47"/>
      <c r="M375" s="223" t="s">
        <v>21</v>
      </c>
      <c r="N375" s="224" t="s">
        <v>44</v>
      </c>
      <c r="O375" s="87"/>
      <c r="P375" s="225">
        <f>O375*H375</f>
        <v>0</v>
      </c>
      <c r="Q375" s="225">
        <v>0</v>
      </c>
      <c r="R375" s="225">
        <f>Q375*H375</f>
        <v>0</v>
      </c>
      <c r="S375" s="225">
        <v>0</v>
      </c>
      <c r="T375" s="226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227" t="s">
        <v>256</v>
      </c>
      <c r="AT375" s="227" t="s">
        <v>152</v>
      </c>
      <c r="AU375" s="227" t="s">
        <v>81</v>
      </c>
      <c r="AY375" s="20" t="s">
        <v>149</v>
      </c>
      <c r="BE375" s="228">
        <f>IF(N375="základní",J375,0)</f>
        <v>0</v>
      </c>
      <c r="BF375" s="228">
        <f>IF(N375="snížená",J375,0)</f>
        <v>0</v>
      </c>
      <c r="BG375" s="228">
        <f>IF(N375="zákl. přenesená",J375,0)</f>
        <v>0</v>
      </c>
      <c r="BH375" s="228">
        <f>IF(N375="sníž. přenesená",J375,0)</f>
        <v>0</v>
      </c>
      <c r="BI375" s="228">
        <f>IF(N375="nulová",J375,0)</f>
        <v>0</v>
      </c>
      <c r="BJ375" s="20" t="s">
        <v>77</v>
      </c>
      <c r="BK375" s="228">
        <f>ROUND(I375*H375,2)</f>
        <v>0</v>
      </c>
      <c r="BL375" s="20" t="s">
        <v>256</v>
      </c>
      <c r="BM375" s="227" t="s">
        <v>3390</v>
      </c>
    </row>
    <row r="376" s="2" customFormat="1" ht="44.25" customHeight="1">
      <c r="A376" s="41"/>
      <c r="B376" s="42"/>
      <c r="C376" s="216" t="s">
        <v>2342</v>
      </c>
      <c r="D376" s="216" t="s">
        <v>152</v>
      </c>
      <c r="E376" s="217" t="s">
        <v>3391</v>
      </c>
      <c r="F376" s="218" t="s">
        <v>3392</v>
      </c>
      <c r="G376" s="219" t="s">
        <v>174</v>
      </c>
      <c r="H376" s="220">
        <v>3200</v>
      </c>
      <c r="I376" s="221"/>
      <c r="J376" s="222">
        <f>ROUND(I376*H376,2)</f>
        <v>0</v>
      </c>
      <c r="K376" s="218" t="s">
        <v>21</v>
      </c>
      <c r="L376" s="47"/>
      <c r="M376" s="223" t="s">
        <v>21</v>
      </c>
      <c r="N376" s="224" t="s">
        <v>44</v>
      </c>
      <c r="O376" s="87"/>
      <c r="P376" s="225">
        <f>O376*H376</f>
        <v>0</v>
      </c>
      <c r="Q376" s="225">
        <v>0</v>
      </c>
      <c r="R376" s="225">
        <f>Q376*H376</f>
        <v>0</v>
      </c>
      <c r="S376" s="225">
        <v>0</v>
      </c>
      <c r="T376" s="226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7" t="s">
        <v>256</v>
      </c>
      <c r="AT376" s="227" t="s">
        <v>152</v>
      </c>
      <c r="AU376" s="227" t="s">
        <v>81</v>
      </c>
      <c r="AY376" s="20" t="s">
        <v>149</v>
      </c>
      <c r="BE376" s="228">
        <f>IF(N376="základní",J376,0)</f>
        <v>0</v>
      </c>
      <c r="BF376" s="228">
        <f>IF(N376="snížená",J376,0)</f>
        <v>0</v>
      </c>
      <c r="BG376" s="228">
        <f>IF(N376="zákl. přenesená",J376,0)</f>
        <v>0</v>
      </c>
      <c r="BH376" s="228">
        <f>IF(N376="sníž. přenesená",J376,0)</f>
        <v>0</v>
      </c>
      <c r="BI376" s="228">
        <f>IF(N376="nulová",J376,0)</f>
        <v>0</v>
      </c>
      <c r="BJ376" s="20" t="s">
        <v>77</v>
      </c>
      <c r="BK376" s="228">
        <f>ROUND(I376*H376,2)</f>
        <v>0</v>
      </c>
      <c r="BL376" s="20" t="s">
        <v>256</v>
      </c>
      <c r="BM376" s="227" t="s">
        <v>3393</v>
      </c>
    </row>
    <row r="377" s="2" customFormat="1" ht="24.15" customHeight="1">
      <c r="A377" s="41"/>
      <c r="B377" s="42"/>
      <c r="C377" s="216" t="s">
        <v>2347</v>
      </c>
      <c r="D377" s="216" t="s">
        <v>152</v>
      </c>
      <c r="E377" s="217" t="s">
        <v>3394</v>
      </c>
      <c r="F377" s="218" t="s">
        <v>3395</v>
      </c>
      <c r="G377" s="219" t="s">
        <v>699</v>
      </c>
      <c r="H377" s="220">
        <v>3</v>
      </c>
      <c r="I377" s="221"/>
      <c r="J377" s="222">
        <f>ROUND(I377*H377,2)</f>
        <v>0</v>
      </c>
      <c r="K377" s="218" t="s">
        <v>21</v>
      </c>
      <c r="L377" s="47"/>
      <c r="M377" s="223" t="s">
        <v>21</v>
      </c>
      <c r="N377" s="224" t="s">
        <v>44</v>
      </c>
      <c r="O377" s="87"/>
      <c r="P377" s="225">
        <f>O377*H377</f>
        <v>0</v>
      </c>
      <c r="Q377" s="225">
        <v>0</v>
      </c>
      <c r="R377" s="225">
        <f>Q377*H377</f>
        <v>0</v>
      </c>
      <c r="S377" s="225">
        <v>0</v>
      </c>
      <c r="T377" s="226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7" t="s">
        <v>256</v>
      </c>
      <c r="AT377" s="227" t="s">
        <v>152</v>
      </c>
      <c r="AU377" s="227" t="s">
        <v>81</v>
      </c>
      <c r="AY377" s="20" t="s">
        <v>149</v>
      </c>
      <c r="BE377" s="228">
        <f>IF(N377="základní",J377,0)</f>
        <v>0</v>
      </c>
      <c r="BF377" s="228">
        <f>IF(N377="snížená",J377,0)</f>
        <v>0</v>
      </c>
      <c r="BG377" s="228">
        <f>IF(N377="zákl. přenesená",J377,0)</f>
        <v>0</v>
      </c>
      <c r="BH377" s="228">
        <f>IF(N377="sníž. přenesená",J377,0)</f>
        <v>0</v>
      </c>
      <c r="BI377" s="228">
        <f>IF(N377="nulová",J377,0)</f>
        <v>0</v>
      </c>
      <c r="BJ377" s="20" t="s">
        <v>77</v>
      </c>
      <c r="BK377" s="228">
        <f>ROUND(I377*H377,2)</f>
        <v>0</v>
      </c>
      <c r="BL377" s="20" t="s">
        <v>256</v>
      </c>
      <c r="BM377" s="227" t="s">
        <v>3396</v>
      </c>
    </row>
    <row r="378" s="2" customFormat="1" ht="24.15" customHeight="1">
      <c r="A378" s="41"/>
      <c r="B378" s="42"/>
      <c r="C378" s="216" t="s">
        <v>2351</v>
      </c>
      <c r="D378" s="216" t="s">
        <v>152</v>
      </c>
      <c r="E378" s="217" t="s">
        <v>3397</v>
      </c>
      <c r="F378" s="218" t="s">
        <v>3398</v>
      </c>
      <c r="G378" s="219" t="s">
        <v>699</v>
      </c>
      <c r="H378" s="220">
        <v>160</v>
      </c>
      <c r="I378" s="221"/>
      <c r="J378" s="222">
        <f>ROUND(I378*H378,2)</f>
        <v>0</v>
      </c>
      <c r="K378" s="218" t="s">
        <v>21</v>
      </c>
      <c r="L378" s="47"/>
      <c r="M378" s="223" t="s">
        <v>21</v>
      </c>
      <c r="N378" s="224" t="s">
        <v>44</v>
      </c>
      <c r="O378" s="87"/>
      <c r="P378" s="225">
        <f>O378*H378</f>
        <v>0</v>
      </c>
      <c r="Q378" s="225">
        <v>0</v>
      </c>
      <c r="R378" s="225">
        <f>Q378*H378</f>
        <v>0</v>
      </c>
      <c r="S378" s="225">
        <v>0</v>
      </c>
      <c r="T378" s="226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227" t="s">
        <v>256</v>
      </c>
      <c r="AT378" s="227" t="s">
        <v>152</v>
      </c>
      <c r="AU378" s="227" t="s">
        <v>81</v>
      </c>
      <c r="AY378" s="20" t="s">
        <v>149</v>
      </c>
      <c r="BE378" s="228">
        <f>IF(N378="základní",J378,0)</f>
        <v>0</v>
      </c>
      <c r="BF378" s="228">
        <f>IF(N378="snížená",J378,0)</f>
        <v>0</v>
      </c>
      <c r="BG378" s="228">
        <f>IF(N378="zákl. přenesená",J378,0)</f>
        <v>0</v>
      </c>
      <c r="BH378" s="228">
        <f>IF(N378="sníž. přenesená",J378,0)</f>
        <v>0</v>
      </c>
      <c r="BI378" s="228">
        <f>IF(N378="nulová",J378,0)</f>
        <v>0</v>
      </c>
      <c r="BJ378" s="20" t="s">
        <v>77</v>
      </c>
      <c r="BK378" s="228">
        <f>ROUND(I378*H378,2)</f>
        <v>0</v>
      </c>
      <c r="BL378" s="20" t="s">
        <v>256</v>
      </c>
      <c r="BM378" s="227" t="s">
        <v>3399</v>
      </c>
    </row>
    <row r="379" s="2" customFormat="1" ht="33" customHeight="1">
      <c r="A379" s="41"/>
      <c r="B379" s="42"/>
      <c r="C379" s="216" t="s">
        <v>2356</v>
      </c>
      <c r="D379" s="216" t="s">
        <v>152</v>
      </c>
      <c r="E379" s="217" t="s">
        <v>3400</v>
      </c>
      <c r="F379" s="218" t="s">
        <v>3401</v>
      </c>
      <c r="G379" s="219" t="s">
        <v>699</v>
      </c>
      <c r="H379" s="220">
        <v>26</v>
      </c>
      <c r="I379" s="221"/>
      <c r="J379" s="222">
        <f>ROUND(I379*H379,2)</f>
        <v>0</v>
      </c>
      <c r="K379" s="218" t="s">
        <v>21</v>
      </c>
      <c r="L379" s="47"/>
      <c r="M379" s="223" t="s">
        <v>21</v>
      </c>
      <c r="N379" s="224" t="s">
        <v>44</v>
      </c>
      <c r="O379" s="87"/>
      <c r="P379" s="225">
        <f>O379*H379</f>
        <v>0</v>
      </c>
      <c r="Q379" s="225">
        <v>0</v>
      </c>
      <c r="R379" s="225">
        <f>Q379*H379</f>
        <v>0</v>
      </c>
      <c r="S379" s="225">
        <v>0</v>
      </c>
      <c r="T379" s="226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7" t="s">
        <v>256</v>
      </c>
      <c r="AT379" s="227" t="s">
        <v>152</v>
      </c>
      <c r="AU379" s="227" t="s">
        <v>81</v>
      </c>
      <c r="AY379" s="20" t="s">
        <v>149</v>
      </c>
      <c r="BE379" s="228">
        <f>IF(N379="základní",J379,0)</f>
        <v>0</v>
      </c>
      <c r="BF379" s="228">
        <f>IF(N379="snížená",J379,0)</f>
        <v>0</v>
      </c>
      <c r="BG379" s="228">
        <f>IF(N379="zákl. přenesená",J379,0)</f>
        <v>0</v>
      </c>
      <c r="BH379" s="228">
        <f>IF(N379="sníž. přenesená",J379,0)</f>
        <v>0</v>
      </c>
      <c r="BI379" s="228">
        <f>IF(N379="nulová",J379,0)</f>
        <v>0</v>
      </c>
      <c r="BJ379" s="20" t="s">
        <v>77</v>
      </c>
      <c r="BK379" s="228">
        <f>ROUND(I379*H379,2)</f>
        <v>0</v>
      </c>
      <c r="BL379" s="20" t="s">
        <v>256</v>
      </c>
      <c r="BM379" s="227" t="s">
        <v>3402</v>
      </c>
    </row>
    <row r="380" s="2" customFormat="1" ht="37.8" customHeight="1">
      <c r="A380" s="41"/>
      <c r="B380" s="42"/>
      <c r="C380" s="216" t="s">
        <v>2362</v>
      </c>
      <c r="D380" s="216" t="s">
        <v>152</v>
      </c>
      <c r="E380" s="217" t="s">
        <v>3403</v>
      </c>
      <c r="F380" s="218" t="s">
        <v>3404</v>
      </c>
      <c r="G380" s="219" t="s">
        <v>699</v>
      </c>
      <c r="H380" s="220">
        <v>12</v>
      </c>
      <c r="I380" s="221"/>
      <c r="J380" s="222">
        <f>ROUND(I380*H380,2)</f>
        <v>0</v>
      </c>
      <c r="K380" s="218" t="s">
        <v>21</v>
      </c>
      <c r="L380" s="47"/>
      <c r="M380" s="223" t="s">
        <v>21</v>
      </c>
      <c r="N380" s="224" t="s">
        <v>44</v>
      </c>
      <c r="O380" s="87"/>
      <c r="P380" s="225">
        <f>O380*H380</f>
        <v>0</v>
      </c>
      <c r="Q380" s="225">
        <v>0</v>
      </c>
      <c r="R380" s="225">
        <f>Q380*H380</f>
        <v>0</v>
      </c>
      <c r="S380" s="225">
        <v>0</v>
      </c>
      <c r="T380" s="226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7" t="s">
        <v>256</v>
      </c>
      <c r="AT380" s="227" t="s">
        <v>152</v>
      </c>
      <c r="AU380" s="227" t="s">
        <v>81</v>
      </c>
      <c r="AY380" s="20" t="s">
        <v>149</v>
      </c>
      <c r="BE380" s="228">
        <f>IF(N380="základní",J380,0)</f>
        <v>0</v>
      </c>
      <c r="BF380" s="228">
        <f>IF(N380="snížená",J380,0)</f>
        <v>0</v>
      </c>
      <c r="BG380" s="228">
        <f>IF(N380="zákl. přenesená",J380,0)</f>
        <v>0</v>
      </c>
      <c r="BH380" s="228">
        <f>IF(N380="sníž. přenesená",J380,0)</f>
        <v>0</v>
      </c>
      <c r="BI380" s="228">
        <f>IF(N380="nulová",J380,0)</f>
        <v>0</v>
      </c>
      <c r="BJ380" s="20" t="s">
        <v>77</v>
      </c>
      <c r="BK380" s="228">
        <f>ROUND(I380*H380,2)</f>
        <v>0</v>
      </c>
      <c r="BL380" s="20" t="s">
        <v>256</v>
      </c>
      <c r="BM380" s="227" t="s">
        <v>3405</v>
      </c>
    </row>
    <row r="381" s="2" customFormat="1" ht="37.8" customHeight="1">
      <c r="A381" s="41"/>
      <c r="B381" s="42"/>
      <c r="C381" s="216" t="s">
        <v>2369</v>
      </c>
      <c r="D381" s="216" t="s">
        <v>152</v>
      </c>
      <c r="E381" s="217" t="s">
        <v>3406</v>
      </c>
      <c r="F381" s="218" t="s">
        <v>3407</v>
      </c>
      <c r="G381" s="219" t="s">
        <v>699</v>
      </c>
      <c r="H381" s="220">
        <v>54</v>
      </c>
      <c r="I381" s="221"/>
      <c r="J381" s="222">
        <f>ROUND(I381*H381,2)</f>
        <v>0</v>
      </c>
      <c r="K381" s="218" t="s">
        <v>21</v>
      </c>
      <c r="L381" s="47"/>
      <c r="M381" s="223" t="s">
        <v>21</v>
      </c>
      <c r="N381" s="224" t="s">
        <v>44</v>
      </c>
      <c r="O381" s="87"/>
      <c r="P381" s="225">
        <f>O381*H381</f>
        <v>0</v>
      </c>
      <c r="Q381" s="225">
        <v>0</v>
      </c>
      <c r="R381" s="225">
        <f>Q381*H381</f>
        <v>0</v>
      </c>
      <c r="S381" s="225">
        <v>0</v>
      </c>
      <c r="T381" s="226">
        <f>S381*H381</f>
        <v>0</v>
      </c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R381" s="227" t="s">
        <v>256</v>
      </c>
      <c r="AT381" s="227" t="s">
        <v>152</v>
      </c>
      <c r="AU381" s="227" t="s">
        <v>81</v>
      </c>
      <c r="AY381" s="20" t="s">
        <v>149</v>
      </c>
      <c r="BE381" s="228">
        <f>IF(N381="základní",J381,0)</f>
        <v>0</v>
      </c>
      <c r="BF381" s="228">
        <f>IF(N381="snížená",J381,0)</f>
        <v>0</v>
      </c>
      <c r="BG381" s="228">
        <f>IF(N381="zákl. přenesená",J381,0)</f>
        <v>0</v>
      </c>
      <c r="BH381" s="228">
        <f>IF(N381="sníž. přenesená",J381,0)</f>
        <v>0</v>
      </c>
      <c r="BI381" s="228">
        <f>IF(N381="nulová",J381,0)</f>
        <v>0</v>
      </c>
      <c r="BJ381" s="20" t="s">
        <v>77</v>
      </c>
      <c r="BK381" s="228">
        <f>ROUND(I381*H381,2)</f>
        <v>0</v>
      </c>
      <c r="BL381" s="20" t="s">
        <v>256</v>
      </c>
      <c r="BM381" s="227" t="s">
        <v>3408</v>
      </c>
    </row>
    <row r="382" s="2" customFormat="1" ht="33" customHeight="1">
      <c r="A382" s="41"/>
      <c r="B382" s="42"/>
      <c r="C382" s="216" t="s">
        <v>2379</v>
      </c>
      <c r="D382" s="216" t="s">
        <v>152</v>
      </c>
      <c r="E382" s="217" t="s">
        <v>3409</v>
      </c>
      <c r="F382" s="218" t="s">
        <v>3410</v>
      </c>
      <c r="G382" s="219" t="s">
        <v>699</v>
      </c>
      <c r="H382" s="220">
        <v>208</v>
      </c>
      <c r="I382" s="221"/>
      <c r="J382" s="222">
        <f>ROUND(I382*H382,2)</f>
        <v>0</v>
      </c>
      <c r="K382" s="218" t="s">
        <v>21</v>
      </c>
      <c r="L382" s="47"/>
      <c r="M382" s="223" t="s">
        <v>21</v>
      </c>
      <c r="N382" s="224" t="s">
        <v>44</v>
      </c>
      <c r="O382" s="87"/>
      <c r="P382" s="225">
        <f>O382*H382</f>
        <v>0</v>
      </c>
      <c r="Q382" s="225">
        <v>0</v>
      </c>
      <c r="R382" s="225">
        <f>Q382*H382</f>
        <v>0</v>
      </c>
      <c r="S382" s="225">
        <v>0</v>
      </c>
      <c r="T382" s="226">
        <f>S382*H382</f>
        <v>0</v>
      </c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R382" s="227" t="s">
        <v>256</v>
      </c>
      <c r="AT382" s="227" t="s">
        <v>152</v>
      </c>
      <c r="AU382" s="227" t="s">
        <v>81</v>
      </c>
      <c r="AY382" s="20" t="s">
        <v>149</v>
      </c>
      <c r="BE382" s="228">
        <f>IF(N382="základní",J382,0)</f>
        <v>0</v>
      </c>
      <c r="BF382" s="228">
        <f>IF(N382="snížená",J382,0)</f>
        <v>0</v>
      </c>
      <c r="BG382" s="228">
        <f>IF(N382="zákl. přenesená",J382,0)</f>
        <v>0</v>
      </c>
      <c r="BH382" s="228">
        <f>IF(N382="sníž. přenesená",J382,0)</f>
        <v>0</v>
      </c>
      <c r="BI382" s="228">
        <f>IF(N382="nulová",J382,0)</f>
        <v>0</v>
      </c>
      <c r="BJ382" s="20" t="s">
        <v>77</v>
      </c>
      <c r="BK382" s="228">
        <f>ROUND(I382*H382,2)</f>
        <v>0</v>
      </c>
      <c r="BL382" s="20" t="s">
        <v>256</v>
      </c>
      <c r="BM382" s="227" t="s">
        <v>3411</v>
      </c>
    </row>
    <row r="383" s="2" customFormat="1" ht="37.8" customHeight="1">
      <c r="A383" s="41"/>
      <c r="B383" s="42"/>
      <c r="C383" s="216" t="s">
        <v>2382</v>
      </c>
      <c r="D383" s="216" t="s">
        <v>152</v>
      </c>
      <c r="E383" s="217" t="s">
        <v>3412</v>
      </c>
      <c r="F383" s="218" t="s">
        <v>3413</v>
      </c>
      <c r="G383" s="219" t="s">
        <v>699</v>
      </c>
      <c r="H383" s="220">
        <v>87</v>
      </c>
      <c r="I383" s="221"/>
      <c r="J383" s="222">
        <f>ROUND(I383*H383,2)</f>
        <v>0</v>
      </c>
      <c r="K383" s="218" t="s">
        <v>21</v>
      </c>
      <c r="L383" s="47"/>
      <c r="M383" s="223" t="s">
        <v>21</v>
      </c>
      <c r="N383" s="224" t="s">
        <v>44</v>
      </c>
      <c r="O383" s="87"/>
      <c r="P383" s="225">
        <f>O383*H383</f>
        <v>0</v>
      </c>
      <c r="Q383" s="225">
        <v>0</v>
      </c>
      <c r="R383" s="225">
        <f>Q383*H383</f>
        <v>0</v>
      </c>
      <c r="S383" s="225">
        <v>0</v>
      </c>
      <c r="T383" s="226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7" t="s">
        <v>256</v>
      </c>
      <c r="AT383" s="227" t="s">
        <v>152</v>
      </c>
      <c r="AU383" s="227" t="s">
        <v>81</v>
      </c>
      <c r="AY383" s="20" t="s">
        <v>149</v>
      </c>
      <c r="BE383" s="228">
        <f>IF(N383="základní",J383,0)</f>
        <v>0</v>
      </c>
      <c r="BF383" s="228">
        <f>IF(N383="snížená",J383,0)</f>
        <v>0</v>
      </c>
      <c r="BG383" s="228">
        <f>IF(N383="zákl. přenesená",J383,0)</f>
        <v>0</v>
      </c>
      <c r="BH383" s="228">
        <f>IF(N383="sníž. přenesená",J383,0)</f>
        <v>0</v>
      </c>
      <c r="BI383" s="228">
        <f>IF(N383="nulová",J383,0)</f>
        <v>0</v>
      </c>
      <c r="BJ383" s="20" t="s">
        <v>77</v>
      </c>
      <c r="BK383" s="228">
        <f>ROUND(I383*H383,2)</f>
        <v>0</v>
      </c>
      <c r="BL383" s="20" t="s">
        <v>256</v>
      </c>
      <c r="BM383" s="227" t="s">
        <v>3414</v>
      </c>
    </row>
    <row r="384" s="2" customFormat="1" ht="37.8" customHeight="1">
      <c r="A384" s="41"/>
      <c r="B384" s="42"/>
      <c r="C384" s="216" t="s">
        <v>2391</v>
      </c>
      <c r="D384" s="216" t="s">
        <v>152</v>
      </c>
      <c r="E384" s="217" t="s">
        <v>3415</v>
      </c>
      <c r="F384" s="218" t="s">
        <v>3416</v>
      </c>
      <c r="G384" s="219" t="s">
        <v>699</v>
      </c>
      <c r="H384" s="220">
        <v>186</v>
      </c>
      <c r="I384" s="221"/>
      <c r="J384" s="222">
        <f>ROUND(I384*H384,2)</f>
        <v>0</v>
      </c>
      <c r="K384" s="218" t="s">
        <v>21</v>
      </c>
      <c r="L384" s="47"/>
      <c r="M384" s="223" t="s">
        <v>21</v>
      </c>
      <c r="N384" s="224" t="s">
        <v>44</v>
      </c>
      <c r="O384" s="87"/>
      <c r="P384" s="225">
        <f>O384*H384</f>
        <v>0</v>
      </c>
      <c r="Q384" s="225">
        <v>0</v>
      </c>
      <c r="R384" s="225">
        <f>Q384*H384</f>
        <v>0</v>
      </c>
      <c r="S384" s="225">
        <v>0</v>
      </c>
      <c r="T384" s="226">
        <f>S384*H384</f>
        <v>0</v>
      </c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R384" s="227" t="s">
        <v>256</v>
      </c>
      <c r="AT384" s="227" t="s">
        <v>152</v>
      </c>
      <c r="AU384" s="227" t="s">
        <v>81</v>
      </c>
      <c r="AY384" s="20" t="s">
        <v>149</v>
      </c>
      <c r="BE384" s="228">
        <f>IF(N384="základní",J384,0)</f>
        <v>0</v>
      </c>
      <c r="BF384" s="228">
        <f>IF(N384="snížená",J384,0)</f>
        <v>0</v>
      </c>
      <c r="BG384" s="228">
        <f>IF(N384="zákl. přenesená",J384,0)</f>
        <v>0</v>
      </c>
      <c r="BH384" s="228">
        <f>IF(N384="sníž. přenesená",J384,0)</f>
        <v>0</v>
      </c>
      <c r="BI384" s="228">
        <f>IF(N384="nulová",J384,0)</f>
        <v>0</v>
      </c>
      <c r="BJ384" s="20" t="s">
        <v>77</v>
      </c>
      <c r="BK384" s="228">
        <f>ROUND(I384*H384,2)</f>
        <v>0</v>
      </c>
      <c r="BL384" s="20" t="s">
        <v>256</v>
      </c>
      <c r="BM384" s="227" t="s">
        <v>3417</v>
      </c>
    </row>
    <row r="385" s="2" customFormat="1" ht="24.15" customHeight="1">
      <c r="A385" s="41"/>
      <c r="B385" s="42"/>
      <c r="C385" s="216" t="s">
        <v>2398</v>
      </c>
      <c r="D385" s="216" t="s">
        <v>152</v>
      </c>
      <c r="E385" s="217" t="s">
        <v>3418</v>
      </c>
      <c r="F385" s="218" t="s">
        <v>3419</v>
      </c>
      <c r="G385" s="219" t="s">
        <v>174</v>
      </c>
      <c r="H385" s="220">
        <v>120</v>
      </c>
      <c r="I385" s="221"/>
      <c r="J385" s="222">
        <f>ROUND(I385*H385,2)</f>
        <v>0</v>
      </c>
      <c r="K385" s="218" t="s">
        <v>21</v>
      </c>
      <c r="L385" s="47"/>
      <c r="M385" s="223" t="s">
        <v>21</v>
      </c>
      <c r="N385" s="224" t="s">
        <v>44</v>
      </c>
      <c r="O385" s="87"/>
      <c r="P385" s="225">
        <f>O385*H385</f>
        <v>0</v>
      </c>
      <c r="Q385" s="225">
        <v>0</v>
      </c>
      <c r="R385" s="225">
        <f>Q385*H385</f>
        <v>0</v>
      </c>
      <c r="S385" s="225">
        <v>0</v>
      </c>
      <c r="T385" s="226">
        <f>S385*H385</f>
        <v>0</v>
      </c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R385" s="227" t="s">
        <v>256</v>
      </c>
      <c r="AT385" s="227" t="s">
        <v>152</v>
      </c>
      <c r="AU385" s="227" t="s">
        <v>81</v>
      </c>
      <c r="AY385" s="20" t="s">
        <v>149</v>
      </c>
      <c r="BE385" s="228">
        <f>IF(N385="základní",J385,0)</f>
        <v>0</v>
      </c>
      <c r="BF385" s="228">
        <f>IF(N385="snížená",J385,0)</f>
        <v>0</v>
      </c>
      <c r="BG385" s="228">
        <f>IF(N385="zákl. přenesená",J385,0)</f>
        <v>0</v>
      </c>
      <c r="BH385" s="228">
        <f>IF(N385="sníž. přenesená",J385,0)</f>
        <v>0</v>
      </c>
      <c r="BI385" s="228">
        <f>IF(N385="nulová",J385,0)</f>
        <v>0</v>
      </c>
      <c r="BJ385" s="20" t="s">
        <v>77</v>
      </c>
      <c r="BK385" s="228">
        <f>ROUND(I385*H385,2)</f>
        <v>0</v>
      </c>
      <c r="BL385" s="20" t="s">
        <v>256</v>
      </c>
      <c r="BM385" s="227" t="s">
        <v>3420</v>
      </c>
    </row>
    <row r="386" s="12" customFormat="1" ht="22.8" customHeight="1">
      <c r="A386" s="12"/>
      <c r="B386" s="200"/>
      <c r="C386" s="201"/>
      <c r="D386" s="202" t="s">
        <v>72</v>
      </c>
      <c r="E386" s="214" t="s">
        <v>3421</v>
      </c>
      <c r="F386" s="214" t="s">
        <v>3422</v>
      </c>
      <c r="G386" s="201"/>
      <c r="H386" s="201"/>
      <c r="I386" s="204"/>
      <c r="J386" s="215">
        <f>BK386</f>
        <v>0</v>
      </c>
      <c r="K386" s="201"/>
      <c r="L386" s="206"/>
      <c r="M386" s="207"/>
      <c r="N386" s="208"/>
      <c r="O386" s="208"/>
      <c r="P386" s="209">
        <f>SUM(P387:P422)</f>
        <v>0</v>
      </c>
      <c r="Q386" s="208"/>
      <c r="R386" s="209">
        <f>SUM(R387:R422)</f>
        <v>0</v>
      </c>
      <c r="S386" s="208"/>
      <c r="T386" s="210">
        <f>SUM(T387:T422)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11" t="s">
        <v>81</v>
      </c>
      <c r="AT386" s="212" t="s">
        <v>72</v>
      </c>
      <c r="AU386" s="212" t="s">
        <v>77</v>
      </c>
      <c r="AY386" s="211" t="s">
        <v>149</v>
      </c>
      <c r="BK386" s="213">
        <f>SUM(BK387:BK422)</f>
        <v>0</v>
      </c>
    </row>
    <row r="387" s="2" customFormat="1" ht="16.5" customHeight="1">
      <c r="A387" s="41"/>
      <c r="B387" s="42"/>
      <c r="C387" s="216" t="s">
        <v>2404</v>
      </c>
      <c r="D387" s="216" t="s">
        <v>152</v>
      </c>
      <c r="E387" s="217" t="s">
        <v>3423</v>
      </c>
      <c r="F387" s="218" t="s">
        <v>3424</v>
      </c>
      <c r="G387" s="219" t="s">
        <v>699</v>
      </c>
      <c r="H387" s="220">
        <v>76</v>
      </c>
      <c r="I387" s="221"/>
      <c r="J387" s="222">
        <f>ROUND(I387*H387,2)</f>
        <v>0</v>
      </c>
      <c r="K387" s="218" t="s">
        <v>21</v>
      </c>
      <c r="L387" s="47"/>
      <c r="M387" s="223" t="s">
        <v>21</v>
      </c>
      <c r="N387" s="224" t="s">
        <v>44</v>
      </c>
      <c r="O387" s="87"/>
      <c r="P387" s="225">
        <f>O387*H387</f>
        <v>0</v>
      </c>
      <c r="Q387" s="225">
        <v>0</v>
      </c>
      <c r="R387" s="225">
        <f>Q387*H387</f>
        <v>0</v>
      </c>
      <c r="S387" s="225">
        <v>0</v>
      </c>
      <c r="T387" s="226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27" t="s">
        <v>256</v>
      </c>
      <c r="AT387" s="227" t="s">
        <v>152</v>
      </c>
      <c r="AU387" s="227" t="s">
        <v>81</v>
      </c>
      <c r="AY387" s="20" t="s">
        <v>149</v>
      </c>
      <c r="BE387" s="228">
        <f>IF(N387="základní",J387,0)</f>
        <v>0</v>
      </c>
      <c r="BF387" s="228">
        <f>IF(N387="snížená",J387,0)</f>
        <v>0</v>
      </c>
      <c r="BG387" s="228">
        <f>IF(N387="zákl. přenesená",J387,0)</f>
        <v>0</v>
      </c>
      <c r="BH387" s="228">
        <f>IF(N387="sníž. přenesená",J387,0)</f>
        <v>0</v>
      </c>
      <c r="BI387" s="228">
        <f>IF(N387="nulová",J387,0)</f>
        <v>0</v>
      </c>
      <c r="BJ387" s="20" t="s">
        <v>77</v>
      </c>
      <c r="BK387" s="228">
        <f>ROUND(I387*H387,2)</f>
        <v>0</v>
      </c>
      <c r="BL387" s="20" t="s">
        <v>256</v>
      </c>
      <c r="BM387" s="227" t="s">
        <v>3425</v>
      </c>
    </row>
    <row r="388" s="2" customFormat="1" ht="24.15" customHeight="1">
      <c r="A388" s="41"/>
      <c r="B388" s="42"/>
      <c r="C388" s="278" t="s">
        <v>2410</v>
      </c>
      <c r="D388" s="278" t="s">
        <v>229</v>
      </c>
      <c r="E388" s="279" t="s">
        <v>3426</v>
      </c>
      <c r="F388" s="280" t="s">
        <v>3427</v>
      </c>
      <c r="G388" s="281" t="s">
        <v>699</v>
      </c>
      <c r="H388" s="282">
        <v>76</v>
      </c>
      <c r="I388" s="283"/>
      <c r="J388" s="284">
        <f>ROUND(I388*H388,2)</f>
        <v>0</v>
      </c>
      <c r="K388" s="280" t="s">
        <v>21</v>
      </c>
      <c r="L388" s="285"/>
      <c r="M388" s="286" t="s">
        <v>21</v>
      </c>
      <c r="N388" s="287" t="s">
        <v>44</v>
      </c>
      <c r="O388" s="87"/>
      <c r="P388" s="225">
        <f>O388*H388</f>
        <v>0</v>
      </c>
      <c r="Q388" s="225">
        <v>0</v>
      </c>
      <c r="R388" s="225">
        <f>Q388*H388</f>
        <v>0</v>
      </c>
      <c r="S388" s="225">
        <v>0</v>
      </c>
      <c r="T388" s="226">
        <f>S388*H388</f>
        <v>0</v>
      </c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R388" s="227" t="s">
        <v>328</v>
      </c>
      <c r="AT388" s="227" t="s">
        <v>229</v>
      </c>
      <c r="AU388" s="227" t="s">
        <v>81</v>
      </c>
      <c r="AY388" s="20" t="s">
        <v>149</v>
      </c>
      <c r="BE388" s="228">
        <f>IF(N388="základní",J388,0)</f>
        <v>0</v>
      </c>
      <c r="BF388" s="228">
        <f>IF(N388="snížená",J388,0)</f>
        <v>0</v>
      </c>
      <c r="BG388" s="228">
        <f>IF(N388="zákl. přenesená",J388,0)</f>
        <v>0</v>
      </c>
      <c r="BH388" s="228">
        <f>IF(N388="sníž. přenesená",J388,0)</f>
        <v>0</v>
      </c>
      <c r="BI388" s="228">
        <f>IF(N388="nulová",J388,0)</f>
        <v>0</v>
      </c>
      <c r="BJ388" s="20" t="s">
        <v>77</v>
      </c>
      <c r="BK388" s="228">
        <f>ROUND(I388*H388,2)</f>
        <v>0</v>
      </c>
      <c r="BL388" s="20" t="s">
        <v>256</v>
      </c>
      <c r="BM388" s="227" t="s">
        <v>3428</v>
      </c>
    </row>
    <row r="389" s="2" customFormat="1" ht="21.75" customHeight="1">
      <c r="A389" s="41"/>
      <c r="B389" s="42"/>
      <c r="C389" s="216" t="s">
        <v>2415</v>
      </c>
      <c r="D389" s="216" t="s">
        <v>152</v>
      </c>
      <c r="E389" s="217" t="s">
        <v>3429</v>
      </c>
      <c r="F389" s="218" t="s">
        <v>3430</v>
      </c>
      <c r="G389" s="219" t="s">
        <v>699</v>
      </c>
      <c r="H389" s="220">
        <v>168</v>
      </c>
      <c r="I389" s="221"/>
      <c r="J389" s="222">
        <f>ROUND(I389*H389,2)</f>
        <v>0</v>
      </c>
      <c r="K389" s="218" t="s">
        <v>21</v>
      </c>
      <c r="L389" s="47"/>
      <c r="M389" s="223" t="s">
        <v>21</v>
      </c>
      <c r="N389" s="224" t="s">
        <v>44</v>
      </c>
      <c r="O389" s="87"/>
      <c r="P389" s="225">
        <f>O389*H389</f>
        <v>0</v>
      </c>
      <c r="Q389" s="225">
        <v>0</v>
      </c>
      <c r="R389" s="225">
        <f>Q389*H389</f>
        <v>0</v>
      </c>
      <c r="S389" s="225">
        <v>0</v>
      </c>
      <c r="T389" s="226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7" t="s">
        <v>256</v>
      </c>
      <c r="AT389" s="227" t="s">
        <v>152</v>
      </c>
      <c r="AU389" s="227" t="s">
        <v>81</v>
      </c>
      <c r="AY389" s="20" t="s">
        <v>149</v>
      </c>
      <c r="BE389" s="228">
        <f>IF(N389="základní",J389,0)</f>
        <v>0</v>
      </c>
      <c r="BF389" s="228">
        <f>IF(N389="snížená",J389,0)</f>
        <v>0</v>
      </c>
      <c r="BG389" s="228">
        <f>IF(N389="zákl. přenesená",J389,0)</f>
        <v>0</v>
      </c>
      <c r="BH389" s="228">
        <f>IF(N389="sníž. přenesená",J389,0)</f>
        <v>0</v>
      </c>
      <c r="BI389" s="228">
        <f>IF(N389="nulová",J389,0)</f>
        <v>0</v>
      </c>
      <c r="BJ389" s="20" t="s">
        <v>77</v>
      </c>
      <c r="BK389" s="228">
        <f>ROUND(I389*H389,2)</f>
        <v>0</v>
      </c>
      <c r="BL389" s="20" t="s">
        <v>256</v>
      </c>
      <c r="BM389" s="227" t="s">
        <v>3431</v>
      </c>
    </row>
    <row r="390" s="2" customFormat="1" ht="24.15" customHeight="1">
      <c r="A390" s="41"/>
      <c r="B390" s="42"/>
      <c r="C390" s="278" t="s">
        <v>2421</v>
      </c>
      <c r="D390" s="278" t="s">
        <v>229</v>
      </c>
      <c r="E390" s="279" t="s">
        <v>3432</v>
      </c>
      <c r="F390" s="280" t="s">
        <v>3433</v>
      </c>
      <c r="G390" s="281" t="s">
        <v>699</v>
      </c>
      <c r="H390" s="282">
        <v>105</v>
      </c>
      <c r="I390" s="283"/>
      <c r="J390" s="284">
        <f>ROUND(I390*H390,2)</f>
        <v>0</v>
      </c>
      <c r="K390" s="280" t="s">
        <v>21</v>
      </c>
      <c r="L390" s="285"/>
      <c r="M390" s="286" t="s">
        <v>21</v>
      </c>
      <c r="N390" s="287" t="s">
        <v>44</v>
      </c>
      <c r="O390" s="87"/>
      <c r="P390" s="225">
        <f>O390*H390</f>
        <v>0</v>
      </c>
      <c r="Q390" s="225">
        <v>0</v>
      </c>
      <c r="R390" s="225">
        <f>Q390*H390</f>
        <v>0</v>
      </c>
      <c r="S390" s="225">
        <v>0</v>
      </c>
      <c r="T390" s="226">
        <f>S390*H390</f>
        <v>0</v>
      </c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R390" s="227" t="s">
        <v>328</v>
      </c>
      <c r="AT390" s="227" t="s">
        <v>229</v>
      </c>
      <c r="AU390" s="227" t="s">
        <v>81</v>
      </c>
      <c r="AY390" s="20" t="s">
        <v>149</v>
      </c>
      <c r="BE390" s="228">
        <f>IF(N390="základní",J390,0)</f>
        <v>0</v>
      </c>
      <c r="BF390" s="228">
        <f>IF(N390="snížená",J390,0)</f>
        <v>0</v>
      </c>
      <c r="BG390" s="228">
        <f>IF(N390="zákl. přenesená",J390,0)</f>
        <v>0</v>
      </c>
      <c r="BH390" s="228">
        <f>IF(N390="sníž. přenesená",J390,0)</f>
        <v>0</v>
      </c>
      <c r="BI390" s="228">
        <f>IF(N390="nulová",J390,0)</f>
        <v>0</v>
      </c>
      <c r="BJ390" s="20" t="s">
        <v>77</v>
      </c>
      <c r="BK390" s="228">
        <f>ROUND(I390*H390,2)</f>
        <v>0</v>
      </c>
      <c r="BL390" s="20" t="s">
        <v>256</v>
      </c>
      <c r="BM390" s="227" t="s">
        <v>3434</v>
      </c>
    </row>
    <row r="391" s="2" customFormat="1" ht="37.8" customHeight="1">
      <c r="A391" s="41"/>
      <c r="B391" s="42"/>
      <c r="C391" s="278" t="s">
        <v>2425</v>
      </c>
      <c r="D391" s="278" t="s">
        <v>229</v>
      </c>
      <c r="E391" s="279" t="s">
        <v>3435</v>
      </c>
      <c r="F391" s="280" t="s">
        <v>3436</v>
      </c>
      <c r="G391" s="281" t="s">
        <v>699</v>
      </c>
      <c r="H391" s="282">
        <v>12</v>
      </c>
      <c r="I391" s="283"/>
      <c r="J391" s="284">
        <f>ROUND(I391*H391,2)</f>
        <v>0</v>
      </c>
      <c r="K391" s="280" t="s">
        <v>21</v>
      </c>
      <c r="L391" s="285"/>
      <c r="M391" s="286" t="s">
        <v>21</v>
      </c>
      <c r="N391" s="287" t="s">
        <v>44</v>
      </c>
      <c r="O391" s="87"/>
      <c r="P391" s="225">
        <f>O391*H391</f>
        <v>0</v>
      </c>
      <c r="Q391" s="225">
        <v>0</v>
      </c>
      <c r="R391" s="225">
        <f>Q391*H391</f>
        <v>0</v>
      </c>
      <c r="S391" s="225">
        <v>0</v>
      </c>
      <c r="T391" s="226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7" t="s">
        <v>328</v>
      </c>
      <c r="AT391" s="227" t="s">
        <v>229</v>
      </c>
      <c r="AU391" s="227" t="s">
        <v>81</v>
      </c>
      <c r="AY391" s="20" t="s">
        <v>149</v>
      </c>
      <c r="BE391" s="228">
        <f>IF(N391="základní",J391,0)</f>
        <v>0</v>
      </c>
      <c r="BF391" s="228">
        <f>IF(N391="snížená",J391,0)</f>
        <v>0</v>
      </c>
      <c r="BG391" s="228">
        <f>IF(N391="zákl. přenesená",J391,0)</f>
        <v>0</v>
      </c>
      <c r="BH391" s="228">
        <f>IF(N391="sníž. přenesená",J391,0)</f>
        <v>0</v>
      </c>
      <c r="BI391" s="228">
        <f>IF(N391="nulová",J391,0)</f>
        <v>0</v>
      </c>
      <c r="BJ391" s="20" t="s">
        <v>77</v>
      </c>
      <c r="BK391" s="228">
        <f>ROUND(I391*H391,2)</f>
        <v>0</v>
      </c>
      <c r="BL391" s="20" t="s">
        <v>256</v>
      </c>
      <c r="BM391" s="227" t="s">
        <v>3437</v>
      </c>
    </row>
    <row r="392" s="2" customFormat="1" ht="24.15" customHeight="1">
      <c r="A392" s="41"/>
      <c r="B392" s="42"/>
      <c r="C392" s="278" t="s">
        <v>2431</v>
      </c>
      <c r="D392" s="278" t="s">
        <v>229</v>
      </c>
      <c r="E392" s="279" t="s">
        <v>3438</v>
      </c>
      <c r="F392" s="280" t="s">
        <v>3439</v>
      </c>
      <c r="G392" s="281" t="s">
        <v>699</v>
      </c>
      <c r="H392" s="282">
        <v>28</v>
      </c>
      <c r="I392" s="283"/>
      <c r="J392" s="284">
        <f>ROUND(I392*H392,2)</f>
        <v>0</v>
      </c>
      <c r="K392" s="280" t="s">
        <v>21</v>
      </c>
      <c r="L392" s="285"/>
      <c r="M392" s="286" t="s">
        <v>21</v>
      </c>
      <c r="N392" s="287" t="s">
        <v>44</v>
      </c>
      <c r="O392" s="87"/>
      <c r="P392" s="225">
        <f>O392*H392</f>
        <v>0</v>
      </c>
      <c r="Q392" s="225">
        <v>0</v>
      </c>
      <c r="R392" s="225">
        <f>Q392*H392</f>
        <v>0</v>
      </c>
      <c r="S392" s="225">
        <v>0</v>
      </c>
      <c r="T392" s="226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227" t="s">
        <v>328</v>
      </c>
      <c r="AT392" s="227" t="s">
        <v>229</v>
      </c>
      <c r="AU392" s="227" t="s">
        <v>81</v>
      </c>
      <c r="AY392" s="20" t="s">
        <v>149</v>
      </c>
      <c r="BE392" s="228">
        <f>IF(N392="základní",J392,0)</f>
        <v>0</v>
      </c>
      <c r="BF392" s="228">
        <f>IF(N392="snížená",J392,0)</f>
        <v>0</v>
      </c>
      <c r="BG392" s="228">
        <f>IF(N392="zákl. přenesená",J392,0)</f>
        <v>0</v>
      </c>
      <c r="BH392" s="228">
        <f>IF(N392="sníž. přenesená",J392,0)</f>
        <v>0</v>
      </c>
      <c r="BI392" s="228">
        <f>IF(N392="nulová",J392,0)</f>
        <v>0</v>
      </c>
      <c r="BJ392" s="20" t="s">
        <v>77</v>
      </c>
      <c r="BK392" s="228">
        <f>ROUND(I392*H392,2)</f>
        <v>0</v>
      </c>
      <c r="BL392" s="20" t="s">
        <v>256</v>
      </c>
      <c r="BM392" s="227" t="s">
        <v>3440</v>
      </c>
    </row>
    <row r="393" s="2" customFormat="1" ht="24.15" customHeight="1">
      <c r="A393" s="41"/>
      <c r="B393" s="42"/>
      <c r="C393" s="278" t="s">
        <v>2438</v>
      </c>
      <c r="D393" s="278" t="s">
        <v>229</v>
      </c>
      <c r="E393" s="279" t="s">
        <v>3441</v>
      </c>
      <c r="F393" s="280" t="s">
        <v>3442</v>
      </c>
      <c r="G393" s="281" t="s">
        <v>699</v>
      </c>
      <c r="H393" s="282">
        <v>19</v>
      </c>
      <c r="I393" s="283"/>
      <c r="J393" s="284">
        <f>ROUND(I393*H393,2)</f>
        <v>0</v>
      </c>
      <c r="K393" s="280" t="s">
        <v>21</v>
      </c>
      <c r="L393" s="285"/>
      <c r="M393" s="286" t="s">
        <v>21</v>
      </c>
      <c r="N393" s="287" t="s">
        <v>44</v>
      </c>
      <c r="O393" s="87"/>
      <c r="P393" s="225">
        <f>O393*H393</f>
        <v>0</v>
      </c>
      <c r="Q393" s="225">
        <v>0</v>
      </c>
      <c r="R393" s="225">
        <f>Q393*H393</f>
        <v>0</v>
      </c>
      <c r="S393" s="225">
        <v>0</v>
      </c>
      <c r="T393" s="226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7" t="s">
        <v>328</v>
      </c>
      <c r="AT393" s="227" t="s">
        <v>229</v>
      </c>
      <c r="AU393" s="227" t="s">
        <v>81</v>
      </c>
      <c r="AY393" s="20" t="s">
        <v>149</v>
      </c>
      <c r="BE393" s="228">
        <f>IF(N393="základní",J393,0)</f>
        <v>0</v>
      </c>
      <c r="BF393" s="228">
        <f>IF(N393="snížená",J393,0)</f>
        <v>0</v>
      </c>
      <c r="BG393" s="228">
        <f>IF(N393="zákl. přenesená",J393,0)</f>
        <v>0</v>
      </c>
      <c r="BH393" s="228">
        <f>IF(N393="sníž. přenesená",J393,0)</f>
        <v>0</v>
      </c>
      <c r="BI393" s="228">
        <f>IF(N393="nulová",J393,0)</f>
        <v>0</v>
      </c>
      <c r="BJ393" s="20" t="s">
        <v>77</v>
      </c>
      <c r="BK393" s="228">
        <f>ROUND(I393*H393,2)</f>
        <v>0</v>
      </c>
      <c r="BL393" s="20" t="s">
        <v>256</v>
      </c>
      <c r="BM393" s="227" t="s">
        <v>3443</v>
      </c>
    </row>
    <row r="394" s="2" customFormat="1" ht="24.15" customHeight="1">
      <c r="A394" s="41"/>
      <c r="B394" s="42"/>
      <c r="C394" s="278" t="s">
        <v>2442</v>
      </c>
      <c r="D394" s="278" t="s">
        <v>229</v>
      </c>
      <c r="E394" s="279" t="s">
        <v>3444</v>
      </c>
      <c r="F394" s="280" t="s">
        <v>3445</v>
      </c>
      <c r="G394" s="281" t="s">
        <v>699</v>
      </c>
      <c r="H394" s="282">
        <v>4</v>
      </c>
      <c r="I394" s="283"/>
      <c r="J394" s="284">
        <f>ROUND(I394*H394,2)</f>
        <v>0</v>
      </c>
      <c r="K394" s="280" t="s">
        <v>21</v>
      </c>
      <c r="L394" s="285"/>
      <c r="M394" s="286" t="s">
        <v>21</v>
      </c>
      <c r="N394" s="287" t="s">
        <v>44</v>
      </c>
      <c r="O394" s="87"/>
      <c r="P394" s="225">
        <f>O394*H394</f>
        <v>0</v>
      </c>
      <c r="Q394" s="225">
        <v>0</v>
      </c>
      <c r="R394" s="225">
        <f>Q394*H394</f>
        <v>0</v>
      </c>
      <c r="S394" s="225">
        <v>0</v>
      </c>
      <c r="T394" s="226">
        <f>S394*H394</f>
        <v>0</v>
      </c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R394" s="227" t="s">
        <v>328</v>
      </c>
      <c r="AT394" s="227" t="s">
        <v>229</v>
      </c>
      <c r="AU394" s="227" t="s">
        <v>81</v>
      </c>
      <c r="AY394" s="20" t="s">
        <v>149</v>
      </c>
      <c r="BE394" s="228">
        <f>IF(N394="základní",J394,0)</f>
        <v>0</v>
      </c>
      <c r="BF394" s="228">
        <f>IF(N394="snížená",J394,0)</f>
        <v>0</v>
      </c>
      <c r="BG394" s="228">
        <f>IF(N394="zákl. přenesená",J394,0)</f>
        <v>0</v>
      </c>
      <c r="BH394" s="228">
        <f>IF(N394="sníž. přenesená",J394,0)</f>
        <v>0</v>
      </c>
      <c r="BI394" s="228">
        <f>IF(N394="nulová",J394,0)</f>
        <v>0</v>
      </c>
      <c r="BJ394" s="20" t="s">
        <v>77</v>
      </c>
      <c r="BK394" s="228">
        <f>ROUND(I394*H394,2)</f>
        <v>0</v>
      </c>
      <c r="BL394" s="20" t="s">
        <v>256</v>
      </c>
      <c r="BM394" s="227" t="s">
        <v>3446</v>
      </c>
    </row>
    <row r="395" s="2" customFormat="1" ht="24.15" customHeight="1">
      <c r="A395" s="41"/>
      <c r="B395" s="42"/>
      <c r="C395" s="216" t="s">
        <v>2448</v>
      </c>
      <c r="D395" s="216" t="s">
        <v>152</v>
      </c>
      <c r="E395" s="217" t="s">
        <v>3447</v>
      </c>
      <c r="F395" s="218" t="s">
        <v>3448</v>
      </c>
      <c r="G395" s="219" t="s">
        <v>699</v>
      </c>
      <c r="H395" s="220">
        <v>203</v>
      </c>
      <c r="I395" s="221"/>
      <c r="J395" s="222">
        <f>ROUND(I395*H395,2)</f>
        <v>0</v>
      </c>
      <c r="K395" s="218" t="s">
        <v>21</v>
      </c>
      <c r="L395" s="47"/>
      <c r="M395" s="223" t="s">
        <v>21</v>
      </c>
      <c r="N395" s="224" t="s">
        <v>44</v>
      </c>
      <c r="O395" s="87"/>
      <c r="P395" s="225">
        <f>O395*H395</f>
        <v>0</v>
      </c>
      <c r="Q395" s="225">
        <v>0</v>
      </c>
      <c r="R395" s="225">
        <f>Q395*H395</f>
        <v>0</v>
      </c>
      <c r="S395" s="225">
        <v>0</v>
      </c>
      <c r="T395" s="226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227" t="s">
        <v>256</v>
      </c>
      <c r="AT395" s="227" t="s">
        <v>152</v>
      </c>
      <c r="AU395" s="227" t="s">
        <v>81</v>
      </c>
      <c r="AY395" s="20" t="s">
        <v>149</v>
      </c>
      <c r="BE395" s="228">
        <f>IF(N395="základní",J395,0)</f>
        <v>0</v>
      </c>
      <c r="BF395" s="228">
        <f>IF(N395="snížená",J395,0)</f>
        <v>0</v>
      </c>
      <c r="BG395" s="228">
        <f>IF(N395="zákl. přenesená",J395,0)</f>
        <v>0</v>
      </c>
      <c r="BH395" s="228">
        <f>IF(N395="sníž. přenesená",J395,0)</f>
        <v>0</v>
      </c>
      <c r="BI395" s="228">
        <f>IF(N395="nulová",J395,0)</f>
        <v>0</v>
      </c>
      <c r="BJ395" s="20" t="s">
        <v>77</v>
      </c>
      <c r="BK395" s="228">
        <f>ROUND(I395*H395,2)</f>
        <v>0</v>
      </c>
      <c r="BL395" s="20" t="s">
        <v>256</v>
      </c>
      <c r="BM395" s="227" t="s">
        <v>3449</v>
      </c>
    </row>
    <row r="396" s="2" customFormat="1" ht="24.15" customHeight="1">
      <c r="A396" s="41"/>
      <c r="B396" s="42"/>
      <c r="C396" s="278" t="s">
        <v>2452</v>
      </c>
      <c r="D396" s="278" t="s">
        <v>229</v>
      </c>
      <c r="E396" s="279" t="s">
        <v>3450</v>
      </c>
      <c r="F396" s="280" t="s">
        <v>3451</v>
      </c>
      <c r="G396" s="281" t="s">
        <v>699</v>
      </c>
      <c r="H396" s="282">
        <v>5</v>
      </c>
      <c r="I396" s="283"/>
      <c r="J396" s="284">
        <f>ROUND(I396*H396,2)</f>
        <v>0</v>
      </c>
      <c r="K396" s="280" t="s">
        <v>21</v>
      </c>
      <c r="L396" s="285"/>
      <c r="M396" s="286" t="s">
        <v>21</v>
      </c>
      <c r="N396" s="287" t="s">
        <v>44</v>
      </c>
      <c r="O396" s="87"/>
      <c r="P396" s="225">
        <f>O396*H396</f>
        <v>0</v>
      </c>
      <c r="Q396" s="225">
        <v>0</v>
      </c>
      <c r="R396" s="225">
        <f>Q396*H396</f>
        <v>0</v>
      </c>
      <c r="S396" s="225">
        <v>0</v>
      </c>
      <c r="T396" s="226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7" t="s">
        <v>328</v>
      </c>
      <c r="AT396" s="227" t="s">
        <v>229</v>
      </c>
      <c r="AU396" s="227" t="s">
        <v>81</v>
      </c>
      <c r="AY396" s="20" t="s">
        <v>149</v>
      </c>
      <c r="BE396" s="228">
        <f>IF(N396="základní",J396,0)</f>
        <v>0</v>
      </c>
      <c r="BF396" s="228">
        <f>IF(N396="snížená",J396,0)</f>
        <v>0</v>
      </c>
      <c r="BG396" s="228">
        <f>IF(N396="zákl. přenesená",J396,0)</f>
        <v>0</v>
      </c>
      <c r="BH396" s="228">
        <f>IF(N396="sníž. přenesená",J396,0)</f>
        <v>0</v>
      </c>
      <c r="BI396" s="228">
        <f>IF(N396="nulová",J396,0)</f>
        <v>0</v>
      </c>
      <c r="BJ396" s="20" t="s">
        <v>77</v>
      </c>
      <c r="BK396" s="228">
        <f>ROUND(I396*H396,2)</f>
        <v>0</v>
      </c>
      <c r="BL396" s="20" t="s">
        <v>256</v>
      </c>
      <c r="BM396" s="227" t="s">
        <v>3452</v>
      </c>
    </row>
    <row r="397" s="2" customFormat="1" ht="37.8" customHeight="1">
      <c r="A397" s="41"/>
      <c r="B397" s="42"/>
      <c r="C397" s="278" t="s">
        <v>2459</v>
      </c>
      <c r="D397" s="278" t="s">
        <v>229</v>
      </c>
      <c r="E397" s="279" t="s">
        <v>3453</v>
      </c>
      <c r="F397" s="280" t="s">
        <v>3454</v>
      </c>
      <c r="G397" s="281" t="s">
        <v>699</v>
      </c>
      <c r="H397" s="282">
        <v>7</v>
      </c>
      <c r="I397" s="283"/>
      <c r="J397" s="284">
        <f>ROUND(I397*H397,2)</f>
        <v>0</v>
      </c>
      <c r="K397" s="280" t="s">
        <v>21</v>
      </c>
      <c r="L397" s="285"/>
      <c r="M397" s="286" t="s">
        <v>21</v>
      </c>
      <c r="N397" s="287" t="s">
        <v>44</v>
      </c>
      <c r="O397" s="87"/>
      <c r="P397" s="225">
        <f>O397*H397</f>
        <v>0</v>
      </c>
      <c r="Q397" s="225">
        <v>0</v>
      </c>
      <c r="R397" s="225">
        <f>Q397*H397</f>
        <v>0</v>
      </c>
      <c r="S397" s="225">
        <v>0</v>
      </c>
      <c r="T397" s="226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7" t="s">
        <v>328</v>
      </c>
      <c r="AT397" s="227" t="s">
        <v>229</v>
      </c>
      <c r="AU397" s="227" t="s">
        <v>81</v>
      </c>
      <c r="AY397" s="20" t="s">
        <v>149</v>
      </c>
      <c r="BE397" s="228">
        <f>IF(N397="základní",J397,0)</f>
        <v>0</v>
      </c>
      <c r="BF397" s="228">
        <f>IF(N397="snížená",J397,0)</f>
        <v>0</v>
      </c>
      <c r="BG397" s="228">
        <f>IF(N397="zákl. přenesená",J397,0)</f>
        <v>0</v>
      </c>
      <c r="BH397" s="228">
        <f>IF(N397="sníž. přenesená",J397,0)</f>
        <v>0</v>
      </c>
      <c r="BI397" s="228">
        <f>IF(N397="nulová",J397,0)</f>
        <v>0</v>
      </c>
      <c r="BJ397" s="20" t="s">
        <v>77</v>
      </c>
      <c r="BK397" s="228">
        <f>ROUND(I397*H397,2)</f>
        <v>0</v>
      </c>
      <c r="BL397" s="20" t="s">
        <v>256</v>
      </c>
      <c r="BM397" s="227" t="s">
        <v>3455</v>
      </c>
    </row>
    <row r="398" s="2" customFormat="1" ht="24.15" customHeight="1">
      <c r="A398" s="41"/>
      <c r="B398" s="42"/>
      <c r="C398" s="278" t="s">
        <v>2466</v>
      </c>
      <c r="D398" s="278" t="s">
        <v>229</v>
      </c>
      <c r="E398" s="279" t="s">
        <v>3456</v>
      </c>
      <c r="F398" s="280" t="s">
        <v>3457</v>
      </c>
      <c r="G398" s="281" t="s">
        <v>699</v>
      </c>
      <c r="H398" s="282">
        <v>13</v>
      </c>
      <c r="I398" s="283"/>
      <c r="J398" s="284">
        <f>ROUND(I398*H398,2)</f>
        <v>0</v>
      </c>
      <c r="K398" s="280" t="s">
        <v>21</v>
      </c>
      <c r="L398" s="285"/>
      <c r="M398" s="286" t="s">
        <v>21</v>
      </c>
      <c r="N398" s="287" t="s">
        <v>44</v>
      </c>
      <c r="O398" s="87"/>
      <c r="P398" s="225">
        <f>O398*H398</f>
        <v>0</v>
      </c>
      <c r="Q398" s="225">
        <v>0</v>
      </c>
      <c r="R398" s="225">
        <f>Q398*H398</f>
        <v>0</v>
      </c>
      <c r="S398" s="225">
        <v>0</v>
      </c>
      <c r="T398" s="226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7" t="s">
        <v>328</v>
      </c>
      <c r="AT398" s="227" t="s">
        <v>229</v>
      </c>
      <c r="AU398" s="227" t="s">
        <v>81</v>
      </c>
      <c r="AY398" s="20" t="s">
        <v>149</v>
      </c>
      <c r="BE398" s="228">
        <f>IF(N398="základní",J398,0)</f>
        <v>0</v>
      </c>
      <c r="BF398" s="228">
        <f>IF(N398="snížená",J398,0)</f>
        <v>0</v>
      </c>
      <c r="BG398" s="228">
        <f>IF(N398="zákl. přenesená",J398,0)</f>
        <v>0</v>
      </c>
      <c r="BH398" s="228">
        <f>IF(N398="sníž. přenesená",J398,0)</f>
        <v>0</v>
      </c>
      <c r="BI398" s="228">
        <f>IF(N398="nulová",J398,0)</f>
        <v>0</v>
      </c>
      <c r="BJ398" s="20" t="s">
        <v>77</v>
      </c>
      <c r="BK398" s="228">
        <f>ROUND(I398*H398,2)</f>
        <v>0</v>
      </c>
      <c r="BL398" s="20" t="s">
        <v>256</v>
      </c>
      <c r="BM398" s="227" t="s">
        <v>3458</v>
      </c>
    </row>
    <row r="399" s="2" customFormat="1" ht="37.8" customHeight="1">
      <c r="A399" s="41"/>
      <c r="B399" s="42"/>
      <c r="C399" s="278" t="s">
        <v>2473</v>
      </c>
      <c r="D399" s="278" t="s">
        <v>229</v>
      </c>
      <c r="E399" s="279" t="s">
        <v>3459</v>
      </c>
      <c r="F399" s="280" t="s">
        <v>3460</v>
      </c>
      <c r="G399" s="281" t="s">
        <v>699</v>
      </c>
      <c r="H399" s="282">
        <v>3</v>
      </c>
      <c r="I399" s="283"/>
      <c r="J399" s="284">
        <f>ROUND(I399*H399,2)</f>
        <v>0</v>
      </c>
      <c r="K399" s="280" t="s">
        <v>21</v>
      </c>
      <c r="L399" s="285"/>
      <c r="M399" s="286" t="s">
        <v>21</v>
      </c>
      <c r="N399" s="287" t="s">
        <v>44</v>
      </c>
      <c r="O399" s="87"/>
      <c r="P399" s="225">
        <f>O399*H399</f>
        <v>0</v>
      </c>
      <c r="Q399" s="225">
        <v>0</v>
      </c>
      <c r="R399" s="225">
        <f>Q399*H399</f>
        <v>0</v>
      </c>
      <c r="S399" s="225">
        <v>0</v>
      </c>
      <c r="T399" s="226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7" t="s">
        <v>328</v>
      </c>
      <c r="AT399" s="227" t="s">
        <v>229</v>
      </c>
      <c r="AU399" s="227" t="s">
        <v>81</v>
      </c>
      <c r="AY399" s="20" t="s">
        <v>149</v>
      </c>
      <c r="BE399" s="228">
        <f>IF(N399="základní",J399,0)</f>
        <v>0</v>
      </c>
      <c r="BF399" s="228">
        <f>IF(N399="snížená",J399,0)</f>
        <v>0</v>
      </c>
      <c r="BG399" s="228">
        <f>IF(N399="zákl. přenesená",J399,0)</f>
        <v>0</v>
      </c>
      <c r="BH399" s="228">
        <f>IF(N399="sníž. přenesená",J399,0)</f>
        <v>0</v>
      </c>
      <c r="BI399" s="228">
        <f>IF(N399="nulová",J399,0)</f>
        <v>0</v>
      </c>
      <c r="BJ399" s="20" t="s">
        <v>77</v>
      </c>
      <c r="BK399" s="228">
        <f>ROUND(I399*H399,2)</f>
        <v>0</v>
      </c>
      <c r="BL399" s="20" t="s">
        <v>256</v>
      </c>
      <c r="BM399" s="227" t="s">
        <v>3461</v>
      </c>
    </row>
    <row r="400" s="2" customFormat="1" ht="24.15" customHeight="1">
      <c r="A400" s="41"/>
      <c r="B400" s="42"/>
      <c r="C400" s="278" t="s">
        <v>2479</v>
      </c>
      <c r="D400" s="278" t="s">
        <v>229</v>
      </c>
      <c r="E400" s="279" t="s">
        <v>3462</v>
      </c>
      <c r="F400" s="280" t="s">
        <v>3463</v>
      </c>
      <c r="G400" s="281" t="s">
        <v>699</v>
      </c>
      <c r="H400" s="282">
        <v>32</v>
      </c>
      <c r="I400" s="283"/>
      <c r="J400" s="284">
        <f>ROUND(I400*H400,2)</f>
        <v>0</v>
      </c>
      <c r="K400" s="280" t="s">
        <v>21</v>
      </c>
      <c r="L400" s="285"/>
      <c r="M400" s="286" t="s">
        <v>21</v>
      </c>
      <c r="N400" s="287" t="s">
        <v>44</v>
      </c>
      <c r="O400" s="87"/>
      <c r="P400" s="225">
        <f>O400*H400</f>
        <v>0</v>
      </c>
      <c r="Q400" s="225">
        <v>0</v>
      </c>
      <c r="R400" s="225">
        <f>Q400*H400</f>
        <v>0</v>
      </c>
      <c r="S400" s="225">
        <v>0</v>
      </c>
      <c r="T400" s="226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7" t="s">
        <v>328</v>
      </c>
      <c r="AT400" s="227" t="s">
        <v>229</v>
      </c>
      <c r="AU400" s="227" t="s">
        <v>81</v>
      </c>
      <c r="AY400" s="20" t="s">
        <v>149</v>
      </c>
      <c r="BE400" s="228">
        <f>IF(N400="základní",J400,0)</f>
        <v>0</v>
      </c>
      <c r="BF400" s="228">
        <f>IF(N400="snížená",J400,0)</f>
        <v>0</v>
      </c>
      <c r="BG400" s="228">
        <f>IF(N400="zákl. přenesená",J400,0)</f>
        <v>0</v>
      </c>
      <c r="BH400" s="228">
        <f>IF(N400="sníž. přenesená",J400,0)</f>
        <v>0</v>
      </c>
      <c r="BI400" s="228">
        <f>IF(N400="nulová",J400,0)</f>
        <v>0</v>
      </c>
      <c r="BJ400" s="20" t="s">
        <v>77</v>
      </c>
      <c r="BK400" s="228">
        <f>ROUND(I400*H400,2)</f>
        <v>0</v>
      </c>
      <c r="BL400" s="20" t="s">
        <v>256</v>
      </c>
      <c r="BM400" s="227" t="s">
        <v>3464</v>
      </c>
    </row>
    <row r="401" s="2" customFormat="1" ht="37.8" customHeight="1">
      <c r="A401" s="41"/>
      <c r="B401" s="42"/>
      <c r="C401" s="278" t="s">
        <v>2485</v>
      </c>
      <c r="D401" s="278" t="s">
        <v>229</v>
      </c>
      <c r="E401" s="279" t="s">
        <v>3465</v>
      </c>
      <c r="F401" s="280" t="s">
        <v>3466</v>
      </c>
      <c r="G401" s="281" t="s">
        <v>699</v>
      </c>
      <c r="H401" s="282">
        <v>14</v>
      </c>
      <c r="I401" s="283"/>
      <c r="J401" s="284">
        <f>ROUND(I401*H401,2)</f>
        <v>0</v>
      </c>
      <c r="K401" s="280" t="s">
        <v>21</v>
      </c>
      <c r="L401" s="285"/>
      <c r="M401" s="286" t="s">
        <v>21</v>
      </c>
      <c r="N401" s="287" t="s">
        <v>44</v>
      </c>
      <c r="O401" s="87"/>
      <c r="P401" s="225">
        <f>O401*H401</f>
        <v>0</v>
      </c>
      <c r="Q401" s="225">
        <v>0</v>
      </c>
      <c r="R401" s="225">
        <f>Q401*H401</f>
        <v>0</v>
      </c>
      <c r="S401" s="225">
        <v>0</v>
      </c>
      <c r="T401" s="226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27" t="s">
        <v>328</v>
      </c>
      <c r="AT401" s="227" t="s">
        <v>229</v>
      </c>
      <c r="AU401" s="227" t="s">
        <v>81</v>
      </c>
      <c r="AY401" s="20" t="s">
        <v>149</v>
      </c>
      <c r="BE401" s="228">
        <f>IF(N401="základní",J401,0)</f>
        <v>0</v>
      </c>
      <c r="BF401" s="228">
        <f>IF(N401="snížená",J401,0)</f>
        <v>0</v>
      </c>
      <c r="BG401" s="228">
        <f>IF(N401="zákl. přenesená",J401,0)</f>
        <v>0</v>
      </c>
      <c r="BH401" s="228">
        <f>IF(N401="sníž. přenesená",J401,0)</f>
        <v>0</v>
      </c>
      <c r="BI401" s="228">
        <f>IF(N401="nulová",J401,0)</f>
        <v>0</v>
      </c>
      <c r="BJ401" s="20" t="s">
        <v>77</v>
      </c>
      <c r="BK401" s="228">
        <f>ROUND(I401*H401,2)</f>
        <v>0</v>
      </c>
      <c r="BL401" s="20" t="s">
        <v>256</v>
      </c>
      <c r="BM401" s="227" t="s">
        <v>3467</v>
      </c>
    </row>
    <row r="402" s="2" customFormat="1" ht="24.15" customHeight="1">
      <c r="A402" s="41"/>
      <c r="B402" s="42"/>
      <c r="C402" s="278" t="s">
        <v>2491</v>
      </c>
      <c r="D402" s="278" t="s">
        <v>229</v>
      </c>
      <c r="E402" s="279" t="s">
        <v>3468</v>
      </c>
      <c r="F402" s="280" t="s">
        <v>3469</v>
      </c>
      <c r="G402" s="281" t="s">
        <v>699</v>
      </c>
      <c r="H402" s="282">
        <v>21</v>
      </c>
      <c r="I402" s="283"/>
      <c r="J402" s="284">
        <f>ROUND(I402*H402,2)</f>
        <v>0</v>
      </c>
      <c r="K402" s="280" t="s">
        <v>21</v>
      </c>
      <c r="L402" s="285"/>
      <c r="M402" s="286" t="s">
        <v>21</v>
      </c>
      <c r="N402" s="287" t="s">
        <v>44</v>
      </c>
      <c r="O402" s="87"/>
      <c r="P402" s="225">
        <f>O402*H402</f>
        <v>0</v>
      </c>
      <c r="Q402" s="225">
        <v>0</v>
      </c>
      <c r="R402" s="225">
        <f>Q402*H402</f>
        <v>0</v>
      </c>
      <c r="S402" s="225">
        <v>0</v>
      </c>
      <c r="T402" s="226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7" t="s">
        <v>328</v>
      </c>
      <c r="AT402" s="227" t="s">
        <v>229</v>
      </c>
      <c r="AU402" s="227" t="s">
        <v>81</v>
      </c>
      <c r="AY402" s="20" t="s">
        <v>149</v>
      </c>
      <c r="BE402" s="228">
        <f>IF(N402="základní",J402,0)</f>
        <v>0</v>
      </c>
      <c r="BF402" s="228">
        <f>IF(N402="snížená",J402,0)</f>
        <v>0</v>
      </c>
      <c r="BG402" s="228">
        <f>IF(N402="zákl. přenesená",J402,0)</f>
        <v>0</v>
      </c>
      <c r="BH402" s="228">
        <f>IF(N402="sníž. přenesená",J402,0)</f>
        <v>0</v>
      </c>
      <c r="BI402" s="228">
        <f>IF(N402="nulová",J402,0)</f>
        <v>0</v>
      </c>
      <c r="BJ402" s="20" t="s">
        <v>77</v>
      </c>
      <c r="BK402" s="228">
        <f>ROUND(I402*H402,2)</f>
        <v>0</v>
      </c>
      <c r="BL402" s="20" t="s">
        <v>256</v>
      </c>
      <c r="BM402" s="227" t="s">
        <v>3470</v>
      </c>
    </row>
    <row r="403" s="2" customFormat="1" ht="37.8" customHeight="1">
      <c r="A403" s="41"/>
      <c r="B403" s="42"/>
      <c r="C403" s="278" t="s">
        <v>2498</v>
      </c>
      <c r="D403" s="278" t="s">
        <v>229</v>
      </c>
      <c r="E403" s="279" t="s">
        <v>3471</v>
      </c>
      <c r="F403" s="280" t="s">
        <v>3472</v>
      </c>
      <c r="G403" s="281" t="s">
        <v>699</v>
      </c>
      <c r="H403" s="282">
        <v>12</v>
      </c>
      <c r="I403" s="283"/>
      <c r="J403" s="284">
        <f>ROUND(I403*H403,2)</f>
        <v>0</v>
      </c>
      <c r="K403" s="280" t="s">
        <v>21</v>
      </c>
      <c r="L403" s="285"/>
      <c r="M403" s="286" t="s">
        <v>21</v>
      </c>
      <c r="N403" s="287" t="s">
        <v>44</v>
      </c>
      <c r="O403" s="87"/>
      <c r="P403" s="225">
        <f>O403*H403</f>
        <v>0</v>
      </c>
      <c r="Q403" s="225">
        <v>0</v>
      </c>
      <c r="R403" s="225">
        <f>Q403*H403</f>
        <v>0</v>
      </c>
      <c r="S403" s="225">
        <v>0</v>
      </c>
      <c r="T403" s="226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7" t="s">
        <v>328</v>
      </c>
      <c r="AT403" s="227" t="s">
        <v>229</v>
      </c>
      <c r="AU403" s="227" t="s">
        <v>81</v>
      </c>
      <c r="AY403" s="20" t="s">
        <v>149</v>
      </c>
      <c r="BE403" s="228">
        <f>IF(N403="základní",J403,0)</f>
        <v>0</v>
      </c>
      <c r="BF403" s="228">
        <f>IF(N403="snížená",J403,0)</f>
        <v>0</v>
      </c>
      <c r="BG403" s="228">
        <f>IF(N403="zákl. přenesená",J403,0)</f>
        <v>0</v>
      </c>
      <c r="BH403" s="228">
        <f>IF(N403="sníž. přenesená",J403,0)</f>
        <v>0</v>
      </c>
      <c r="BI403" s="228">
        <f>IF(N403="nulová",J403,0)</f>
        <v>0</v>
      </c>
      <c r="BJ403" s="20" t="s">
        <v>77</v>
      </c>
      <c r="BK403" s="228">
        <f>ROUND(I403*H403,2)</f>
        <v>0</v>
      </c>
      <c r="BL403" s="20" t="s">
        <v>256</v>
      </c>
      <c r="BM403" s="227" t="s">
        <v>3473</v>
      </c>
    </row>
    <row r="404" s="2" customFormat="1" ht="24.15" customHeight="1">
      <c r="A404" s="41"/>
      <c r="B404" s="42"/>
      <c r="C404" s="278" t="s">
        <v>2505</v>
      </c>
      <c r="D404" s="278" t="s">
        <v>229</v>
      </c>
      <c r="E404" s="279" t="s">
        <v>3474</v>
      </c>
      <c r="F404" s="280" t="s">
        <v>3475</v>
      </c>
      <c r="G404" s="281" t="s">
        <v>699</v>
      </c>
      <c r="H404" s="282">
        <v>4</v>
      </c>
      <c r="I404" s="283"/>
      <c r="J404" s="284">
        <f>ROUND(I404*H404,2)</f>
        <v>0</v>
      </c>
      <c r="K404" s="280" t="s">
        <v>21</v>
      </c>
      <c r="L404" s="285"/>
      <c r="M404" s="286" t="s">
        <v>21</v>
      </c>
      <c r="N404" s="287" t="s">
        <v>44</v>
      </c>
      <c r="O404" s="87"/>
      <c r="P404" s="225">
        <f>O404*H404</f>
        <v>0</v>
      </c>
      <c r="Q404" s="225">
        <v>0</v>
      </c>
      <c r="R404" s="225">
        <f>Q404*H404</f>
        <v>0</v>
      </c>
      <c r="S404" s="225">
        <v>0</v>
      </c>
      <c r="T404" s="226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227" t="s">
        <v>328</v>
      </c>
      <c r="AT404" s="227" t="s">
        <v>229</v>
      </c>
      <c r="AU404" s="227" t="s">
        <v>81</v>
      </c>
      <c r="AY404" s="20" t="s">
        <v>149</v>
      </c>
      <c r="BE404" s="228">
        <f>IF(N404="základní",J404,0)</f>
        <v>0</v>
      </c>
      <c r="BF404" s="228">
        <f>IF(N404="snížená",J404,0)</f>
        <v>0</v>
      </c>
      <c r="BG404" s="228">
        <f>IF(N404="zákl. přenesená",J404,0)</f>
        <v>0</v>
      </c>
      <c r="BH404" s="228">
        <f>IF(N404="sníž. přenesená",J404,0)</f>
        <v>0</v>
      </c>
      <c r="BI404" s="228">
        <f>IF(N404="nulová",J404,0)</f>
        <v>0</v>
      </c>
      <c r="BJ404" s="20" t="s">
        <v>77</v>
      </c>
      <c r="BK404" s="228">
        <f>ROUND(I404*H404,2)</f>
        <v>0</v>
      </c>
      <c r="BL404" s="20" t="s">
        <v>256</v>
      </c>
      <c r="BM404" s="227" t="s">
        <v>3476</v>
      </c>
    </row>
    <row r="405" s="2" customFormat="1" ht="37.8" customHeight="1">
      <c r="A405" s="41"/>
      <c r="B405" s="42"/>
      <c r="C405" s="278" t="s">
        <v>2512</v>
      </c>
      <c r="D405" s="278" t="s">
        <v>229</v>
      </c>
      <c r="E405" s="279" t="s">
        <v>3477</v>
      </c>
      <c r="F405" s="280" t="s">
        <v>3478</v>
      </c>
      <c r="G405" s="281" t="s">
        <v>699</v>
      </c>
      <c r="H405" s="282">
        <v>1</v>
      </c>
      <c r="I405" s="283"/>
      <c r="J405" s="284">
        <f>ROUND(I405*H405,2)</f>
        <v>0</v>
      </c>
      <c r="K405" s="280" t="s">
        <v>21</v>
      </c>
      <c r="L405" s="285"/>
      <c r="M405" s="286" t="s">
        <v>21</v>
      </c>
      <c r="N405" s="287" t="s">
        <v>44</v>
      </c>
      <c r="O405" s="87"/>
      <c r="P405" s="225">
        <f>O405*H405</f>
        <v>0</v>
      </c>
      <c r="Q405" s="225">
        <v>0</v>
      </c>
      <c r="R405" s="225">
        <f>Q405*H405</f>
        <v>0</v>
      </c>
      <c r="S405" s="225">
        <v>0</v>
      </c>
      <c r="T405" s="226">
        <f>S405*H405</f>
        <v>0</v>
      </c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227" t="s">
        <v>328</v>
      </c>
      <c r="AT405" s="227" t="s">
        <v>229</v>
      </c>
      <c r="AU405" s="227" t="s">
        <v>81</v>
      </c>
      <c r="AY405" s="20" t="s">
        <v>149</v>
      </c>
      <c r="BE405" s="228">
        <f>IF(N405="základní",J405,0)</f>
        <v>0</v>
      </c>
      <c r="BF405" s="228">
        <f>IF(N405="snížená",J405,0)</f>
        <v>0</v>
      </c>
      <c r="BG405" s="228">
        <f>IF(N405="zákl. přenesená",J405,0)</f>
        <v>0</v>
      </c>
      <c r="BH405" s="228">
        <f>IF(N405="sníž. přenesená",J405,0)</f>
        <v>0</v>
      </c>
      <c r="BI405" s="228">
        <f>IF(N405="nulová",J405,0)</f>
        <v>0</v>
      </c>
      <c r="BJ405" s="20" t="s">
        <v>77</v>
      </c>
      <c r="BK405" s="228">
        <f>ROUND(I405*H405,2)</f>
        <v>0</v>
      </c>
      <c r="BL405" s="20" t="s">
        <v>256</v>
      </c>
      <c r="BM405" s="227" t="s">
        <v>3479</v>
      </c>
    </row>
    <row r="406" s="2" customFormat="1" ht="24.15" customHeight="1">
      <c r="A406" s="41"/>
      <c r="B406" s="42"/>
      <c r="C406" s="278" t="s">
        <v>2519</v>
      </c>
      <c r="D406" s="278" t="s">
        <v>229</v>
      </c>
      <c r="E406" s="279" t="s">
        <v>3480</v>
      </c>
      <c r="F406" s="280" t="s">
        <v>3481</v>
      </c>
      <c r="G406" s="281" t="s">
        <v>699</v>
      </c>
      <c r="H406" s="282">
        <v>59</v>
      </c>
      <c r="I406" s="283"/>
      <c r="J406" s="284">
        <f>ROUND(I406*H406,2)</f>
        <v>0</v>
      </c>
      <c r="K406" s="280" t="s">
        <v>21</v>
      </c>
      <c r="L406" s="285"/>
      <c r="M406" s="286" t="s">
        <v>21</v>
      </c>
      <c r="N406" s="287" t="s">
        <v>44</v>
      </c>
      <c r="O406" s="87"/>
      <c r="P406" s="225">
        <f>O406*H406</f>
        <v>0</v>
      </c>
      <c r="Q406" s="225">
        <v>0</v>
      </c>
      <c r="R406" s="225">
        <f>Q406*H406</f>
        <v>0</v>
      </c>
      <c r="S406" s="225">
        <v>0</v>
      </c>
      <c r="T406" s="226">
        <f>S406*H406</f>
        <v>0</v>
      </c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R406" s="227" t="s">
        <v>328</v>
      </c>
      <c r="AT406" s="227" t="s">
        <v>229</v>
      </c>
      <c r="AU406" s="227" t="s">
        <v>81</v>
      </c>
      <c r="AY406" s="20" t="s">
        <v>149</v>
      </c>
      <c r="BE406" s="228">
        <f>IF(N406="základní",J406,0)</f>
        <v>0</v>
      </c>
      <c r="BF406" s="228">
        <f>IF(N406="snížená",J406,0)</f>
        <v>0</v>
      </c>
      <c r="BG406" s="228">
        <f>IF(N406="zákl. přenesená",J406,0)</f>
        <v>0</v>
      </c>
      <c r="BH406" s="228">
        <f>IF(N406="sníž. přenesená",J406,0)</f>
        <v>0</v>
      </c>
      <c r="BI406" s="228">
        <f>IF(N406="nulová",J406,0)</f>
        <v>0</v>
      </c>
      <c r="BJ406" s="20" t="s">
        <v>77</v>
      </c>
      <c r="BK406" s="228">
        <f>ROUND(I406*H406,2)</f>
        <v>0</v>
      </c>
      <c r="BL406" s="20" t="s">
        <v>256</v>
      </c>
      <c r="BM406" s="227" t="s">
        <v>3482</v>
      </c>
    </row>
    <row r="407" s="2" customFormat="1" ht="37.8" customHeight="1">
      <c r="A407" s="41"/>
      <c r="B407" s="42"/>
      <c r="C407" s="278" t="s">
        <v>2523</v>
      </c>
      <c r="D407" s="278" t="s">
        <v>229</v>
      </c>
      <c r="E407" s="279" t="s">
        <v>3483</v>
      </c>
      <c r="F407" s="280" t="s">
        <v>3484</v>
      </c>
      <c r="G407" s="281" t="s">
        <v>699</v>
      </c>
      <c r="H407" s="282">
        <v>32</v>
      </c>
      <c r="I407" s="283"/>
      <c r="J407" s="284">
        <f>ROUND(I407*H407,2)</f>
        <v>0</v>
      </c>
      <c r="K407" s="280" t="s">
        <v>21</v>
      </c>
      <c r="L407" s="285"/>
      <c r="M407" s="286" t="s">
        <v>21</v>
      </c>
      <c r="N407" s="287" t="s">
        <v>44</v>
      </c>
      <c r="O407" s="87"/>
      <c r="P407" s="225">
        <f>O407*H407</f>
        <v>0</v>
      </c>
      <c r="Q407" s="225">
        <v>0</v>
      </c>
      <c r="R407" s="225">
        <f>Q407*H407</f>
        <v>0</v>
      </c>
      <c r="S407" s="225">
        <v>0</v>
      </c>
      <c r="T407" s="226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7" t="s">
        <v>328</v>
      </c>
      <c r="AT407" s="227" t="s">
        <v>229</v>
      </c>
      <c r="AU407" s="227" t="s">
        <v>81</v>
      </c>
      <c r="AY407" s="20" t="s">
        <v>149</v>
      </c>
      <c r="BE407" s="228">
        <f>IF(N407="základní",J407,0)</f>
        <v>0</v>
      </c>
      <c r="BF407" s="228">
        <f>IF(N407="snížená",J407,0)</f>
        <v>0</v>
      </c>
      <c r="BG407" s="228">
        <f>IF(N407="zákl. přenesená",J407,0)</f>
        <v>0</v>
      </c>
      <c r="BH407" s="228">
        <f>IF(N407="sníž. přenesená",J407,0)</f>
        <v>0</v>
      </c>
      <c r="BI407" s="228">
        <f>IF(N407="nulová",J407,0)</f>
        <v>0</v>
      </c>
      <c r="BJ407" s="20" t="s">
        <v>77</v>
      </c>
      <c r="BK407" s="228">
        <f>ROUND(I407*H407,2)</f>
        <v>0</v>
      </c>
      <c r="BL407" s="20" t="s">
        <v>256</v>
      </c>
      <c r="BM407" s="227" t="s">
        <v>3485</v>
      </c>
    </row>
    <row r="408" s="2" customFormat="1" ht="37.8" customHeight="1">
      <c r="A408" s="41"/>
      <c r="B408" s="42"/>
      <c r="C408" s="216" t="s">
        <v>2527</v>
      </c>
      <c r="D408" s="216" t="s">
        <v>152</v>
      </c>
      <c r="E408" s="217" t="s">
        <v>3486</v>
      </c>
      <c r="F408" s="218" t="s">
        <v>3487</v>
      </c>
      <c r="G408" s="219" t="s">
        <v>699</v>
      </c>
      <c r="H408" s="220">
        <v>14</v>
      </c>
      <c r="I408" s="221"/>
      <c r="J408" s="222">
        <f>ROUND(I408*H408,2)</f>
        <v>0</v>
      </c>
      <c r="K408" s="218" t="s">
        <v>21</v>
      </c>
      <c r="L408" s="47"/>
      <c r="M408" s="223" t="s">
        <v>21</v>
      </c>
      <c r="N408" s="224" t="s">
        <v>44</v>
      </c>
      <c r="O408" s="87"/>
      <c r="P408" s="225">
        <f>O408*H408</f>
        <v>0</v>
      </c>
      <c r="Q408" s="225">
        <v>0</v>
      </c>
      <c r="R408" s="225">
        <f>Q408*H408</f>
        <v>0</v>
      </c>
      <c r="S408" s="225">
        <v>0</v>
      </c>
      <c r="T408" s="226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227" t="s">
        <v>256</v>
      </c>
      <c r="AT408" s="227" t="s">
        <v>152</v>
      </c>
      <c r="AU408" s="227" t="s">
        <v>81</v>
      </c>
      <c r="AY408" s="20" t="s">
        <v>149</v>
      </c>
      <c r="BE408" s="228">
        <f>IF(N408="základní",J408,0)</f>
        <v>0</v>
      </c>
      <c r="BF408" s="228">
        <f>IF(N408="snížená",J408,0)</f>
        <v>0</v>
      </c>
      <c r="BG408" s="228">
        <f>IF(N408="zákl. přenesená",J408,0)</f>
        <v>0</v>
      </c>
      <c r="BH408" s="228">
        <f>IF(N408="sníž. přenesená",J408,0)</f>
        <v>0</v>
      </c>
      <c r="BI408" s="228">
        <f>IF(N408="nulová",J408,0)</f>
        <v>0</v>
      </c>
      <c r="BJ408" s="20" t="s">
        <v>77</v>
      </c>
      <c r="BK408" s="228">
        <f>ROUND(I408*H408,2)</f>
        <v>0</v>
      </c>
      <c r="BL408" s="20" t="s">
        <v>256</v>
      </c>
      <c r="BM408" s="227" t="s">
        <v>3488</v>
      </c>
    </row>
    <row r="409" s="2" customFormat="1" ht="24.15" customHeight="1">
      <c r="A409" s="41"/>
      <c r="B409" s="42"/>
      <c r="C409" s="278" t="s">
        <v>2531</v>
      </c>
      <c r="D409" s="278" t="s">
        <v>229</v>
      </c>
      <c r="E409" s="279" t="s">
        <v>3489</v>
      </c>
      <c r="F409" s="280" t="s">
        <v>3490</v>
      </c>
      <c r="G409" s="281" t="s">
        <v>699</v>
      </c>
      <c r="H409" s="282">
        <v>1</v>
      </c>
      <c r="I409" s="283"/>
      <c r="J409" s="284">
        <f>ROUND(I409*H409,2)</f>
        <v>0</v>
      </c>
      <c r="K409" s="280" t="s">
        <v>21</v>
      </c>
      <c r="L409" s="285"/>
      <c r="M409" s="286" t="s">
        <v>21</v>
      </c>
      <c r="N409" s="287" t="s">
        <v>44</v>
      </c>
      <c r="O409" s="87"/>
      <c r="P409" s="225">
        <f>O409*H409</f>
        <v>0</v>
      </c>
      <c r="Q409" s="225">
        <v>0</v>
      </c>
      <c r="R409" s="225">
        <f>Q409*H409</f>
        <v>0</v>
      </c>
      <c r="S409" s="225">
        <v>0</v>
      </c>
      <c r="T409" s="226">
        <f>S409*H409</f>
        <v>0</v>
      </c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R409" s="227" t="s">
        <v>328</v>
      </c>
      <c r="AT409" s="227" t="s">
        <v>229</v>
      </c>
      <c r="AU409" s="227" t="s">
        <v>81</v>
      </c>
      <c r="AY409" s="20" t="s">
        <v>149</v>
      </c>
      <c r="BE409" s="228">
        <f>IF(N409="základní",J409,0)</f>
        <v>0</v>
      </c>
      <c r="BF409" s="228">
        <f>IF(N409="snížená",J409,0)</f>
        <v>0</v>
      </c>
      <c r="BG409" s="228">
        <f>IF(N409="zákl. přenesená",J409,0)</f>
        <v>0</v>
      </c>
      <c r="BH409" s="228">
        <f>IF(N409="sníž. přenesená",J409,0)</f>
        <v>0</v>
      </c>
      <c r="BI409" s="228">
        <f>IF(N409="nulová",J409,0)</f>
        <v>0</v>
      </c>
      <c r="BJ409" s="20" t="s">
        <v>77</v>
      </c>
      <c r="BK409" s="228">
        <f>ROUND(I409*H409,2)</f>
        <v>0</v>
      </c>
      <c r="BL409" s="20" t="s">
        <v>256</v>
      </c>
      <c r="BM409" s="227" t="s">
        <v>3491</v>
      </c>
    </row>
    <row r="410" s="2" customFormat="1" ht="33" customHeight="1">
      <c r="A410" s="41"/>
      <c r="B410" s="42"/>
      <c r="C410" s="278" t="s">
        <v>2537</v>
      </c>
      <c r="D410" s="278" t="s">
        <v>229</v>
      </c>
      <c r="E410" s="279" t="s">
        <v>3492</v>
      </c>
      <c r="F410" s="280" t="s">
        <v>3493</v>
      </c>
      <c r="G410" s="281" t="s">
        <v>699</v>
      </c>
      <c r="H410" s="282">
        <v>3</v>
      </c>
      <c r="I410" s="283"/>
      <c r="J410" s="284">
        <f>ROUND(I410*H410,2)</f>
        <v>0</v>
      </c>
      <c r="K410" s="280" t="s">
        <v>21</v>
      </c>
      <c r="L410" s="285"/>
      <c r="M410" s="286" t="s">
        <v>21</v>
      </c>
      <c r="N410" s="287" t="s">
        <v>44</v>
      </c>
      <c r="O410" s="87"/>
      <c r="P410" s="225">
        <f>O410*H410</f>
        <v>0</v>
      </c>
      <c r="Q410" s="225">
        <v>0</v>
      </c>
      <c r="R410" s="225">
        <f>Q410*H410</f>
        <v>0</v>
      </c>
      <c r="S410" s="225">
        <v>0</v>
      </c>
      <c r="T410" s="226">
        <f>S410*H410</f>
        <v>0</v>
      </c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R410" s="227" t="s">
        <v>328</v>
      </c>
      <c r="AT410" s="227" t="s">
        <v>229</v>
      </c>
      <c r="AU410" s="227" t="s">
        <v>81</v>
      </c>
      <c r="AY410" s="20" t="s">
        <v>149</v>
      </c>
      <c r="BE410" s="228">
        <f>IF(N410="základní",J410,0)</f>
        <v>0</v>
      </c>
      <c r="BF410" s="228">
        <f>IF(N410="snížená",J410,0)</f>
        <v>0</v>
      </c>
      <c r="BG410" s="228">
        <f>IF(N410="zákl. přenesená",J410,0)</f>
        <v>0</v>
      </c>
      <c r="BH410" s="228">
        <f>IF(N410="sníž. přenesená",J410,0)</f>
        <v>0</v>
      </c>
      <c r="BI410" s="228">
        <f>IF(N410="nulová",J410,0)</f>
        <v>0</v>
      </c>
      <c r="BJ410" s="20" t="s">
        <v>77</v>
      </c>
      <c r="BK410" s="228">
        <f>ROUND(I410*H410,2)</f>
        <v>0</v>
      </c>
      <c r="BL410" s="20" t="s">
        <v>256</v>
      </c>
      <c r="BM410" s="227" t="s">
        <v>3494</v>
      </c>
    </row>
    <row r="411" s="2" customFormat="1" ht="24.15" customHeight="1">
      <c r="A411" s="41"/>
      <c r="B411" s="42"/>
      <c r="C411" s="278" t="s">
        <v>2541</v>
      </c>
      <c r="D411" s="278" t="s">
        <v>229</v>
      </c>
      <c r="E411" s="279" t="s">
        <v>3495</v>
      </c>
      <c r="F411" s="280" t="s">
        <v>3496</v>
      </c>
      <c r="G411" s="281" t="s">
        <v>699</v>
      </c>
      <c r="H411" s="282">
        <v>2</v>
      </c>
      <c r="I411" s="283"/>
      <c r="J411" s="284">
        <f>ROUND(I411*H411,2)</f>
        <v>0</v>
      </c>
      <c r="K411" s="280" t="s">
        <v>21</v>
      </c>
      <c r="L411" s="285"/>
      <c r="M411" s="286" t="s">
        <v>21</v>
      </c>
      <c r="N411" s="287" t="s">
        <v>44</v>
      </c>
      <c r="O411" s="87"/>
      <c r="P411" s="225">
        <f>O411*H411</f>
        <v>0</v>
      </c>
      <c r="Q411" s="225">
        <v>0</v>
      </c>
      <c r="R411" s="225">
        <f>Q411*H411</f>
        <v>0</v>
      </c>
      <c r="S411" s="225">
        <v>0</v>
      </c>
      <c r="T411" s="226">
        <f>S411*H411</f>
        <v>0</v>
      </c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R411" s="227" t="s">
        <v>328</v>
      </c>
      <c r="AT411" s="227" t="s">
        <v>229</v>
      </c>
      <c r="AU411" s="227" t="s">
        <v>81</v>
      </c>
      <c r="AY411" s="20" t="s">
        <v>149</v>
      </c>
      <c r="BE411" s="228">
        <f>IF(N411="základní",J411,0)</f>
        <v>0</v>
      </c>
      <c r="BF411" s="228">
        <f>IF(N411="snížená",J411,0)</f>
        <v>0</v>
      </c>
      <c r="BG411" s="228">
        <f>IF(N411="zákl. přenesená",J411,0)</f>
        <v>0</v>
      </c>
      <c r="BH411" s="228">
        <f>IF(N411="sníž. přenesená",J411,0)</f>
        <v>0</v>
      </c>
      <c r="BI411" s="228">
        <f>IF(N411="nulová",J411,0)</f>
        <v>0</v>
      </c>
      <c r="BJ411" s="20" t="s">
        <v>77</v>
      </c>
      <c r="BK411" s="228">
        <f>ROUND(I411*H411,2)</f>
        <v>0</v>
      </c>
      <c r="BL411" s="20" t="s">
        <v>256</v>
      </c>
      <c r="BM411" s="227" t="s">
        <v>3497</v>
      </c>
    </row>
    <row r="412" s="2" customFormat="1" ht="24.15" customHeight="1">
      <c r="A412" s="41"/>
      <c r="B412" s="42"/>
      <c r="C412" s="278" t="s">
        <v>2545</v>
      </c>
      <c r="D412" s="278" t="s">
        <v>229</v>
      </c>
      <c r="E412" s="279" t="s">
        <v>3498</v>
      </c>
      <c r="F412" s="280" t="s">
        <v>3499</v>
      </c>
      <c r="G412" s="281" t="s">
        <v>699</v>
      </c>
      <c r="H412" s="282">
        <v>2</v>
      </c>
      <c r="I412" s="283"/>
      <c r="J412" s="284">
        <f>ROUND(I412*H412,2)</f>
        <v>0</v>
      </c>
      <c r="K412" s="280" t="s">
        <v>21</v>
      </c>
      <c r="L412" s="285"/>
      <c r="M412" s="286" t="s">
        <v>21</v>
      </c>
      <c r="N412" s="287" t="s">
        <v>44</v>
      </c>
      <c r="O412" s="87"/>
      <c r="P412" s="225">
        <f>O412*H412</f>
        <v>0</v>
      </c>
      <c r="Q412" s="225">
        <v>0</v>
      </c>
      <c r="R412" s="225">
        <f>Q412*H412</f>
        <v>0</v>
      </c>
      <c r="S412" s="225">
        <v>0</v>
      </c>
      <c r="T412" s="226">
        <f>S412*H412</f>
        <v>0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227" t="s">
        <v>328</v>
      </c>
      <c r="AT412" s="227" t="s">
        <v>229</v>
      </c>
      <c r="AU412" s="227" t="s">
        <v>81</v>
      </c>
      <c r="AY412" s="20" t="s">
        <v>149</v>
      </c>
      <c r="BE412" s="228">
        <f>IF(N412="základní",J412,0)</f>
        <v>0</v>
      </c>
      <c r="BF412" s="228">
        <f>IF(N412="snížená",J412,0)</f>
        <v>0</v>
      </c>
      <c r="BG412" s="228">
        <f>IF(N412="zákl. přenesená",J412,0)</f>
        <v>0</v>
      </c>
      <c r="BH412" s="228">
        <f>IF(N412="sníž. přenesená",J412,0)</f>
        <v>0</v>
      </c>
      <c r="BI412" s="228">
        <f>IF(N412="nulová",J412,0)</f>
        <v>0</v>
      </c>
      <c r="BJ412" s="20" t="s">
        <v>77</v>
      </c>
      <c r="BK412" s="228">
        <f>ROUND(I412*H412,2)</f>
        <v>0</v>
      </c>
      <c r="BL412" s="20" t="s">
        <v>256</v>
      </c>
      <c r="BM412" s="227" t="s">
        <v>3500</v>
      </c>
    </row>
    <row r="413" s="2" customFormat="1" ht="24.15" customHeight="1">
      <c r="A413" s="41"/>
      <c r="B413" s="42"/>
      <c r="C413" s="278" t="s">
        <v>2549</v>
      </c>
      <c r="D413" s="278" t="s">
        <v>229</v>
      </c>
      <c r="E413" s="279" t="s">
        <v>3501</v>
      </c>
      <c r="F413" s="280" t="s">
        <v>3502</v>
      </c>
      <c r="G413" s="281" t="s">
        <v>699</v>
      </c>
      <c r="H413" s="282">
        <v>6</v>
      </c>
      <c r="I413" s="283"/>
      <c r="J413" s="284">
        <f>ROUND(I413*H413,2)</f>
        <v>0</v>
      </c>
      <c r="K413" s="280" t="s">
        <v>21</v>
      </c>
      <c r="L413" s="285"/>
      <c r="M413" s="286" t="s">
        <v>21</v>
      </c>
      <c r="N413" s="287" t="s">
        <v>44</v>
      </c>
      <c r="O413" s="87"/>
      <c r="P413" s="225">
        <f>O413*H413</f>
        <v>0</v>
      </c>
      <c r="Q413" s="225">
        <v>0</v>
      </c>
      <c r="R413" s="225">
        <f>Q413*H413</f>
        <v>0</v>
      </c>
      <c r="S413" s="225">
        <v>0</v>
      </c>
      <c r="T413" s="226">
        <f>S413*H413</f>
        <v>0</v>
      </c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R413" s="227" t="s">
        <v>328</v>
      </c>
      <c r="AT413" s="227" t="s">
        <v>229</v>
      </c>
      <c r="AU413" s="227" t="s">
        <v>81</v>
      </c>
      <c r="AY413" s="20" t="s">
        <v>149</v>
      </c>
      <c r="BE413" s="228">
        <f>IF(N413="základní",J413,0)</f>
        <v>0</v>
      </c>
      <c r="BF413" s="228">
        <f>IF(N413="snížená",J413,0)</f>
        <v>0</v>
      </c>
      <c r="BG413" s="228">
        <f>IF(N413="zákl. přenesená",J413,0)</f>
        <v>0</v>
      </c>
      <c r="BH413" s="228">
        <f>IF(N413="sníž. přenesená",J413,0)</f>
        <v>0</v>
      </c>
      <c r="BI413" s="228">
        <f>IF(N413="nulová",J413,0)</f>
        <v>0</v>
      </c>
      <c r="BJ413" s="20" t="s">
        <v>77</v>
      </c>
      <c r="BK413" s="228">
        <f>ROUND(I413*H413,2)</f>
        <v>0</v>
      </c>
      <c r="BL413" s="20" t="s">
        <v>256</v>
      </c>
      <c r="BM413" s="227" t="s">
        <v>3503</v>
      </c>
    </row>
    <row r="414" s="2" customFormat="1" ht="33" customHeight="1">
      <c r="A414" s="41"/>
      <c r="B414" s="42"/>
      <c r="C414" s="216" t="s">
        <v>2552</v>
      </c>
      <c r="D414" s="216" t="s">
        <v>152</v>
      </c>
      <c r="E414" s="217" t="s">
        <v>3504</v>
      </c>
      <c r="F414" s="218" t="s">
        <v>3505</v>
      </c>
      <c r="G414" s="219" t="s">
        <v>699</v>
      </c>
      <c r="H414" s="220">
        <v>66</v>
      </c>
      <c r="I414" s="221"/>
      <c r="J414" s="222">
        <f>ROUND(I414*H414,2)</f>
        <v>0</v>
      </c>
      <c r="K414" s="218" t="s">
        <v>21</v>
      </c>
      <c r="L414" s="47"/>
      <c r="M414" s="223" t="s">
        <v>21</v>
      </c>
      <c r="N414" s="224" t="s">
        <v>44</v>
      </c>
      <c r="O414" s="87"/>
      <c r="P414" s="225">
        <f>O414*H414</f>
        <v>0</v>
      </c>
      <c r="Q414" s="225">
        <v>0</v>
      </c>
      <c r="R414" s="225">
        <f>Q414*H414</f>
        <v>0</v>
      </c>
      <c r="S414" s="225">
        <v>0</v>
      </c>
      <c r="T414" s="226">
        <f>S414*H414</f>
        <v>0</v>
      </c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R414" s="227" t="s">
        <v>256</v>
      </c>
      <c r="AT414" s="227" t="s">
        <v>152</v>
      </c>
      <c r="AU414" s="227" t="s">
        <v>81</v>
      </c>
      <c r="AY414" s="20" t="s">
        <v>149</v>
      </c>
      <c r="BE414" s="228">
        <f>IF(N414="základní",J414,0)</f>
        <v>0</v>
      </c>
      <c r="BF414" s="228">
        <f>IF(N414="snížená",J414,0)</f>
        <v>0</v>
      </c>
      <c r="BG414" s="228">
        <f>IF(N414="zákl. přenesená",J414,0)</f>
        <v>0</v>
      </c>
      <c r="BH414" s="228">
        <f>IF(N414="sníž. přenesená",J414,0)</f>
        <v>0</v>
      </c>
      <c r="BI414" s="228">
        <f>IF(N414="nulová",J414,0)</f>
        <v>0</v>
      </c>
      <c r="BJ414" s="20" t="s">
        <v>77</v>
      </c>
      <c r="BK414" s="228">
        <f>ROUND(I414*H414,2)</f>
        <v>0</v>
      </c>
      <c r="BL414" s="20" t="s">
        <v>256</v>
      </c>
      <c r="BM414" s="227" t="s">
        <v>3506</v>
      </c>
    </row>
    <row r="415" s="2" customFormat="1" ht="24.15" customHeight="1">
      <c r="A415" s="41"/>
      <c r="B415" s="42"/>
      <c r="C415" s="278" t="s">
        <v>2560</v>
      </c>
      <c r="D415" s="278" t="s">
        <v>229</v>
      </c>
      <c r="E415" s="279" t="s">
        <v>3507</v>
      </c>
      <c r="F415" s="280" t="s">
        <v>3508</v>
      </c>
      <c r="G415" s="281" t="s">
        <v>699</v>
      </c>
      <c r="H415" s="282">
        <v>41</v>
      </c>
      <c r="I415" s="283"/>
      <c r="J415" s="284">
        <f>ROUND(I415*H415,2)</f>
        <v>0</v>
      </c>
      <c r="K415" s="280" t="s">
        <v>21</v>
      </c>
      <c r="L415" s="285"/>
      <c r="M415" s="286" t="s">
        <v>21</v>
      </c>
      <c r="N415" s="287" t="s">
        <v>44</v>
      </c>
      <c r="O415" s="87"/>
      <c r="P415" s="225">
        <f>O415*H415</f>
        <v>0</v>
      </c>
      <c r="Q415" s="225">
        <v>0</v>
      </c>
      <c r="R415" s="225">
        <f>Q415*H415</f>
        <v>0</v>
      </c>
      <c r="S415" s="225">
        <v>0</v>
      </c>
      <c r="T415" s="226">
        <f>S415*H415</f>
        <v>0</v>
      </c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R415" s="227" t="s">
        <v>328</v>
      </c>
      <c r="AT415" s="227" t="s">
        <v>229</v>
      </c>
      <c r="AU415" s="227" t="s">
        <v>81</v>
      </c>
      <c r="AY415" s="20" t="s">
        <v>149</v>
      </c>
      <c r="BE415" s="228">
        <f>IF(N415="základní",J415,0)</f>
        <v>0</v>
      </c>
      <c r="BF415" s="228">
        <f>IF(N415="snížená",J415,0)</f>
        <v>0</v>
      </c>
      <c r="BG415" s="228">
        <f>IF(N415="zákl. přenesená",J415,0)</f>
        <v>0</v>
      </c>
      <c r="BH415" s="228">
        <f>IF(N415="sníž. přenesená",J415,0)</f>
        <v>0</v>
      </c>
      <c r="BI415" s="228">
        <f>IF(N415="nulová",J415,0)</f>
        <v>0</v>
      </c>
      <c r="BJ415" s="20" t="s">
        <v>77</v>
      </c>
      <c r="BK415" s="228">
        <f>ROUND(I415*H415,2)</f>
        <v>0</v>
      </c>
      <c r="BL415" s="20" t="s">
        <v>256</v>
      </c>
      <c r="BM415" s="227" t="s">
        <v>3509</v>
      </c>
    </row>
    <row r="416" s="2" customFormat="1" ht="33" customHeight="1">
      <c r="A416" s="41"/>
      <c r="B416" s="42"/>
      <c r="C416" s="278" t="s">
        <v>2565</v>
      </c>
      <c r="D416" s="278" t="s">
        <v>229</v>
      </c>
      <c r="E416" s="279" t="s">
        <v>3510</v>
      </c>
      <c r="F416" s="280" t="s">
        <v>3511</v>
      </c>
      <c r="G416" s="281" t="s">
        <v>699</v>
      </c>
      <c r="H416" s="282">
        <v>3</v>
      </c>
      <c r="I416" s="283"/>
      <c r="J416" s="284">
        <f>ROUND(I416*H416,2)</f>
        <v>0</v>
      </c>
      <c r="K416" s="280" t="s">
        <v>21</v>
      </c>
      <c r="L416" s="285"/>
      <c r="M416" s="286" t="s">
        <v>21</v>
      </c>
      <c r="N416" s="287" t="s">
        <v>44</v>
      </c>
      <c r="O416" s="87"/>
      <c r="P416" s="225">
        <f>O416*H416</f>
        <v>0</v>
      </c>
      <c r="Q416" s="225">
        <v>0</v>
      </c>
      <c r="R416" s="225">
        <f>Q416*H416</f>
        <v>0</v>
      </c>
      <c r="S416" s="225">
        <v>0</v>
      </c>
      <c r="T416" s="226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227" t="s">
        <v>328</v>
      </c>
      <c r="AT416" s="227" t="s">
        <v>229</v>
      </c>
      <c r="AU416" s="227" t="s">
        <v>81</v>
      </c>
      <c r="AY416" s="20" t="s">
        <v>149</v>
      </c>
      <c r="BE416" s="228">
        <f>IF(N416="základní",J416,0)</f>
        <v>0</v>
      </c>
      <c r="BF416" s="228">
        <f>IF(N416="snížená",J416,0)</f>
        <v>0</v>
      </c>
      <c r="BG416" s="228">
        <f>IF(N416="zákl. přenesená",J416,0)</f>
        <v>0</v>
      </c>
      <c r="BH416" s="228">
        <f>IF(N416="sníž. přenesená",J416,0)</f>
        <v>0</v>
      </c>
      <c r="BI416" s="228">
        <f>IF(N416="nulová",J416,0)</f>
        <v>0</v>
      </c>
      <c r="BJ416" s="20" t="s">
        <v>77</v>
      </c>
      <c r="BK416" s="228">
        <f>ROUND(I416*H416,2)</f>
        <v>0</v>
      </c>
      <c r="BL416" s="20" t="s">
        <v>256</v>
      </c>
      <c r="BM416" s="227" t="s">
        <v>3512</v>
      </c>
    </row>
    <row r="417" s="2" customFormat="1" ht="24.15" customHeight="1">
      <c r="A417" s="41"/>
      <c r="B417" s="42"/>
      <c r="C417" s="278" t="s">
        <v>2576</v>
      </c>
      <c r="D417" s="278" t="s">
        <v>229</v>
      </c>
      <c r="E417" s="279" t="s">
        <v>3513</v>
      </c>
      <c r="F417" s="280" t="s">
        <v>3514</v>
      </c>
      <c r="G417" s="281" t="s">
        <v>699</v>
      </c>
      <c r="H417" s="282">
        <v>20</v>
      </c>
      <c r="I417" s="283"/>
      <c r="J417" s="284">
        <f>ROUND(I417*H417,2)</f>
        <v>0</v>
      </c>
      <c r="K417" s="280" t="s">
        <v>21</v>
      </c>
      <c r="L417" s="285"/>
      <c r="M417" s="286" t="s">
        <v>21</v>
      </c>
      <c r="N417" s="287" t="s">
        <v>44</v>
      </c>
      <c r="O417" s="87"/>
      <c r="P417" s="225">
        <f>O417*H417</f>
        <v>0</v>
      </c>
      <c r="Q417" s="225">
        <v>0</v>
      </c>
      <c r="R417" s="225">
        <f>Q417*H417</f>
        <v>0</v>
      </c>
      <c r="S417" s="225">
        <v>0</v>
      </c>
      <c r="T417" s="226">
        <f>S417*H417</f>
        <v>0</v>
      </c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R417" s="227" t="s">
        <v>328</v>
      </c>
      <c r="AT417" s="227" t="s">
        <v>229</v>
      </c>
      <c r="AU417" s="227" t="s">
        <v>81</v>
      </c>
      <c r="AY417" s="20" t="s">
        <v>149</v>
      </c>
      <c r="BE417" s="228">
        <f>IF(N417="základní",J417,0)</f>
        <v>0</v>
      </c>
      <c r="BF417" s="228">
        <f>IF(N417="snížená",J417,0)</f>
        <v>0</v>
      </c>
      <c r="BG417" s="228">
        <f>IF(N417="zákl. přenesená",J417,0)</f>
        <v>0</v>
      </c>
      <c r="BH417" s="228">
        <f>IF(N417="sníž. přenesená",J417,0)</f>
        <v>0</v>
      </c>
      <c r="BI417" s="228">
        <f>IF(N417="nulová",J417,0)</f>
        <v>0</v>
      </c>
      <c r="BJ417" s="20" t="s">
        <v>77</v>
      </c>
      <c r="BK417" s="228">
        <f>ROUND(I417*H417,2)</f>
        <v>0</v>
      </c>
      <c r="BL417" s="20" t="s">
        <v>256</v>
      </c>
      <c r="BM417" s="227" t="s">
        <v>3515</v>
      </c>
    </row>
    <row r="418" s="2" customFormat="1" ht="33" customHeight="1">
      <c r="A418" s="41"/>
      <c r="B418" s="42"/>
      <c r="C418" s="278" t="s">
        <v>2581</v>
      </c>
      <c r="D418" s="278" t="s">
        <v>229</v>
      </c>
      <c r="E418" s="279" t="s">
        <v>3516</v>
      </c>
      <c r="F418" s="280" t="s">
        <v>3517</v>
      </c>
      <c r="G418" s="281" t="s">
        <v>699</v>
      </c>
      <c r="H418" s="282">
        <v>2</v>
      </c>
      <c r="I418" s="283"/>
      <c r="J418" s="284">
        <f>ROUND(I418*H418,2)</f>
        <v>0</v>
      </c>
      <c r="K418" s="280" t="s">
        <v>21</v>
      </c>
      <c r="L418" s="285"/>
      <c r="M418" s="286" t="s">
        <v>21</v>
      </c>
      <c r="N418" s="287" t="s">
        <v>44</v>
      </c>
      <c r="O418" s="87"/>
      <c r="P418" s="225">
        <f>O418*H418</f>
        <v>0</v>
      </c>
      <c r="Q418" s="225">
        <v>0</v>
      </c>
      <c r="R418" s="225">
        <f>Q418*H418</f>
        <v>0</v>
      </c>
      <c r="S418" s="225">
        <v>0</v>
      </c>
      <c r="T418" s="226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227" t="s">
        <v>328</v>
      </c>
      <c r="AT418" s="227" t="s">
        <v>229</v>
      </c>
      <c r="AU418" s="227" t="s">
        <v>81</v>
      </c>
      <c r="AY418" s="20" t="s">
        <v>149</v>
      </c>
      <c r="BE418" s="228">
        <f>IF(N418="základní",J418,0)</f>
        <v>0</v>
      </c>
      <c r="BF418" s="228">
        <f>IF(N418="snížená",J418,0)</f>
        <v>0</v>
      </c>
      <c r="BG418" s="228">
        <f>IF(N418="zákl. přenesená",J418,0)</f>
        <v>0</v>
      </c>
      <c r="BH418" s="228">
        <f>IF(N418="sníž. přenesená",J418,0)</f>
        <v>0</v>
      </c>
      <c r="BI418" s="228">
        <f>IF(N418="nulová",J418,0)</f>
        <v>0</v>
      </c>
      <c r="BJ418" s="20" t="s">
        <v>77</v>
      </c>
      <c r="BK418" s="228">
        <f>ROUND(I418*H418,2)</f>
        <v>0</v>
      </c>
      <c r="BL418" s="20" t="s">
        <v>256</v>
      </c>
      <c r="BM418" s="227" t="s">
        <v>3518</v>
      </c>
    </row>
    <row r="419" s="2" customFormat="1" ht="24.15" customHeight="1">
      <c r="A419" s="41"/>
      <c r="B419" s="42"/>
      <c r="C419" s="216" t="s">
        <v>2586</v>
      </c>
      <c r="D419" s="216" t="s">
        <v>152</v>
      </c>
      <c r="E419" s="217" t="s">
        <v>3519</v>
      </c>
      <c r="F419" s="218" t="s">
        <v>3520</v>
      </c>
      <c r="G419" s="219" t="s">
        <v>699</v>
      </c>
      <c r="H419" s="220">
        <v>5</v>
      </c>
      <c r="I419" s="221"/>
      <c r="J419" s="222">
        <f>ROUND(I419*H419,2)</f>
        <v>0</v>
      </c>
      <c r="K419" s="218" t="s">
        <v>21</v>
      </c>
      <c r="L419" s="47"/>
      <c r="M419" s="223" t="s">
        <v>21</v>
      </c>
      <c r="N419" s="224" t="s">
        <v>44</v>
      </c>
      <c r="O419" s="87"/>
      <c r="P419" s="225">
        <f>O419*H419</f>
        <v>0</v>
      </c>
      <c r="Q419" s="225">
        <v>0</v>
      </c>
      <c r="R419" s="225">
        <f>Q419*H419</f>
        <v>0</v>
      </c>
      <c r="S419" s="225">
        <v>0</v>
      </c>
      <c r="T419" s="226">
        <f>S419*H419</f>
        <v>0</v>
      </c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R419" s="227" t="s">
        <v>256</v>
      </c>
      <c r="AT419" s="227" t="s">
        <v>152</v>
      </c>
      <c r="AU419" s="227" t="s">
        <v>81</v>
      </c>
      <c r="AY419" s="20" t="s">
        <v>149</v>
      </c>
      <c r="BE419" s="228">
        <f>IF(N419="základní",J419,0)</f>
        <v>0</v>
      </c>
      <c r="BF419" s="228">
        <f>IF(N419="snížená",J419,0)</f>
        <v>0</v>
      </c>
      <c r="BG419" s="228">
        <f>IF(N419="zákl. přenesená",J419,0)</f>
        <v>0</v>
      </c>
      <c r="BH419" s="228">
        <f>IF(N419="sníž. přenesená",J419,0)</f>
        <v>0</v>
      </c>
      <c r="BI419" s="228">
        <f>IF(N419="nulová",J419,0)</f>
        <v>0</v>
      </c>
      <c r="BJ419" s="20" t="s">
        <v>77</v>
      </c>
      <c r="BK419" s="228">
        <f>ROUND(I419*H419,2)</f>
        <v>0</v>
      </c>
      <c r="BL419" s="20" t="s">
        <v>256</v>
      </c>
      <c r="BM419" s="227" t="s">
        <v>3521</v>
      </c>
    </row>
    <row r="420" s="2" customFormat="1" ht="24.15" customHeight="1">
      <c r="A420" s="41"/>
      <c r="B420" s="42"/>
      <c r="C420" s="278" t="s">
        <v>2591</v>
      </c>
      <c r="D420" s="278" t="s">
        <v>229</v>
      </c>
      <c r="E420" s="279" t="s">
        <v>3522</v>
      </c>
      <c r="F420" s="280" t="s">
        <v>3523</v>
      </c>
      <c r="G420" s="281" t="s">
        <v>699</v>
      </c>
      <c r="H420" s="282">
        <v>5</v>
      </c>
      <c r="I420" s="283"/>
      <c r="J420" s="284">
        <f>ROUND(I420*H420,2)</f>
        <v>0</v>
      </c>
      <c r="K420" s="280" t="s">
        <v>21</v>
      </c>
      <c r="L420" s="285"/>
      <c r="M420" s="286" t="s">
        <v>21</v>
      </c>
      <c r="N420" s="287" t="s">
        <v>44</v>
      </c>
      <c r="O420" s="87"/>
      <c r="P420" s="225">
        <f>O420*H420</f>
        <v>0</v>
      </c>
      <c r="Q420" s="225">
        <v>0</v>
      </c>
      <c r="R420" s="225">
        <f>Q420*H420</f>
        <v>0</v>
      </c>
      <c r="S420" s="225">
        <v>0</v>
      </c>
      <c r="T420" s="226">
        <f>S420*H420</f>
        <v>0</v>
      </c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R420" s="227" t="s">
        <v>328</v>
      </c>
      <c r="AT420" s="227" t="s">
        <v>229</v>
      </c>
      <c r="AU420" s="227" t="s">
        <v>81</v>
      </c>
      <c r="AY420" s="20" t="s">
        <v>149</v>
      </c>
      <c r="BE420" s="228">
        <f>IF(N420="základní",J420,0)</f>
        <v>0</v>
      </c>
      <c r="BF420" s="228">
        <f>IF(N420="snížená",J420,0)</f>
        <v>0</v>
      </c>
      <c r="BG420" s="228">
        <f>IF(N420="zákl. přenesená",J420,0)</f>
        <v>0</v>
      </c>
      <c r="BH420" s="228">
        <f>IF(N420="sníž. přenesená",J420,0)</f>
        <v>0</v>
      </c>
      <c r="BI420" s="228">
        <f>IF(N420="nulová",J420,0)</f>
        <v>0</v>
      </c>
      <c r="BJ420" s="20" t="s">
        <v>77</v>
      </c>
      <c r="BK420" s="228">
        <f>ROUND(I420*H420,2)</f>
        <v>0</v>
      </c>
      <c r="BL420" s="20" t="s">
        <v>256</v>
      </c>
      <c r="BM420" s="227" t="s">
        <v>3524</v>
      </c>
    </row>
    <row r="421" s="2" customFormat="1" ht="16.5" customHeight="1">
      <c r="A421" s="41"/>
      <c r="B421" s="42"/>
      <c r="C421" s="278" t="s">
        <v>2595</v>
      </c>
      <c r="D421" s="278" t="s">
        <v>229</v>
      </c>
      <c r="E421" s="279" t="s">
        <v>3525</v>
      </c>
      <c r="F421" s="280" t="s">
        <v>3526</v>
      </c>
      <c r="G421" s="281" t="s">
        <v>699</v>
      </c>
      <c r="H421" s="282">
        <v>142</v>
      </c>
      <c r="I421" s="283"/>
      <c r="J421" s="284">
        <f>ROUND(I421*H421,2)</f>
        <v>0</v>
      </c>
      <c r="K421" s="280" t="s">
        <v>21</v>
      </c>
      <c r="L421" s="285"/>
      <c r="M421" s="286" t="s">
        <v>21</v>
      </c>
      <c r="N421" s="287" t="s">
        <v>44</v>
      </c>
      <c r="O421" s="87"/>
      <c r="P421" s="225">
        <f>O421*H421</f>
        <v>0</v>
      </c>
      <c r="Q421" s="225">
        <v>0</v>
      </c>
      <c r="R421" s="225">
        <f>Q421*H421</f>
        <v>0</v>
      </c>
      <c r="S421" s="225">
        <v>0</v>
      </c>
      <c r="T421" s="226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227" t="s">
        <v>328</v>
      </c>
      <c r="AT421" s="227" t="s">
        <v>229</v>
      </c>
      <c r="AU421" s="227" t="s">
        <v>81</v>
      </c>
      <c r="AY421" s="20" t="s">
        <v>149</v>
      </c>
      <c r="BE421" s="228">
        <f>IF(N421="základní",J421,0)</f>
        <v>0</v>
      </c>
      <c r="BF421" s="228">
        <f>IF(N421="snížená",J421,0)</f>
        <v>0</v>
      </c>
      <c r="BG421" s="228">
        <f>IF(N421="zákl. přenesená",J421,0)</f>
        <v>0</v>
      </c>
      <c r="BH421" s="228">
        <f>IF(N421="sníž. přenesená",J421,0)</f>
        <v>0</v>
      </c>
      <c r="BI421" s="228">
        <f>IF(N421="nulová",J421,0)</f>
        <v>0</v>
      </c>
      <c r="BJ421" s="20" t="s">
        <v>77</v>
      </c>
      <c r="BK421" s="228">
        <f>ROUND(I421*H421,2)</f>
        <v>0</v>
      </c>
      <c r="BL421" s="20" t="s">
        <v>256</v>
      </c>
      <c r="BM421" s="227" t="s">
        <v>3527</v>
      </c>
    </row>
    <row r="422" s="2" customFormat="1" ht="16.5" customHeight="1">
      <c r="A422" s="41"/>
      <c r="B422" s="42"/>
      <c r="C422" s="278" t="s">
        <v>2601</v>
      </c>
      <c r="D422" s="278" t="s">
        <v>229</v>
      </c>
      <c r="E422" s="279" t="s">
        <v>3528</v>
      </c>
      <c r="F422" s="280" t="s">
        <v>3529</v>
      </c>
      <c r="G422" s="281" t="s">
        <v>699</v>
      </c>
      <c r="H422" s="282">
        <v>389</v>
      </c>
      <c r="I422" s="283"/>
      <c r="J422" s="284">
        <f>ROUND(I422*H422,2)</f>
        <v>0</v>
      </c>
      <c r="K422" s="280" t="s">
        <v>21</v>
      </c>
      <c r="L422" s="285"/>
      <c r="M422" s="286" t="s">
        <v>21</v>
      </c>
      <c r="N422" s="287" t="s">
        <v>44</v>
      </c>
      <c r="O422" s="87"/>
      <c r="P422" s="225">
        <f>O422*H422</f>
        <v>0</v>
      </c>
      <c r="Q422" s="225">
        <v>0</v>
      </c>
      <c r="R422" s="225">
        <f>Q422*H422</f>
        <v>0</v>
      </c>
      <c r="S422" s="225">
        <v>0</v>
      </c>
      <c r="T422" s="226">
        <f>S422*H422</f>
        <v>0</v>
      </c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R422" s="227" t="s">
        <v>328</v>
      </c>
      <c r="AT422" s="227" t="s">
        <v>229</v>
      </c>
      <c r="AU422" s="227" t="s">
        <v>81</v>
      </c>
      <c r="AY422" s="20" t="s">
        <v>149</v>
      </c>
      <c r="BE422" s="228">
        <f>IF(N422="základní",J422,0)</f>
        <v>0</v>
      </c>
      <c r="BF422" s="228">
        <f>IF(N422="snížená",J422,0)</f>
        <v>0</v>
      </c>
      <c r="BG422" s="228">
        <f>IF(N422="zákl. přenesená",J422,0)</f>
        <v>0</v>
      </c>
      <c r="BH422" s="228">
        <f>IF(N422="sníž. přenesená",J422,0)</f>
        <v>0</v>
      </c>
      <c r="BI422" s="228">
        <f>IF(N422="nulová",J422,0)</f>
        <v>0</v>
      </c>
      <c r="BJ422" s="20" t="s">
        <v>77</v>
      </c>
      <c r="BK422" s="228">
        <f>ROUND(I422*H422,2)</f>
        <v>0</v>
      </c>
      <c r="BL422" s="20" t="s">
        <v>256</v>
      </c>
      <c r="BM422" s="227" t="s">
        <v>3530</v>
      </c>
    </row>
    <row r="423" s="12" customFormat="1" ht="22.8" customHeight="1">
      <c r="A423" s="12"/>
      <c r="B423" s="200"/>
      <c r="C423" s="201"/>
      <c r="D423" s="202" t="s">
        <v>72</v>
      </c>
      <c r="E423" s="214" t="s">
        <v>3531</v>
      </c>
      <c r="F423" s="214" t="s">
        <v>3532</v>
      </c>
      <c r="G423" s="201"/>
      <c r="H423" s="201"/>
      <c r="I423" s="204"/>
      <c r="J423" s="215">
        <f>BK423</f>
        <v>0</v>
      </c>
      <c r="K423" s="201"/>
      <c r="L423" s="206"/>
      <c r="M423" s="207"/>
      <c r="N423" s="208"/>
      <c r="O423" s="208"/>
      <c r="P423" s="209">
        <f>SUM(P424:P437)</f>
        <v>0</v>
      </c>
      <c r="Q423" s="208"/>
      <c r="R423" s="209">
        <f>SUM(R424:R437)</f>
        <v>0</v>
      </c>
      <c r="S423" s="208"/>
      <c r="T423" s="210">
        <f>SUM(T424:T437)</f>
        <v>0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211" t="s">
        <v>81</v>
      </c>
      <c r="AT423" s="212" t="s">
        <v>72</v>
      </c>
      <c r="AU423" s="212" t="s">
        <v>77</v>
      </c>
      <c r="AY423" s="211" t="s">
        <v>149</v>
      </c>
      <c r="BK423" s="213">
        <f>SUM(BK424:BK437)</f>
        <v>0</v>
      </c>
    </row>
    <row r="424" s="2" customFormat="1" ht="24.15" customHeight="1">
      <c r="A424" s="41"/>
      <c r="B424" s="42"/>
      <c r="C424" s="216" t="s">
        <v>2605</v>
      </c>
      <c r="D424" s="216" t="s">
        <v>152</v>
      </c>
      <c r="E424" s="217" t="s">
        <v>3533</v>
      </c>
      <c r="F424" s="218" t="s">
        <v>3534</v>
      </c>
      <c r="G424" s="219" t="s">
        <v>174</v>
      </c>
      <c r="H424" s="220">
        <v>14</v>
      </c>
      <c r="I424" s="221"/>
      <c r="J424" s="222">
        <f>ROUND(I424*H424,2)</f>
        <v>0</v>
      </c>
      <c r="K424" s="218" t="s">
        <v>21</v>
      </c>
      <c r="L424" s="47"/>
      <c r="M424" s="223" t="s">
        <v>21</v>
      </c>
      <c r="N424" s="224" t="s">
        <v>44</v>
      </c>
      <c r="O424" s="87"/>
      <c r="P424" s="225">
        <f>O424*H424</f>
        <v>0</v>
      </c>
      <c r="Q424" s="225">
        <v>0</v>
      </c>
      <c r="R424" s="225">
        <f>Q424*H424</f>
        <v>0</v>
      </c>
      <c r="S424" s="225">
        <v>0</v>
      </c>
      <c r="T424" s="226">
        <f>S424*H424</f>
        <v>0</v>
      </c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227" t="s">
        <v>256</v>
      </c>
      <c r="AT424" s="227" t="s">
        <v>152</v>
      </c>
      <c r="AU424" s="227" t="s">
        <v>81</v>
      </c>
      <c r="AY424" s="20" t="s">
        <v>149</v>
      </c>
      <c r="BE424" s="228">
        <f>IF(N424="základní",J424,0)</f>
        <v>0</v>
      </c>
      <c r="BF424" s="228">
        <f>IF(N424="snížená",J424,0)</f>
        <v>0</v>
      </c>
      <c r="BG424" s="228">
        <f>IF(N424="zákl. přenesená",J424,0)</f>
        <v>0</v>
      </c>
      <c r="BH424" s="228">
        <f>IF(N424="sníž. přenesená",J424,0)</f>
        <v>0</v>
      </c>
      <c r="BI424" s="228">
        <f>IF(N424="nulová",J424,0)</f>
        <v>0</v>
      </c>
      <c r="BJ424" s="20" t="s">
        <v>77</v>
      </c>
      <c r="BK424" s="228">
        <f>ROUND(I424*H424,2)</f>
        <v>0</v>
      </c>
      <c r="BL424" s="20" t="s">
        <v>256</v>
      </c>
      <c r="BM424" s="227" t="s">
        <v>3535</v>
      </c>
    </row>
    <row r="425" s="2" customFormat="1" ht="16.5" customHeight="1">
      <c r="A425" s="41"/>
      <c r="B425" s="42"/>
      <c r="C425" s="278" t="s">
        <v>2609</v>
      </c>
      <c r="D425" s="278" t="s">
        <v>229</v>
      </c>
      <c r="E425" s="279" t="s">
        <v>3536</v>
      </c>
      <c r="F425" s="280" t="s">
        <v>3537</v>
      </c>
      <c r="G425" s="281" t="s">
        <v>639</v>
      </c>
      <c r="H425" s="282">
        <v>14</v>
      </c>
      <c r="I425" s="283"/>
      <c r="J425" s="284">
        <f>ROUND(I425*H425,2)</f>
        <v>0</v>
      </c>
      <c r="K425" s="280" t="s">
        <v>21</v>
      </c>
      <c r="L425" s="285"/>
      <c r="M425" s="286" t="s">
        <v>21</v>
      </c>
      <c r="N425" s="287" t="s">
        <v>44</v>
      </c>
      <c r="O425" s="87"/>
      <c r="P425" s="225">
        <f>O425*H425</f>
        <v>0</v>
      </c>
      <c r="Q425" s="225">
        <v>0</v>
      </c>
      <c r="R425" s="225">
        <f>Q425*H425</f>
        <v>0</v>
      </c>
      <c r="S425" s="225">
        <v>0</v>
      </c>
      <c r="T425" s="226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7" t="s">
        <v>328</v>
      </c>
      <c r="AT425" s="227" t="s">
        <v>229</v>
      </c>
      <c r="AU425" s="227" t="s">
        <v>81</v>
      </c>
      <c r="AY425" s="20" t="s">
        <v>149</v>
      </c>
      <c r="BE425" s="228">
        <f>IF(N425="základní",J425,0)</f>
        <v>0</v>
      </c>
      <c r="BF425" s="228">
        <f>IF(N425="snížená",J425,0)</f>
        <v>0</v>
      </c>
      <c r="BG425" s="228">
        <f>IF(N425="zákl. přenesená",J425,0)</f>
        <v>0</v>
      </c>
      <c r="BH425" s="228">
        <f>IF(N425="sníž. přenesená",J425,0)</f>
        <v>0</v>
      </c>
      <c r="BI425" s="228">
        <f>IF(N425="nulová",J425,0)</f>
        <v>0</v>
      </c>
      <c r="BJ425" s="20" t="s">
        <v>77</v>
      </c>
      <c r="BK425" s="228">
        <f>ROUND(I425*H425,2)</f>
        <v>0</v>
      </c>
      <c r="BL425" s="20" t="s">
        <v>256</v>
      </c>
      <c r="BM425" s="227" t="s">
        <v>3538</v>
      </c>
    </row>
    <row r="426" s="2" customFormat="1" ht="24.15" customHeight="1">
      <c r="A426" s="41"/>
      <c r="B426" s="42"/>
      <c r="C426" s="216" t="s">
        <v>2614</v>
      </c>
      <c r="D426" s="216" t="s">
        <v>152</v>
      </c>
      <c r="E426" s="217" t="s">
        <v>3539</v>
      </c>
      <c r="F426" s="218" t="s">
        <v>3540</v>
      </c>
      <c r="G426" s="219" t="s">
        <v>174</v>
      </c>
      <c r="H426" s="220">
        <v>105</v>
      </c>
      <c r="I426" s="221"/>
      <c r="J426" s="222">
        <f>ROUND(I426*H426,2)</f>
        <v>0</v>
      </c>
      <c r="K426" s="218" t="s">
        <v>21</v>
      </c>
      <c r="L426" s="47"/>
      <c r="M426" s="223" t="s">
        <v>21</v>
      </c>
      <c r="N426" s="224" t="s">
        <v>44</v>
      </c>
      <c r="O426" s="87"/>
      <c r="P426" s="225">
        <f>O426*H426</f>
        <v>0</v>
      </c>
      <c r="Q426" s="225">
        <v>0</v>
      </c>
      <c r="R426" s="225">
        <f>Q426*H426</f>
        <v>0</v>
      </c>
      <c r="S426" s="225">
        <v>0</v>
      </c>
      <c r="T426" s="226">
        <f>S426*H426</f>
        <v>0</v>
      </c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R426" s="227" t="s">
        <v>256</v>
      </c>
      <c r="AT426" s="227" t="s">
        <v>152</v>
      </c>
      <c r="AU426" s="227" t="s">
        <v>81</v>
      </c>
      <c r="AY426" s="20" t="s">
        <v>149</v>
      </c>
      <c r="BE426" s="228">
        <f>IF(N426="základní",J426,0)</f>
        <v>0</v>
      </c>
      <c r="BF426" s="228">
        <f>IF(N426="snížená",J426,0)</f>
        <v>0</v>
      </c>
      <c r="BG426" s="228">
        <f>IF(N426="zákl. přenesená",J426,0)</f>
        <v>0</v>
      </c>
      <c r="BH426" s="228">
        <f>IF(N426="sníž. přenesená",J426,0)</f>
        <v>0</v>
      </c>
      <c r="BI426" s="228">
        <f>IF(N426="nulová",J426,0)</f>
        <v>0</v>
      </c>
      <c r="BJ426" s="20" t="s">
        <v>77</v>
      </c>
      <c r="BK426" s="228">
        <f>ROUND(I426*H426,2)</f>
        <v>0</v>
      </c>
      <c r="BL426" s="20" t="s">
        <v>256</v>
      </c>
      <c r="BM426" s="227" t="s">
        <v>3541</v>
      </c>
    </row>
    <row r="427" s="2" customFormat="1" ht="16.5" customHeight="1">
      <c r="A427" s="41"/>
      <c r="B427" s="42"/>
      <c r="C427" s="278" t="s">
        <v>2619</v>
      </c>
      <c r="D427" s="278" t="s">
        <v>229</v>
      </c>
      <c r="E427" s="279" t="s">
        <v>3542</v>
      </c>
      <c r="F427" s="280" t="s">
        <v>3543</v>
      </c>
      <c r="G427" s="281" t="s">
        <v>639</v>
      </c>
      <c r="H427" s="282">
        <v>84</v>
      </c>
      <c r="I427" s="283"/>
      <c r="J427" s="284">
        <f>ROUND(I427*H427,2)</f>
        <v>0</v>
      </c>
      <c r="K427" s="280" t="s">
        <v>21</v>
      </c>
      <c r="L427" s="285"/>
      <c r="M427" s="286" t="s">
        <v>21</v>
      </c>
      <c r="N427" s="287" t="s">
        <v>44</v>
      </c>
      <c r="O427" s="87"/>
      <c r="P427" s="225">
        <f>O427*H427</f>
        <v>0</v>
      </c>
      <c r="Q427" s="225">
        <v>0</v>
      </c>
      <c r="R427" s="225">
        <f>Q427*H427</f>
        <v>0</v>
      </c>
      <c r="S427" s="225">
        <v>0</v>
      </c>
      <c r="T427" s="226">
        <f>S427*H427</f>
        <v>0</v>
      </c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R427" s="227" t="s">
        <v>328</v>
      </c>
      <c r="AT427" s="227" t="s">
        <v>229</v>
      </c>
      <c r="AU427" s="227" t="s">
        <v>81</v>
      </c>
      <c r="AY427" s="20" t="s">
        <v>149</v>
      </c>
      <c r="BE427" s="228">
        <f>IF(N427="základní",J427,0)</f>
        <v>0</v>
      </c>
      <c r="BF427" s="228">
        <f>IF(N427="snížená",J427,0)</f>
        <v>0</v>
      </c>
      <c r="BG427" s="228">
        <f>IF(N427="zákl. přenesená",J427,0)</f>
        <v>0</v>
      </c>
      <c r="BH427" s="228">
        <f>IF(N427="sníž. přenesená",J427,0)</f>
        <v>0</v>
      </c>
      <c r="BI427" s="228">
        <f>IF(N427="nulová",J427,0)</f>
        <v>0</v>
      </c>
      <c r="BJ427" s="20" t="s">
        <v>77</v>
      </c>
      <c r="BK427" s="228">
        <f>ROUND(I427*H427,2)</f>
        <v>0</v>
      </c>
      <c r="BL427" s="20" t="s">
        <v>256</v>
      </c>
      <c r="BM427" s="227" t="s">
        <v>3544</v>
      </c>
    </row>
    <row r="428" s="2" customFormat="1" ht="16.5" customHeight="1">
      <c r="A428" s="41"/>
      <c r="B428" s="42"/>
      <c r="C428" s="278" t="s">
        <v>2623</v>
      </c>
      <c r="D428" s="278" t="s">
        <v>229</v>
      </c>
      <c r="E428" s="279" t="s">
        <v>3545</v>
      </c>
      <c r="F428" s="280" t="s">
        <v>3546</v>
      </c>
      <c r="G428" s="281" t="s">
        <v>699</v>
      </c>
      <c r="H428" s="282">
        <v>210</v>
      </c>
      <c r="I428" s="283"/>
      <c r="J428" s="284">
        <f>ROUND(I428*H428,2)</f>
        <v>0</v>
      </c>
      <c r="K428" s="280" t="s">
        <v>21</v>
      </c>
      <c r="L428" s="285"/>
      <c r="M428" s="286" t="s">
        <v>21</v>
      </c>
      <c r="N428" s="287" t="s">
        <v>44</v>
      </c>
      <c r="O428" s="87"/>
      <c r="P428" s="225">
        <f>O428*H428</f>
        <v>0</v>
      </c>
      <c r="Q428" s="225">
        <v>0</v>
      </c>
      <c r="R428" s="225">
        <f>Q428*H428</f>
        <v>0</v>
      </c>
      <c r="S428" s="225">
        <v>0</v>
      </c>
      <c r="T428" s="226">
        <f>S428*H428</f>
        <v>0</v>
      </c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R428" s="227" t="s">
        <v>328</v>
      </c>
      <c r="AT428" s="227" t="s">
        <v>229</v>
      </c>
      <c r="AU428" s="227" t="s">
        <v>81</v>
      </c>
      <c r="AY428" s="20" t="s">
        <v>149</v>
      </c>
      <c r="BE428" s="228">
        <f>IF(N428="základní",J428,0)</f>
        <v>0</v>
      </c>
      <c r="BF428" s="228">
        <f>IF(N428="snížená",J428,0)</f>
        <v>0</v>
      </c>
      <c r="BG428" s="228">
        <f>IF(N428="zákl. přenesená",J428,0)</f>
        <v>0</v>
      </c>
      <c r="BH428" s="228">
        <f>IF(N428="sníž. přenesená",J428,0)</f>
        <v>0</v>
      </c>
      <c r="BI428" s="228">
        <f>IF(N428="nulová",J428,0)</f>
        <v>0</v>
      </c>
      <c r="BJ428" s="20" t="s">
        <v>77</v>
      </c>
      <c r="BK428" s="228">
        <f>ROUND(I428*H428,2)</f>
        <v>0</v>
      </c>
      <c r="BL428" s="20" t="s">
        <v>256</v>
      </c>
      <c r="BM428" s="227" t="s">
        <v>3547</v>
      </c>
    </row>
    <row r="429" s="2" customFormat="1" ht="16.5" customHeight="1">
      <c r="A429" s="41"/>
      <c r="B429" s="42"/>
      <c r="C429" s="216" t="s">
        <v>2627</v>
      </c>
      <c r="D429" s="216" t="s">
        <v>152</v>
      </c>
      <c r="E429" s="217" t="s">
        <v>3548</v>
      </c>
      <c r="F429" s="218" t="s">
        <v>3549</v>
      </c>
      <c r="G429" s="219" t="s">
        <v>699</v>
      </c>
      <c r="H429" s="220">
        <v>28</v>
      </c>
      <c r="I429" s="221"/>
      <c r="J429" s="222">
        <f>ROUND(I429*H429,2)</f>
        <v>0</v>
      </c>
      <c r="K429" s="218" t="s">
        <v>21</v>
      </c>
      <c r="L429" s="47"/>
      <c r="M429" s="223" t="s">
        <v>21</v>
      </c>
      <c r="N429" s="224" t="s">
        <v>44</v>
      </c>
      <c r="O429" s="87"/>
      <c r="P429" s="225">
        <f>O429*H429</f>
        <v>0</v>
      </c>
      <c r="Q429" s="225">
        <v>0</v>
      </c>
      <c r="R429" s="225">
        <f>Q429*H429</f>
        <v>0</v>
      </c>
      <c r="S429" s="225">
        <v>0</v>
      </c>
      <c r="T429" s="226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7" t="s">
        <v>256</v>
      </c>
      <c r="AT429" s="227" t="s">
        <v>152</v>
      </c>
      <c r="AU429" s="227" t="s">
        <v>81</v>
      </c>
      <c r="AY429" s="20" t="s">
        <v>149</v>
      </c>
      <c r="BE429" s="228">
        <f>IF(N429="základní",J429,0)</f>
        <v>0</v>
      </c>
      <c r="BF429" s="228">
        <f>IF(N429="snížená",J429,0)</f>
        <v>0</v>
      </c>
      <c r="BG429" s="228">
        <f>IF(N429="zákl. přenesená",J429,0)</f>
        <v>0</v>
      </c>
      <c r="BH429" s="228">
        <f>IF(N429="sníž. přenesená",J429,0)</f>
        <v>0</v>
      </c>
      <c r="BI429" s="228">
        <f>IF(N429="nulová",J429,0)</f>
        <v>0</v>
      </c>
      <c r="BJ429" s="20" t="s">
        <v>77</v>
      </c>
      <c r="BK429" s="228">
        <f>ROUND(I429*H429,2)</f>
        <v>0</v>
      </c>
      <c r="BL429" s="20" t="s">
        <v>256</v>
      </c>
      <c r="BM429" s="227" t="s">
        <v>3550</v>
      </c>
    </row>
    <row r="430" s="2" customFormat="1" ht="24.15" customHeight="1">
      <c r="A430" s="41"/>
      <c r="B430" s="42"/>
      <c r="C430" s="278" t="s">
        <v>2631</v>
      </c>
      <c r="D430" s="278" t="s">
        <v>229</v>
      </c>
      <c r="E430" s="279" t="s">
        <v>3551</v>
      </c>
      <c r="F430" s="280" t="s">
        <v>3552</v>
      </c>
      <c r="G430" s="281" t="s">
        <v>699</v>
      </c>
      <c r="H430" s="282">
        <v>28</v>
      </c>
      <c r="I430" s="283"/>
      <c r="J430" s="284">
        <f>ROUND(I430*H430,2)</f>
        <v>0</v>
      </c>
      <c r="K430" s="280" t="s">
        <v>21</v>
      </c>
      <c r="L430" s="285"/>
      <c r="M430" s="286" t="s">
        <v>21</v>
      </c>
      <c r="N430" s="287" t="s">
        <v>44</v>
      </c>
      <c r="O430" s="87"/>
      <c r="P430" s="225">
        <f>O430*H430</f>
        <v>0</v>
      </c>
      <c r="Q430" s="225">
        <v>0</v>
      </c>
      <c r="R430" s="225">
        <f>Q430*H430</f>
        <v>0</v>
      </c>
      <c r="S430" s="225">
        <v>0</v>
      </c>
      <c r="T430" s="226">
        <f>S430*H430</f>
        <v>0</v>
      </c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R430" s="227" t="s">
        <v>328</v>
      </c>
      <c r="AT430" s="227" t="s">
        <v>229</v>
      </c>
      <c r="AU430" s="227" t="s">
        <v>81</v>
      </c>
      <c r="AY430" s="20" t="s">
        <v>149</v>
      </c>
      <c r="BE430" s="228">
        <f>IF(N430="základní",J430,0)</f>
        <v>0</v>
      </c>
      <c r="BF430" s="228">
        <f>IF(N430="snížená",J430,0)</f>
        <v>0</v>
      </c>
      <c r="BG430" s="228">
        <f>IF(N430="zákl. přenesená",J430,0)</f>
        <v>0</v>
      </c>
      <c r="BH430" s="228">
        <f>IF(N430="sníž. přenesená",J430,0)</f>
        <v>0</v>
      </c>
      <c r="BI430" s="228">
        <f>IF(N430="nulová",J430,0)</f>
        <v>0</v>
      </c>
      <c r="BJ430" s="20" t="s">
        <v>77</v>
      </c>
      <c r="BK430" s="228">
        <f>ROUND(I430*H430,2)</f>
        <v>0</v>
      </c>
      <c r="BL430" s="20" t="s">
        <v>256</v>
      </c>
      <c r="BM430" s="227" t="s">
        <v>3553</v>
      </c>
    </row>
    <row r="431" s="2" customFormat="1" ht="16.5" customHeight="1">
      <c r="A431" s="41"/>
      <c r="B431" s="42"/>
      <c r="C431" s="278" t="s">
        <v>2636</v>
      </c>
      <c r="D431" s="278" t="s">
        <v>229</v>
      </c>
      <c r="E431" s="279" t="s">
        <v>3554</v>
      </c>
      <c r="F431" s="280" t="s">
        <v>3555</v>
      </c>
      <c r="G431" s="281" t="s">
        <v>699</v>
      </c>
      <c r="H431" s="282">
        <v>28</v>
      </c>
      <c r="I431" s="283"/>
      <c r="J431" s="284">
        <f>ROUND(I431*H431,2)</f>
        <v>0</v>
      </c>
      <c r="K431" s="280" t="s">
        <v>21</v>
      </c>
      <c r="L431" s="285"/>
      <c r="M431" s="286" t="s">
        <v>21</v>
      </c>
      <c r="N431" s="287" t="s">
        <v>44</v>
      </c>
      <c r="O431" s="87"/>
      <c r="P431" s="225">
        <f>O431*H431</f>
        <v>0</v>
      </c>
      <c r="Q431" s="225">
        <v>0</v>
      </c>
      <c r="R431" s="225">
        <f>Q431*H431</f>
        <v>0</v>
      </c>
      <c r="S431" s="225">
        <v>0</v>
      </c>
      <c r="T431" s="226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227" t="s">
        <v>328</v>
      </c>
      <c r="AT431" s="227" t="s">
        <v>229</v>
      </c>
      <c r="AU431" s="227" t="s">
        <v>81</v>
      </c>
      <c r="AY431" s="20" t="s">
        <v>149</v>
      </c>
      <c r="BE431" s="228">
        <f>IF(N431="základní",J431,0)</f>
        <v>0</v>
      </c>
      <c r="BF431" s="228">
        <f>IF(N431="snížená",J431,0)</f>
        <v>0</v>
      </c>
      <c r="BG431" s="228">
        <f>IF(N431="zákl. přenesená",J431,0)</f>
        <v>0</v>
      </c>
      <c r="BH431" s="228">
        <f>IF(N431="sníž. přenesená",J431,0)</f>
        <v>0</v>
      </c>
      <c r="BI431" s="228">
        <f>IF(N431="nulová",J431,0)</f>
        <v>0</v>
      </c>
      <c r="BJ431" s="20" t="s">
        <v>77</v>
      </c>
      <c r="BK431" s="228">
        <f>ROUND(I431*H431,2)</f>
        <v>0</v>
      </c>
      <c r="BL431" s="20" t="s">
        <v>256</v>
      </c>
      <c r="BM431" s="227" t="s">
        <v>3556</v>
      </c>
    </row>
    <row r="432" s="2" customFormat="1" ht="21.75" customHeight="1">
      <c r="A432" s="41"/>
      <c r="B432" s="42"/>
      <c r="C432" s="216" t="s">
        <v>2641</v>
      </c>
      <c r="D432" s="216" t="s">
        <v>152</v>
      </c>
      <c r="E432" s="217" t="s">
        <v>3557</v>
      </c>
      <c r="F432" s="218" t="s">
        <v>3558</v>
      </c>
      <c r="G432" s="219" t="s">
        <v>699</v>
      </c>
      <c r="H432" s="220">
        <v>7</v>
      </c>
      <c r="I432" s="221"/>
      <c r="J432" s="222">
        <f>ROUND(I432*H432,2)</f>
        <v>0</v>
      </c>
      <c r="K432" s="218" t="s">
        <v>21</v>
      </c>
      <c r="L432" s="47"/>
      <c r="M432" s="223" t="s">
        <v>21</v>
      </c>
      <c r="N432" s="224" t="s">
        <v>44</v>
      </c>
      <c r="O432" s="87"/>
      <c r="P432" s="225">
        <f>O432*H432</f>
        <v>0</v>
      </c>
      <c r="Q432" s="225">
        <v>0</v>
      </c>
      <c r="R432" s="225">
        <f>Q432*H432</f>
        <v>0</v>
      </c>
      <c r="S432" s="225">
        <v>0</v>
      </c>
      <c r="T432" s="226">
        <f>S432*H432</f>
        <v>0</v>
      </c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R432" s="227" t="s">
        <v>256</v>
      </c>
      <c r="AT432" s="227" t="s">
        <v>152</v>
      </c>
      <c r="AU432" s="227" t="s">
        <v>81</v>
      </c>
      <c r="AY432" s="20" t="s">
        <v>149</v>
      </c>
      <c r="BE432" s="228">
        <f>IF(N432="základní",J432,0)</f>
        <v>0</v>
      </c>
      <c r="BF432" s="228">
        <f>IF(N432="snížená",J432,0)</f>
        <v>0</v>
      </c>
      <c r="BG432" s="228">
        <f>IF(N432="zákl. přenesená",J432,0)</f>
        <v>0</v>
      </c>
      <c r="BH432" s="228">
        <f>IF(N432="sníž. přenesená",J432,0)</f>
        <v>0</v>
      </c>
      <c r="BI432" s="228">
        <f>IF(N432="nulová",J432,0)</f>
        <v>0</v>
      </c>
      <c r="BJ432" s="20" t="s">
        <v>77</v>
      </c>
      <c r="BK432" s="228">
        <f>ROUND(I432*H432,2)</f>
        <v>0</v>
      </c>
      <c r="BL432" s="20" t="s">
        <v>256</v>
      </c>
      <c r="BM432" s="227" t="s">
        <v>3559</v>
      </c>
    </row>
    <row r="433" s="2" customFormat="1" ht="16.5" customHeight="1">
      <c r="A433" s="41"/>
      <c r="B433" s="42"/>
      <c r="C433" s="278" t="s">
        <v>2647</v>
      </c>
      <c r="D433" s="278" t="s">
        <v>229</v>
      </c>
      <c r="E433" s="279" t="s">
        <v>3560</v>
      </c>
      <c r="F433" s="280" t="s">
        <v>3561</v>
      </c>
      <c r="G433" s="281" t="s">
        <v>699</v>
      </c>
      <c r="H433" s="282">
        <v>7</v>
      </c>
      <c r="I433" s="283"/>
      <c r="J433" s="284">
        <f>ROUND(I433*H433,2)</f>
        <v>0</v>
      </c>
      <c r="K433" s="280" t="s">
        <v>21</v>
      </c>
      <c r="L433" s="285"/>
      <c r="M433" s="286" t="s">
        <v>21</v>
      </c>
      <c r="N433" s="287" t="s">
        <v>44</v>
      </c>
      <c r="O433" s="87"/>
      <c r="P433" s="225">
        <f>O433*H433</f>
        <v>0</v>
      </c>
      <c r="Q433" s="225">
        <v>0</v>
      </c>
      <c r="R433" s="225">
        <f>Q433*H433</f>
        <v>0</v>
      </c>
      <c r="S433" s="225">
        <v>0</v>
      </c>
      <c r="T433" s="226">
        <f>S433*H433</f>
        <v>0</v>
      </c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R433" s="227" t="s">
        <v>328</v>
      </c>
      <c r="AT433" s="227" t="s">
        <v>229</v>
      </c>
      <c r="AU433" s="227" t="s">
        <v>81</v>
      </c>
      <c r="AY433" s="20" t="s">
        <v>149</v>
      </c>
      <c r="BE433" s="228">
        <f>IF(N433="základní",J433,0)</f>
        <v>0</v>
      </c>
      <c r="BF433" s="228">
        <f>IF(N433="snížená",J433,0)</f>
        <v>0</v>
      </c>
      <c r="BG433" s="228">
        <f>IF(N433="zákl. přenesená",J433,0)</f>
        <v>0</v>
      </c>
      <c r="BH433" s="228">
        <f>IF(N433="sníž. přenesená",J433,0)</f>
        <v>0</v>
      </c>
      <c r="BI433" s="228">
        <f>IF(N433="nulová",J433,0)</f>
        <v>0</v>
      </c>
      <c r="BJ433" s="20" t="s">
        <v>77</v>
      </c>
      <c r="BK433" s="228">
        <f>ROUND(I433*H433,2)</f>
        <v>0</v>
      </c>
      <c r="BL433" s="20" t="s">
        <v>256</v>
      </c>
      <c r="BM433" s="227" t="s">
        <v>3562</v>
      </c>
    </row>
    <row r="434" s="2" customFormat="1" ht="16.5" customHeight="1">
      <c r="A434" s="41"/>
      <c r="B434" s="42"/>
      <c r="C434" s="216" t="s">
        <v>2653</v>
      </c>
      <c r="D434" s="216" t="s">
        <v>152</v>
      </c>
      <c r="E434" s="217" t="s">
        <v>3563</v>
      </c>
      <c r="F434" s="218" t="s">
        <v>3564</v>
      </c>
      <c r="G434" s="219" t="s">
        <v>699</v>
      </c>
      <c r="H434" s="220">
        <v>6</v>
      </c>
      <c r="I434" s="221"/>
      <c r="J434" s="222">
        <f>ROUND(I434*H434,2)</f>
        <v>0</v>
      </c>
      <c r="K434" s="218" t="s">
        <v>21</v>
      </c>
      <c r="L434" s="47"/>
      <c r="M434" s="223" t="s">
        <v>21</v>
      </c>
      <c r="N434" s="224" t="s">
        <v>44</v>
      </c>
      <c r="O434" s="87"/>
      <c r="P434" s="225">
        <f>O434*H434</f>
        <v>0</v>
      </c>
      <c r="Q434" s="225">
        <v>0</v>
      </c>
      <c r="R434" s="225">
        <f>Q434*H434</f>
        <v>0</v>
      </c>
      <c r="S434" s="225">
        <v>0</v>
      </c>
      <c r="T434" s="226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27" t="s">
        <v>256</v>
      </c>
      <c r="AT434" s="227" t="s">
        <v>152</v>
      </c>
      <c r="AU434" s="227" t="s">
        <v>81</v>
      </c>
      <c r="AY434" s="20" t="s">
        <v>149</v>
      </c>
      <c r="BE434" s="228">
        <f>IF(N434="základní",J434,0)</f>
        <v>0</v>
      </c>
      <c r="BF434" s="228">
        <f>IF(N434="snížená",J434,0)</f>
        <v>0</v>
      </c>
      <c r="BG434" s="228">
        <f>IF(N434="zákl. přenesená",J434,0)</f>
        <v>0</v>
      </c>
      <c r="BH434" s="228">
        <f>IF(N434="sníž. přenesená",J434,0)</f>
        <v>0</v>
      </c>
      <c r="BI434" s="228">
        <f>IF(N434="nulová",J434,0)</f>
        <v>0</v>
      </c>
      <c r="BJ434" s="20" t="s">
        <v>77</v>
      </c>
      <c r="BK434" s="228">
        <f>ROUND(I434*H434,2)</f>
        <v>0</v>
      </c>
      <c r="BL434" s="20" t="s">
        <v>256</v>
      </c>
      <c r="BM434" s="227" t="s">
        <v>3565</v>
      </c>
    </row>
    <row r="435" s="2" customFormat="1" ht="24.15" customHeight="1">
      <c r="A435" s="41"/>
      <c r="B435" s="42"/>
      <c r="C435" s="278" t="s">
        <v>2658</v>
      </c>
      <c r="D435" s="278" t="s">
        <v>229</v>
      </c>
      <c r="E435" s="279" t="s">
        <v>3566</v>
      </c>
      <c r="F435" s="280" t="s">
        <v>3567</v>
      </c>
      <c r="G435" s="281" t="s">
        <v>699</v>
      </c>
      <c r="H435" s="282">
        <v>6</v>
      </c>
      <c r="I435" s="283"/>
      <c r="J435" s="284">
        <f>ROUND(I435*H435,2)</f>
        <v>0</v>
      </c>
      <c r="K435" s="280" t="s">
        <v>21</v>
      </c>
      <c r="L435" s="285"/>
      <c r="M435" s="286" t="s">
        <v>21</v>
      </c>
      <c r="N435" s="287" t="s">
        <v>44</v>
      </c>
      <c r="O435" s="87"/>
      <c r="P435" s="225">
        <f>O435*H435</f>
        <v>0</v>
      </c>
      <c r="Q435" s="225">
        <v>0</v>
      </c>
      <c r="R435" s="225">
        <f>Q435*H435</f>
        <v>0</v>
      </c>
      <c r="S435" s="225">
        <v>0</v>
      </c>
      <c r="T435" s="226">
        <f>S435*H435</f>
        <v>0</v>
      </c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R435" s="227" t="s">
        <v>328</v>
      </c>
      <c r="AT435" s="227" t="s">
        <v>229</v>
      </c>
      <c r="AU435" s="227" t="s">
        <v>81</v>
      </c>
      <c r="AY435" s="20" t="s">
        <v>149</v>
      </c>
      <c r="BE435" s="228">
        <f>IF(N435="základní",J435,0)</f>
        <v>0</v>
      </c>
      <c r="BF435" s="228">
        <f>IF(N435="snížená",J435,0)</f>
        <v>0</v>
      </c>
      <c r="BG435" s="228">
        <f>IF(N435="zákl. přenesená",J435,0)</f>
        <v>0</v>
      </c>
      <c r="BH435" s="228">
        <f>IF(N435="sníž. přenesená",J435,0)</f>
        <v>0</v>
      </c>
      <c r="BI435" s="228">
        <f>IF(N435="nulová",J435,0)</f>
        <v>0</v>
      </c>
      <c r="BJ435" s="20" t="s">
        <v>77</v>
      </c>
      <c r="BK435" s="228">
        <f>ROUND(I435*H435,2)</f>
        <v>0</v>
      </c>
      <c r="BL435" s="20" t="s">
        <v>256</v>
      </c>
      <c r="BM435" s="227" t="s">
        <v>3568</v>
      </c>
    </row>
    <row r="436" s="2" customFormat="1" ht="16.5" customHeight="1">
      <c r="A436" s="41"/>
      <c r="B436" s="42"/>
      <c r="C436" s="216" t="s">
        <v>2663</v>
      </c>
      <c r="D436" s="216" t="s">
        <v>152</v>
      </c>
      <c r="E436" s="217" t="s">
        <v>3569</v>
      </c>
      <c r="F436" s="218" t="s">
        <v>3570</v>
      </c>
      <c r="G436" s="219" t="s">
        <v>699</v>
      </c>
      <c r="H436" s="220">
        <v>7</v>
      </c>
      <c r="I436" s="221"/>
      <c r="J436" s="222">
        <f>ROUND(I436*H436,2)</f>
        <v>0</v>
      </c>
      <c r="K436" s="218" t="s">
        <v>21</v>
      </c>
      <c r="L436" s="47"/>
      <c r="M436" s="223" t="s">
        <v>21</v>
      </c>
      <c r="N436" s="224" t="s">
        <v>44</v>
      </c>
      <c r="O436" s="87"/>
      <c r="P436" s="225">
        <f>O436*H436</f>
        <v>0</v>
      </c>
      <c r="Q436" s="225">
        <v>0</v>
      </c>
      <c r="R436" s="225">
        <f>Q436*H436</f>
        <v>0</v>
      </c>
      <c r="S436" s="225">
        <v>0</v>
      </c>
      <c r="T436" s="226">
        <f>S436*H436</f>
        <v>0</v>
      </c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R436" s="227" t="s">
        <v>256</v>
      </c>
      <c r="AT436" s="227" t="s">
        <v>152</v>
      </c>
      <c r="AU436" s="227" t="s">
        <v>81</v>
      </c>
      <c r="AY436" s="20" t="s">
        <v>149</v>
      </c>
      <c r="BE436" s="228">
        <f>IF(N436="základní",J436,0)</f>
        <v>0</v>
      </c>
      <c r="BF436" s="228">
        <f>IF(N436="snížená",J436,0)</f>
        <v>0</v>
      </c>
      <c r="BG436" s="228">
        <f>IF(N436="zákl. přenesená",J436,0)</f>
        <v>0</v>
      </c>
      <c r="BH436" s="228">
        <f>IF(N436="sníž. přenesená",J436,0)</f>
        <v>0</v>
      </c>
      <c r="BI436" s="228">
        <f>IF(N436="nulová",J436,0)</f>
        <v>0</v>
      </c>
      <c r="BJ436" s="20" t="s">
        <v>77</v>
      </c>
      <c r="BK436" s="228">
        <f>ROUND(I436*H436,2)</f>
        <v>0</v>
      </c>
      <c r="BL436" s="20" t="s">
        <v>256</v>
      </c>
      <c r="BM436" s="227" t="s">
        <v>3571</v>
      </c>
    </row>
    <row r="437" s="2" customFormat="1" ht="21.75" customHeight="1">
      <c r="A437" s="41"/>
      <c r="B437" s="42"/>
      <c r="C437" s="278" t="s">
        <v>2667</v>
      </c>
      <c r="D437" s="278" t="s">
        <v>229</v>
      </c>
      <c r="E437" s="279" t="s">
        <v>3572</v>
      </c>
      <c r="F437" s="280" t="s">
        <v>3573</v>
      </c>
      <c r="G437" s="281" t="s">
        <v>699</v>
      </c>
      <c r="H437" s="282">
        <v>7</v>
      </c>
      <c r="I437" s="283"/>
      <c r="J437" s="284">
        <f>ROUND(I437*H437,2)</f>
        <v>0</v>
      </c>
      <c r="K437" s="280" t="s">
        <v>21</v>
      </c>
      <c r="L437" s="285"/>
      <c r="M437" s="286" t="s">
        <v>21</v>
      </c>
      <c r="N437" s="287" t="s">
        <v>44</v>
      </c>
      <c r="O437" s="87"/>
      <c r="P437" s="225">
        <f>O437*H437</f>
        <v>0</v>
      </c>
      <c r="Q437" s="225">
        <v>0</v>
      </c>
      <c r="R437" s="225">
        <f>Q437*H437</f>
        <v>0</v>
      </c>
      <c r="S437" s="225">
        <v>0</v>
      </c>
      <c r="T437" s="226">
        <f>S437*H437</f>
        <v>0</v>
      </c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R437" s="227" t="s">
        <v>328</v>
      </c>
      <c r="AT437" s="227" t="s">
        <v>229</v>
      </c>
      <c r="AU437" s="227" t="s">
        <v>81</v>
      </c>
      <c r="AY437" s="20" t="s">
        <v>149</v>
      </c>
      <c r="BE437" s="228">
        <f>IF(N437="základní",J437,0)</f>
        <v>0</v>
      </c>
      <c r="BF437" s="228">
        <f>IF(N437="snížená",J437,0)</f>
        <v>0</v>
      </c>
      <c r="BG437" s="228">
        <f>IF(N437="zákl. přenesená",J437,0)</f>
        <v>0</v>
      </c>
      <c r="BH437" s="228">
        <f>IF(N437="sníž. přenesená",J437,0)</f>
        <v>0</v>
      </c>
      <c r="BI437" s="228">
        <f>IF(N437="nulová",J437,0)</f>
        <v>0</v>
      </c>
      <c r="BJ437" s="20" t="s">
        <v>77</v>
      </c>
      <c r="BK437" s="228">
        <f>ROUND(I437*H437,2)</f>
        <v>0</v>
      </c>
      <c r="BL437" s="20" t="s">
        <v>256</v>
      </c>
      <c r="BM437" s="227" t="s">
        <v>3574</v>
      </c>
    </row>
    <row r="438" s="12" customFormat="1" ht="22.8" customHeight="1">
      <c r="A438" s="12"/>
      <c r="B438" s="200"/>
      <c r="C438" s="201"/>
      <c r="D438" s="202" t="s">
        <v>72</v>
      </c>
      <c r="E438" s="214" t="s">
        <v>3575</v>
      </c>
      <c r="F438" s="214" t="s">
        <v>3576</v>
      </c>
      <c r="G438" s="201"/>
      <c r="H438" s="201"/>
      <c r="I438" s="204"/>
      <c r="J438" s="215">
        <f>BK438</f>
        <v>0</v>
      </c>
      <c r="K438" s="201"/>
      <c r="L438" s="206"/>
      <c r="M438" s="207"/>
      <c r="N438" s="208"/>
      <c r="O438" s="208"/>
      <c r="P438" s="209">
        <f>SUM(P439:P457)</f>
        <v>0</v>
      </c>
      <c r="Q438" s="208"/>
      <c r="R438" s="209">
        <f>SUM(R439:R457)</f>
        <v>0</v>
      </c>
      <c r="S438" s="208"/>
      <c r="T438" s="210">
        <f>SUM(T439:T457)</f>
        <v>0</v>
      </c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R438" s="211" t="s">
        <v>81</v>
      </c>
      <c r="AT438" s="212" t="s">
        <v>72</v>
      </c>
      <c r="AU438" s="212" t="s">
        <v>77</v>
      </c>
      <c r="AY438" s="211" t="s">
        <v>149</v>
      </c>
      <c r="BK438" s="213">
        <f>SUM(BK439:BK457)</f>
        <v>0</v>
      </c>
    </row>
    <row r="439" s="2" customFormat="1" ht="24.15" customHeight="1">
      <c r="A439" s="41"/>
      <c r="B439" s="42"/>
      <c r="C439" s="216" t="s">
        <v>2672</v>
      </c>
      <c r="D439" s="216" t="s">
        <v>152</v>
      </c>
      <c r="E439" s="217" t="s">
        <v>3577</v>
      </c>
      <c r="F439" s="218" t="s">
        <v>3578</v>
      </c>
      <c r="G439" s="219" t="s">
        <v>174</v>
      </c>
      <c r="H439" s="220">
        <v>120</v>
      </c>
      <c r="I439" s="221"/>
      <c r="J439" s="222">
        <f>ROUND(I439*H439,2)</f>
        <v>0</v>
      </c>
      <c r="K439" s="218" t="s">
        <v>21</v>
      </c>
      <c r="L439" s="47"/>
      <c r="M439" s="223" t="s">
        <v>21</v>
      </c>
      <c r="N439" s="224" t="s">
        <v>44</v>
      </c>
      <c r="O439" s="87"/>
      <c r="P439" s="225">
        <f>O439*H439</f>
        <v>0</v>
      </c>
      <c r="Q439" s="225">
        <v>0</v>
      </c>
      <c r="R439" s="225">
        <f>Q439*H439</f>
        <v>0</v>
      </c>
      <c r="S439" s="225">
        <v>0</v>
      </c>
      <c r="T439" s="226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227" t="s">
        <v>256</v>
      </c>
      <c r="AT439" s="227" t="s">
        <v>152</v>
      </c>
      <c r="AU439" s="227" t="s">
        <v>81</v>
      </c>
      <c r="AY439" s="20" t="s">
        <v>149</v>
      </c>
      <c r="BE439" s="228">
        <f>IF(N439="základní",J439,0)</f>
        <v>0</v>
      </c>
      <c r="BF439" s="228">
        <f>IF(N439="snížená",J439,0)</f>
        <v>0</v>
      </c>
      <c r="BG439" s="228">
        <f>IF(N439="zákl. přenesená",J439,0)</f>
        <v>0</v>
      </c>
      <c r="BH439" s="228">
        <f>IF(N439="sníž. přenesená",J439,0)</f>
        <v>0</v>
      </c>
      <c r="BI439" s="228">
        <f>IF(N439="nulová",J439,0)</f>
        <v>0</v>
      </c>
      <c r="BJ439" s="20" t="s">
        <v>77</v>
      </c>
      <c r="BK439" s="228">
        <f>ROUND(I439*H439,2)</f>
        <v>0</v>
      </c>
      <c r="BL439" s="20" t="s">
        <v>256</v>
      </c>
      <c r="BM439" s="227" t="s">
        <v>3579</v>
      </c>
    </row>
    <row r="440" s="2" customFormat="1" ht="24.15" customHeight="1">
      <c r="A440" s="41"/>
      <c r="B440" s="42"/>
      <c r="C440" s="278" t="s">
        <v>2679</v>
      </c>
      <c r="D440" s="278" t="s">
        <v>229</v>
      </c>
      <c r="E440" s="279" t="s">
        <v>3580</v>
      </c>
      <c r="F440" s="280" t="s">
        <v>3581</v>
      </c>
      <c r="G440" s="281" t="s">
        <v>174</v>
      </c>
      <c r="H440" s="282">
        <v>120</v>
      </c>
      <c r="I440" s="283"/>
      <c r="J440" s="284">
        <f>ROUND(I440*H440,2)</f>
        <v>0</v>
      </c>
      <c r="K440" s="280" t="s">
        <v>21</v>
      </c>
      <c r="L440" s="285"/>
      <c r="M440" s="286" t="s">
        <v>21</v>
      </c>
      <c r="N440" s="287" t="s">
        <v>44</v>
      </c>
      <c r="O440" s="87"/>
      <c r="P440" s="225">
        <f>O440*H440</f>
        <v>0</v>
      </c>
      <c r="Q440" s="225">
        <v>0</v>
      </c>
      <c r="R440" s="225">
        <f>Q440*H440</f>
        <v>0</v>
      </c>
      <c r="S440" s="225">
        <v>0</v>
      </c>
      <c r="T440" s="226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7" t="s">
        <v>328</v>
      </c>
      <c r="AT440" s="227" t="s">
        <v>229</v>
      </c>
      <c r="AU440" s="227" t="s">
        <v>81</v>
      </c>
      <c r="AY440" s="20" t="s">
        <v>149</v>
      </c>
      <c r="BE440" s="228">
        <f>IF(N440="základní",J440,0)</f>
        <v>0</v>
      </c>
      <c r="BF440" s="228">
        <f>IF(N440="snížená",J440,0)</f>
        <v>0</v>
      </c>
      <c r="BG440" s="228">
        <f>IF(N440="zákl. přenesená",J440,0)</f>
        <v>0</v>
      </c>
      <c r="BH440" s="228">
        <f>IF(N440="sníž. přenesená",J440,0)</f>
        <v>0</v>
      </c>
      <c r="BI440" s="228">
        <f>IF(N440="nulová",J440,0)</f>
        <v>0</v>
      </c>
      <c r="BJ440" s="20" t="s">
        <v>77</v>
      </c>
      <c r="BK440" s="228">
        <f>ROUND(I440*H440,2)</f>
        <v>0</v>
      </c>
      <c r="BL440" s="20" t="s">
        <v>256</v>
      </c>
      <c r="BM440" s="227" t="s">
        <v>3582</v>
      </c>
    </row>
    <row r="441" s="2" customFormat="1" ht="21.75" customHeight="1">
      <c r="A441" s="41"/>
      <c r="B441" s="42"/>
      <c r="C441" s="216" t="s">
        <v>2683</v>
      </c>
      <c r="D441" s="216" t="s">
        <v>152</v>
      </c>
      <c r="E441" s="217" t="s">
        <v>3583</v>
      </c>
      <c r="F441" s="218" t="s">
        <v>3584</v>
      </c>
      <c r="G441" s="219" t="s">
        <v>174</v>
      </c>
      <c r="H441" s="220">
        <v>532</v>
      </c>
      <c r="I441" s="221"/>
      <c r="J441" s="222">
        <f>ROUND(I441*H441,2)</f>
        <v>0</v>
      </c>
      <c r="K441" s="218" t="s">
        <v>21</v>
      </c>
      <c r="L441" s="47"/>
      <c r="M441" s="223" t="s">
        <v>21</v>
      </c>
      <c r="N441" s="224" t="s">
        <v>44</v>
      </c>
      <c r="O441" s="87"/>
      <c r="P441" s="225">
        <f>O441*H441</f>
        <v>0</v>
      </c>
      <c r="Q441" s="225">
        <v>0</v>
      </c>
      <c r="R441" s="225">
        <f>Q441*H441</f>
        <v>0</v>
      </c>
      <c r="S441" s="225">
        <v>0</v>
      </c>
      <c r="T441" s="226">
        <f>S441*H441</f>
        <v>0</v>
      </c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R441" s="227" t="s">
        <v>256</v>
      </c>
      <c r="AT441" s="227" t="s">
        <v>152</v>
      </c>
      <c r="AU441" s="227" t="s">
        <v>81</v>
      </c>
      <c r="AY441" s="20" t="s">
        <v>149</v>
      </c>
      <c r="BE441" s="228">
        <f>IF(N441="základní",J441,0)</f>
        <v>0</v>
      </c>
      <c r="BF441" s="228">
        <f>IF(N441="snížená",J441,0)</f>
        <v>0</v>
      </c>
      <c r="BG441" s="228">
        <f>IF(N441="zákl. přenesená",J441,0)</f>
        <v>0</v>
      </c>
      <c r="BH441" s="228">
        <f>IF(N441="sníž. přenesená",J441,0)</f>
        <v>0</v>
      </c>
      <c r="BI441" s="228">
        <f>IF(N441="nulová",J441,0)</f>
        <v>0</v>
      </c>
      <c r="BJ441" s="20" t="s">
        <v>77</v>
      </c>
      <c r="BK441" s="228">
        <f>ROUND(I441*H441,2)</f>
        <v>0</v>
      </c>
      <c r="BL441" s="20" t="s">
        <v>256</v>
      </c>
      <c r="BM441" s="227" t="s">
        <v>3585</v>
      </c>
    </row>
    <row r="442" s="2" customFormat="1" ht="37.8" customHeight="1">
      <c r="A442" s="41"/>
      <c r="B442" s="42"/>
      <c r="C442" s="278" t="s">
        <v>2689</v>
      </c>
      <c r="D442" s="278" t="s">
        <v>229</v>
      </c>
      <c r="E442" s="279" t="s">
        <v>3586</v>
      </c>
      <c r="F442" s="280" t="s">
        <v>3587</v>
      </c>
      <c r="G442" s="281" t="s">
        <v>174</v>
      </c>
      <c r="H442" s="282">
        <v>480</v>
      </c>
      <c r="I442" s="283"/>
      <c r="J442" s="284">
        <f>ROUND(I442*H442,2)</f>
        <v>0</v>
      </c>
      <c r="K442" s="280" t="s">
        <v>21</v>
      </c>
      <c r="L442" s="285"/>
      <c r="M442" s="286" t="s">
        <v>21</v>
      </c>
      <c r="N442" s="287" t="s">
        <v>44</v>
      </c>
      <c r="O442" s="87"/>
      <c r="P442" s="225">
        <f>O442*H442</f>
        <v>0</v>
      </c>
      <c r="Q442" s="225">
        <v>0</v>
      </c>
      <c r="R442" s="225">
        <f>Q442*H442</f>
        <v>0</v>
      </c>
      <c r="S442" s="225">
        <v>0</v>
      </c>
      <c r="T442" s="226">
        <f>S442*H442</f>
        <v>0</v>
      </c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R442" s="227" t="s">
        <v>328</v>
      </c>
      <c r="AT442" s="227" t="s">
        <v>229</v>
      </c>
      <c r="AU442" s="227" t="s">
        <v>81</v>
      </c>
      <c r="AY442" s="20" t="s">
        <v>149</v>
      </c>
      <c r="BE442" s="228">
        <f>IF(N442="základní",J442,0)</f>
        <v>0</v>
      </c>
      <c r="BF442" s="228">
        <f>IF(N442="snížená",J442,0)</f>
        <v>0</v>
      </c>
      <c r="BG442" s="228">
        <f>IF(N442="zákl. přenesená",J442,0)</f>
        <v>0</v>
      </c>
      <c r="BH442" s="228">
        <f>IF(N442="sníž. přenesená",J442,0)</f>
        <v>0</v>
      </c>
      <c r="BI442" s="228">
        <f>IF(N442="nulová",J442,0)</f>
        <v>0</v>
      </c>
      <c r="BJ442" s="20" t="s">
        <v>77</v>
      </c>
      <c r="BK442" s="228">
        <f>ROUND(I442*H442,2)</f>
        <v>0</v>
      </c>
      <c r="BL442" s="20" t="s">
        <v>256</v>
      </c>
      <c r="BM442" s="227" t="s">
        <v>3588</v>
      </c>
    </row>
    <row r="443" s="14" customFormat="1">
      <c r="A443" s="14"/>
      <c r="B443" s="245"/>
      <c r="C443" s="246"/>
      <c r="D443" s="236" t="s">
        <v>161</v>
      </c>
      <c r="E443" s="247" t="s">
        <v>21</v>
      </c>
      <c r="F443" s="248" t="s">
        <v>3589</v>
      </c>
      <c r="G443" s="246"/>
      <c r="H443" s="249">
        <v>480</v>
      </c>
      <c r="I443" s="250"/>
      <c r="J443" s="246"/>
      <c r="K443" s="246"/>
      <c r="L443" s="251"/>
      <c r="M443" s="252"/>
      <c r="N443" s="253"/>
      <c r="O443" s="253"/>
      <c r="P443" s="253"/>
      <c r="Q443" s="253"/>
      <c r="R443" s="253"/>
      <c r="S443" s="253"/>
      <c r="T443" s="25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5" t="s">
        <v>161</v>
      </c>
      <c r="AU443" s="255" t="s">
        <v>81</v>
      </c>
      <c r="AV443" s="14" t="s">
        <v>81</v>
      </c>
      <c r="AW443" s="14" t="s">
        <v>34</v>
      </c>
      <c r="AX443" s="14" t="s">
        <v>73</v>
      </c>
      <c r="AY443" s="255" t="s">
        <v>149</v>
      </c>
    </row>
    <row r="444" s="15" customFormat="1">
      <c r="A444" s="15"/>
      <c r="B444" s="256"/>
      <c r="C444" s="257"/>
      <c r="D444" s="236" t="s">
        <v>161</v>
      </c>
      <c r="E444" s="258" t="s">
        <v>21</v>
      </c>
      <c r="F444" s="259" t="s">
        <v>164</v>
      </c>
      <c r="G444" s="257"/>
      <c r="H444" s="260">
        <v>480</v>
      </c>
      <c r="I444" s="261"/>
      <c r="J444" s="257"/>
      <c r="K444" s="257"/>
      <c r="L444" s="262"/>
      <c r="M444" s="263"/>
      <c r="N444" s="264"/>
      <c r="O444" s="264"/>
      <c r="P444" s="264"/>
      <c r="Q444" s="264"/>
      <c r="R444" s="264"/>
      <c r="S444" s="264"/>
      <c r="T444" s="26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66" t="s">
        <v>161</v>
      </c>
      <c r="AU444" s="266" t="s">
        <v>81</v>
      </c>
      <c r="AV444" s="15" t="s">
        <v>157</v>
      </c>
      <c r="AW444" s="15" t="s">
        <v>34</v>
      </c>
      <c r="AX444" s="15" t="s">
        <v>77</v>
      </c>
      <c r="AY444" s="266" t="s">
        <v>149</v>
      </c>
    </row>
    <row r="445" s="2" customFormat="1" ht="37.8" customHeight="1">
      <c r="A445" s="41"/>
      <c r="B445" s="42"/>
      <c r="C445" s="278" t="s">
        <v>2694</v>
      </c>
      <c r="D445" s="278" t="s">
        <v>229</v>
      </c>
      <c r="E445" s="279" t="s">
        <v>3590</v>
      </c>
      <c r="F445" s="280" t="s">
        <v>3591</v>
      </c>
      <c r="G445" s="281" t="s">
        <v>174</v>
      </c>
      <c r="H445" s="282">
        <v>52</v>
      </c>
      <c r="I445" s="283"/>
      <c r="J445" s="284">
        <f>ROUND(I445*H445,2)</f>
        <v>0</v>
      </c>
      <c r="K445" s="280" t="s">
        <v>21</v>
      </c>
      <c r="L445" s="285"/>
      <c r="M445" s="286" t="s">
        <v>21</v>
      </c>
      <c r="N445" s="287" t="s">
        <v>44</v>
      </c>
      <c r="O445" s="87"/>
      <c r="P445" s="225">
        <f>O445*H445</f>
        <v>0</v>
      </c>
      <c r="Q445" s="225">
        <v>0</v>
      </c>
      <c r="R445" s="225">
        <f>Q445*H445</f>
        <v>0</v>
      </c>
      <c r="S445" s="225">
        <v>0</v>
      </c>
      <c r="T445" s="226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227" t="s">
        <v>328</v>
      </c>
      <c r="AT445" s="227" t="s">
        <v>229</v>
      </c>
      <c r="AU445" s="227" t="s">
        <v>81</v>
      </c>
      <c r="AY445" s="20" t="s">
        <v>149</v>
      </c>
      <c r="BE445" s="228">
        <f>IF(N445="základní",J445,0)</f>
        <v>0</v>
      </c>
      <c r="BF445" s="228">
        <f>IF(N445="snížená",J445,0)</f>
        <v>0</v>
      </c>
      <c r="BG445" s="228">
        <f>IF(N445="zákl. přenesená",J445,0)</f>
        <v>0</v>
      </c>
      <c r="BH445" s="228">
        <f>IF(N445="sníž. přenesená",J445,0)</f>
        <v>0</v>
      </c>
      <c r="BI445" s="228">
        <f>IF(N445="nulová",J445,0)</f>
        <v>0</v>
      </c>
      <c r="BJ445" s="20" t="s">
        <v>77</v>
      </c>
      <c r="BK445" s="228">
        <f>ROUND(I445*H445,2)</f>
        <v>0</v>
      </c>
      <c r="BL445" s="20" t="s">
        <v>256</v>
      </c>
      <c r="BM445" s="227" t="s">
        <v>3592</v>
      </c>
    </row>
    <row r="446" s="14" customFormat="1">
      <c r="A446" s="14"/>
      <c r="B446" s="245"/>
      <c r="C446" s="246"/>
      <c r="D446" s="236" t="s">
        <v>161</v>
      </c>
      <c r="E446" s="247" t="s">
        <v>21</v>
      </c>
      <c r="F446" s="248" t="s">
        <v>3593</v>
      </c>
      <c r="G446" s="246"/>
      <c r="H446" s="249">
        <v>52</v>
      </c>
      <c r="I446" s="250"/>
      <c r="J446" s="246"/>
      <c r="K446" s="246"/>
      <c r="L446" s="251"/>
      <c r="M446" s="252"/>
      <c r="N446" s="253"/>
      <c r="O446" s="253"/>
      <c r="P446" s="253"/>
      <c r="Q446" s="253"/>
      <c r="R446" s="253"/>
      <c r="S446" s="253"/>
      <c r="T446" s="25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55" t="s">
        <v>161</v>
      </c>
      <c r="AU446" s="255" t="s">
        <v>81</v>
      </c>
      <c r="AV446" s="14" t="s">
        <v>81</v>
      </c>
      <c r="AW446" s="14" t="s">
        <v>34</v>
      </c>
      <c r="AX446" s="14" t="s">
        <v>73</v>
      </c>
      <c r="AY446" s="255" t="s">
        <v>149</v>
      </c>
    </row>
    <row r="447" s="15" customFormat="1">
      <c r="A447" s="15"/>
      <c r="B447" s="256"/>
      <c r="C447" s="257"/>
      <c r="D447" s="236" t="s">
        <v>161</v>
      </c>
      <c r="E447" s="258" t="s">
        <v>21</v>
      </c>
      <c r="F447" s="259" t="s">
        <v>164</v>
      </c>
      <c r="G447" s="257"/>
      <c r="H447" s="260">
        <v>52</v>
      </c>
      <c r="I447" s="261"/>
      <c r="J447" s="257"/>
      <c r="K447" s="257"/>
      <c r="L447" s="262"/>
      <c r="M447" s="263"/>
      <c r="N447" s="264"/>
      <c r="O447" s="264"/>
      <c r="P447" s="264"/>
      <c r="Q447" s="264"/>
      <c r="R447" s="264"/>
      <c r="S447" s="264"/>
      <c r="T447" s="26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T447" s="266" t="s">
        <v>161</v>
      </c>
      <c r="AU447" s="266" t="s">
        <v>81</v>
      </c>
      <c r="AV447" s="15" t="s">
        <v>157</v>
      </c>
      <c r="AW447" s="15" t="s">
        <v>34</v>
      </c>
      <c r="AX447" s="15" t="s">
        <v>77</v>
      </c>
      <c r="AY447" s="266" t="s">
        <v>149</v>
      </c>
    </row>
    <row r="448" s="2" customFormat="1" ht="16.5" customHeight="1">
      <c r="A448" s="41"/>
      <c r="B448" s="42"/>
      <c r="C448" s="216" t="s">
        <v>2699</v>
      </c>
      <c r="D448" s="216" t="s">
        <v>152</v>
      </c>
      <c r="E448" s="217" t="s">
        <v>3594</v>
      </c>
      <c r="F448" s="218" t="s">
        <v>3245</v>
      </c>
      <c r="G448" s="219" t="s">
        <v>699</v>
      </c>
      <c r="H448" s="220">
        <v>4</v>
      </c>
      <c r="I448" s="221"/>
      <c r="J448" s="222">
        <f>ROUND(I448*H448,2)</f>
        <v>0</v>
      </c>
      <c r="K448" s="218" t="s">
        <v>21</v>
      </c>
      <c r="L448" s="47"/>
      <c r="M448" s="223" t="s">
        <v>21</v>
      </c>
      <c r="N448" s="224" t="s">
        <v>44</v>
      </c>
      <c r="O448" s="87"/>
      <c r="P448" s="225">
        <f>O448*H448</f>
        <v>0</v>
      </c>
      <c r="Q448" s="225">
        <v>0</v>
      </c>
      <c r="R448" s="225">
        <f>Q448*H448</f>
        <v>0</v>
      </c>
      <c r="S448" s="225">
        <v>0</v>
      </c>
      <c r="T448" s="226">
        <f>S448*H448</f>
        <v>0</v>
      </c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R448" s="227" t="s">
        <v>256</v>
      </c>
      <c r="AT448" s="227" t="s">
        <v>152</v>
      </c>
      <c r="AU448" s="227" t="s">
        <v>81</v>
      </c>
      <c r="AY448" s="20" t="s">
        <v>149</v>
      </c>
      <c r="BE448" s="228">
        <f>IF(N448="základní",J448,0)</f>
        <v>0</v>
      </c>
      <c r="BF448" s="228">
        <f>IF(N448="snížená",J448,0)</f>
        <v>0</v>
      </c>
      <c r="BG448" s="228">
        <f>IF(N448="zákl. přenesená",J448,0)</f>
        <v>0</v>
      </c>
      <c r="BH448" s="228">
        <f>IF(N448="sníž. přenesená",J448,0)</f>
        <v>0</v>
      </c>
      <c r="BI448" s="228">
        <f>IF(N448="nulová",J448,0)</f>
        <v>0</v>
      </c>
      <c r="BJ448" s="20" t="s">
        <v>77</v>
      </c>
      <c r="BK448" s="228">
        <f>ROUND(I448*H448,2)</f>
        <v>0</v>
      </c>
      <c r="BL448" s="20" t="s">
        <v>256</v>
      </c>
      <c r="BM448" s="227" t="s">
        <v>3595</v>
      </c>
    </row>
    <row r="449" s="2" customFormat="1" ht="21.75" customHeight="1">
      <c r="A449" s="41"/>
      <c r="B449" s="42"/>
      <c r="C449" s="278" t="s">
        <v>2705</v>
      </c>
      <c r="D449" s="278" t="s">
        <v>229</v>
      </c>
      <c r="E449" s="279" t="s">
        <v>3596</v>
      </c>
      <c r="F449" s="280" t="s">
        <v>3248</v>
      </c>
      <c r="G449" s="281" t="s">
        <v>699</v>
      </c>
      <c r="H449" s="282">
        <v>4</v>
      </c>
      <c r="I449" s="283"/>
      <c r="J449" s="284">
        <f>ROUND(I449*H449,2)</f>
        <v>0</v>
      </c>
      <c r="K449" s="280" t="s">
        <v>21</v>
      </c>
      <c r="L449" s="285"/>
      <c r="M449" s="286" t="s">
        <v>21</v>
      </c>
      <c r="N449" s="287" t="s">
        <v>44</v>
      </c>
      <c r="O449" s="87"/>
      <c r="P449" s="225">
        <f>O449*H449</f>
        <v>0</v>
      </c>
      <c r="Q449" s="225">
        <v>0</v>
      </c>
      <c r="R449" s="225">
        <f>Q449*H449</f>
        <v>0</v>
      </c>
      <c r="S449" s="225">
        <v>0</v>
      </c>
      <c r="T449" s="226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227" t="s">
        <v>328</v>
      </c>
      <c r="AT449" s="227" t="s">
        <v>229</v>
      </c>
      <c r="AU449" s="227" t="s">
        <v>81</v>
      </c>
      <c r="AY449" s="20" t="s">
        <v>149</v>
      </c>
      <c r="BE449" s="228">
        <f>IF(N449="základní",J449,0)</f>
        <v>0</v>
      </c>
      <c r="BF449" s="228">
        <f>IF(N449="snížená",J449,0)</f>
        <v>0</v>
      </c>
      <c r="BG449" s="228">
        <f>IF(N449="zákl. přenesená",J449,0)</f>
        <v>0</v>
      </c>
      <c r="BH449" s="228">
        <f>IF(N449="sníž. přenesená",J449,0)</f>
        <v>0</v>
      </c>
      <c r="BI449" s="228">
        <f>IF(N449="nulová",J449,0)</f>
        <v>0</v>
      </c>
      <c r="BJ449" s="20" t="s">
        <v>77</v>
      </c>
      <c r="BK449" s="228">
        <f>ROUND(I449*H449,2)</f>
        <v>0</v>
      </c>
      <c r="BL449" s="20" t="s">
        <v>256</v>
      </c>
      <c r="BM449" s="227" t="s">
        <v>3597</v>
      </c>
    </row>
    <row r="450" s="2" customFormat="1" ht="24.15" customHeight="1">
      <c r="A450" s="41"/>
      <c r="B450" s="42"/>
      <c r="C450" s="216" t="s">
        <v>2710</v>
      </c>
      <c r="D450" s="216" t="s">
        <v>152</v>
      </c>
      <c r="E450" s="217" t="s">
        <v>3598</v>
      </c>
      <c r="F450" s="218" t="s">
        <v>3599</v>
      </c>
      <c r="G450" s="219" t="s">
        <v>699</v>
      </c>
      <c r="H450" s="220">
        <v>1</v>
      </c>
      <c r="I450" s="221"/>
      <c r="J450" s="222">
        <f>ROUND(I450*H450,2)</f>
        <v>0</v>
      </c>
      <c r="K450" s="218" t="s">
        <v>21</v>
      </c>
      <c r="L450" s="47"/>
      <c r="M450" s="223" t="s">
        <v>21</v>
      </c>
      <c r="N450" s="224" t="s">
        <v>44</v>
      </c>
      <c r="O450" s="87"/>
      <c r="P450" s="225">
        <f>O450*H450</f>
        <v>0</v>
      </c>
      <c r="Q450" s="225">
        <v>0</v>
      </c>
      <c r="R450" s="225">
        <f>Q450*H450</f>
        <v>0</v>
      </c>
      <c r="S450" s="225">
        <v>0</v>
      </c>
      <c r="T450" s="226">
        <f>S450*H450</f>
        <v>0</v>
      </c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R450" s="227" t="s">
        <v>256</v>
      </c>
      <c r="AT450" s="227" t="s">
        <v>152</v>
      </c>
      <c r="AU450" s="227" t="s">
        <v>81</v>
      </c>
      <c r="AY450" s="20" t="s">
        <v>149</v>
      </c>
      <c r="BE450" s="228">
        <f>IF(N450="základní",J450,0)</f>
        <v>0</v>
      </c>
      <c r="BF450" s="228">
        <f>IF(N450="snížená",J450,0)</f>
        <v>0</v>
      </c>
      <c r="BG450" s="228">
        <f>IF(N450="zákl. přenesená",J450,0)</f>
        <v>0</v>
      </c>
      <c r="BH450" s="228">
        <f>IF(N450="sníž. přenesená",J450,0)</f>
        <v>0</v>
      </c>
      <c r="BI450" s="228">
        <f>IF(N450="nulová",J450,0)</f>
        <v>0</v>
      </c>
      <c r="BJ450" s="20" t="s">
        <v>77</v>
      </c>
      <c r="BK450" s="228">
        <f>ROUND(I450*H450,2)</f>
        <v>0</v>
      </c>
      <c r="BL450" s="20" t="s">
        <v>256</v>
      </c>
      <c r="BM450" s="227" t="s">
        <v>3600</v>
      </c>
    </row>
    <row r="451" s="2" customFormat="1" ht="21.75" customHeight="1">
      <c r="A451" s="41"/>
      <c r="B451" s="42"/>
      <c r="C451" s="278" t="s">
        <v>2717</v>
      </c>
      <c r="D451" s="278" t="s">
        <v>229</v>
      </c>
      <c r="E451" s="279" t="s">
        <v>3601</v>
      </c>
      <c r="F451" s="280" t="s">
        <v>3602</v>
      </c>
      <c r="G451" s="281" t="s">
        <v>699</v>
      </c>
      <c r="H451" s="282">
        <v>1</v>
      </c>
      <c r="I451" s="283"/>
      <c r="J451" s="284">
        <f>ROUND(I451*H451,2)</f>
        <v>0</v>
      </c>
      <c r="K451" s="280" t="s">
        <v>21</v>
      </c>
      <c r="L451" s="285"/>
      <c r="M451" s="286" t="s">
        <v>21</v>
      </c>
      <c r="N451" s="287" t="s">
        <v>44</v>
      </c>
      <c r="O451" s="87"/>
      <c r="P451" s="225">
        <f>O451*H451</f>
        <v>0</v>
      </c>
      <c r="Q451" s="225">
        <v>0</v>
      </c>
      <c r="R451" s="225">
        <f>Q451*H451</f>
        <v>0</v>
      </c>
      <c r="S451" s="225">
        <v>0</v>
      </c>
      <c r="T451" s="226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7" t="s">
        <v>328</v>
      </c>
      <c r="AT451" s="227" t="s">
        <v>229</v>
      </c>
      <c r="AU451" s="227" t="s">
        <v>81</v>
      </c>
      <c r="AY451" s="20" t="s">
        <v>149</v>
      </c>
      <c r="BE451" s="228">
        <f>IF(N451="základní",J451,0)</f>
        <v>0</v>
      </c>
      <c r="BF451" s="228">
        <f>IF(N451="snížená",J451,0)</f>
        <v>0</v>
      </c>
      <c r="BG451" s="228">
        <f>IF(N451="zákl. přenesená",J451,0)</f>
        <v>0</v>
      </c>
      <c r="BH451" s="228">
        <f>IF(N451="sníž. přenesená",J451,0)</f>
        <v>0</v>
      </c>
      <c r="BI451" s="228">
        <f>IF(N451="nulová",J451,0)</f>
        <v>0</v>
      </c>
      <c r="BJ451" s="20" t="s">
        <v>77</v>
      </c>
      <c r="BK451" s="228">
        <f>ROUND(I451*H451,2)</f>
        <v>0</v>
      </c>
      <c r="BL451" s="20" t="s">
        <v>256</v>
      </c>
      <c r="BM451" s="227" t="s">
        <v>3603</v>
      </c>
    </row>
    <row r="452" s="2" customFormat="1" ht="24.15" customHeight="1">
      <c r="A452" s="41"/>
      <c r="B452" s="42"/>
      <c r="C452" s="216" t="s">
        <v>2722</v>
      </c>
      <c r="D452" s="216" t="s">
        <v>152</v>
      </c>
      <c r="E452" s="217" t="s">
        <v>3604</v>
      </c>
      <c r="F452" s="218" t="s">
        <v>3605</v>
      </c>
      <c r="G452" s="219" t="s">
        <v>699</v>
      </c>
      <c r="H452" s="220">
        <v>1</v>
      </c>
      <c r="I452" s="221"/>
      <c r="J452" s="222">
        <f>ROUND(I452*H452,2)</f>
        <v>0</v>
      </c>
      <c r="K452" s="218" t="s">
        <v>21</v>
      </c>
      <c r="L452" s="47"/>
      <c r="M452" s="223" t="s">
        <v>21</v>
      </c>
      <c r="N452" s="224" t="s">
        <v>44</v>
      </c>
      <c r="O452" s="87"/>
      <c r="P452" s="225">
        <f>O452*H452</f>
        <v>0</v>
      </c>
      <c r="Q452" s="225">
        <v>0</v>
      </c>
      <c r="R452" s="225">
        <f>Q452*H452</f>
        <v>0</v>
      </c>
      <c r="S452" s="225">
        <v>0</v>
      </c>
      <c r="T452" s="226">
        <f>S452*H452</f>
        <v>0</v>
      </c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R452" s="227" t="s">
        <v>256</v>
      </c>
      <c r="AT452" s="227" t="s">
        <v>152</v>
      </c>
      <c r="AU452" s="227" t="s">
        <v>81</v>
      </c>
      <c r="AY452" s="20" t="s">
        <v>149</v>
      </c>
      <c r="BE452" s="228">
        <f>IF(N452="základní",J452,0)</f>
        <v>0</v>
      </c>
      <c r="BF452" s="228">
        <f>IF(N452="snížená",J452,0)</f>
        <v>0</v>
      </c>
      <c r="BG452" s="228">
        <f>IF(N452="zákl. přenesená",J452,0)</f>
        <v>0</v>
      </c>
      <c r="BH452" s="228">
        <f>IF(N452="sníž. přenesená",J452,0)</f>
        <v>0</v>
      </c>
      <c r="BI452" s="228">
        <f>IF(N452="nulová",J452,0)</f>
        <v>0</v>
      </c>
      <c r="BJ452" s="20" t="s">
        <v>77</v>
      </c>
      <c r="BK452" s="228">
        <f>ROUND(I452*H452,2)</f>
        <v>0</v>
      </c>
      <c r="BL452" s="20" t="s">
        <v>256</v>
      </c>
      <c r="BM452" s="227" t="s">
        <v>3606</v>
      </c>
    </row>
    <row r="453" s="2" customFormat="1" ht="24.15" customHeight="1">
      <c r="A453" s="41"/>
      <c r="B453" s="42"/>
      <c r="C453" s="278" t="s">
        <v>2729</v>
      </c>
      <c r="D453" s="278" t="s">
        <v>229</v>
      </c>
      <c r="E453" s="279" t="s">
        <v>3607</v>
      </c>
      <c r="F453" s="280" t="s">
        <v>3608</v>
      </c>
      <c r="G453" s="281" t="s">
        <v>699</v>
      </c>
      <c r="H453" s="282">
        <v>1</v>
      </c>
      <c r="I453" s="283"/>
      <c r="J453" s="284">
        <f>ROUND(I453*H453,2)</f>
        <v>0</v>
      </c>
      <c r="K453" s="280" t="s">
        <v>21</v>
      </c>
      <c r="L453" s="285"/>
      <c r="M453" s="286" t="s">
        <v>21</v>
      </c>
      <c r="N453" s="287" t="s">
        <v>44</v>
      </c>
      <c r="O453" s="87"/>
      <c r="P453" s="225">
        <f>O453*H453</f>
        <v>0</v>
      </c>
      <c r="Q453" s="225">
        <v>0</v>
      </c>
      <c r="R453" s="225">
        <f>Q453*H453</f>
        <v>0</v>
      </c>
      <c r="S453" s="225">
        <v>0</v>
      </c>
      <c r="T453" s="226">
        <f>S453*H453</f>
        <v>0</v>
      </c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227" t="s">
        <v>328</v>
      </c>
      <c r="AT453" s="227" t="s">
        <v>229</v>
      </c>
      <c r="AU453" s="227" t="s">
        <v>81</v>
      </c>
      <c r="AY453" s="20" t="s">
        <v>149</v>
      </c>
      <c r="BE453" s="228">
        <f>IF(N453="základní",J453,0)</f>
        <v>0</v>
      </c>
      <c r="BF453" s="228">
        <f>IF(N453="snížená",J453,0)</f>
        <v>0</v>
      </c>
      <c r="BG453" s="228">
        <f>IF(N453="zákl. přenesená",J453,0)</f>
        <v>0</v>
      </c>
      <c r="BH453" s="228">
        <f>IF(N453="sníž. přenesená",J453,0)</f>
        <v>0</v>
      </c>
      <c r="BI453" s="228">
        <f>IF(N453="nulová",J453,0)</f>
        <v>0</v>
      </c>
      <c r="BJ453" s="20" t="s">
        <v>77</v>
      </c>
      <c r="BK453" s="228">
        <f>ROUND(I453*H453,2)</f>
        <v>0</v>
      </c>
      <c r="BL453" s="20" t="s">
        <v>256</v>
      </c>
      <c r="BM453" s="227" t="s">
        <v>3609</v>
      </c>
    </row>
    <row r="454" s="2" customFormat="1" ht="21.75" customHeight="1">
      <c r="A454" s="41"/>
      <c r="B454" s="42"/>
      <c r="C454" s="216" t="s">
        <v>2736</v>
      </c>
      <c r="D454" s="216" t="s">
        <v>152</v>
      </c>
      <c r="E454" s="217" t="s">
        <v>3610</v>
      </c>
      <c r="F454" s="218" t="s">
        <v>3611</v>
      </c>
      <c r="G454" s="219" t="s">
        <v>699</v>
      </c>
      <c r="H454" s="220">
        <v>1</v>
      </c>
      <c r="I454" s="221"/>
      <c r="J454" s="222">
        <f>ROUND(I454*H454,2)</f>
        <v>0</v>
      </c>
      <c r="K454" s="218" t="s">
        <v>21</v>
      </c>
      <c r="L454" s="47"/>
      <c r="M454" s="223" t="s">
        <v>21</v>
      </c>
      <c r="N454" s="224" t="s">
        <v>44</v>
      </c>
      <c r="O454" s="87"/>
      <c r="P454" s="225">
        <f>O454*H454</f>
        <v>0</v>
      </c>
      <c r="Q454" s="225">
        <v>0</v>
      </c>
      <c r="R454" s="225">
        <f>Q454*H454</f>
        <v>0</v>
      </c>
      <c r="S454" s="225">
        <v>0</v>
      </c>
      <c r="T454" s="226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227" t="s">
        <v>256</v>
      </c>
      <c r="AT454" s="227" t="s">
        <v>152</v>
      </c>
      <c r="AU454" s="227" t="s">
        <v>81</v>
      </c>
      <c r="AY454" s="20" t="s">
        <v>149</v>
      </c>
      <c r="BE454" s="228">
        <f>IF(N454="základní",J454,0)</f>
        <v>0</v>
      </c>
      <c r="BF454" s="228">
        <f>IF(N454="snížená",J454,0)</f>
        <v>0</v>
      </c>
      <c r="BG454" s="228">
        <f>IF(N454="zákl. přenesená",J454,0)</f>
        <v>0</v>
      </c>
      <c r="BH454" s="228">
        <f>IF(N454="sníž. přenesená",J454,0)</f>
        <v>0</v>
      </c>
      <c r="BI454" s="228">
        <f>IF(N454="nulová",J454,0)</f>
        <v>0</v>
      </c>
      <c r="BJ454" s="20" t="s">
        <v>77</v>
      </c>
      <c r="BK454" s="228">
        <f>ROUND(I454*H454,2)</f>
        <v>0</v>
      </c>
      <c r="BL454" s="20" t="s">
        <v>256</v>
      </c>
      <c r="BM454" s="227" t="s">
        <v>3612</v>
      </c>
    </row>
    <row r="455" s="2" customFormat="1" ht="24.15" customHeight="1">
      <c r="A455" s="41"/>
      <c r="B455" s="42"/>
      <c r="C455" s="278" t="s">
        <v>2740</v>
      </c>
      <c r="D455" s="278" t="s">
        <v>229</v>
      </c>
      <c r="E455" s="279" t="s">
        <v>3613</v>
      </c>
      <c r="F455" s="280" t="s">
        <v>3614</v>
      </c>
      <c r="G455" s="281" t="s">
        <v>699</v>
      </c>
      <c r="H455" s="282">
        <v>1</v>
      </c>
      <c r="I455" s="283"/>
      <c r="J455" s="284">
        <f>ROUND(I455*H455,2)</f>
        <v>0</v>
      </c>
      <c r="K455" s="280" t="s">
        <v>21</v>
      </c>
      <c r="L455" s="285"/>
      <c r="M455" s="286" t="s">
        <v>21</v>
      </c>
      <c r="N455" s="287" t="s">
        <v>44</v>
      </c>
      <c r="O455" s="87"/>
      <c r="P455" s="225">
        <f>O455*H455</f>
        <v>0</v>
      </c>
      <c r="Q455" s="225">
        <v>0</v>
      </c>
      <c r="R455" s="225">
        <f>Q455*H455</f>
        <v>0</v>
      </c>
      <c r="S455" s="225">
        <v>0</v>
      </c>
      <c r="T455" s="226">
        <f>S455*H455</f>
        <v>0</v>
      </c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R455" s="227" t="s">
        <v>328</v>
      </c>
      <c r="AT455" s="227" t="s">
        <v>229</v>
      </c>
      <c r="AU455" s="227" t="s">
        <v>81</v>
      </c>
      <c r="AY455" s="20" t="s">
        <v>149</v>
      </c>
      <c r="BE455" s="228">
        <f>IF(N455="základní",J455,0)</f>
        <v>0</v>
      </c>
      <c r="BF455" s="228">
        <f>IF(N455="snížená",J455,0)</f>
        <v>0</v>
      </c>
      <c r="BG455" s="228">
        <f>IF(N455="zákl. přenesená",J455,0)</f>
        <v>0</v>
      </c>
      <c r="BH455" s="228">
        <f>IF(N455="sníž. přenesená",J455,0)</f>
        <v>0</v>
      </c>
      <c r="BI455" s="228">
        <f>IF(N455="nulová",J455,0)</f>
        <v>0</v>
      </c>
      <c r="BJ455" s="20" t="s">
        <v>77</v>
      </c>
      <c r="BK455" s="228">
        <f>ROUND(I455*H455,2)</f>
        <v>0</v>
      </c>
      <c r="BL455" s="20" t="s">
        <v>256</v>
      </c>
      <c r="BM455" s="227" t="s">
        <v>3615</v>
      </c>
    </row>
    <row r="456" s="2" customFormat="1" ht="21.75" customHeight="1">
      <c r="A456" s="41"/>
      <c r="B456" s="42"/>
      <c r="C456" s="216" t="s">
        <v>2745</v>
      </c>
      <c r="D456" s="216" t="s">
        <v>152</v>
      </c>
      <c r="E456" s="217" t="s">
        <v>3616</v>
      </c>
      <c r="F456" s="218" t="s">
        <v>3617</v>
      </c>
      <c r="G456" s="219" t="s">
        <v>699</v>
      </c>
      <c r="H456" s="220">
        <v>4</v>
      </c>
      <c r="I456" s="221"/>
      <c r="J456" s="222">
        <f>ROUND(I456*H456,2)</f>
        <v>0</v>
      </c>
      <c r="K456" s="218" t="s">
        <v>21</v>
      </c>
      <c r="L456" s="47"/>
      <c r="M456" s="223" t="s">
        <v>21</v>
      </c>
      <c r="N456" s="224" t="s">
        <v>44</v>
      </c>
      <c r="O456" s="87"/>
      <c r="P456" s="225">
        <f>O456*H456</f>
        <v>0</v>
      </c>
      <c r="Q456" s="225">
        <v>0</v>
      </c>
      <c r="R456" s="225">
        <f>Q456*H456</f>
        <v>0</v>
      </c>
      <c r="S456" s="225">
        <v>0</v>
      </c>
      <c r="T456" s="226">
        <f>S456*H456</f>
        <v>0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27" t="s">
        <v>256</v>
      </c>
      <c r="AT456" s="227" t="s">
        <v>152</v>
      </c>
      <c r="AU456" s="227" t="s">
        <v>81</v>
      </c>
      <c r="AY456" s="20" t="s">
        <v>149</v>
      </c>
      <c r="BE456" s="228">
        <f>IF(N456="základní",J456,0)</f>
        <v>0</v>
      </c>
      <c r="BF456" s="228">
        <f>IF(N456="snížená",J456,0)</f>
        <v>0</v>
      </c>
      <c r="BG456" s="228">
        <f>IF(N456="zákl. přenesená",J456,0)</f>
        <v>0</v>
      </c>
      <c r="BH456" s="228">
        <f>IF(N456="sníž. přenesená",J456,0)</f>
        <v>0</v>
      </c>
      <c r="BI456" s="228">
        <f>IF(N456="nulová",J456,0)</f>
        <v>0</v>
      </c>
      <c r="BJ456" s="20" t="s">
        <v>77</v>
      </c>
      <c r="BK456" s="228">
        <f>ROUND(I456*H456,2)</f>
        <v>0</v>
      </c>
      <c r="BL456" s="20" t="s">
        <v>256</v>
      </c>
      <c r="BM456" s="227" t="s">
        <v>3618</v>
      </c>
    </row>
    <row r="457" s="2" customFormat="1" ht="16.5" customHeight="1">
      <c r="A457" s="41"/>
      <c r="B457" s="42"/>
      <c r="C457" s="278" t="s">
        <v>2749</v>
      </c>
      <c r="D457" s="278" t="s">
        <v>229</v>
      </c>
      <c r="E457" s="279" t="s">
        <v>3619</v>
      </c>
      <c r="F457" s="280" t="s">
        <v>3620</v>
      </c>
      <c r="G457" s="281" t="s">
        <v>699</v>
      </c>
      <c r="H457" s="282">
        <v>4</v>
      </c>
      <c r="I457" s="283"/>
      <c r="J457" s="284">
        <f>ROUND(I457*H457,2)</f>
        <v>0</v>
      </c>
      <c r="K457" s="280" t="s">
        <v>21</v>
      </c>
      <c r="L457" s="285"/>
      <c r="M457" s="286" t="s">
        <v>21</v>
      </c>
      <c r="N457" s="287" t="s">
        <v>44</v>
      </c>
      <c r="O457" s="87"/>
      <c r="P457" s="225">
        <f>O457*H457</f>
        <v>0</v>
      </c>
      <c r="Q457" s="225">
        <v>0</v>
      </c>
      <c r="R457" s="225">
        <f>Q457*H457</f>
        <v>0</v>
      </c>
      <c r="S457" s="225">
        <v>0</v>
      </c>
      <c r="T457" s="226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227" t="s">
        <v>328</v>
      </c>
      <c r="AT457" s="227" t="s">
        <v>229</v>
      </c>
      <c r="AU457" s="227" t="s">
        <v>81</v>
      </c>
      <c r="AY457" s="20" t="s">
        <v>149</v>
      </c>
      <c r="BE457" s="228">
        <f>IF(N457="základní",J457,0)</f>
        <v>0</v>
      </c>
      <c r="BF457" s="228">
        <f>IF(N457="snížená",J457,0)</f>
        <v>0</v>
      </c>
      <c r="BG457" s="228">
        <f>IF(N457="zákl. přenesená",J457,0)</f>
        <v>0</v>
      </c>
      <c r="BH457" s="228">
        <f>IF(N457="sníž. přenesená",J457,0)</f>
        <v>0</v>
      </c>
      <c r="BI457" s="228">
        <f>IF(N457="nulová",J457,0)</f>
        <v>0</v>
      </c>
      <c r="BJ457" s="20" t="s">
        <v>77</v>
      </c>
      <c r="BK457" s="228">
        <f>ROUND(I457*H457,2)</f>
        <v>0</v>
      </c>
      <c r="BL457" s="20" t="s">
        <v>256</v>
      </c>
      <c r="BM457" s="227" t="s">
        <v>3621</v>
      </c>
    </row>
    <row r="458" s="12" customFormat="1" ht="25.92" customHeight="1">
      <c r="A458" s="12"/>
      <c r="B458" s="200"/>
      <c r="C458" s="201"/>
      <c r="D458" s="202" t="s">
        <v>72</v>
      </c>
      <c r="E458" s="203" t="s">
        <v>229</v>
      </c>
      <c r="F458" s="203" t="s">
        <v>3622</v>
      </c>
      <c r="G458" s="201"/>
      <c r="H458" s="201"/>
      <c r="I458" s="204"/>
      <c r="J458" s="205">
        <f>BK458</f>
        <v>0</v>
      </c>
      <c r="K458" s="201"/>
      <c r="L458" s="206"/>
      <c r="M458" s="207"/>
      <c r="N458" s="208"/>
      <c r="O458" s="208"/>
      <c r="P458" s="209">
        <f>P459+P465</f>
        <v>0</v>
      </c>
      <c r="Q458" s="208"/>
      <c r="R458" s="209">
        <f>R459+R465</f>
        <v>0</v>
      </c>
      <c r="S458" s="208"/>
      <c r="T458" s="210">
        <f>T459+T465</f>
        <v>0</v>
      </c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R458" s="211" t="s">
        <v>150</v>
      </c>
      <c r="AT458" s="212" t="s">
        <v>72</v>
      </c>
      <c r="AU458" s="212" t="s">
        <v>73</v>
      </c>
      <c r="AY458" s="211" t="s">
        <v>149</v>
      </c>
      <c r="BK458" s="213">
        <f>BK459+BK465</f>
        <v>0</v>
      </c>
    </row>
    <row r="459" s="12" customFormat="1" ht="22.8" customHeight="1">
      <c r="A459" s="12"/>
      <c r="B459" s="200"/>
      <c r="C459" s="201"/>
      <c r="D459" s="202" t="s">
        <v>72</v>
      </c>
      <c r="E459" s="214" t="s">
        <v>3623</v>
      </c>
      <c r="F459" s="214" t="s">
        <v>3624</v>
      </c>
      <c r="G459" s="201"/>
      <c r="H459" s="201"/>
      <c r="I459" s="204"/>
      <c r="J459" s="215">
        <f>BK459</f>
        <v>0</v>
      </c>
      <c r="K459" s="201"/>
      <c r="L459" s="206"/>
      <c r="M459" s="207"/>
      <c r="N459" s="208"/>
      <c r="O459" s="208"/>
      <c r="P459" s="209">
        <f>SUM(P460:P464)</f>
        <v>0</v>
      </c>
      <c r="Q459" s="208"/>
      <c r="R459" s="209">
        <f>SUM(R460:R464)</f>
        <v>0</v>
      </c>
      <c r="S459" s="208"/>
      <c r="T459" s="210">
        <f>SUM(T460:T464)</f>
        <v>0</v>
      </c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R459" s="211" t="s">
        <v>150</v>
      </c>
      <c r="AT459" s="212" t="s">
        <v>72</v>
      </c>
      <c r="AU459" s="212" t="s">
        <v>77</v>
      </c>
      <c r="AY459" s="211" t="s">
        <v>149</v>
      </c>
      <c r="BK459" s="213">
        <f>SUM(BK460:BK464)</f>
        <v>0</v>
      </c>
    </row>
    <row r="460" s="2" customFormat="1" ht="33" customHeight="1">
      <c r="A460" s="41"/>
      <c r="B460" s="42"/>
      <c r="C460" s="216" t="s">
        <v>2759</v>
      </c>
      <c r="D460" s="216" t="s">
        <v>152</v>
      </c>
      <c r="E460" s="217" t="s">
        <v>3625</v>
      </c>
      <c r="F460" s="218" t="s">
        <v>3626</v>
      </c>
      <c r="G460" s="219" t="s">
        <v>699</v>
      </c>
      <c r="H460" s="220">
        <v>22</v>
      </c>
      <c r="I460" s="221"/>
      <c r="J460" s="222">
        <f>ROUND(I460*H460,2)</f>
        <v>0</v>
      </c>
      <c r="K460" s="218" t="s">
        <v>21</v>
      </c>
      <c r="L460" s="47"/>
      <c r="M460" s="223" t="s">
        <v>21</v>
      </c>
      <c r="N460" s="224" t="s">
        <v>44</v>
      </c>
      <c r="O460" s="87"/>
      <c r="P460" s="225">
        <f>O460*H460</f>
        <v>0</v>
      </c>
      <c r="Q460" s="225">
        <v>0</v>
      </c>
      <c r="R460" s="225">
        <f>Q460*H460</f>
        <v>0</v>
      </c>
      <c r="S460" s="225">
        <v>0</v>
      </c>
      <c r="T460" s="226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27" t="s">
        <v>946</v>
      </c>
      <c r="AT460" s="227" t="s">
        <v>152</v>
      </c>
      <c r="AU460" s="227" t="s">
        <v>81</v>
      </c>
      <c r="AY460" s="20" t="s">
        <v>149</v>
      </c>
      <c r="BE460" s="228">
        <f>IF(N460="základní",J460,0)</f>
        <v>0</v>
      </c>
      <c r="BF460" s="228">
        <f>IF(N460="snížená",J460,0)</f>
        <v>0</v>
      </c>
      <c r="BG460" s="228">
        <f>IF(N460="zákl. přenesená",J460,0)</f>
        <v>0</v>
      </c>
      <c r="BH460" s="228">
        <f>IF(N460="sníž. přenesená",J460,0)</f>
        <v>0</v>
      </c>
      <c r="BI460" s="228">
        <f>IF(N460="nulová",J460,0)</f>
        <v>0</v>
      </c>
      <c r="BJ460" s="20" t="s">
        <v>77</v>
      </c>
      <c r="BK460" s="228">
        <f>ROUND(I460*H460,2)</f>
        <v>0</v>
      </c>
      <c r="BL460" s="20" t="s">
        <v>946</v>
      </c>
      <c r="BM460" s="227" t="s">
        <v>3627</v>
      </c>
    </row>
    <row r="461" s="2" customFormat="1" ht="33" customHeight="1">
      <c r="A461" s="41"/>
      <c r="B461" s="42"/>
      <c r="C461" s="216" t="s">
        <v>2763</v>
      </c>
      <c r="D461" s="216" t="s">
        <v>152</v>
      </c>
      <c r="E461" s="217" t="s">
        <v>3628</v>
      </c>
      <c r="F461" s="218" t="s">
        <v>3629</v>
      </c>
      <c r="G461" s="219" t="s">
        <v>699</v>
      </c>
      <c r="H461" s="220">
        <v>124</v>
      </c>
      <c r="I461" s="221"/>
      <c r="J461" s="222">
        <f>ROUND(I461*H461,2)</f>
        <v>0</v>
      </c>
      <c r="K461" s="218" t="s">
        <v>21</v>
      </c>
      <c r="L461" s="47"/>
      <c r="M461" s="223" t="s">
        <v>21</v>
      </c>
      <c r="N461" s="224" t="s">
        <v>44</v>
      </c>
      <c r="O461" s="87"/>
      <c r="P461" s="225">
        <f>O461*H461</f>
        <v>0</v>
      </c>
      <c r="Q461" s="225">
        <v>0</v>
      </c>
      <c r="R461" s="225">
        <f>Q461*H461</f>
        <v>0</v>
      </c>
      <c r="S461" s="225">
        <v>0</v>
      </c>
      <c r="T461" s="226">
        <f>S461*H461</f>
        <v>0</v>
      </c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R461" s="227" t="s">
        <v>946</v>
      </c>
      <c r="AT461" s="227" t="s">
        <v>152</v>
      </c>
      <c r="AU461" s="227" t="s">
        <v>81</v>
      </c>
      <c r="AY461" s="20" t="s">
        <v>149</v>
      </c>
      <c r="BE461" s="228">
        <f>IF(N461="základní",J461,0)</f>
        <v>0</v>
      </c>
      <c r="BF461" s="228">
        <f>IF(N461="snížená",J461,0)</f>
        <v>0</v>
      </c>
      <c r="BG461" s="228">
        <f>IF(N461="zákl. přenesená",J461,0)</f>
        <v>0</v>
      </c>
      <c r="BH461" s="228">
        <f>IF(N461="sníž. přenesená",J461,0)</f>
        <v>0</v>
      </c>
      <c r="BI461" s="228">
        <f>IF(N461="nulová",J461,0)</f>
        <v>0</v>
      </c>
      <c r="BJ461" s="20" t="s">
        <v>77</v>
      </c>
      <c r="BK461" s="228">
        <f>ROUND(I461*H461,2)</f>
        <v>0</v>
      </c>
      <c r="BL461" s="20" t="s">
        <v>946</v>
      </c>
      <c r="BM461" s="227" t="s">
        <v>3630</v>
      </c>
    </row>
    <row r="462" s="2" customFormat="1" ht="24.15" customHeight="1">
      <c r="A462" s="41"/>
      <c r="B462" s="42"/>
      <c r="C462" s="216" t="s">
        <v>2767</v>
      </c>
      <c r="D462" s="216" t="s">
        <v>152</v>
      </c>
      <c r="E462" s="217" t="s">
        <v>3631</v>
      </c>
      <c r="F462" s="218" t="s">
        <v>3632</v>
      </c>
      <c r="G462" s="219" t="s">
        <v>699</v>
      </c>
      <c r="H462" s="220">
        <v>215</v>
      </c>
      <c r="I462" s="221"/>
      <c r="J462" s="222">
        <f>ROUND(I462*H462,2)</f>
        <v>0</v>
      </c>
      <c r="K462" s="218" t="s">
        <v>21</v>
      </c>
      <c r="L462" s="47"/>
      <c r="M462" s="223" t="s">
        <v>21</v>
      </c>
      <c r="N462" s="224" t="s">
        <v>44</v>
      </c>
      <c r="O462" s="87"/>
      <c r="P462" s="225">
        <f>O462*H462</f>
        <v>0</v>
      </c>
      <c r="Q462" s="225">
        <v>0</v>
      </c>
      <c r="R462" s="225">
        <f>Q462*H462</f>
        <v>0</v>
      </c>
      <c r="S462" s="225">
        <v>0</v>
      </c>
      <c r="T462" s="226">
        <f>S462*H462</f>
        <v>0</v>
      </c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R462" s="227" t="s">
        <v>946</v>
      </c>
      <c r="AT462" s="227" t="s">
        <v>152</v>
      </c>
      <c r="AU462" s="227" t="s">
        <v>81</v>
      </c>
      <c r="AY462" s="20" t="s">
        <v>149</v>
      </c>
      <c r="BE462" s="228">
        <f>IF(N462="základní",J462,0)</f>
        <v>0</v>
      </c>
      <c r="BF462" s="228">
        <f>IF(N462="snížená",J462,0)</f>
        <v>0</v>
      </c>
      <c r="BG462" s="228">
        <f>IF(N462="zákl. přenesená",J462,0)</f>
        <v>0</v>
      </c>
      <c r="BH462" s="228">
        <f>IF(N462="sníž. přenesená",J462,0)</f>
        <v>0</v>
      </c>
      <c r="BI462" s="228">
        <f>IF(N462="nulová",J462,0)</f>
        <v>0</v>
      </c>
      <c r="BJ462" s="20" t="s">
        <v>77</v>
      </c>
      <c r="BK462" s="228">
        <f>ROUND(I462*H462,2)</f>
        <v>0</v>
      </c>
      <c r="BL462" s="20" t="s">
        <v>946</v>
      </c>
      <c r="BM462" s="227" t="s">
        <v>3633</v>
      </c>
    </row>
    <row r="463" s="2" customFormat="1" ht="24.15" customHeight="1">
      <c r="A463" s="41"/>
      <c r="B463" s="42"/>
      <c r="C463" s="216" t="s">
        <v>2773</v>
      </c>
      <c r="D463" s="216" t="s">
        <v>152</v>
      </c>
      <c r="E463" s="217" t="s">
        <v>3634</v>
      </c>
      <c r="F463" s="218" t="s">
        <v>3635</v>
      </c>
      <c r="G463" s="219" t="s">
        <v>174</v>
      </c>
      <c r="H463" s="220">
        <v>820</v>
      </c>
      <c r="I463" s="221"/>
      <c r="J463" s="222">
        <f>ROUND(I463*H463,2)</f>
        <v>0</v>
      </c>
      <c r="K463" s="218" t="s">
        <v>21</v>
      </c>
      <c r="L463" s="47"/>
      <c r="M463" s="223" t="s">
        <v>21</v>
      </c>
      <c r="N463" s="224" t="s">
        <v>44</v>
      </c>
      <c r="O463" s="87"/>
      <c r="P463" s="225">
        <f>O463*H463</f>
        <v>0</v>
      </c>
      <c r="Q463" s="225">
        <v>0</v>
      </c>
      <c r="R463" s="225">
        <f>Q463*H463</f>
        <v>0</v>
      </c>
      <c r="S463" s="225">
        <v>0</v>
      </c>
      <c r="T463" s="226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7" t="s">
        <v>946</v>
      </c>
      <c r="AT463" s="227" t="s">
        <v>152</v>
      </c>
      <c r="AU463" s="227" t="s">
        <v>81</v>
      </c>
      <c r="AY463" s="20" t="s">
        <v>149</v>
      </c>
      <c r="BE463" s="228">
        <f>IF(N463="základní",J463,0)</f>
        <v>0</v>
      </c>
      <c r="BF463" s="228">
        <f>IF(N463="snížená",J463,0)</f>
        <v>0</v>
      </c>
      <c r="BG463" s="228">
        <f>IF(N463="zákl. přenesená",J463,0)</f>
        <v>0</v>
      </c>
      <c r="BH463" s="228">
        <f>IF(N463="sníž. přenesená",J463,0)</f>
        <v>0</v>
      </c>
      <c r="BI463" s="228">
        <f>IF(N463="nulová",J463,0)</f>
        <v>0</v>
      </c>
      <c r="BJ463" s="20" t="s">
        <v>77</v>
      </c>
      <c r="BK463" s="228">
        <f>ROUND(I463*H463,2)</f>
        <v>0</v>
      </c>
      <c r="BL463" s="20" t="s">
        <v>946</v>
      </c>
      <c r="BM463" s="227" t="s">
        <v>3636</v>
      </c>
    </row>
    <row r="464" s="2" customFormat="1" ht="24.15" customHeight="1">
      <c r="A464" s="41"/>
      <c r="B464" s="42"/>
      <c r="C464" s="216" t="s">
        <v>2775</v>
      </c>
      <c r="D464" s="216" t="s">
        <v>152</v>
      </c>
      <c r="E464" s="217" t="s">
        <v>3637</v>
      </c>
      <c r="F464" s="218" t="s">
        <v>3638</v>
      </c>
      <c r="G464" s="219" t="s">
        <v>174</v>
      </c>
      <c r="H464" s="220">
        <v>155</v>
      </c>
      <c r="I464" s="221"/>
      <c r="J464" s="222">
        <f>ROUND(I464*H464,2)</f>
        <v>0</v>
      </c>
      <c r="K464" s="218" t="s">
        <v>21</v>
      </c>
      <c r="L464" s="47"/>
      <c r="M464" s="223" t="s">
        <v>21</v>
      </c>
      <c r="N464" s="224" t="s">
        <v>44</v>
      </c>
      <c r="O464" s="87"/>
      <c r="P464" s="225">
        <f>O464*H464</f>
        <v>0</v>
      </c>
      <c r="Q464" s="225">
        <v>0</v>
      </c>
      <c r="R464" s="225">
        <f>Q464*H464</f>
        <v>0</v>
      </c>
      <c r="S464" s="225">
        <v>0</v>
      </c>
      <c r="T464" s="226">
        <f>S464*H464</f>
        <v>0</v>
      </c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R464" s="227" t="s">
        <v>946</v>
      </c>
      <c r="AT464" s="227" t="s">
        <v>152</v>
      </c>
      <c r="AU464" s="227" t="s">
        <v>81</v>
      </c>
      <c r="AY464" s="20" t="s">
        <v>149</v>
      </c>
      <c r="BE464" s="228">
        <f>IF(N464="základní",J464,0)</f>
        <v>0</v>
      </c>
      <c r="BF464" s="228">
        <f>IF(N464="snížená",J464,0)</f>
        <v>0</v>
      </c>
      <c r="BG464" s="228">
        <f>IF(N464="zákl. přenesená",J464,0)</f>
        <v>0</v>
      </c>
      <c r="BH464" s="228">
        <f>IF(N464="sníž. přenesená",J464,0)</f>
        <v>0</v>
      </c>
      <c r="BI464" s="228">
        <f>IF(N464="nulová",J464,0)</f>
        <v>0</v>
      </c>
      <c r="BJ464" s="20" t="s">
        <v>77</v>
      </c>
      <c r="BK464" s="228">
        <f>ROUND(I464*H464,2)</f>
        <v>0</v>
      </c>
      <c r="BL464" s="20" t="s">
        <v>946</v>
      </c>
      <c r="BM464" s="227" t="s">
        <v>3639</v>
      </c>
    </row>
    <row r="465" s="12" customFormat="1" ht="22.8" customHeight="1">
      <c r="A465" s="12"/>
      <c r="B465" s="200"/>
      <c r="C465" s="201"/>
      <c r="D465" s="202" t="s">
        <v>72</v>
      </c>
      <c r="E465" s="214" t="s">
        <v>3640</v>
      </c>
      <c r="F465" s="214" t="s">
        <v>3641</v>
      </c>
      <c r="G465" s="201"/>
      <c r="H465" s="201"/>
      <c r="I465" s="204"/>
      <c r="J465" s="215">
        <f>BK465</f>
        <v>0</v>
      </c>
      <c r="K465" s="201"/>
      <c r="L465" s="206"/>
      <c r="M465" s="207"/>
      <c r="N465" s="208"/>
      <c r="O465" s="208"/>
      <c r="P465" s="209">
        <f>SUM(P466:P467)</f>
        <v>0</v>
      </c>
      <c r="Q465" s="208"/>
      <c r="R465" s="209">
        <f>SUM(R466:R467)</f>
        <v>0</v>
      </c>
      <c r="S465" s="208"/>
      <c r="T465" s="210">
        <f>SUM(T466:T467)</f>
        <v>0</v>
      </c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R465" s="211" t="s">
        <v>157</v>
      </c>
      <c r="AT465" s="212" t="s">
        <v>72</v>
      </c>
      <c r="AU465" s="212" t="s">
        <v>77</v>
      </c>
      <c r="AY465" s="211" t="s">
        <v>149</v>
      </c>
      <c r="BK465" s="213">
        <f>SUM(BK466:BK467)</f>
        <v>0</v>
      </c>
    </row>
    <row r="466" s="2" customFormat="1" ht="16.5" customHeight="1">
      <c r="A466" s="41"/>
      <c r="B466" s="42"/>
      <c r="C466" s="216" t="s">
        <v>2783</v>
      </c>
      <c r="D466" s="216" t="s">
        <v>152</v>
      </c>
      <c r="E466" s="217" t="s">
        <v>3642</v>
      </c>
      <c r="F466" s="218" t="s">
        <v>3643</v>
      </c>
      <c r="G466" s="219" t="s">
        <v>1661</v>
      </c>
      <c r="H466" s="220">
        <v>180</v>
      </c>
      <c r="I466" s="221"/>
      <c r="J466" s="222">
        <f>ROUND(I466*H466,2)</f>
        <v>0</v>
      </c>
      <c r="K466" s="218" t="s">
        <v>21</v>
      </c>
      <c r="L466" s="47"/>
      <c r="M466" s="223" t="s">
        <v>21</v>
      </c>
      <c r="N466" s="224" t="s">
        <v>44</v>
      </c>
      <c r="O466" s="87"/>
      <c r="P466" s="225">
        <f>O466*H466</f>
        <v>0</v>
      </c>
      <c r="Q466" s="225">
        <v>0</v>
      </c>
      <c r="R466" s="225">
        <f>Q466*H466</f>
        <v>0</v>
      </c>
      <c r="S466" s="225">
        <v>0</v>
      </c>
      <c r="T466" s="226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27" t="s">
        <v>3644</v>
      </c>
      <c r="AT466" s="227" t="s">
        <v>152</v>
      </c>
      <c r="AU466" s="227" t="s">
        <v>81</v>
      </c>
      <c r="AY466" s="20" t="s">
        <v>149</v>
      </c>
      <c r="BE466" s="228">
        <f>IF(N466="základní",J466,0)</f>
        <v>0</v>
      </c>
      <c r="BF466" s="228">
        <f>IF(N466="snížená",J466,0)</f>
        <v>0</v>
      </c>
      <c r="BG466" s="228">
        <f>IF(N466="zákl. přenesená",J466,0)</f>
        <v>0</v>
      </c>
      <c r="BH466" s="228">
        <f>IF(N466="sníž. přenesená",J466,0)</f>
        <v>0</v>
      </c>
      <c r="BI466" s="228">
        <f>IF(N466="nulová",J466,0)</f>
        <v>0</v>
      </c>
      <c r="BJ466" s="20" t="s">
        <v>77</v>
      </c>
      <c r="BK466" s="228">
        <f>ROUND(I466*H466,2)</f>
        <v>0</v>
      </c>
      <c r="BL466" s="20" t="s">
        <v>3644</v>
      </c>
      <c r="BM466" s="227" t="s">
        <v>3645</v>
      </c>
    </row>
    <row r="467" s="2" customFormat="1" ht="24.15" customHeight="1">
      <c r="A467" s="41"/>
      <c r="B467" s="42"/>
      <c r="C467" s="216" t="s">
        <v>2788</v>
      </c>
      <c r="D467" s="216" t="s">
        <v>152</v>
      </c>
      <c r="E467" s="217" t="s">
        <v>3646</v>
      </c>
      <c r="F467" s="218" t="s">
        <v>3647</v>
      </c>
      <c r="G467" s="219" t="s">
        <v>1661</v>
      </c>
      <c r="H467" s="220">
        <v>42</v>
      </c>
      <c r="I467" s="221"/>
      <c r="J467" s="222">
        <f>ROUND(I467*H467,2)</f>
        <v>0</v>
      </c>
      <c r="K467" s="218" t="s">
        <v>21</v>
      </c>
      <c r="L467" s="47"/>
      <c r="M467" s="223" t="s">
        <v>21</v>
      </c>
      <c r="N467" s="224" t="s">
        <v>44</v>
      </c>
      <c r="O467" s="87"/>
      <c r="P467" s="225">
        <f>O467*H467</f>
        <v>0</v>
      </c>
      <c r="Q467" s="225">
        <v>0</v>
      </c>
      <c r="R467" s="225">
        <f>Q467*H467</f>
        <v>0</v>
      </c>
      <c r="S467" s="225">
        <v>0</v>
      </c>
      <c r="T467" s="226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227" t="s">
        <v>3644</v>
      </c>
      <c r="AT467" s="227" t="s">
        <v>152</v>
      </c>
      <c r="AU467" s="227" t="s">
        <v>81</v>
      </c>
      <c r="AY467" s="20" t="s">
        <v>149</v>
      </c>
      <c r="BE467" s="228">
        <f>IF(N467="základní",J467,0)</f>
        <v>0</v>
      </c>
      <c r="BF467" s="228">
        <f>IF(N467="snížená",J467,0)</f>
        <v>0</v>
      </c>
      <c r="BG467" s="228">
        <f>IF(N467="zákl. přenesená",J467,0)</f>
        <v>0</v>
      </c>
      <c r="BH467" s="228">
        <f>IF(N467="sníž. přenesená",J467,0)</f>
        <v>0</v>
      </c>
      <c r="BI467" s="228">
        <f>IF(N467="nulová",J467,0)</f>
        <v>0</v>
      </c>
      <c r="BJ467" s="20" t="s">
        <v>77</v>
      </c>
      <c r="BK467" s="228">
        <f>ROUND(I467*H467,2)</f>
        <v>0</v>
      </c>
      <c r="BL467" s="20" t="s">
        <v>3644</v>
      </c>
      <c r="BM467" s="227" t="s">
        <v>3648</v>
      </c>
    </row>
    <row r="468" s="12" customFormat="1" ht="25.92" customHeight="1">
      <c r="A468" s="12"/>
      <c r="B468" s="200"/>
      <c r="C468" s="201"/>
      <c r="D468" s="202" t="s">
        <v>72</v>
      </c>
      <c r="E468" s="203" t="s">
        <v>87</v>
      </c>
      <c r="F468" s="203" t="s">
        <v>88</v>
      </c>
      <c r="G468" s="201"/>
      <c r="H468" s="201"/>
      <c r="I468" s="204"/>
      <c r="J468" s="205">
        <f>BK468</f>
        <v>0</v>
      </c>
      <c r="K468" s="201"/>
      <c r="L468" s="206"/>
      <c r="M468" s="207"/>
      <c r="N468" s="208"/>
      <c r="O468" s="208"/>
      <c r="P468" s="209">
        <f>P469</f>
        <v>0</v>
      </c>
      <c r="Q468" s="208"/>
      <c r="R468" s="209">
        <f>R469</f>
        <v>0</v>
      </c>
      <c r="S468" s="208"/>
      <c r="T468" s="210">
        <f>T469</f>
        <v>0</v>
      </c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R468" s="211" t="s">
        <v>185</v>
      </c>
      <c r="AT468" s="212" t="s">
        <v>72</v>
      </c>
      <c r="AU468" s="212" t="s">
        <v>73</v>
      </c>
      <c r="AY468" s="211" t="s">
        <v>149</v>
      </c>
      <c r="BK468" s="213">
        <f>BK469</f>
        <v>0</v>
      </c>
    </row>
    <row r="469" s="12" customFormat="1" ht="22.8" customHeight="1">
      <c r="A469" s="12"/>
      <c r="B469" s="200"/>
      <c r="C469" s="201"/>
      <c r="D469" s="202" t="s">
        <v>72</v>
      </c>
      <c r="E469" s="214" t="s">
        <v>430</v>
      </c>
      <c r="F469" s="214" t="s">
        <v>431</v>
      </c>
      <c r="G469" s="201"/>
      <c r="H469" s="201"/>
      <c r="I469" s="204"/>
      <c r="J469" s="215">
        <f>BK469</f>
        <v>0</v>
      </c>
      <c r="K469" s="201"/>
      <c r="L469" s="206"/>
      <c r="M469" s="207"/>
      <c r="N469" s="208"/>
      <c r="O469" s="208"/>
      <c r="P469" s="209">
        <f>SUM(P470:P471)</f>
        <v>0</v>
      </c>
      <c r="Q469" s="208"/>
      <c r="R469" s="209">
        <f>SUM(R470:R471)</f>
        <v>0</v>
      </c>
      <c r="S469" s="208"/>
      <c r="T469" s="210">
        <f>SUM(T470:T471)</f>
        <v>0</v>
      </c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R469" s="211" t="s">
        <v>185</v>
      </c>
      <c r="AT469" s="212" t="s">
        <v>72</v>
      </c>
      <c r="AU469" s="212" t="s">
        <v>77</v>
      </c>
      <c r="AY469" s="211" t="s">
        <v>149</v>
      </c>
      <c r="BK469" s="213">
        <f>SUM(BK470:BK471)</f>
        <v>0</v>
      </c>
    </row>
    <row r="470" s="2" customFormat="1" ht="16.5" customHeight="1">
      <c r="A470" s="41"/>
      <c r="B470" s="42"/>
      <c r="C470" s="216" t="s">
        <v>2794</v>
      </c>
      <c r="D470" s="216" t="s">
        <v>152</v>
      </c>
      <c r="E470" s="217" t="s">
        <v>3649</v>
      </c>
      <c r="F470" s="218" t="s">
        <v>3650</v>
      </c>
      <c r="G470" s="219" t="s">
        <v>1675</v>
      </c>
      <c r="H470" s="220">
        <v>1</v>
      </c>
      <c r="I470" s="221"/>
      <c r="J470" s="222">
        <f>ROUND(I470*H470,2)</f>
        <v>0</v>
      </c>
      <c r="K470" s="218" t="s">
        <v>21</v>
      </c>
      <c r="L470" s="47"/>
      <c r="M470" s="223" t="s">
        <v>21</v>
      </c>
      <c r="N470" s="224" t="s">
        <v>44</v>
      </c>
      <c r="O470" s="87"/>
      <c r="P470" s="225">
        <f>O470*H470</f>
        <v>0</v>
      </c>
      <c r="Q470" s="225">
        <v>0</v>
      </c>
      <c r="R470" s="225">
        <f>Q470*H470</f>
        <v>0</v>
      </c>
      <c r="S470" s="225">
        <v>0</v>
      </c>
      <c r="T470" s="226">
        <f>S470*H470</f>
        <v>0</v>
      </c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R470" s="227" t="s">
        <v>157</v>
      </c>
      <c r="AT470" s="227" t="s">
        <v>152</v>
      </c>
      <c r="AU470" s="227" t="s">
        <v>81</v>
      </c>
      <c r="AY470" s="20" t="s">
        <v>149</v>
      </c>
      <c r="BE470" s="228">
        <f>IF(N470="základní",J470,0)</f>
        <v>0</v>
      </c>
      <c r="BF470" s="228">
        <f>IF(N470="snížená",J470,0)</f>
        <v>0</v>
      </c>
      <c r="BG470" s="228">
        <f>IF(N470="zákl. přenesená",J470,0)</f>
        <v>0</v>
      </c>
      <c r="BH470" s="228">
        <f>IF(N470="sníž. přenesená",J470,0)</f>
        <v>0</v>
      </c>
      <c r="BI470" s="228">
        <f>IF(N470="nulová",J470,0)</f>
        <v>0</v>
      </c>
      <c r="BJ470" s="20" t="s">
        <v>77</v>
      </c>
      <c r="BK470" s="228">
        <f>ROUND(I470*H470,2)</f>
        <v>0</v>
      </c>
      <c r="BL470" s="20" t="s">
        <v>157</v>
      </c>
      <c r="BM470" s="227" t="s">
        <v>3651</v>
      </c>
    </row>
    <row r="471" s="2" customFormat="1" ht="16.5" customHeight="1">
      <c r="A471" s="41"/>
      <c r="B471" s="42"/>
      <c r="C471" s="216" t="s">
        <v>2800</v>
      </c>
      <c r="D471" s="216" t="s">
        <v>152</v>
      </c>
      <c r="E471" s="217" t="s">
        <v>3652</v>
      </c>
      <c r="F471" s="218" t="s">
        <v>3653</v>
      </c>
      <c r="G471" s="219" t="s">
        <v>1675</v>
      </c>
      <c r="H471" s="220">
        <v>1</v>
      </c>
      <c r="I471" s="221"/>
      <c r="J471" s="222">
        <f>ROUND(I471*H471,2)</f>
        <v>0</v>
      </c>
      <c r="K471" s="218" t="s">
        <v>21</v>
      </c>
      <c r="L471" s="47"/>
      <c r="M471" s="292" t="s">
        <v>21</v>
      </c>
      <c r="N471" s="293" t="s">
        <v>44</v>
      </c>
      <c r="O471" s="294"/>
      <c r="P471" s="295">
        <f>O471*H471</f>
        <v>0</v>
      </c>
      <c r="Q471" s="295">
        <v>0</v>
      </c>
      <c r="R471" s="295">
        <f>Q471*H471</f>
        <v>0</v>
      </c>
      <c r="S471" s="295">
        <v>0</v>
      </c>
      <c r="T471" s="296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227" t="s">
        <v>157</v>
      </c>
      <c r="AT471" s="227" t="s">
        <v>152</v>
      </c>
      <c r="AU471" s="227" t="s">
        <v>81</v>
      </c>
      <c r="AY471" s="20" t="s">
        <v>149</v>
      </c>
      <c r="BE471" s="228">
        <f>IF(N471="základní",J471,0)</f>
        <v>0</v>
      </c>
      <c r="BF471" s="228">
        <f>IF(N471="snížená",J471,0)</f>
        <v>0</v>
      </c>
      <c r="BG471" s="228">
        <f>IF(N471="zákl. přenesená",J471,0)</f>
        <v>0</v>
      </c>
      <c r="BH471" s="228">
        <f>IF(N471="sníž. přenesená",J471,0)</f>
        <v>0</v>
      </c>
      <c r="BI471" s="228">
        <f>IF(N471="nulová",J471,0)</f>
        <v>0</v>
      </c>
      <c r="BJ471" s="20" t="s">
        <v>77</v>
      </c>
      <c r="BK471" s="228">
        <f>ROUND(I471*H471,2)</f>
        <v>0</v>
      </c>
      <c r="BL471" s="20" t="s">
        <v>157</v>
      </c>
      <c r="BM471" s="227" t="s">
        <v>3654</v>
      </c>
    </row>
    <row r="472" s="2" customFormat="1" ht="6.96" customHeight="1">
      <c r="A472" s="41"/>
      <c r="B472" s="62"/>
      <c r="C472" s="63"/>
      <c r="D472" s="63"/>
      <c r="E472" s="63"/>
      <c r="F472" s="63"/>
      <c r="G472" s="63"/>
      <c r="H472" s="63"/>
      <c r="I472" s="63"/>
      <c r="J472" s="63"/>
      <c r="K472" s="63"/>
      <c r="L472" s="47"/>
      <c r="M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</row>
  </sheetData>
  <sheetProtection sheet="1" autoFilter="0" formatColumns="0" formatRows="0" objects="1" scenarios="1" spinCount="100000" saltValue="INV7JVWIGIWU5w6m6pqsSprrfH0T/gpTpQMPVeYHG6iX0W2DZrieEtQHYf0pfdU70+lOCIHQiPsYUeYbDIorgw==" hashValue="RdD1MvkNyIV3XRqpqqDpPz0h7JVWwxSXftYI3UrgM05edQgNZEHXSnn2ap5Oj5AZB3zOWS9nQ9lC6kDts+0Pkw==" algorithmName="SHA-512" password="CC35"/>
  <autoFilter ref="C103:K4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2:H92"/>
    <mergeCell ref="E94:H94"/>
    <mergeCell ref="E96:H9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81</v>
      </c>
    </row>
    <row r="4" s="1" customFormat="1" ht="24.96" customHeight="1">
      <c r="B4" s="23"/>
      <c r="D4" s="144" t="s">
        <v>104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26.25" customHeight="1">
      <c r="B7" s="23"/>
      <c r="E7" s="147" t="str">
        <f>'Rekapitulace stavby'!K6</f>
        <v>Udržovací práce pro snížení energetické náročnosti budovy, Jiráskova 519, Semily</v>
      </c>
      <c r="F7" s="146"/>
      <c r="G7" s="146"/>
      <c r="H7" s="146"/>
      <c r="L7" s="23"/>
    </row>
    <row r="8" s="1" customFormat="1" ht="12" customHeight="1">
      <c r="B8" s="23"/>
      <c r="D8" s="146" t="s">
        <v>112</v>
      </c>
      <c r="L8" s="23"/>
    </row>
    <row r="9" s="2" customFormat="1" ht="16.5" customHeight="1">
      <c r="A9" s="41"/>
      <c r="B9" s="47"/>
      <c r="C9" s="41"/>
      <c r="D9" s="41"/>
      <c r="E9" s="147" t="s">
        <v>455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117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3655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21</v>
      </c>
      <c r="G13" s="41"/>
      <c r="H13" s="41"/>
      <c r="I13" s="146" t="s">
        <v>20</v>
      </c>
      <c r="J13" s="136" t="s">
        <v>21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22</v>
      </c>
      <c r="E14" s="41"/>
      <c r="F14" s="136" t="s">
        <v>23</v>
      </c>
      <c r="G14" s="41"/>
      <c r="H14" s="41"/>
      <c r="I14" s="146" t="s">
        <v>24</v>
      </c>
      <c r="J14" s="150" t="str">
        <f>'Rekapitulace stavby'!AN8</f>
        <v>2. 3. 2026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26</v>
      </c>
      <c r="E16" s="41"/>
      <c r="F16" s="41"/>
      <c r="G16" s="41"/>
      <c r="H16" s="41"/>
      <c r="I16" s="146" t="s">
        <v>27</v>
      </c>
      <c r="J16" s="136" t="s">
        <v>21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6" t="s">
        <v>29</v>
      </c>
      <c r="J17" s="136" t="s">
        <v>21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30</v>
      </c>
      <c r="E19" s="41"/>
      <c r="F19" s="41"/>
      <c r="G19" s="41"/>
      <c r="H19" s="41"/>
      <c r="I19" s="146" t="s">
        <v>27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29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32</v>
      </c>
      <c r="E22" s="41"/>
      <c r="F22" s="41"/>
      <c r="G22" s="41"/>
      <c r="H22" s="41"/>
      <c r="I22" s="146" t="s">
        <v>27</v>
      </c>
      <c r="J22" s="136" t="s">
        <v>21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6" t="s">
        <v>29</v>
      </c>
      <c r="J23" s="136" t="s">
        <v>21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35</v>
      </c>
      <c r="E25" s="41"/>
      <c r="F25" s="41"/>
      <c r="G25" s="41"/>
      <c r="H25" s="41"/>
      <c r="I25" s="146" t="s">
        <v>27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29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37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21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39</v>
      </c>
      <c r="E32" s="41"/>
      <c r="F32" s="41"/>
      <c r="G32" s="41"/>
      <c r="H32" s="41"/>
      <c r="I32" s="41"/>
      <c r="J32" s="157">
        <f>ROUND(J94,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41</v>
      </c>
      <c r="G34" s="41"/>
      <c r="H34" s="41"/>
      <c r="I34" s="158" t="s">
        <v>40</v>
      </c>
      <c r="J34" s="158" t="s">
        <v>42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43</v>
      </c>
      <c r="E35" s="146" t="s">
        <v>44</v>
      </c>
      <c r="F35" s="160">
        <f>ROUND((SUM(BE94:BE253)),  2)</f>
        <v>0</v>
      </c>
      <c r="G35" s="41"/>
      <c r="H35" s="41"/>
      <c r="I35" s="161">
        <v>0.20999999999999999</v>
      </c>
      <c r="J35" s="160">
        <f>ROUND(((SUM(BE94:BE253))*I35),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45</v>
      </c>
      <c r="F36" s="160">
        <f>ROUND((SUM(BF94:BF253)),  2)</f>
        <v>0</v>
      </c>
      <c r="G36" s="41"/>
      <c r="H36" s="41"/>
      <c r="I36" s="161">
        <v>0.12</v>
      </c>
      <c r="J36" s="160">
        <f>ROUND(((SUM(BF94:BF253))*I36),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46</v>
      </c>
      <c r="F37" s="160">
        <f>ROUND((SUM(BG94:BG253)),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47</v>
      </c>
      <c r="F38" s="160">
        <f>ROUND((SUM(BH94:BH253)),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48</v>
      </c>
      <c r="F39" s="160">
        <f>ROUND((SUM(BI94:BI253)),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49</v>
      </c>
      <c r="E41" s="164"/>
      <c r="F41" s="164"/>
      <c r="G41" s="165" t="s">
        <v>50</v>
      </c>
      <c r="H41" s="166" t="s">
        <v>51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120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26.25" customHeight="1">
      <c r="A50" s="41"/>
      <c r="B50" s="42"/>
      <c r="C50" s="43"/>
      <c r="D50" s="43"/>
      <c r="E50" s="173" t="str">
        <f>E7</f>
        <v>Udržovací práce pro snížení energetické náročnosti budovy, Jiráskova 519, Semily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112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455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117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04 - Vytápění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22</v>
      </c>
      <c r="D56" s="43"/>
      <c r="E56" s="43"/>
      <c r="F56" s="30" t="str">
        <f>F14</f>
        <v>Semily</v>
      </c>
      <c r="G56" s="43"/>
      <c r="H56" s="43"/>
      <c r="I56" s="35" t="s">
        <v>24</v>
      </c>
      <c r="J56" s="75" t="str">
        <f>IF(J14="","",J14)</f>
        <v>2. 3. 2026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26</v>
      </c>
      <c r="D58" s="43"/>
      <c r="E58" s="43"/>
      <c r="F58" s="30" t="str">
        <f>E17</f>
        <v>GI BUSINESS PARKS, a.s.</v>
      </c>
      <c r="G58" s="43"/>
      <c r="H58" s="43"/>
      <c r="I58" s="35" t="s">
        <v>32</v>
      </c>
      <c r="J58" s="39" t="str">
        <f>E23</f>
        <v>ARCHITEKTONICKÝ ATELIÉR HILPERT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30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121</v>
      </c>
      <c r="D61" s="175"/>
      <c r="E61" s="175"/>
      <c r="F61" s="175"/>
      <c r="G61" s="175"/>
      <c r="H61" s="175"/>
      <c r="I61" s="175"/>
      <c r="J61" s="176" t="s">
        <v>122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71</v>
      </c>
      <c r="D63" s="43"/>
      <c r="E63" s="43"/>
      <c r="F63" s="43"/>
      <c r="G63" s="43"/>
      <c r="H63" s="43"/>
      <c r="I63" s="43"/>
      <c r="J63" s="105">
        <f>J94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123</v>
      </c>
    </row>
    <row r="64" s="9" customFormat="1" ht="24.96" customHeight="1">
      <c r="A64" s="9"/>
      <c r="B64" s="178"/>
      <c r="C64" s="179"/>
      <c r="D64" s="180" t="s">
        <v>3656</v>
      </c>
      <c r="E64" s="181"/>
      <c r="F64" s="181"/>
      <c r="G64" s="181"/>
      <c r="H64" s="181"/>
      <c r="I64" s="181"/>
      <c r="J64" s="182">
        <f>J95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8"/>
      <c r="C65" s="179"/>
      <c r="D65" s="180" t="s">
        <v>3657</v>
      </c>
      <c r="E65" s="181"/>
      <c r="F65" s="181"/>
      <c r="G65" s="181"/>
      <c r="H65" s="181"/>
      <c r="I65" s="181"/>
      <c r="J65" s="182">
        <f>J125</f>
        <v>0</v>
      </c>
      <c r="K65" s="179"/>
      <c r="L65" s="18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8"/>
      <c r="C66" s="179"/>
      <c r="D66" s="180" t="s">
        <v>3658</v>
      </c>
      <c r="E66" s="181"/>
      <c r="F66" s="181"/>
      <c r="G66" s="181"/>
      <c r="H66" s="181"/>
      <c r="I66" s="181"/>
      <c r="J66" s="182">
        <f>J151</f>
        <v>0</v>
      </c>
      <c r="K66" s="179"/>
      <c r="L66" s="183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8"/>
      <c r="C67" s="179"/>
      <c r="D67" s="180" t="s">
        <v>3659</v>
      </c>
      <c r="E67" s="181"/>
      <c r="F67" s="181"/>
      <c r="G67" s="181"/>
      <c r="H67" s="181"/>
      <c r="I67" s="181"/>
      <c r="J67" s="182">
        <f>J188</f>
        <v>0</v>
      </c>
      <c r="K67" s="179"/>
      <c r="L67" s="183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8"/>
      <c r="C68" s="179"/>
      <c r="D68" s="180" t="s">
        <v>3660</v>
      </c>
      <c r="E68" s="181"/>
      <c r="F68" s="181"/>
      <c r="G68" s="181"/>
      <c r="H68" s="181"/>
      <c r="I68" s="181"/>
      <c r="J68" s="182">
        <f>J201</f>
        <v>0</v>
      </c>
      <c r="K68" s="179"/>
      <c r="L68" s="183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8"/>
      <c r="C69" s="179"/>
      <c r="D69" s="180" t="s">
        <v>3661</v>
      </c>
      <c r="E69" s="181"/>
      <c r="F69" s="181"/>
      <c r="G69" s="181"/>
      <c r="H69" s="181"/>
      <c r="I69" s="181"/>
      <c r="J69" s="182">
        <f>J216</f>
        <v>0</v>
      </c>
      <c r="K69" s="179"/>
      <c r="L69" s="183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8"/>
      <c r="C70" s="179"/>
      <c r="D70" s="180" t="s">
        <v>3662</v>
      </c>
      <c r="E70" s="181"/>
      <c r="F70" s="181"/>
      <c r="G70" s="181"/>
      <c r="H70" s="181"/>
      <c r="I70" s="181"/>
      <c r="J70" s="182">
        <f>J235</f>
        <v>0</v>
      </c>
      <c r="K70" s="179"/>
      <c r="L70" s="183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8"/>
      <c r="C71" s="179"/>
      <c r="D71" s="180" t="s">
        <v>3663</v>
      </c>
      <c r="E71" s="181"/>
      <c r="F71" s="181"/>
      <c r="G71" s="181"/>
      <c r="H71" s="181"/>
      <c r="I71" s="181"/>
      <c r="J71" s="182">
        <f>J244</f>
        <v>0</v>
      </c>
      <c r="K71" s="179"/>
      <c r="L71" s="183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8"/>
      <c r="C72" s="179"/>
      <c r="D72" s="180" t="s">
        <v>3664</v>
      </c>
      <c r="E72" s="181"/>
      <c r="F72" s="181"/>
      <c r="G72" s="181"/>
      <c r="H72" s="181"/>
      <c r="I72" s="181"/>
      <c r="J72" s="182">
        <f>J251</f>
        <v>0</v>
      </c>
      <c r="K72" s="179"/>
      <c r="L72" s="183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134</v>
      </c>
      <c r="D79" s="43"/>
      <c r="E79" s="43"/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6.25" customHeight="1">
      <c r="A82" s="41"/>
      <c r="B82" s="42"/>
      <c r="C82" s="43"/>
      <c r="D82" s="43"/>
      <c r="E82" s="173" t="str">
        <f>E7</f>
        <v>Udržovací práce pro snížení energetické náročnosti budovy, Jiráskova 519, Semily</v>
      </c>
      <c r="F82" s="35"/>
      <c r="G82" s="35"/>
      <c r="H82" s="35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" customFormat="1" ht="12" customHeight="1">
      <c r="B83" s="24"/>
      <c r="C83" s="35" t="s">
        <v>112</v>
      </c>
      <c r="D83" s="25"/>
      <c r="E83" s="25"/>
      <c r="F83" s="25"/>
      <c r="G83" s="25"/>
      <c r="H83" s="25"/>
      <c r="I83" s="25"/>
      <c r="J83" s="25"/>
      <c r="K83" s="25"/>
      <c r="L83" s="23"/>
    </row>
    <row r="84" s="2" customFormat="1" ht="16.5" customHeight="1">
      <c r="A84" s="41"/>
      <c r="B84" s="42"/>
      <c r="C84" s="43"/>
      <c r="D84" s="43"/>
      <c r="E84" s="173" t="s">
        <v>455</v>
      </c>
      <c r="F84" s="43"/>
      <c r="G84" s="43"/>
      <c r="H84" s="43"/>
      <c r="I84" s="43"/>
      <c r="J84" s="43"/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117</v>
      </c>
      <c r="D85" s="43"/>
      <c r="E85" s="43"/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72" t="str">
        <f>E11</f>
        <v>04 - Vytápění</v>
      </c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22</v>
      </c>
      <c r="D88" s="43"/>
      <c r="E88" s="43"/>
      <c r="F88" s="30" t="str">
        <f>F14</f>
        <v>Semily</v>
      </c>
      <c r="G88" s="43"/>
      <c r="H88" s="43"/>
      <c r="I88" s="35" t="s">
        <v>24</v>
      </c>
      <c r="J88" s="75" t="str">
        <f>IF(J14="","",J14)</f>
        <v>2. 3. 2026</v>
      </c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25.65" customHeight="1">
      <c r="A90" s="41"/>
      <c r="B90" s="42"/>
      <c r="C90" s="35" t="s">
        <v>26</v>
      </c>
      <c r="D90" s="43"/>
      <c r="E90" s="43"/>
      <c r="F90" s="30" t="str">
        <f>E17</f>
        <v>GI BUSINESS PARKS, a.s.</v>
      </c>
      <c r="G90" s="43"/>
      <c r="H90" s="43"/>
      <c r="I90" s="35" t="s">
        <v>32</v>
      </c>
      <c r="J90" s="39" t="str">
        <f>E23</f>
        <v>ARCHITEKTONICKÝ ATELIÉR HILPERT</v>
      </c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30</v>
      </c>
      <c r="D91" s="43"/>
      <c r="E91" s="43"/>
      <c r="F91" s="30" t="str">
        <f>IF(E20="","",E20)</f>
        <v>Vyplň údaj</v>
      </c>
      <c r="G91" s="43"/>
      <c r="H91" s="43"/>
      <c r="I91" s="35" t="s">
        <v>35</v>
      </c>
      <c r="J91" s="39" t="str">
        <f>E26</f>
        <v xml:space="preserve"> </v>
      </c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0.32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1" customFormat="1" ht="29.28" customHeight="1">
      <c r="A93" s="189"/>
      <c r="B93" s="190"/>
      <c r="C93" s="191" t="s">
        <v>135</v>
      </c>
      <c r="D93" s="192" t="s">
        <v>58</v>
      </c>
      <c r="E93" s="192" t="s">
        <v>54</v>
      </c>
      <c r="F93" s="192" t="s">
        <v>55</v>
      </c>
      <c r="G93" s="192" t="s">
        <v>136</v>
      </c>
      <c r="H93" s="192" t="s">
        <v>137</v>
      </c>
      <c r="I93" s="192" t="s">
        <v>138</v>
      </c>
      <c r="J93" s="192" t="s">
        <v>122</v>
      </c>
      <c r="K93" s="193" t="s">
        <v>139</v>
      </c>
      <c r="L93" s="194"/>
      <c r="M93" s="95" t="s">
        <v>21</v>
      </c>
      <c r="N93" s="96" t="s">
        <v>43</v>
      </c>
      <c r="O93" s="96" t="s">
        <v>140</v>
      </c>
      <c r="P93" s="96" t="s">
        <v>141</v>
      </c>
      <c r="Q93" s="96" t="s">
        <v>142</v>
      </c>
      <c r="R93" s="96" t="s">
        <v>143</v>
      </c>
      <c r="S93" s="96" t="s">
        <v>144</v>
      </c>
      <c r="T93" s="97" t="s">
        <v>145</v>
      </c>
      <c r="U93" s="189"/>
      <c r="V93" s="189"/>
      <c r="W93" s="189"/>
      <c r="X93" s="189"/>
      <c r="Y93" s="189"/>
      <c r="Z93" s="189"/>
      <c r="AA93" s="189"/>
      <c r="AB93" s="189"/>
      <c r="AC93" s="189"/>
      <c r="AD93" s="189"/>
      <c r="AE93" s="189"/>
    </row>
    <row r="94" s="2" customFormat="1" ht="22.8" customHeight="1">
      <c r="A94" s="41"/>
      <c r="B94" s="42"/>
      <c r="C94" s="102" t="s">
        <v>146</v>
      </c>
      <c r="D94" s="43"/>
      <c r="E94" s="43"/>
      <c r="F94" s="43"/>
      <c r="G94" s="43"/>
      <c r="H94" s="43"/>
      <c r="I94" s="43"/>
      <c r="J94" s="195">
        <f>BK94</f>
        <v>0</v>
      </c>
      <c r="K94" s="43"/>
      <c r="L94" s="47"/>
      <c r="M94" s="98"/>
      <c r="N94" s="196"/>
      <c r="O94" s="99"/>
      <c r="P94" s="197">
        <f>P95+P125+P151+P188+P201+P216+P235+P244+P251</f>
        <v>0</v>
      </c>
      <c r="Q94" s="99"/>
      <c r="R94" s="197">
        <f>R95+R125+R151+R188+R201+R216+R235+R244+R251</f>
        <v>0</v>
      </c>
      <c r="S94" s="99"/>
      <c r="T94" s="198">
        <f>T95+T125+T151+T188+T201+T216+T235+T244+T251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72</v>
      </c>
      <c r="AU94" s="20" t="s">
        <v>123</v>
      </c>
      <c r="BK94" s="199">
        <f>BK95+BK125+BK151+BK188+BK201+BK216+BK235+BK244+BK251</f>
        <v>0</v>
      </c>
    </row>
    <row r="95" s="12" customFormat="1" ht="25.92" customHeight="1">
      <c r="A95" s="12"/>
      <c r="B95" s="200"/>
      <c r="C95" s="201"/>
      <c r="D95" s="202" t="s">
        <v>72</v>
      </c>
      <c r="E95" s="203" t="s">
        <v>3665</v>
      </c>
      <c r="F95" s="203" t="s">
        <v>3666</v>
      </c>
      <c r="G95" s="201"/>
      <c r="H95" s="201"/>
      <c r="I95" s="204"/>
      <c r="J95" s="205">
        <f>BK95</f>
        <v>0</v>
      </c>
      <c r="K95" s="201"/>
      <c r="L95" s="206"/>
      <c r="M95" s="207"/>
      <c r="N95" s="208"/>
      <c r="O95" s="208"/>
      <c r="P95" s="209">
        <f>SUM(P96:P124)</f>
        <v>0</v>
      </c>
      <c r="Q95" s="208"/>
      <c r="R95" s="209">
        <f>SUM(R96:R124)</f>
        <v>0</v>
      </c>
      <c r="S95" s="208"/>
      <c r="T95" s="210">
        <f>SUM(T96:T124)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1" t="s">
        <v>81</v>
      </c>
      <c r="AT95" s="212" t="s">
        <v>72</v>
      </c>
      <c r="AU95" s="212" t="s">
        <v>73</v>
      </c>
      <c r="AY95" s="211" t="s">
        <v>149</v>
      </c>
      <c r="BK95" s="213">
        <f>SUM(BK96:BK124)</f>
        <v>0</v>
      </c>
    </row>
    <row r="96" s="2" customFormat="1" ht="24.15" customHeight="1">
      <c r="A96" s="41"/>
      <c r="B96" s="42"/>
      <c r="C96" s="216" t="s">
        <v>77</v>
      </c>
      <c r="D96" s="216" t="s">
        <v>152</v>
      </c>
      <c r="E96" s="217" t="s">
        <v>3667</v>
      </c>
      <c r="F96" s="218" t="s">
        <v>3668</v>
      </c>
      <c r="G96" s="219" t="s">
        <v>699</v>
      </c>
      <c r="H96" s="220">
        <v>8</v>
      </c>
      <c r="I96" s="221"/>
      <c r="J96" s="222">
        <f>ROUND(I96*H96,2)</f>
        <v>0</v>
      </c>
      <c r="K96" s="218" t="s">
        <v>21</v>
      </c>
      <c r="L96" s="47"/>
      <c r="M96" s="223" t="s">
        <v>21</v>
      </c>
      <c r="N96" s="224" t="s">
        <v>44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256</v>
      </c>
      <c r="AT96" s="227" t="s">
        <v>152</v>
      </c>
      <c r="AU96" s="227" t="s">
        <v>77</v>
      </c>
      <c r="AY96" s="20" t="s">
        <v>149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77</v>
      </c>
      <c r="BK96" s="228">
        <f>ROUND(I96*H96,2)</f>
        <v>0</v>
      </c>
      <c r="BL96" s="20" t="s">
        <v>256</v>
      </c>
      <c r="BM96" s="227" t="s">
        <v>81</v>
      </c>
    </row>
    <row r="97" s="2" customFormat="1" ht="24.15" customHeight="1">
      <c r="A97" s="41"/>
      <c r="B97" s="42"/>
      <c r="C97" s="216" t="s">
        <v>81</v>
      </c>
      <c r="D97" s="216" t="s">
        <v>152</v>
      </c>
      <c r="E97" s="217" t="s">
        <v>3669</v>
      </c>
      <c r="F97" s="218" t="s">
        <v>3670</v>
      </c>
      <c r="G97" s="219" t="s">
        <v>699</v>
      </c>
      <c r="H97" s="220">
        <v>40</v>
      </c>
      <c r="I97" s="221"/>
      <c r="J97" s="222">
        <f>ROUND(I97*H97,2)</f>
        <v>0</v>
      </c>
      <c r="K97" s="218" t="s">
        <v>21</v>
      </c>
      <c r="L97" s="47"/>
      <c r="M97" s="223" t="s">
        <v>21</v>
      </c>
      <c r="N97" s="224" t="s">
        <v>44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256</v>
      </c>
      <c r="AT97" s="227" t="s">
        <v>152</v>
      </c>
      <c r="AU97" s="227" t="s">
        <v>77</v>
      </c>
      <c r="AY97" s="20" t="s">
        <v>149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77</v>
      </c>
      <c r="BK97" s="228">
        <f>ROUND(I97*H97,2)</f>
        <v>0</v>
      </c>
      <c r="BL97" s="20" t="s">
        <v>256</v>
      </c>
      <c r="BM97" s="227" t="s">
        <v>157</v>
      </c>
    </row>
    <row r="98" s="2" customFormat="1" ht="24.15" customHeight="1">
      <c r="A98" s="41"/>
      <c r="B98" s="42"/>
      <c r="C98" s="216" t="s">
        <v>150</v>
      </c>
      <c r="D98" s="216" t="s">
        <v>152</v>
      </c>
      <c r="E98" s="217" t="s">
        <v>3671</v>
      </c>
      <c r="F98" s="218" t="s">
        <v>3672</v>
      </c>
      <c r="G98" s="219" t="s">
        <v>699</v>
      </c>
      <c r="H98" s="220">
        <v>8</v>
      </c>
      <c r="I98" s="221"/>
      <c r="J98" s="222">
        <f>ROUND(I98*H98,2)</f>
        <v>0</v>
      </c>
      <c r="K98" s="218" t="s">
        <v>21</v>
      </c>
      <c r="L98" s="47"/>
      <c r="M98" s="223" t="s">
        <v>21</v>
      </c>
      <c r="N98" s="224" t="s">
        <v>44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256</v>
      </c>
      <c r="AT98" s="227" t="s">
        <v>152</v>
      </c>
      <c r="AU98" s="227" t="s">
        <v>77</v>
      </c>
      <c r="AY98" s="20" t="s">
        <v>149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77</v>
      </c>
      <c r="BK98" s="228">
        <f>ROUND(I98*H98,2)</f>
        <v>0</v>
      </c>
      <c r="BL98" s="20" t="s">
        <v>256</v>
      </c>
      <c r="BM98" s="227" t="s">
        <v>179</v>
      </c>
    </row>
    <row r="99" s="2" customFormat="1" ht="24.15" customHeight="1">
      <c r="A99" s="41"/>
      <c r="B99" s="42"/>
      <c r="C99" s="216" t="s">
        <v>157</v>
      </c>
      <c r="D99" s="216" t="s">
        <v>152</v>
      </c>
      <c r="E99" s="217" t="s">
        <v>3673</v>
      </c>
      <c r="F99" s="218" t="s">
        <v>3674</v>
      </c>
      <c r="G99" s="219" t="s">
        <v>699</v>
      </c>
      <c r="H99" s="220">
        <v>16</v>
      </c>
      <c r="I99" s="221"/>
      <c r="J99" s="222">
        <f>ROUND(I99*H99,2)</f>
        <v>0</v>
      </c>
      <c r="K99" s="218" t="s">
        <v>21</v>
      </c>
      <c r="L99" s="47"/>
      <c r="M99" s="223" t="s">
        <v>21</v>
      </c>
      <c r="N99" s="224" t="s">
        <v>44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256</v>
      </c>
      <c r="AT99" s="227" t="s">
        <v>152</v>
      </c>
      <c r="AU99" s="227" t="s">
        <v>77</v>
      </c>
      <c r="AY99" s="20" t="s">
        <v>149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77</v>
      </c>
      <c r="BK99" s="228">
        <f>ROUND(I99*H99,2)</f>
        <v>0</v>
      </c>
      <c r="BL99" s="20" t="s">
        <v>256</v>
      </c>
      <c r="BM99" s="227" t="s">
        <v>208</v>
      </c>
    </row>
    <row r="100" s="2" customFormat="1" ht="24.15" customHeight="1">
      <c r="A100" s="41"/>
      <c r="B100" s="42"/>
      <c r="C100" s="216" t="s">
        <v>185</v>
      </c>
      <c r="D100" s="216" t="s">
        <v>152</v>
      </c>
      <c r="E100" s="217" t="s">
        <v>3675</v>
      </c>
      <c r="F100" s="218" t="s">
        <v>3676</v>
      </c>
      <c r="G100" s="219" t="s">
        <v>699</v>
      </c>
      <c r="H100" s="220">
        <v>8</v>
      </c>
      <c r="I100" s="221"/>
      <c r="J100" s="222">
        <f>ROUND(I100*H100,2)</f>
        <v>0</v>
      </c>
      <c r="K100" s="218" t="s">
        <v>21</v>
      </c>
      <c r="L100" s="47"/>
      <c r="M100" s="223" t="s">
        <v>21</v>
      </c>
      <c r="N100" s="224" t="s">
        <v>44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256</v>
      </c>
      <c r="AT100" s="227" t="s">
        <v>152</v>
      </c>
      <c r="AU100" s="227" t="s">
        <v>77</v>
      </c>
      <c r="AY100" s="20" t="s">
        <v>149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77</v>
      </c>
      <c r="BK100" s="228">
        <f>ROUND(I100*H100,2)</f>
        <v>0</v>
      </c>
      <c r="BL100" s="20" t="s">
        <v>256</v>
      </c>
      <c r="BM100" s="227" t="s">
        <v>220</v>
      </c>
    </row>
    <row r="101" s="2" customFormat="1" ht="24.15" customHeight="1">
      <c r="A101" s="41"/>
      <c r="B101" s="42"/>
      <c r="C101" s="216" t="s">
        <v>179</v>
      </c>
      <c r="D101" s="216" t="s">
        <v>152</v>
      </c>
      <c r="E101" s="217" t="s">
        <v>3677</v>
      </c>
      <c r="F101" s="218" t="s">
        <v>3678</v>
      </c>
      <c r="G101" s="219" t="s">
        <v>699</v>
      </c>
      <c r="H101" s="220">
        <v>8</v>
      </c>
      <c r="I101" s="221"/>
      <c r="J101" s="222">
        <f>ROUND(I101*H101,2)</f>
        <v>0</v>
      </c>
      <c r="K101" s="218" t="s">
        <v>21</v>
      </c>
      <c r="L101" s="47"/>
      <c r="M101" s="223" t="s">
        <v>21</v>
      </c>
      <c r="N101" s="224" t="s">
        <v>44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256</v>
      </c>
      <c r="AT101" s="227" t="s">
        <v>152</v>
      </c>
      <c r="AU101" s="227" t="s">
        <v>77</v>
      </c>
      <c r="AY101" s="20" t="s">
        <v>149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77</v>
      </c>
      <c r="BK101" s="228">
        <f>ROUND(I101*H101,2)</f>
        <v>0</v>
      </c>
      <c r="BL101" s="20" t="s">
        <v>256</v>
      </c>
      <c r="BM101" s="227" t="s">
        <v>8</v>
      </c>
    </row>
    <row r="102" s="2" customFormat="1" ht="24.15" customHeight="1">
      <c r="A102" s="41"/>
      <c r="B102" s="42"/>
      <c r="C102" s="216" t="s">
        <v>200</v>
      </c>
      <c r="D102" s="216" t="s">
        <v>152</v>
      </c>
      <c r="E102" s="217" t="s">
        <v>3679</v>
      </c>
      <c r="F102" s="218" t="s">
        <v>3680</v>
      </c>
      <c r="G102" s="219" t="s">
        <v>699</v>
      </c>
      <c r="H102" s="220">
        <v>40</v>
      </c>
      <c r="I102" s="221"/>
      <c r="J102" s="222">
        <f>ROUND(I102*H102,2)</f>
        <v>0</v>
      </c>
      <c r="K102" s="218" t="s">
        <v>21</v>
      </c>
      <c r="L102" s="47"/>
      <c r="M102" s="223" t="s">
        <v>21</v>
      </c>
      <c r="N102" s="224" t="s">
        <v>44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256</v>
      </c>
      <c r="AT102" s="227" t="s">
        <v>152</v>
      </c>
      <c r="AU102" s="227" t="s">
        <v>77</v>
      </c>
      <c r="AY102" s="20" t="s">
        <v>149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77</v>
      </c>
      <c r="BK102" s="228">
        <f>ROUND(I102*H102,2)</f>
        <v>0</v>
      </c>
      <c r="BL102" s="20" t="s">
        <v>256</v>
      </c>
      <c r="BM102" s="227" t="s">
        <v>246</v>
      </c>
    </row>
    <row r="103" s="2" customFormat="1" ht="24.15" customHeight="1">
      <c r="A103" s="41"/>
      <c r="B103" s="42"/>
      <c r="C103" s="216" t="s">
        <v>208</v>
      </c>
      <c r="D103" s="216" t="s">
        <v>152</v>
      </c>
      <c r="E103" s="217" t="s">
        <v>3681</v>
      </c>
      <c r="F103" s="218" t="s">
        <v>3682</v>
      </c>
      <c r="G103" s="219" t="s">
        <v>699</v>
      </c>
      <c r="H103" s="220">
        <v>4</v>
      </c>
      <c r="I103" s="221"/>
      <c r="J103" s="222">
        <f>ROUND(I103*H103,2)</f>
        <v>0</v>
      </c>
      <c r="K103" s="218" t="s">
        <v>21</v>
      </c>
      <c r="L103" s="47"/>
      <c r="M103" s="223" t="s">
        <v>21</v>
      </c>
      <c r="N103" s="224" t="s">
        <v>44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256</v>
      </c>
      <c r="AT103" s="227" t="s">
        <v>152</v>
      </c>
      <c r="AU103" s="227" t="s">
        <v>77</v>
      </c>
      <c r="AY103" s="20" t="s">
        <v>149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77</v>
      </c>
      <c r="BK103" s="228">
        <f>ROUND(I103*H103,2)</f>
        <v>0</v>
      </c>
      <c r="BL103" s="20" t="s">
        <v>256</v>
      </c>
      <c r="BM103" s="227" t="s">
        <v>256</v>
      </c>
    </row>
    <row r="104" s="2" customFormat="1" ht="24.15" customHeight="1">
      <c r="A104" s="41"/>
      <c r="B104" s="42"/>
      <c r="C104" s="216" t="s">
        <v>214</v>
      </c>
      <c r="D104" s="216" t="s">
        <v>152</v>
      </c>
      <c r="E104" s="217" t="s">
        <v>3683</v>
      </c>
      <c r="F104" s="218" t="s">
        <v>3684</v>
      </c>
      <c r="G104" s="219" t="s">
        <v>699</v>
      </c>
      <c r="H104" s="220">
        <v>4</v>
      </c>
      <c r="I104" s="221"/>
      <c r="J104" s="222">
        <f>ROUND(I104*H104,2)</f>
        <v>0</v>
      </c>
      <c r="K104" s="218" t="s">
        <v>21</v>
      </c>
      <c r="L104" s="47"/>
      <c r="M104" s="223" t="s">
        <v>21</v>
      </c>
      <c r="N104" s="224" t="s">
        <v>44</v>
      </c>
      <c r="O104" s="87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7" t="s">
        <v>256</v>
      </c>
      <c r="AT104" s="227" t="s">
        <v>152</v>
      </c>
      <c r="AU104" s="227" t="s">
        <v>77</v>
      </c>
      <c r="AY104" s="20" t="s">
        <v>149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0" t="s">
        <v>77</v>
      </c>
      <c r="BK104" s="228">
        <f>ROUND(I104*H104,2)</f>
        <v>0</v>
      </c>
      <c r="BL104" s="20" t="s">
        <v>256</v>
      </c>
      <c r="BM104" s="227" t="s">
        <v>269</v>
      </c>
    </row>
    <row r="105" s="2" customFormat="1" ht="24.15" customHeight="1">
      <c r="A105" s="41"/>
      <c r="B105" s="42"/>
      <c r="C105" s="216" t="s">
        <v>220</v>
      </c>
      <c r="D105" s="216" t="s">
        <v>152</v>
      </c>
      <c r="E105" s="217" t="s">
        <v>3685</v>
      </c>
      <c r="F105" s="218" t="s">
        <v>3686</v>
      </c>
      <c r="G105" s="219" t="s">
        <v>699</v>
      </c>
      <c r="H105" s="220">
        <v>4</v>
      </c>
      <c r="I105" s="221"/>
      <c r="J105" s="222">
        <f>ROUND(I105*H105,2)</f>
        <v>0</v>
      </c>
      <c r="K105" s="218" t="s">
        <v>21</v>
      </c>
      <c r="L105" s="47"/>
      <c r="M105" s="223" t="s">
        <v>21</v>
      </c>
      <c r="N105" s="224" t="s">
        <v>44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256</v>
      </c>
      <c r="AT105" s="227" t="s">
        <v>152</v>
      </c>
      <c r="AU105" s="227" t="s">
        <v>77</v>
      </c>
      <c r="AY105" s="20" t="s">
        <v>149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77</v>
      </c>
      <c r="BK105" s="228">
        <f>ROUND(I105*H105,2)</f>
        <v>0</v>
      </c>
      <c r="BL105" s="20" t="s">
        <v>256</v>
      </c>
      <c r="BM105" s="227" t="s">
        <v>281</v>
      </c>
    </row>
    <row r="106" s="2" customFormat="1" ht="24.15" customHeight="1">
      <c r="A106" s="41"/>
      <c r="B106" s="42"/>
      <c r="C106" s="216" t="s">
        <v>228</v>
      </c>
      <c r="D106" s="216" t="s">
        <v>152</v>
      </c>
      <c r="E106" s="217" t="s">
        <v>3687</v>
      </c>
      <c r="F106" s="218" t="s">
        <v>3688</v>
      </c>
      <c r="G106" s="219" t="s">
        <v>699</v>
      </c>
      <c r="H106" s="220">
        <v>4</v>
      </c>
      <c r="I106" s="221"/>
      <c r="J106" s="222">
        <f>ROUND(I106*H106,2)</f>
        <v>0</v>
      </c>
      <c r="K106" s="218" t="s">
        <v>21</v>
      </c>
      <c r="L106" s="47"/>
      <c r="M106" s="223" t="s">
        <v>21</v>
      </c>
      <c r="N106" s="224" t="s">
        <v>44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256</v>
      </c>
      <c r="AT106" s="227" t="s">
        <v>152</v>
      </c>
      <c r="AU106" s="227" t="s">
        <v>77</v>
      </c>
      <c r="AY106" s="20" t="s">
        <v>149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77</v>
      </c>
      <c r="BK106" s="228">
        <f>ROUND(I106*H106,2)</f>
        <v>0</v>
      </c>
      <c r="BL106" s="20" t="s">
        <v>256</v>
      </c>
      <c r="BM106" s="227" t="s">
        <v>291</v>
      </c>
    </row>
    <row r="107" s="2" customFormat="1" ht="24.15" customHeight="1">
      <c r="A107" s="41"/>
      <c r="B107" s="42"/>
      <c r="C107" s="216" t="s">
        <v>8</v>
      </c>
      <c r="D107" s="216" t="s">
        <v>152</v>
      </c>
      <c r="E107" s="217" t="s">
        <v>3689</v>
      </c>
      <c r="F107" s="218" t="s">
        <v>3690</v>
      </c>
      <c r="G107" s="219" t="s">
        <v>699</v>
      </c>
      <c r="H107" s="220">
        <v>4</v>
      </c>
      <c r="I107" s="221"/>
      <c r="J107" s="222">
        <f>ROUND(I107*H107,2)</f>
        <v>0</v>
      </c>
      <c r="K107" s="218" t="s">
        <v>21</v>
      </c>
      <c r="L107" s="47"/>
      <c r="M107" s="223" t="s">
        <v>21</v>
      </c>
      <c r="N107" s="224" t="s">
        <v>44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256</v>
      </c>
      <c r="AT107" s="227" t="s">
        <v>152</v>
      </c>
      <c r="AU107" s="227" t="s">
        <v>77</v>
      </c>
      <c r="AY107" s="20" t="s">
        <v>149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77</v>
      </c>
      <c r="BK107" s="228">
        <f>ROUND(I107*H107,2)</f>
        <v>0</v>
      </c>
      <c r="BL107" s="20" t="s">
        <v>256</v>
      </c>
      <c r="BM107" s="227" t="s">
        <v>307</v>
      </c>
    </row>
    <row r="108" s="2" customFormat="1" ht="24.15" customHeight="1">
      <c r="A108" s="41"/>
      <c r="B108" s="42"/>
      <c r="C108" s="216" t="s">
        <v>240</v>
      </c>
      <c r="D108" s="216" t="s">
        <v>152</v>
      </c>
      <c r="E108" s="217" t="s">
        <v>3691</v>
      </c>
      <c r="F108" s="218" t="s">
        <v>3692</v>
      </c>
      <c r="G108" s="219" t="s">
        <v>699</v>
      </c>
      <c r="H108" s="220">
        <v>4</v>
      </c>
      <c r="I108" s="221"/>
      <c r="J108" s="222">
        <f>ROUND(I108*H108,2)</f>
        <v>0</v>
      </c>
      <c r="K108" s="218" t="s">
        <v>21</v>
      </c>
      <c r="L108" s="47"/>
      <c r="M108" s="223" t="s">
        <v>21</v>
      </c>
      <c r="N108" s="224" t="s">
        <v>44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256</v>
      </c>
      <c r="AT108" s="227" t="s">
        <v>152</v>
      </c>
      <c r="AU108" s="227" t="s">
        <v>77</v>
      </c>
      <c r="AY108" s="20" t="s">
        <v>149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77</v>
      </c>
      <c r="BK108" s="228">
        <f>ROUND(I108*H108,2)</f>
        <v>0</v>
      </c>
      <c r="BL108" s="20" t="s">
        <v>256</v>
      </c>
      <c r="BM108" s="227" t="s">
        <v>324</v>
      </c>
    </row>
    <row r="109" s="2" customFormat="1" ht="24.15" customHeight="1">
      <c r="A109" s="41"/>
      <c r="B109" s="42"/>
      <c r="C109" s="216" t="s">
        <v>246</v>
      </c>
      <c r="D109" s="216" t="s">
        <v>152</v>
      </c>
      <c r="E109" s="217" t="s">
        <v>3693</v>
      </c>
      <c r="F109" s="218" t="s">
        <v>3694</v>
      </c>
      <c r="G109" s="219" t="s">
        <v>699</v>
      </c>
      <c r="H109" s="220">
        <v>4</v>
      </c>
      <c r="I109" s="221"/>
      <c r="J109" s="222">
        <f>ROUND(I109*H109,2)</f>
        <v>0</v>
      </c>
      <c r="K109" s="218" t="s">
        <v>21</v>
      </c>
      <c r="L109" s="47"/>
      <c r="M109" s="223" t="s">
        <v>21</v>
      </c>
      <c r="N109" s="224" t="s">
        <v>44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256</v>
      </c>
      <c r="AT109" s="227" t="s">
        <v>152</v>
      </c>
      <c r="AU109" s="227" t="s">
        <v>77</v>
      </c>
      <c r="AY109" s="20" t="s">
        <v>149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77</v>
      </c>
      <c r="BK109" s="228">
        <f>ROUND(I109*H109,2)</f>
        <v>0</v>
      </c>
      <c r="BL109" s="20" t="s">
        <v>256</v>
      </c>
      <c r="BM109" s="227" t="s">
        <v>340</v>
      </c>
    </row>
    <row r="110" s="2" customFormat="1" ht="16.5" customHeight="1">
      <c r="A110" s="41"/>
      <c r="B110" s="42"/>
      <c r="C110" s="216" t="s">
        <v>251</v>
      </c>
      <c r="D110" s="216" t="s">
        <v>152</v>
      </c>
      <c r="E110" s="217" t="s">
        <v>3695</v>
      </c>
      <c r="F110" s="218" t="s">
        <v>3696</v>
      </c>
      <c r="G110" s="219" t="s">
        <v>699</v>
      </c>
      <c r="H110" s="220">
        <v>4</v>
      </c>
      <c r="I110" s="221"/>
      <c r="J110" s="222">
        <f>ROUND(I110*H110,2)</f>
        <v>0</v>
      </c>
      <c r="K110" s="218" t="s">
        <v>21</v>
      </c>
      <c r="L110" s="47"/>
      <c r="M110" s="223" t="s">
        <v>21</v>
      </c>
      <c r="N110" s="224" t="s">
        <v>44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256</v>
      </c>
      <c r="AT110" s="227" t="s">
        <v>152</v>
      </c>
      <c r="AU110" s="227" t="s">
        <v>77</v>
      </c>
      <c r="AY110" s="20" t="s">
        <v>149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77</v>
      </c>
      <c r="BK110" s="228">
        <f>ROUND(I110*H110,2)</f>
        <v>0</v>
      </c>
      <c r="BL110" s="20" t="s">
        <v>256</v>
      </c>
      <c r="BM110" s="227" t="s">
        <v>353</v>
      </c>
    </row>
    <row r="111" s="2" customFormat="1" ht="16.5" customHeight="1">
      <c r="A111" s="41"/>
      <c r="B111" s="42"/>
      <c r="C111" s="216" t="s">
        <v>256</v>
      </c>
      <c r="D111" s="216" t="s">
        <v>152</v>
      </c>
      <c r="E111" s="217" t="s">
        <v>3697</v>
      </c>
      <c r="F111" s="218" t="s">
        <v>3698</v>
      </c>
      <c r="G111" s="219" t="s">
        <v>699</v>
      </c>
      <c r="H111" s="220">
        <v>4</v>
      </c>
      <c r="I111" s="221"/>
      <c r="J111" s="222">
        <f>ROUND(I111*H111,2)</f>
        <v>0</v>
      </c>
      <c r="K111" s="218" t="s">
        <v>21</v>
      </c>
      <c r="L111" s="47"/>
      <c r="M111" s="223" t="s">
        <v>21</v>
      </c>
      <c r="N111" s="224" t="s">
        <v>44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256</v>
      </c>
      <c r="AT111" s="227" t="s">
        <v>152</v>
      </c>
      <c r="AU111" s="227" t="s">
        <v>77</v>
      </c>
      <c r="AY111" s="20" t="s">
        <v>149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77</v>
      </c>
      <c r="BK111" s="228">
        <f>ROUND(I111*H111,2)</f>
        <v>0</v>
      </c>
      <c r="BL111" s="20" t="s">
        <v>256</v>
      </c>
      <c r="BM111" s="227" t="s">
        <v>328</v>
      </c>
    </row>
    <row r="112" s="2" customFormat="1" ht="24.15" customHeight="1">
      <c r="A112" s="41"/>
      <c r="B112" s="42"/>
      <c r="C112" s="216" t="s">
        <v>264</v>
      </c>
      <c r="D112" s="216" t="s">
        <v>152</v>
      </c>
      <c r="E112" s="217" t="s">
        <v>3699</v>
      </c>
      <c r="F112" s="218" t="s">
        <v>3700</v>
      </c>
      <c r="G112" s="219" t="s">
        <v>699</v>
      </c>
      <c r="H112" s="220">
        <v>4</v>
      </c>
      <c r="I112" s="221"/>
      <c r="J112" s="222">
        <f>ROUND(I112*H112,2)</f>
        <v>0</v>
      </c>
      <c r="K112" s="218" t="s">
        <v>21</v>
      </c>
      <c r="L112" s="47"/>
      <c r="M112" s="223" t="s">
        <v>21</v>
      </c>
      <c r="N112" s="224" t="s">
        <v>44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256</v>
      </c>
      <c r="AT112" s="227" t="s">
        <v>152</v>
      </c>
      <c r="AU112" s="227" t="s">
        <v>77</v>
      </c>
      <c r="AY112" s="20" t="s">
        <v>149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77</v>
      </c>
      <c r="BK112" s="228">
        <f>ROUND(I112*H112,2)</f>
        <v>0</v>
      </c>
      <c r="BL112" s="20" t="s">
        <v>256</v>
      </c>
      <c r="BM112" s="227" t="s">
        <v>372</v>
      </c>
    </row>
    <row r="113" s="2" customFormat="1" ht="24.15" customHeight="1">
      <c r="A113" s="41"/>
      <c r="B113" s="42"/>
      <c r="C113" s="216" t="s">
        <v>269</v>
      </c>
      <c r="D113" s="216" t="s">
        <v>152</v>
      </c>
      <c r="E113" s="217" t="s">
        <v>3701</v>
      </c>
      <c r="F113" s="218" t="s">
        <v>3702</v>
      </c>
      <c r="G113" s="219" t="s">
        <v>699</v>
      </c>
      <c r="H113" s="220">
        <v>4</v>
      </c>
      <c r="I113" s="221"/>
      <c r="J113" s="222">
        <f>ROUND(I113*H113,2)</f>
        <v>0</v>
      </c>
      <c r="K113" s="218" t="s">
        <v>21</v>
      </c>
      <c r="L113" s="47"/>
      <c r="M113" s="223" t="s">
        <v>21</v>
      </c>
      <c r="N113" s="224" t="s">
        <v>44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256</v>
      </c>
      <c r="AT113" s="227" t="s">
        <v>152</v>
      </c>
      <c r="AU113" s="227" t="s">
        <v>77</v>
      </c>
      <c r="AY113" s="20" t="s">
        <v>149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77</v>
      </c>
      <c r="BK113" s="228">
        <f>ROUND(I113*H113,2)</f>
        <v>0</v>
      </c>
      <c r="BL113" s="20" t="s">
        <v>256</v>
      </c>
      <c r="BM113" s="227" t="s">
        <v>380</v>
      </c>
    </row>
    <row r="114" s="2" customFormat="1" ht="24.15" customHeight="1">
      <c r="A114" s="41"/>
      <c r="B114" s="42"/>
      <c r="C114" s="216" t="s">
        <v>274</v>
      </c>
      <c r="D114" s="216" t="s">
        <v>152</v>
      </c>
      <c r="E114" s="217" t="s">
        <v>3703</v>
      </c>
      <c r="F114" s="218" t="s">
        <v>3704</v>
      </c>
      <c r="G114" s="219" t="s">
        <v>699</v>
      </c>
      <c r="H114" s="220">
        <v>2</v>
      </c>
      <c r="I114" s="221"/>
      <c r="J114" s="222">
        <f>ROUND(I114*H114,2)</f>
        <v>0</v>
      </c>
      <c r="K114" s="218" t="s">
        <v>21</v>
      </c>
      <c r="L114" s="47"/>
      <c r="M114" s="223" t="s">
        <v>21</v>
      </c>
      <c r="N114" s="224" t="s">
        <v>44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256</v>
      </c>
      <c r="AT114" s="227" t="s">
        <v>152</v>
      </c>
      <c r="AU114" s="227" t="s">
        <v>77</v>
      </c>
      <c r="AY114" s="20" t="s">
        <v>149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77</v>
      </c>
      <c r="BK114" s="228">
        <f>ROUND(I114*H114,2)</f>
        <v>0</v>
      </c>
      <c r="BL114" s="20" t="s">
        <v>256</v>
      </c>
      <c r="BM114" s="227" t="s">
        <v>388</v>
      </c>
    </row>
    <row r="115" s="2" customFormat="1" ht="24.15" customHeight="1">
      <c r="A115" s="41"/>
      <c r="B115" s="42"/>
      <c r="C115" s="216" t="s">
        <v>281</v>
      </c>
      <c r="D115" s="216" t="s">
        <v>152</v>
      </c>
      <c r="E115" s="217" t="s">
        <v>3705</v>
      </c>
      <c r="F115" s="218" t="s">
        <v>3706</v>
      </c>
      <c r="G115" s="219" t="s">
        <v>699</v>
      </c>
      <c r="H115" s="220">
        <v>2</v>
      </c>
      <c r="I115" s="221"/>
      <c r="J115" s="222">
        <f>ROUND(I115*H115,2)</f>
        <v>0</v>
      </c>
      <c r="K115" s="218" t="s">
        <v>21</v>
      </c>
      <c r="L115" s="47"/>
      <c r="M115" s="223" t="s">
        <v>21</v>
      </c>
      <c r="N115" s="224" t="s">
        <v>44</v>
      </c>
      <c r="O115" s="87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256</v>
      </c>
      <c r="AT115" s="227" t="s">
        <v>152</v>
      </c>
      <c r="AU115" s="227" t="s">
        <v>77</v>
      </c>
      <c r="AY115" s="20" t="s">
        <v>149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77</v>
      </c>
      <c r="BK115" s="228">
        <f>ROUND(I115*H115,2)</f>
        <v>0</v>
      </c>
      <c r="BL115" s="20" t="s">
        <v>256</v>
      </c>
      <c r="BM115" s="227" t="s">
        <v>396</v>
      </c>
    </row>
    <row r="116" s="2" customFormat="1" ht="24.15" customHeight="1">
      <c r="A116" s="41"/>
      <c r="B116" s="42"/>
      <c r="C116" s="216" t="s">
        <v>7</v>
      </c>
      <c r="D116" s="216" t="s">
        <v>152</v>
      </c>
      <c r="E116" s="217" t="s">
        <v>3707</v>
      </c>
      <c r="F116" s="218" t="s">
        <v>3708</v>
      </c>
      <c r="G116" s="219" t="s">
        <v>699</v>
      </c>
      <c r="H116" s="220">
        <v>16</v>
      </c>
      <c r="I116" s="221"/>
      <c r="J116" s="222">
        <f>ROUND(I116*H116,2)</f>
        <v>0</v>
      </c>
      <c r="K116" s="218" t="s">
        <v>21</v>
      </c>
      <c r="L116" s="47"/>
      <c r="M116" s="223" t="s">
        <v>21</v>
      </c>
      <c r="N116" s="224" t="s">
        <v>44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256</v>
      </c>
      <c r="AT116" s="227" t="s">
        <v>152</v>
      </c>
      <c r="AU116" s="227" t="s">
        <v>77</v>
      </c>
      <c r="AY116" s="20" t="s">
        <v>149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77</v>
      </c>
      <c r="BK116" s="228">
        <f>ROUND(I116*H116,2)</f>
        <v>0</v>
      </c>
      <c r="BL116" s="20" t="s">
        <v>256</v>
      </c>
      <c r="BM116" s="227" t="s">
        <v>407</v>
      </c>
    </row>
    <row r="117" s="2" customFormat="1" ht="24.15" customHeight="1">
      <c r="A117" s="41"/>
      <c r="B117" s="42"/>
      <c r="C117" s="216" t="s">
        <v>291</v>
      </c>
      <c r="D117" s="216" t="s">
        <v>152</v>
      </c>
      <c r="E117" s="217" t="s">
        <v>3709</v>
      </c>
      <c r="F117" s="218" t="s">
        <v>3710</v>
      </c>
      <c r="G117" s="219" t="s">
        <v>699</v>
      </c>
      <c r="H117" s="220">
        <v>20</v>
      </c>
      <c r="I117" s="221"/>
      <c r="J117" s="222">
        <f>ROUND(I117*H117,2)</f>
        <v>0</v>
      </c>
      <c r="K117" s="218" t="s">
        <v>21</v>
      </c>
      <c r="L117" s="47"/>
      <c r="M117" s="223" t="s">
        <v>21</v>
      </c>
      <c r="N117" s="224" t="s">
        <v>44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256</v>
      </c>
      <c r="AT117" s="227" t="s">
        <v>152</v>
      </c>
      <c r="AU117" s="227" t="s">
        <v>77</v>
      </c>
      <c r="AY117" s="20" t="s">
        <v>149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77</v>
      </c>
      <c r="BK117" s="228">
        <f>ROUND(I117*H117,2)</f>
        <v>0</v>
      </c>
      <c r="BL117" s="20" t="s">
        <v>256</v>
      </c>
      <c r="BM117" s="227" t="s">
        <v>807</v>
      </c>
    </row>
    <row r="118" s="2" customFormat="1" ht="24.15" customHeight="1">
      <c r="A118" s="41"/>
      <c r="B118" s="42"/>
      <c r="C118" s="216" t="s">
        <v>298</v>
      </c>
      <c r="D118" s="216" t="s">
        <v>152</v>
      </c>
      <c r="E118" s="217" t="s">
        <v>3711</v>
      </c>
      <c r="F118" s="218" t="s">
        <v>3712</v>
      </c>
      <c r="G118" s="219" t="s">
        <v>699</v>
      </c>
      <c r="H118" s="220">
        <v>12</v>
      </c>
      <c r="I118" s="221"/>
      <c r="J118" s="222">
        <f>ROUND(I118*H118,2)</f>
        <v>0</v>
      </c>
      <c r="K118" s="218" t="s">
        <v>21</v>
      </c>
      <c r="L118" s="47"/>
      <c r="M118" s="223" t="s">
        <v>21</v>
      </c>
      <c r="N118" s="224" t="s">
        <v>44</v>
      </c>
      <c r="O118" s="87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7" t="s">
        <v>256</v>
      </c>
      <c r="AT118" s="227" t="s">
        <v>152</v>
      </c>
      <c r="AU118" s="227" t="s">
        <v>77</v>
      </c>
      <c r="AY118" s="20" t="s">
        <v>149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0" t="s">
        <v>77</v>
      </c>
      <c r="BK118" s="228">
        <f>ROUND(I118*H118,2)</f>
        <v>0</v>
      </c>
      <c r="BL118" s="20" t="s">
        <v>256</v>
      </c>
      <c r="BM118" s="227" t="s">
        <v>819</v>
      </c>
    </row>
    <row r="119" s="2" customFormat="1" ht="24.15" customHeight="1">
      <c r="A119" s="41"/>
      <c r="B119" s="42"/>
      <c r="C119" s="216" t="s">
        <v>307</v>
      </c>
      <c r="D119" s="216" t="s">
        <v>152</v>
      </c>
      <c r="E119" s="217" t="s">
        <v>3713</v>
      </c>
      <c r="F119" s="218" t="s">
        <v>3714</v>
      </c>
      <c r="G119" s="219" t="s">
        <v>699</v>
      </c>
      <c r="H119" s="220">
        <v>4</v>
      </c>
      <c r="I119" s="221"/>
      <c r="J119" s="222">
        <f>ROUND(I119*H119,2)</f>
        <v>0</v>
      </c>
      <c r="K119" s="218" t="s">
        <v>21</v>
      </c>
      <c r="L119" s="47"/>
      <c r="M119" s="223" t="s">
        <v>21</v>
      </c>
      <c r="N119" s="224" t="s">
        <v>44</v>
      </c>
      <c r="O119" s="87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7" t="s">
        <v>256</v>
      </c>
      <c r="AT119" s="227" t="s">
        <v>152</v>
      </c>
      <c r="AU119" s="227" t="s">
        <v>77</v>
      </c>
      <c r="AY119" s="20" t="s">
        <v>149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0" t="s">
        <v>77</v>
      </c>
      <c r="BK119" s="228">
        <f>ROUND(I119*H119,2)</f>
        <v>0</v>
      </c>
      <c r="BL119" s="20" t="s">
        <v>256</v>
      </c>
      <c r="BM119" s="227" t="s">
        <v>835</v>
      </c>
    </row>
    <row r="120" s="2" customFormat="1" ht="24.15" customHeight="1">
      <c r="A120" s="41"/>
      <c r="B120" s="42"/>
      <c r="C120" s="216" t="s">
        <v>317</v>
      </c>
      <c r="D120" s="216" t="s">
        <v>152</v>
      </c>
      <c r="E120" s="217" t="s">
        <v>3715</v>
      </c>
      <c r="F120" s="218" t="s">
        <v>3716</v>
      </c>
      <c r="G120" s="219" t="s">
        <v>699</v>
      </c>
      <c r="H120" s="220">
        <v>8</v>
      </c>
      <c r="I120" s="221"/>
      <c r="J120" s="222">
        <f>ROUND(I120*H120,2)</f>
        <v>0</v>
      </c>
      <c r="K120" s="218" t="s">
        <v>21</v>
      </c>
      <c r="L120" s="47"/>
      <c r="M120" s="223" t="s">
        <v>21</v>
      </c>
      <c r="N120" s="224" t="s">
        <v>44</v>
      </c>
      <c r="O120" s="87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7" t="s">
        <v>256</v>
      </c>
      <c r="AT120" s="227" t="s">
        <v>152</v>
      </c>
      <c r="AU120" s="227" t="s">
        <v>77</v>
      </c>
      <c r="AY120" s="20" t="s">
        <v>149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0" t="s">
        <v>77</v>
      </c>
      <c r="BK120" s="228">
        <f>ROUND(I120*H120,2)</f>
        <v>0</v>
      </c>
      <c r="BL120" s="20" t="s">
        <v>256</v>
      </c>
      <c r="BM120" s="227" t="s">
        <v>496</v>
      </c>
    </row>
    <row r="121" s="2" customFormat="1" ht="24.15" customHeight="1">
      <c r="A121" s="41"/>
      <c r="B121" s="42"/>
      <c r="C121" s="216" t="s">
        <v>324</v>
      </c>
      <c r="D121" s="216" t="s">
        <v>152</v>
      </c>
      <c r="E121" s="217" t="s">
        <v>3717</v>
      </c>
      <c r="F121" s="218" t="s">
        <v>3718</v>
      </c>
      <c r="G121" s="219" t="s">
        <v>699</v>
      </c>
      <c r="H121" s="220">
        <v>4</v>
      </c>
      <c r="I121" s="221"/>
      <c r="J121" s="222">
        <f>ROUND(I121*H121,2)</f>
        <v>0</v>
      </c>
      <c r="K121" s="218" t="s">
        <v>21</v>
      </c>
      <c r="L121" s="47"/>
      <c r="M121" s="223" t="s">
        <v>21</v>
      </c>
      <c r="N121" s="224" t="s">
        <v>44</v>
      </c>
      <c r="O121" s="87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7" t="s">
        <v>256</v>
      </c>
      <c r="AT121" s="227" t="s">
        <v>152</v>
      </c>
      <c r="AU121" s="227" t="s">
        <v>77</v>
      </c>
      <c r="AY121" s="20" t="s">
        <v>149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0" t="s">
        <v>77</v>
      </c>
      <c r="BK121" s="228">
        <f>ROUND(I121*H121,2)</f>
        <v>0</v>
      </c>
      <c r="BL121" s="20" t="s">
        <v>256</v>
      </c>
      <c r="BM121" s="227" t="s">
        <v>856</v>
      </c>
    </row>
    <row r="122" s="2" customFormat="1" ht="37.8" customHeight="1">
      <c r="A122" s="41"/>
      <c r="B122" s="42"/>
      <c r="C122" s="216" t="s">
        <v>333</v>
      </c>
      <c r="D122" s="216" t="s">
        <v>152</v>
      </c>
      <c r="E122" s="217" t="s">
        <v>3719</v>
      </c>
      <c r="F122" s="218" t="s">
        <v>3720</v>
      </c>
      <c r="G122" s="219" t="s">
        <v>699</v>
      </c>
      <c r="H122" s="220">
        <v>4</v>
      </c>
      <c r="I122" s="221"/>
      <c r="J122" s="222">
        <f>ROUND(I122*H122,2)</f>
        <v>0</v>
      </c>
      <c r="K122" s="218" t="s">
        <v>21</v>
      </c>
      <c r="L122" s="47"/>
      <c r="M122" s="223" t="s">
        <v>21</v>
      </c>
      <c r="N122" s="224" t="s">
        <v>44</v>
      </c>
      <c r="O122" s="87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7" t="s">
        <v>256</v>
      </c>
      <c r="AT122" s="227" t="s">
        <v>152</v>
      </c>
      <c r="AU122" s="227" t="s">
        <v>77</v>
      </c>
      <c r="AY122" s="20" t="s">
        <v>149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0" t="s">
        <v>77</v>
      </c>
      <c r="BK122" s="228">
        <f>ROUND(I122*H122,2)</f>
        <v>0</v>
      </c>
      <c r="BL122" s="20" t="s">
        <v>256</v>
      </c>
      <c r="BM122" s="227" t="s">
        <v>865</v>
      </c>
    </row>
    <row r="123" s="2" customFormat="1" ht="24.15" customHeight="1">
      <c r="A123" s="41"/>
      <c r="B123" s="42"/>
      <c r="C123" s="216" t="s">
        <v>340</v>
      </c>
      <c r="D123" s="216" t="s">
        <v>152</v>
      </c>
      <c r="E123" s="217" t="s">
        <v>3721</v>
      </c>
      <c r="F123" s="218" t="s">
        <v>3722</v>
      </c>
      <c r="G123" s="219" t="s">
        <v>699</v>
      </c>
      <c r="H123" s="220">
        <v>4</v>
      </c>
      <c r="I123" s="221"/>
      <c r="J123" s="222">
        <f>ROUND(I123*H123,2)</f>
        <v>0</v>
      </c>
      <c r="K123" s="218" t="s">
        <v>21</v>
      </c>
      <c r="L123" s="47"/>
      <c r="M123" s="223" t="s">
        <v>21</v>
      </c>
      <c r="N123" s="224" t="s">
        <v>44</v>
      </c>
      <c r="O123" s="87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7" t="s">
        <v>256</v>
      </c>
      <c r="AT123" s="227" t="s">
        <v>152</v>
      </c>
      <c r="AU123" s="227" t="s">
        <v>77</v>
      </c>
      <c r="AY123" s="20" t="s">
        <v>149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0" t="s">
        <v>77</v>
      </c>
      <c r="BK123" s="228">
        <f>ROUND(I123*H123,2)</f>
        <v>0</v>
      </c>
      <c r="BL123" s="20" t="s">
        <v>256</v>
      </c>
      <c r="BM123" s="227" t="s">
        <v>877</v>
      </c>
    </row>
    <row r="124" s="2" customFormat="1" ht="24.15" customHeight="1">
      <c r="A124" s="41"/>
      <c r="B124" s="42"/>
      <c r="C124" s="216" t="s">
        <v>347</v>
      </c>
      <c r="D124" s="216" t="s">
        <v>152</v>
      </c>
      <c r="E124" s="217" t="s">
        <v>3723</v>
      </c>
      <c r="F124" s="218" t="s">
        <v>3724</v>
      </c>
      <c r="G124" s="219" t="s">
        <v>699</v>
      </c>
      <c r="H124" s="220">
        <v>4</v>
      </c>
      <c r="I124" s="221"/>
      <c r="J124" s="222">
        <f>ROUND(I124*H124,2)</f>
        <v>0</v>
      </c>
      <c r="K124" s="218" t="s">
        <v>21</v>
      </c>
      <c r="L124" s="47"/>
      <c r="M124" s="223" t="s">
        <v>21</v>
      </c>
      <c r="N124" s="224" t="s">
        <v>44</v>
      </c>
      <c r="O124" s="87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7" t="s">
        <v>256</v>
      </c>
      <c r="AT124" s="227" t="s">
        <v>152</v>
      </c>
      <c r="AU124" s="227" t="s">
        <v>77</v>
      </c>
      <c r="AY124" s="20" t="s">
        <v>149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0" t="s">
        <v>77</v>
      </c>
      <c r="BK124" s="228">
        <f>ROUND(I124*H124,2)</f>
        <v>0</v>
      </c>
      <c r="BL124" s="20" t="s">
        <v>256</v>
      </c>
      <c r="BM124" s="227" t="s">
        <v>889</v>
      </c>
    </row>
    <row r="125" s="12" customFormat="1" ht="25.92" customHeight="1">
      <c r="A125" s="12"/>
      <c r="B125" s="200"/>
      <c r="C125" s="201"/>
      <c r="D125" s="202" t="s">
        <v>72</v>
      </c>
      <c r="E125" s="203" t="s">
        <v>3725</v>
      </c>
      <c r="F125" s="203" t="s">
        <v>3726</v>
      </c>
      <c r="G125" s="201"/>
      <c r="H125" s="201"/>
      <c r="I125" s="204"/>
      <c r="J125" s="205">
        <f>BK125</f>
        <v>0</v>
      </c>
      <c r="K125" s="201"/>
      <c r="L125" s="206"/>
      <c r="M125" s="207"/>
      <c r="N125" s="208"/>
      <c r="O125" s="208"/>
      <c r="P125" s="209">
        <f>SUM(P126:P150)</f>
        <v>0</v>
      </c>
      <c r="Q125" s="208"/>
      <c r="R125" s="209">
        <f>SUM(R126:R150)</f>
        <v>0</v>
      </c>
      <c r="S125" s="208"/>
      <c r="T125" s="210">
        <f>SUM(T126:T150)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1" t="s">
        <v>81</v>
      </c>
      <c r="AT125" s="212" t="s">
        <v>72</v>
      </c>
      <c r="AU125" s="212" t="s">
        <v>73</v>
      </c>
      <c r="AY125" s="211" t="s">
        <v>149</v>
      </c>
      <c r="BK125" s="213">
        <f>SUM(BK126:BK150)</f>
        <v>0</v>
      </c>
    </row>
    <row r="126" s="2" customFormat="1" ht="24.15" customHeight="1">
      <c r="A126" s="41"/>
      <c r="B126" s="42"/>
      <c r="C126" s="216" t="s">
        <v>353</v>
      </c>
      <c r="D126" s="216" t="s">
        <v>152</v>
      </c>
      <c r="E126" s="217" t="s">
        <v>3727</v>
      </c>
      <c r="F126" s="218" t="s">
        <v>3728</v>
      </c>
      <c r="G126" s="219" t="s">
        <v>699</v>
      </c>
      <c r="H126" s="220">
        <v>1</v>
      </c>
      <c r="I126" s="221"/>
      <c r="J126" s="222">
        <f>ROUND(I126*H126,2)</f>
        <v>0</v>
      </c>
      <c r="K126" s="218" t="s">
        <v>21</v>
      </c>
      <c r="L126" s="47"/>
      <c r="M126" s="223" t="s">
        <v>21</v>
      </c>
      <c r="N126" s="224" t="s">
        <v>44</v>
      </c>
      <c r="O126" s="87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7" t="s">
        <v>256</v>
      </c>
      <c r="AT126" s="227" t="s">
        <v>152</v>
      </c>
      <c r="AU126" s="227" t="s">
        <v>77</v>
      </c>
      <c r="AY126" s="20" t="s">
        <v>149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20" t="s">
        <v>77</v>
      </c>
      <c r="BK126" s="228">
        <f>ROUND(I126*H126,2)</f>
        <v>0</v>
      </c>
      <c r="BL126" s="20" t="s">
        <v>256</v>
      </c>
      <c r="BM126" s="227" t="s">
        <v>902</v>
      </c>
    </row>
    <row r="127" s="2" customFormat="1" ht="24.15" customHeight="1">
      <c r="A127" s="41"/>
      <c r="B127" s="42"/>
      <c r="C127" s="216" t="s">
        <v>360</v>
      </c>
      <c r="D127" s="216" t="s">
        <v>152</v>
      </c>
      <c r="E127" s="217" t="s">
        <v>3729</v>
      </c>
      <c r="F127" s="218" t="s">
        <v>3730</v>
      </c>
      <c r="G127" s="219" t="s">
        <v>699</v>
      </c>
      <c r="H127" s="220">
        <v>1</v>
      </c>
      <c r="I127" s="221"/>
      <c r="J127" s="222">
        <f>ROUND(I127*H127,2)</f>
        <v>0</v>
      </c>
      <c r="K127" s="218" t="s">
        <v>21</v>
      </c>
      <c r="L127" s="47"/>
      <c r="M127" s="223" t="s">
        <v>21</v>
      </c>
      <c r="N127" s="224" t="s">
        <v>44</v>
      </c>
      <c r="O127" s="87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7" t="s">
        <v>256</v>
      </c>
      <c r="AT127" s="227" t="s">
        <v>152</v>
      </c>
      <c r="AU127" s="227" t="s">
        <v>77</v>
      </c>
      <c r="AY127" s="20" t="s">
        <v>149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0" t="s">
        <v>77</v>
      </c>
      <c r="BK127" s="228">
        <f>ROUND(I127*H127,2)</f>
        <v>0</v>
      </c>
      <c r="BL127" s="20" t="s">
        <v>256</v>
      </c>
      <c r="BM127" s="227" t="s">
        <v>909</v>
      </c>
    </row>
    <row r="128" s="2" customFormat="1" ht="24.15" customHeight="1">
      <c r="A128" s="41"/>
      <c r="B128" s="42"/>
      <c r="C128" s="216" t="s">
        <v>328</v>
      </c>
      <c r="D128" s="216" t="s">
        <v>152</v>
      </c>
      <c r="E128" s="217" t="s">
        <v>3731</v>
      </c>
      <c r="F128" s="218" t="s">
        <v>3732</v>
      </c>
      <c r="G128" s="219" t="s">
        <v>699</v>
      </c>
      <c r="H128" s="220">
        <v>2</v>
      </c>
      <c r="I128" s="221"/>
      <c r="J128" s="222">
        <f>ROUND(I128*H128,2)</f>
        <v>0</v>
      </c>
      <c r="K128" s="218" t="s">
        <v>21</v>
      </c>
      <c r="L128" s="47"/>
      <c r="M128" s="223" t="s">
        <v>21</v>
      </c>
      <c r="N128" s="224" t="s">
        <v>44</v>
      </c>
      <c r="O128" s="87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7" t="s">
        <v>256</v>
      </c>
      <c r="AT128" s="227" t="s">
        <v>152</v>
      </c>
      <c r="AU128" s="227" t="s">
        <v>77</v>
      </c>
      <c r="AY128" s="20" t="s">
        <v>149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20" t="s">
        <v>77</v>
      </c>
      <c r="BK128" s="228">
        <f>ROUND(I128*H128,2)</f>
        <v>0</v>
      </c>
      <c r="BL128" s="20" t="s">
        <v>256</v>
      </c>
      <c r="BM128" s="227" t="s">
        <v>946</v>
      </c>
    </row>
    <row r="129" s="2" customFormat="1" ht="24.15" customHeight="1">
      <c r="A129" s="41"/>
      <c r="B129" s="42"/>
      <c r="C129" s="216" t="s">
        <v>368</v>
      </c>
      <c r="D129" s="216" t="s">
        <v>152</v>
      </c>
      <c r="E129" s="217" t="s">
        <v>3733</v>
      </c>
      <c r="F129" s="218" t="s">
        <v>3734</v>
      </c>
      <c r="G129" s="219" t="s">
        <v>699</v>
      </c>
      <c r="H129" s="220">
        <v>8</v>
      </c>
      <c r="I129" s="221"/>
      <c r="J129" s="222">
        <f>ROUND(I129*H129,2)</f>
        <v>0</v>
      </c>
      <c r="K129" s="218" t="s">
        <v>21</v>
      </c>
      <c r="L129" s="47"/>
      <c r="M129" s="223" t="s">
        <v>21</v>
      </c>
      <c r="N129" s="224" t="s">
        <v>44</v>
      </c>
      <c r="O129" s="87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7" t="s">
        <v>256</v>
      </c>
      <c r="AT129" s="227" t="s">
        <v>152</v>
      </c>
      <c r="AU129" s="227" t="s">
        <v>77</v>
      </c>
      <c r="AY129" s="20" t="s">
        <v>149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20" t="s">
        <v>77</v>
      </c>
      <c r="BK129" s="228">
        <f>ROUND(I129*H129,2)</f>
        <v>0</v>
      </c>
      <c r="BL129" s="20" t="s">
        <v>256</v>
      </c>
      <c r="BM129" s="227" t="s">
        <v>957</v>
      </c>
    </row>
    <row r="130" s="2" customFormat="1" ht="24.15" customHeight="1">
      <c r="A130" s="41"/>
      <c r="B130" s="42"/>
      <c r="C130" s="216" t="s">
        <v>372</v>
      </c>
      <c r="D130" s="216" t="s">
        <v>152</v>
      </c>
      <c r="E130" s="217" t="s">
        <v>3735</v>
      </c>
      <c r="F130" s="218" t="s">
        <v>3736</v>
      </c>
      <c r="G130" s="219" t="s">
        <v>699</v>
      </c>
      <c r="H130" s="220">
        <v>6</v>
      </c>
      <c r="I130" s="221"/>
      <c r="J130" s="222">
        <f>ROUND(I130*H130,2)</f>
        <v>0</v>
      </c>
      <c r="K130" s="218" t="s">
        <v>21</v>
      </c>
      <c r="L130" s="47"/>
      <c r="M130" s="223" t="s">
        <v>21</v>
      </c>
      <c r="N130" s="224" t="s">
        <v>44</v>
      </c>
      <c r="O130" s="87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7" t="s">
        <v>256</v>
      </c>
      <c r="AT130" s="227" t="s">
        <v>152</v>
      </c>
      <c r="AU130" s="227" t="s">
        <v>77</v>
      </c>
      <c r="AY130" s="20" t="s">
        <v>149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0" t="s">
        <v>77</v>
      </c>
      <c r="BK130" s="228">
        <f>ROUND(I130*H130,2)</f>
        <v>0</v>
      </c>
      <c r="BL130" s="20" t="s">
        <v>256</v>
      </c>
      <c r="BM130" s="227" t="s">
        <v>970</v>
      </c>
    </row>
    <row r="131" s="2" customFormat="1" ht="24.15" customHeight="1">
      <c r="A131" s="41"/>
      <c r="B131" s="42"/>
      <c r="C131" s="216" t="s">
        <v>376</v>
      </c>
      <c r="D131" s="216" t="s">
        <v>152</v>
      </c>
      <c r="E131" s="217" t="s">
        <v>3737</v>
      </c>
      <c r="F131" s="218" t="s">
        <v>3738</v>
      </c>
      <c r="G131" s="219" t="s">
        <v>699</v>
      </c>
      <c r="H131" s="220">
        <v>7</v>
      </c>
      <c r="I131" s="221"/>
      <c r="J131" s="222">
        <f>ROUND(I131*H131,2)</f>
        <v>0</v>
      </c>
      <c r="K131" s="218" t="s">
        <v>21</v>
      </c>
      <c r="L131" s="47"/>
      <c r="M131" s="223" t="s">
        <v>21</v>
      </c>
      <c r="N131" s="224" t="s">
        <v>44</v>
      </c>
      <c r="O131" s="87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7" t="s">
        <v>256</v>
      </c>
      <c r="AT131" s="227" t="s">
        <v>152</v>
      </c>
      <c r="AU131" s="227" t="s">
        <v>77</v>
      </c>
      <c r="AY131" s="20" t="s">
        <v>149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20" t="s">
        <v>77</v>
      </c>
      <c r="BK131" s="228">
        <f>ROUND(I131*H131,2)</f>
        <v>0</v>
      </c>
      <c r="BL131" s="20" t="s">
        <v>256</v>
      </c>
      <c r="BM131" s="227" t="s">
        <v>983</v>
      </c>
    </row>
    <row r="132" s="2" customFormat="1" ht="24.15" customHeight="1">
      <c r="A132" s="41"/>
      <c r="B132" s="42"/>
      <c r="C132" s="216" t="s">
        <v>380</v>
      </c>
      <c r="D132" s="216" t="s">
        <v>152</v>
      </c>
      <c r="E132" s="217" t="s">
        <v>3739</v>
      </c>
      <c r="F132" s="218" t="s">
        <v>3740</v>
      </c>
      <c r="G132" s="219" t="s">
        <v>699</v>
      </c>
      <c r="H132" s="220">
        <v>7</v>
      </c>
      <c r="I132" s="221"/>
      <c r="J132" s="222">
        <f>ROUND(I132*H132,2)</f>
        <v>0</v>
      </c>
      <c r="K132" s="218" t="s">
        <v>21</v>
      </c>
      <c r="L132" s="47"/>
      <c r="M132" s="223" t="s">
        <v>21</v>
      </c>
      <c r="N132" s="224" t="s">
        <v>44</v>
      </c>
      <c r="O132" s="87"/>
      <c r="P132" s="225">
        <f>O132*H132</f>
        <v>0</v>
      </c>
      <c r="Q132" s="225">
        <v>0</v>
      </c>
      <c r="R132" s="225">
        <f>Q132*H132</f>
        <v>0</v>
      </c>
      <c r="S132" s="225">
        <v>0</v>
      </c>
      <c r="T132" s="226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7" t="s">
        <v>256</v>
      </c>
      <c r="AT132" s="227" t="s">
        <v>152</v>
      </c>
      <c r="AU132" s="227" t="s">
        <v>77</v>
      </c>
      <c r="AY132" s="20" t="s">
        <v>149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20" t="s">
        <v>77</v>
      </c>
      <c r="BK132" s="228">
        <f>ROUND(I132*H132,2)</f>
        <v>0</v>
      </c>
      <c r="BL132" s="20" t="s">
        <v>256</v>
      </c>
      <c r="BM132" s="227" t="s">
        <v>994</v>
      </c>
    </row>
    <row r="133" s="2" customFormat="1" ht="24.15" customHeight="1">
      <c r="A133" s="41"/>
      <c r="B133" s="42"/>
      <c r="C133" s="216" t="s">
        <v>384</v>
      </c>
      <c r="D133" s="216" t="s">
        <v>152</v>
      </c>
      <c r="E133" s="217" t="s">
        <v>3741</v>
      </c>
      <c r="F133" s="218" t="s">
        <v>3742</v>
      </c>
      <c r="G133" s="219" t="s">
        <v>699</v>
      </c>
      <c r="H133" s="220">
        <v>15</v>
      </c>
      <c r="I133" s="221"/>
      <c r="J133" s="222">
        <f>ROUND(I133*H133,2)</f>
        <v>0</v>
      </c>
      <c r="K133" s="218" t="s">
        <v>21</v>
      </c>
      <c r="L133" s="47"/>
      <c r="M133" s="223" t="s">
        <v>21</v>
      </c>
      <c r="N133" s="224" t="s">
        <v>44</v>
      </c>
      <c r="O133" s="87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7" t="s">
        <v>256</v>
      </c>
      <c r="AT133" s="227" t="s">
        <v>152</v>
      </c>
      <c r="AU133" s="227" t="s">
        <v>77</v>
      </c>
      <c r="AY133" s="20" t="s">
        <v>149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0" t="s">
        <v>77</v>
      </c>
      <c r="BK133" s="228">
        <f>ROUND(I133*H133,2)</f>
        <v>0</v>
      </c>
      <c r="BL133" s="20" t="s">
        <v>256</v>
      </c>
      <c r="BM133" s="227" t="s">
        <v>999</v>
      </c>
    </row>
    <row r="134" s="2" customFormat="1" ht="24.15" customHeight="1">
      <c r="A134" s="41"/>
      <c r="B134" s="42"/>
      <c r="C134" s="216" t="s">
        <v>388</v>
      </c>
      <c r="D134" s="216" t="s">
        <v>152</v>
      </c>
      <c r="E134" s="217" t="s">
        <v>3743</v>
      </c>
      <c r="F134" s="218" t="s">
        <v>3744</v>
      </c>
      <c r="G134" s="219" t="s">
        <v>699</v>
      </c>
      <c r="H134" s="220">
        <v>6</v>
      </c>
      <c r="I134" s="221"/>
      <c r="J134" s="222">
        <f>ROUND(I134*H134,2)</f>
        <v>0</v>
      </c>
      <c r="K134" s="218" t="s">
        <v>21</v>
      </c>
      <c r="L134" s="47"/>
      <c r="M134" s="223" t="s">
        <v>21</v>
      </c>
      <c r="N134" s="224" t="s">
        <v>44</v>
      </c>
      <c r="O134" s="87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7" t="s">
        <v>256</v>
      </c>
      <c r="AT134" s="227" t="s">
        <v>152</v>
      </c>
      <c r="AU134" s="227" t="s">
        <v>77</v>
      </c>
      <c r="AY134" s="20" t="s">
        <v>149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0" t="s">
        <v>77</v>
      </c>
      <c r="BK134" s="228">
        <f>ROUND(I134*H134,2)</f>
        <v>0</v>
      </c>
      <c r="BL134" s="20" t="s">
        <v>256</v>
      </c>
      <c r="BM134" s="227" t="s">
        <v>1015</v>
      </c>
    </row>
    <row r="135" s="2" customFormat="1" ht="24.15" customHeight="1">
      <c r="A135" s="41"/>
      <c r="B135" s="42"/>
      <c r="C135" s="216" t="s">
        <v>392</v>
      </c>
      <c r="D135" s="216" t="s">
        <v>152</v>
      </c>
      <c r="E135" s="217" t="s">
        <v>3745</v>
      </c>
      <c r="F135" s="218" t="s">
        <v>3746</v>
      </c>
      <c r="G135" s="219" t="s">
        <v>699</v>
      </c>
      <c r="H135" s="220">
        <v>3</v>
      </c>
      <c r="I135" s="221"/>
      <c r="J135" s="222">
        <f>ROUND(I135*H135,2)</f>
        <v>0</v>
      </c>
      <c r="K135" s="218" t="s">
        <v>21</v>
      </c>
      <c r="L135" s="47"/>
      <c r="M135" s="223" t="s">
        <v>21</v>
      </c>
      <c r="N135" s="224" t="s">
        <v>44</v>
      </c>
      <c r="O135" s="87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7" t="s">
        <v>256</v>
      </c>
      <c r="AT135" s="227" t="s">
        <v>152</v>
      </c>
      <c r="AU135" s="227" t="s">
        <v>77</v>
      </c>
      <c r="AY135" s="20" t="s">
        <v>149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0" t="s">
        <v>77</v>
      </c>
      <c r="BK135" s="228">
        <f>ROUND(I135*H135,2)</f>
        <v>0</v>
      </c>
      <c r="BL135" s="20" t="s">
        <v>256</v>
      </c>
      <c r="BM135" s="227" t="s">
        <v>1032</v>
      </c>
    </row>
    <row r="136" s="2" customFormat="1" ht="24.15" customHeight="1">
      <c r="A136" s="41"/>
      <c r="B136" s="42"/>
      <c r="C136" s="216" t="s">
        <v>396</v>
      </c>
      <c r="D136" s="216" t="s">
        <v>152</v>
      </c>
      <c r="E136" s="217" t="s">
        <v>3747</v>
      </c>
      <c r="F136" s="218" t="s">
        <v>3748</v>
      </c>
      <c r="G136" s="219" t="s">
        <v>699</v>
      </c>
      <c r="H136" s="220">
        <v>1</v>
      </c>
      <c r="I136" s="221"/>
      <c r="J136" s="222">
        <f>ROUND(I136*H136,2)</f>
        <v>0</v>
      </c>
      <c r="K136" s="218" t="s">
        <v>21</v>
      </c>
      <c r="L136" s="47"/>
      <c r="M136" s="223" t="s">
        <v>21</v>
      </c>
      <c r="N136" s="224" t="s">
        <v>44</v>
      </c>
      <c r="O136" s="87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7" t="s">
        <v>256</v>
      </c>
      <c r="AT136" s="227" t="s">
        <v>152</v>
      </c>
      <c r="AU136" s="227" t="s">
        <v>77</v>
      </c>
      <c r="AY136" s="20" t="s">
        <v>149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0" t="s">
        <v>77</v>
      </c>
      <c r="BK136" s="228">
        <f>ROUND(I136*H136,2)</f>
        <v>0</v>
      </c>
      <c r="BL136" s="20" t="s">
        <v>256</v>
      </c>
      <c r="BM136" s="227" t="s">
        <v>1044</v>
      </c>
    </row>
    <row r="137" s="2" customFormat="1" ht="24.15" customHeight="1">
      <c r="A137" s="41"/>
      <c r="B137" s="42"/>
      <c r="C137" s="216" t="s">
        <v>402</v>
      </c>
      <c r="D137" s="216" t="s">
        <v>152</v>
      </c>
      <c r="E137" s="217" t="s">
        <v>3749</v>
      </c>
      <c r="F137" s="218" t="s">
        <v>3750</v>
      </c>
      <c r="G137" s="219" t="s">
        <v>699</v>
      </c>
      <c r="H137" s="220">
        <v>3</v>
      </c>
      <c r="I137" s="221"/>
      <c r="J137" s="222">
        <f>ROUND(I137*H137,2)</f>
        <v>0</v>
      </c>
      <c r="K137" s="218" t="s">
        <v>21</v>
      </c>
      <c r="L137" s="47"/>
      <c r="M137" s="223" t="s">
        <v>21</v>
      </c>
      <c r="N137" s="224" t="s">
        <v>44</v>
      </c>
      <c r="O137" s="87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7" t="s">
        <v>256</v>
      </c>
      <c r="AT137" s="227" t="s">
        <v>152</v>
      </c>
      <c r="AU137" s="227" t="s">
        <v>77</v>
      </c>
      <c r="AY137" s="20" t="s">
        <v>149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20" t="s">
        <v>77</v>
      </c>
      <c r="BK137" s="228">
        <f>ROUND(I137*H137,2)</f>
        <v>0</v>
      </c>
      <c r="BL137" s="20" t="s">
        <v>256</v>
      </c>
      <c r="BM137" s="227" t="s">
        <v>1089</v>
      </c>
    </row>
    <row r="138" s="2" customFormat="1" ht="24.15" customHeight="1">
      <c r="A138" s="41"/>
      <c r="B138" s="42"/>
      <c r="C138" s="216" t="s">
        <v>407</v>
      </c>
      <c r="D138" s="216" t="s">
        <v>152</v>
      </c>
      <c r="E138" s="217" t="s">
        <v>3751</v>
      </c>
      <c r="F138" s="218" t="s">
        <v>3752</v>
      </c>
      <c r="G138" s="219" t="s">
        <v>699</v>
      </c>
      <c r="H138" s="220">
        <v>2</v>
      </c>
      <c r="I138" s="221"/>
      <c r="J138" s="222">
        <f>ROUND(I138*H138,2)</f>
        <v>0</v>
      </c>
      <c r="K138" s="218" t="s">
        <v>21</v>
      </c>
      <c r="L138" s="47"/>
      <c r="M138" s="223" t="s">
        <v>21</v>
      </c>
      <c r="N138" s="224" t="s">
        <v>44</v>
      </c>
      <c r="O138" s="87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7" t="s">
        <v>256</v>
      </c>
      <c r="AT138" s="227" t="s">
        <v>152</v>
      </c>
      <c r="AU138" s="227" t="s">
        <v>77</v>
      </c>
      <c r="AY138" s="20" t="s">
        <v>149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0" t="s">
        <v>77</v>
      </c>
      <c r="BK138" s="228">
        <f>ROUND(I138*H138,2)</f>
        <v>0</v>
      </c>
      <c r="BL138" s="20" t="s">
        <v>256</v>
      </c>
      <c r="BM138" s="227" t="s">
        <v>1108</v>
      </c>
    </row>
    <row r="139" s="2" customFormat="1" ht="24.15" customHeight="1">
      <c r="A139" s="41"/>
      <c r="B139" s="42"/>
      <c r="C139" s="216" t="s">
        <v>802</v>
      </c>
      <c r="D139" s="216" t="s">
        <v>152</v>
      </c>
      <c r="E139" s="217" t="s">
        <v>3753</v>
      </c>
      <c r="F139" s="218" t="s">
        <v>3754</v>
      </c>
      <c r="G139" s="219" t="s">
        <v>699</v>
      </c>
      <c r="H139" s="220">
        <v>2</v>
      </c>
      <c r="I139" s="221"/>
      <c r="J139" s="222">
        <f>ROUND(I139*H139,2)</f>
        <v>0</v>
      </c>
      <c r="K139" s="218" t="s">
        <v>21</v>
      </c>
      <c r="L139" s="47"/>
      <c r="M139" s="223" t="s">
        <v>21</v>
      </c>
      <c r="N139" s="224" t="s">
        <v>44</v>
      </c>
      <c r="O139" s="87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7" t="s">
        <v>256</v>
      </c>
      <c r="AT139" s="227" t="s">
        <v>152</v>
      </c>
      <c r="AU139" s="227" t="s">
        <v>77</v>
      </c>
      <c r="AY139" s="20" t="s">
        <v>149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0" t="s">
        <v>77</v>
      </c>
      <c r="BK139" s="228">
        <f>ROUND(I139*H139,2)</f>
        <v>0</v>
      </c>
      <c r="BL139" s="20" t="s">
        <v>256</v>
      </c>
      <c r="BM139" s="227" t="s">
        <v>1128</v>
      </c>
    </row>
    <row r="140" s="2" customFormat="1" ht="24.15" customHeight="1">
      <c r="A140" s="41"/>
      <c r="B140" s="42"/>
      <c r="C140" s="216" t="s">
        <v>807</v>
      </c>
      <c r="D140" s="216" t="s">
        <v>152</v>
      </c>
      <c r="E140" s="217" t="s">
        <v>3755</v>
      </c>
      <c r="F140" s="218" t="s">
        <v>3756</v>
      </c>
      <c r="G140" s="219" t="s">
        <v>699</v>
      </c>
      <c r="H140" s="220">
        <v>5</v>
      </c>
      <c r="I140" s="221"/>
      <c r="J140" s="222">
        <f>ROUND(I140*H140,2)</f>
        <v>0</v>
      </c>
      <c r="K140" s="218" t="s">
        <v>21</v>
      </c>
      <c r="L140" s="47"/>
      <c r="M140" s="223" t="s">
        <v>21</v>
      </c>
      <c r="N140" s="224" t="s">
        <v>44</v>
      </c>
      <c r="O140" s="87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7" t="s">
        <v>256</v>
      </c>
      <c r="AT140" s="227" t="s">
        <v>152</v>
      </c>
      <c r="AU140" s="227" t="s">
        <v>77</v>
      </c>
      <c r="AY140" s="20" t="s">
        <v>149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0" t="s">
        <v>77</v>
      </c>
      <c r="BK140" s="228">
        <f>ROUND(I140*H140,2)</f>
        <v>0</v>
      </c>
      <c r="BL140" s="20" t="s">
        <v>256</v>
      </c>
      <c r="BM140" s="227" t="s">
        <v>1140</v>
      </c>
    </row>
    <row r="141" s="2" customFormat="1" ht="24.15" customHeight="1">
      <c r="A141" s="41"/>
      <c r="B141" s="42"/>
      <c r="C141" s="216" t="s">
        <v>814</v>
      </c>
      <c r="D141" s="216" t="s">
        <v>152</v>
      </c>
      <c r="E141" s="217" t="s">
        <v>3757</v>
      </c>
      <c r="F141" s="218" t="s">
        <v>3758</v>
      </c>
      <c r="G141" s="219" t="s">
        <v>699</v>
      </c>
      <c r="H141" s="220">
        <v>1</v>
      </c>
      <c r="I141" s="221"/>
      <c r="J141" s="222">
        <f>ROUND(I141*H141,2)</f>
        <v>0</v>
      </c>
      <c r="K141" s="218" t="s">
        <v>21</v>
      </c>
      <c r="L141" s="47"/>
      <c r="M141" s="223" t="s">
        <v>21</v>
      </c>
      <c r="N141" s="224" t="s">
        <v>44</v>
      </c>
      <c r="O141" s="87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7" t="s">
        <v>256</v>
      </c>
      <c r="AT141" s="227" t="s">
        <v>152</v>
      </c>
      <c r="AU141" s="227" t="s">
        <v>77</v>
      </c>
      <c r="AY141" s="20" t="s">
        <v>149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20" t="s">
        <v>77</v>
      </c>
      <c r="BK141" s="228">
        <f>ROUND(I141*H141,2)</f>
        <v>0</v>
      </c>
      <c r="BL141" s="20" t="s">
        <v>256</v>
      </c>
      <c r="BM141" s="227" t="s">
        <v>1179</v>
      </c>
    </row>
    <row r="142" s="2" customFormat="1" ht="24.15" customHeight="1">
      <c r="A142" s="41"/>
      <c r="B142" s="42"/>
      <c r="C142" s="216" t="s">
        <v>819</v>
      </c>
      <c r="D142" s="216" t="s">
        <v>152</v>
      </c>
      <c r="E142" s="217" t="s">
        <v>3759</v>
      </c>
      <c r="F142" s="218" t="s">
        <v>3760</v>
      </c>
      <c r="G142" s="219" t="s">
        <v>699</v>
      </c>
      <c r="H142" s="220">
        <v>1</v>
      </c>
      <c r="I142" s="221"/>
      <c r="J142" s="222">
        <f>ROUND(I142*H142,2)</f>
        <v>0</v>
      </c>
      <c r="K142" s="218" t="s">
        <v>21</v>
      </c>
      <c r="L142" s="47"/>
      <c r="M142" s="223" t="s">
        <v>21</v>
      </c>
      <c r="N142" s="224" t="s">
        <v>44</v>
      </c>
      <c r="O142" s="87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7" t="s">
        <v>256</v>
      </c>
      <c r="AT142" s="227" t="s">
        <v>152</v>
      </c>
      <c r="AU142" s="227" t="s">
        <v>77</v>
      </c>
      <c r="AY142" s="20" t="s">
        <v>149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0" t="s">
        <v>77</v>
      </c>
      <c r="BK142" s="228">
        <f>ROUND(I142*H142,2)</f>
        <v>0</v>
      </c>
      <c r="BL142" s="20" t="s">
        <v>256</v>
      </c>
      <c r="BM142" s="227" t="s">
        <v>1181</v>
      </c>
    </row>
    <row r="143" s="2" customFormat="1" ht="24.15" customHeight="1">
      <c r="A143" s="41"/>
      <c r="B143" s="42"/>
      <c r="C143" s="216" t="s">
        <v>829</v>
      </c>
      <c r="D143" s="216" t="s">
        <v>152</v>
      </c>
      <c r="E143" s="217" t="s">
        <v>3761</v>
      </c>
      <c r="F143" s="218" t="s">
        <v>3762</v>
      </c>
      <c r="G143" s="219" t="s">
        <v>699</v>
      </c>
      <c r="H143" s="220">
        <v>2</v>
      </c>
      <c r="I143" s="221"/>
      <c r="J143" s="222">
        <f>ROUND(I143*H143,2)</f>
        <v>0</v>
      </c>
      <c r="K143" s="218" t="s">
        <v>21</v>
      </c>
      <c r="L143" s="47"/>
      <c r="M143" s="223" t="s">
        <v>21</v>
      </c>
      <c r="N143" s="224" t="s">
        <v>44</v>
      </c>
      <c r="O143" s="87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7" t="s">
        <v>256</v>
      </c>
      <c r="AT143" s="227" t="s">
        <v>152</v>
      </c>
      <c r="AU143" s="227" t="s">
        <v>77</v>
      </c>
      <c r="AY143" s="20" t="s">
        <v>149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0" t="s">
        <v>77</v>
      </c>
      <c r="BK143" s="228">
        <f>ROUND(I143*H143,2)</f>
        <v>0</v>
      </c>
      <c r="BL143" s="20" t="s">
        <v>256</v>
      </c>
      <c r="BM143" s="227" t="s">
        <v>1191</v>
      </c>
    </row>
    <row r="144" s="2" customFormat="1" ht="24.15" customHeight="1">
      <c r="A144" s="41"/>
      <c r="B144" s="42"/>
      <c r="C144" s="216" t="s">
        <v>835</v>
      </c>
      <c r="D144" s="216" t="s">
        <v>152</v>
      </c>
      <c r="E144" s="217" t="s">
        <v>3763</v>
      </c>
      <c r="F144" s="218" t="s">
        <v>3742</v>
      </c>
      <c r="G144" s="219" t="s">
        <v>699</v>
      </c>
      <c r="H144" s="220">
        <v>1</v>
      </c>
      <c r="I144" s="221"/>
      <c r="J144" s="222">
        <f>ROUND(I144*H144,2)</f>
        <v>0</v>
      </c>
      <c r="K144" s="218" t="s">
        <v>21</v>
      </c>
      <c r="L144" s="47"/>
      <c r="M144" s="223" t="s">
        <v>21</v>
      </c>
      <c r="N144" s="224" t="s">
        <v>44</v>
      </c>
      <c r="O144" s="87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7" t="s">
        <v>256</v>
      </c>
      <c r="AT144" s="227" t="s">
        <v>152</v>
      </c>
      <c r="AU144" s="227" t="s">
        <v>77</v>
      </c>
      <c r="AY144" s="20" t="s">
        <v>149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0" t="s">
        <v>77</v>
      </c>
      <c r="BK144" s="228">
        <f>ROUND(I144*H144,2)</f>
        <v>0</v>
      </c>
      <c r="BL144" s="20" t="s">
        <v>256</v>
      </c>
      <c r="BM144" s="227" t="s">
        <v>1199</v>
      </c>
    </row>
    <row r="145" s="2" customFormat="1" ht="24.15" customHeight="1">
      <c r="A145" s="41"/>
      <c r="B145" s="42"/>
      <c r="C145" s="216" t="s">
        <v>841</v>
      </c>
      <c r="D145" s="216" t="s">
        <v>152</v>
      </c>
      <c r="E145" s="217" t="s">
        <v>3764</v>
      </c>
      <c r="F145" s="218" t="s">
        <v>3744</v>
      </c>
      <c r="G145" s="219" t="s">
        <v>699</v>
      </c>
      <c r="H145" s="220">
        <v>1</v>
      </c>
      <c r="I145" s="221"/>
      <c r="J145" s="222">
        <f>ROUND(I145*H145,2)</f>
        <v>0</v>
      </c>
      <c r="K145" s="218" t="s">
        <v>21</v>
      </c>
      <c r="L145" s="47"/>
      <c r="M145" s="223" t="s">
        <v>21</v>
      </c>
      <c r="N145" s="224" t="s">
        <v>44</v>
      </c>
      <c r="O145" s="87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7" t="s">
        <v>256</v>
      </c>
      <c r="AT145" s="227" t="s">
        <v>152</v>
      </c>
      <c r="AU145" s="227" t="s">
        <v>77</v>
      </c>
      <c r="AY145" s="20" t="s">
        <v>149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0" t="s">
        <v>77</v>
      </c>
      <c r="BK145" s="228">
        <f>ROUND(I145*H145,2)</f>
        <v>0</v>
      </c>
      <c r="BL145" s="20" t="s">
        <v>256</v>
      </c>
      <c r="BM145" s="227" t="s">
        <v>1208</v>
      </c>
    </row>
    <row r="146" s="2" customFormat="1" ht="24.15" customHeight="1">
      <c r="A146" s="41"/>
      <c r="B146" s="42"/>
      <c r="C146" s="216" t="s">
        <v>496</v>
      </c>
      <c r="D146" s="216" t="s">
        <v>152</v>
      </c>
      <c r="E146" s="217" t="s">
        <v>3765</v>
      </c>
      <c r="F146" s="218" t="s">
        <v>3746</v>
      </c>
      <c r="G146" s="219" t="s">
        <v>699</v>
      </c>
      <c r="H146" s="220">
        <v>1</v>
      </c>
      <c r="I146" s="221"/>
      <c r="J146" s="222">
        <f>ROUND(I146*H146,2)</f>
        <v>0</v>
      </c>
      <c r="K146" s="218" t="s">
        <v>21</v>
      </c>
      <c r="L146" s="47"/>
      <c r="M146" s="223" t="s">
        <v>21</v>
      </c>
      <c r="N146" s="224" t="s">
        <v>44</v>
      </c>
      <c r="O146" s="87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7" t="s">
        <v>256</v>
      </c>
      <c r="AT146" s="227" t="s">
        <v>152</v>
      </c>
      <c r="AU146" s="227" t="s">
        <v>77</v>
      </c>
      <c r="AY146" s="20" t="s">
        <v>149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0" t="s">
        <v>77</v>
      </c>
      <c r="BK146" s="228">
        <f>ROUND(I146*H146,2)</f>
        <v>0</v>
      </c>
      <c r="BL146" s="20" t="s">
        <v>256</v>
      </c>
      <c r="BM146" s="227" t="s">
        <v>1225</v>
      </c>
    </row>
    <row r="147" s="2" customFormat="1" ht="24.15" customHeight="1">
      <c r="A147" s="41"/>
      <c r="B147" s="42"/>
      <c r="C147" s="216" t="s">
        <v>852</v>
      </c>
      <c r="D147" s="216" t="s">
        <v>152</v>
      </c>
      <c r="E147" s="217" t="s">
        <v>3766</v>
      </c>
      <c r="F147" s="218" t="s">
        <v>3750</v>
      </c>
      <c r="G147" s="219" t="s">
        <v>699</v>
      </c>
      <c r="H147" s="220">
        <v>13</v>
      </c>
      <c r="I147" s="221"/>
      <c r="J147" s="222">
        <f>ROUND(I147*H147,2)</f>
        <v>0</v>
      </c>
      <c r="K147" s="218" t="s">
        <v>21</v>
      </c>
      <c r="L147" s="47"/>
      <c r="M147" s="223" t="s">
        <v>21</v>
      </c>
      <c r="N147" s="224" t="s">
        <v>44</v>
      </c>
      <c r="O147" s="87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256</v>
      </c>
      <c r="AT147" s="227" t="s">
        <v>152</v>
      </c>
      <c r="AU147" s="227" t="s">
        <v>77</v>
      </c>
      <c r="AY147" s="20" t="s">
        <v>149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77</v>
      </c>
      <c r="BK147" s="228">
        <f>ROUND(I147*H147,2)</f>
        <v>0</v>
      </c>
      <c r="BL147" s="20" t="s">
        <v>256</v>
      </c>
      <c r="BM147" s="227" t="s">
        <v>1267</v>
      </c>
    </row>
    <row r="148" s="2" customFormat="1" ht="24.15" customHeight="1">
      <c r="A148" s="41"/>
      <c r="B148" s="42"/>
      <c r="C148" s="216" t="s">
        <v>856</v>
      </c>
      <c r="D148" s="216" t="s">
        <v>152</v>
      </c>
      <c r="E148" s="217" t="s">
        <v>3767</v>
      </c>
      <c r="F148" s="218" t="s">
        <v>3752</v>
      </c>
      <c r="G148" s="219" t="s">
        <v>699</v>
      </c>
      <c r="H148" s="220">
        <v>18</v>
      </c>
      <c r="I148" s="221"/>
      <c r="J148" s="222">
        <f>ROUND(I148*H148,2)</f>
        <v>0</v>
      </c>
      <c r="K148" s="218" t="s">
        <v>21</v>
      </c>
      <c r="L148" s="47"/>
      <c r="M148" s="223" t="s">
        <v>21</v>
      </c>
      <c r="N148" s="224" t="s">
        <v>44</v>
      </c>
      <c r="O148" s="87"/>
      <c r="P148" s="225">
        <f>O148*H148</f>
        <v>0</v>
      </c>
      <c r="Q148" s="225">
        <v>0</v>
      </c>
      <c r="R148" s="225">
        <f>Q148*H148</f>
        <v>0</v>
      </c>
      <c r="S148" s="225">
        <v>0</v>
      </c>
      <c r="T148" s="226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7" t="s">
        <v>256</v>
      </c>
      <c r="AT148" s="227" t="s">
        <v>152</v>
      </c>
      <c r="AU148" s="227" t="s">
        <v>77</v>
      </c>
      <c r="AY148" s="20" t="s">
        <v>149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20" t="s">
        <v>77</v>
      </c>
      <c r="BK148" s="228">
        <f>ROUND(I148*H148,2)</f>
        <v>0</v>
      </c>
      <c r="BL148" s="20" t="s">
        <v>256</v>
      </c>
      <c r="BM148" s="227" t="s">
        <v>1282</v>
      </c>
    </row>
    <row r="149" s="2" customFormat="1" ht="24.15" customHeight="1">
      <c r="A149" s="41"/>
      <c r="B149" s="42"/>
      <c r="C149" s="216" t="s">
        <v>860</v>
      </c>
      <c r="D149" s="216" t="s">
        <v>152</v>
      </c>
      <c r="E149" s="217" t="s">
        <v>3768</v>
      </c>
      <c r="F149" s="218" t="s">
        <v>3754</v>
      </c>
      <c r="G149" s="219" t="s">
        <v>699</v>
      </c>
      <c r="H149" s="220">
        <v>19</v>
      </c>
      <c r="I149" s="221"/>
      <c r="J149" s="222">
        <f>ROUND(I149*H149,2)</f>
        <v>0</v>
      </c>
      <c r="K149" s="218" t="s">
        <v>21</v>
      </c>
      <c r="L149" s="47"/>
      <c r="M149" s="223" t="s">
        <v>21</v>
      </c>
      <c r="N149" s="224" t="s">
        <v>44</v>
      </c>
      <c r="O149" s="87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7" t="s">
        <v>256</v>
      </c>
      <c r="AT149" s="227" t="s">
        <v>152</v>
      </c>
      <c r="AU149" s="227" t="s">
        <v>77</v>
      </c>
      <c r="AY149" s="20" t="s">
        <v>149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0" t="s">
        <v>77</v>
      </c>
      <c r="BK149" s="228">
        <f>ROUND(I149*H149,2)</f>
        <v>0</v>
      </c>
      <c r="BL149" s="20" t="s">
        <v>256</v>
      </c>
      <c r="BM149" s="227" t="s">
        <v>1294</v>
      </c>
    </row>
    <row r="150" s="2" customFormat="1" ht="37.8" customHeight="1">
      <c r="A150" s="41"/>
      <c r="B150" s="42"/>
      <c r="C150" s="216" t="s">
        <v>865</v>
      </c>
      <c r="D150" s="216" t="s">
        <v>152</v>
      </c>
      <c r="E150" s="217" t="s">
        <v>3769</v>
      </c>
      <c r="F150" s="218" t="s">
        <v>3770</v>
      </c>
      <c r="G150" s="219" t="s">
        <v>699</v>
      </c>
      <c r="H150" s="220">
        <v>126</v>
      </c>
      <c r="I150" s="221"/>
      <c r="J150" s="222">
        <f>ROUND(I150*H150,2)</f>
        <v>0</v>
      </c>
      <c r="K150" s="218" t="s">
        <v>21</v>
      </c>
      <c r="L150" s="47"/>
      <c r="M150" s="223" t="s">
        <v>21</v>
      </c>
      <c r="N150" s="224" t="s">
        <v>44</v>
      </c>
      <c r="O150" s="87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7" t="s">
        <v>256</v>
      </c>
      <c r="AT150" s="227" t="s">
        <v>152</v>
      </c>
      <c r="AU150" s="227" t="s">
        <v>77</v>
      </c>
      <c r="AY150" s="20" t="s">
        <v>149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0" t="s">
        <v>77</v>
      </c>
      <c r="BK150" s="228">
        <f>ROUND(I150*H150,2)</f>
        <v>0</v>
      </c>
      <c r="BL150" s="20" t="s">
        <v>256</v>
      </c>
      <c r="BM150" s="227" t="s">
        <v>1307</v>
      </c>
    </row>
    <row r="151" s="12" customFormat="1" ht="25.92" customHeight="1">
      <c r="A151" s="12"/>
      <c r="B151" s="200"/>
      <c r="C151" s="201"/>
      <c r="D151" s="202" t="s">
        <v>72</v>
      </c>
      <c r="E151" s="203" t="s">
        <v>83</v>
      </c>
      <c r="F151" s="203" t="s">
        <v>3771</v>
      </c>
      <c r="G151" s="201"/>
      <c r="H151" s="201"/>
      <c r="I151" s="204"/>
      <c r="J151" s="205">
        <f>BK151</f>
        <v>0</v>
      </c>
      <c r="K151" s="201"/>
      <c r="L151" s="206"/>
      <c r="M151" s="207"/>
      <c r="N151" s="208"/>
      <c r="O151" s="208"/>
      <c r="P151" s="209">
        <f>SUM(P152:P187)</f>
        <v>0</v>
      </c>
      <c r="Q151" s="208"/>
      <c r="R151" s="209">
        <f>SUM(R152:R187)</f>
        <v>0</v>
      </c>
      <c r="S151" s="208"/>
      <c r="T151" s="210">
        <f>SUM(T152:T187)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11" t="s">
        <v>77</v>
      </c>
      <c r="AT151" s="212" t="s">
        <v>72</v>
      </c>
      <c r="AU151" s="212" t="s">
        <v>73</v>
      </c>
      <c r="AY151" s="211" t="s">
        <v>149</v>
      </c>
      <c r="BK151" s="213">
        <f>SUM(BK152:BK187)</f>
        <v>0</v>
      </c>
    </row>
    <row r="152" s="2" customFormat="1" ht="16.5" customHeight="1">
      <c r="A152" s="41"/>
      <c r="B152" s="42"/>
      <c r="C152" s="216" t="s">
        <v>870</v>
      </c>
      <c r="D152" s="216" t="s">
        <v>152</v>
      </c>
      <c r="E152" s="217" t="s">
        <v>3772</v>
      </c>
      <c r="F152" s="218" t="s">
        <v>3773</v>
      </c>
      <c r="G152" s="219" t="s">
        <v>363</v>
      </c>
      <c r="H152" s="220">
        <v>4</v>
      </c>
      <c r="I152" s="221"/>
      <c r="J152" s="222">
        <f>ROUND(I152*H152,2)</f>
        <v>0</v>
      </c>
      <c r="K152" s="218" t="s">
        <v>21</v>
      </c>
      <c r="L152" s="47"/>
      <c r="M152" s="223" t="s">
        <v>21</v>
      </c>
      <c r="N152" s="224" t="s">
        <v>44</v>
      </c>
      <c r="O152" s="87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7" t="s">
        <v>157</v>
      </c>
      <c r="AT152" s="227" t="s">
        <v>152</v>
      </c>
      <c r="AU152" s="227" t="s">
        <v>77</v>
      </c>
      <c r="AY152" s="20" t="s">
        <v>149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0" t="s">
        <v>77</v>
      </c>
      <c r="BK152" s="228">
        <f>ROUND(I152*H152,2)</f>
        <v>0</v>
      </c>
      <c r="BL152" s="20" t="s">
        <v>157</v>
      </c>
      <c r="BM152" s="227" t="s">
        <v>1322</v>
      </c>
    </row>
    <row r="153" s="2" customFormat="1">
      <c r="A153" s="41"/>
      <c r="B153" s="42"/>
      <c r="C153" s="43"/>
      <c r="D153" s="236" t="s">
        <v>279</v>
      </c>
      <c r="E153" s="43"/>
      <c r="F153" s="288" t="s">
        <v>3774</v>
      </c>
      <c r="G153" s="43"/>
      <c r="H153" s="43"/>
      <c r="I153" s="231"/>
      <c r="J153" s="43"/>
      <c r="K153" s="43"/>
      <c r="L153" s="47"/>
      <c r="M153" s="232"/>
      <c r="N153" s="233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279</v>
      </c>
      <c r="AU153" s="20" t="s">
        <v>77</v>
      </c>
    </row>
    <row r="154" s="2" customFormat="1" ht="16.5" customHeight="1">
      <c r="A154" s="41"/>
      <c r="B154" s="42"/>
      <c r="C154" s="216" t="s">
        <v>877</v>
      </c>
      <c r="D154" s="216" t="s">
        <v>152</v>
      </c>
      <c r="E154" s="217" t="s">
        <v>3775</v>
      </c>
      <c r="F154" s="218" t="s">
        <v>3776</v>
      </c>
      <c r="G154" s="219" t="s">
        <v>363</v>
      </c>
      <c r="H154" s="220">
        <v>4</v>
      </c>
      <c r="I154" s="221"/>
      <c r="J154" s="222">
        <f>ROUND(I154*H154,2)</f>
        <v>0</v>
      </c>
      <c r="K154" s="218" t="s">
        <v>21</v>
      </c>
      <c r="L154" s="47"/>
      <c r="M154" s="223" t="s">
        <v>21</v>
      </c>
      <c r="N154" s="224" t="s">
        <v>44</v>
      </c>
      <c r="O154" s="87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7" t="s">
        <v>157</v>
      </c>
      <c r="AT154" s="227" t="s">
        <v>152</v>
      </c>
      <c r="AU154" s="227" t="s">
        <v>77</v>
      </c>
      <c r="AY154" s="20" t="s">
        <v>149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0" t="s">
        <v>77</v>
      </c>
      <c r="BK154" s="228">
        <f>ROUND(I154*H154,2)</f>
        <v>0</v>
      </c>
      <c r="BL154" s="20" t="s">
        <v>157</v>
      </c>
      <c r="BM154" s="227" t="s">
        <v>1333</v>
      </c>
    </row>
    <row r="155" s="2" customFormat="1">
      <c r="A155" s="41"/>
      <c r="B155" s="42"/>
      <c r="C155" s="43"/>
      <c r="D155" s="236" t="s">
        <v>279</v>
      </c>
      <c r="E155" s="43"/>
      <c r="F155" s="288" t="s">
        <v>3774</v>
      </c>
      <c r="G155" s="43"/>
      <c r="H155" s="43"/>
      <c r="I155" s="231"/>
      <c r="J155" s="43"/>
      <c r="K155" s="43"/>
      <c r="L155" s="47"/>
      <c r="M155" s="232"/>
      <c r="N155" s="233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279</v>
      </c>
      <c r="AU155" s="20" t="s">
        <v>77</v>
      </c>
    </row>
    <row r="156" s="2" customFormat="1" ht="16.5" customHeight="1">
      <c r="A156" s="41"/>
      <c r="B156" s="42"/>
      <c r="C156" s="216" t="s">
        <v>882</v>
      </c>
      <c r="D156" s="216" t="s">
        <v>152</v>
      </c>
      <c r="E156" s="217" t="s">
        <v>3777</v>
      </c>
      <c r="F156" s="218" t="s">
        <v>3773</v>
      </c>
      <c r="G156" s="219" t="s">
        <v>363</v>
      </c>
      <c r="H156" s="220">
        <v>4</v>
      </c>
      <c r="I156" s="221"/>
      <c r="J156" s="222">
        <f>ROUND(I156*H156,2)</f>
        <v>0</v>
      </c>
      <c r="K156" s="218" t="s">
        <v>21</v>
      </c>
      <c r="L156" s="47"/>
      <c r="M156" s="223" t="s">
        <v>21</v>
      </c>
      <c r="N156" s="224" t="s">
        <v>44</v>
      </c>
      <c r="O156" s="87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7" t="s">
        <v>157</v>
      </c>
      <c r="AT156" s="227" t="s">
        <v>152</v>
      </c>
      <c r="AU156" s="227" t="s">
        <v>77</v>
      </c>
      <c r="AY156" s="20" t="s">
        <v>149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0" t="s">
        <v>77</v>
      </c>
      <c r="BK156" s="228">
        <f>ROUND(I156*H156,2)</f>
        <v>0</v>
      </c>
      <c r="BL156" s="20" t="s">
        <v>157</v>
      </c>
      <c r="BM156" s="227" t="s">
        <v>1350</v>
      </c>
    </row>
    <row r="157" s="2" customFormat="1">
      <c r="A157" s="41"/>
      <c r="B157" s="42"/>
      <c r="C157" s="43"/>
      <c r="D157" s="236" t="s">
        <v>279</v>
      </c>
      <c r="E157" s="43"/>
      <c r="F157" s="288" t="s">
        <v>3778</v>
      </c>
      <c r="G157" s="43"/>
      <c r="H157" s="43"/>
      <c r="I157" s="231"/>
      <c r="J157" s="43"/>
      <c r="K157" s="43"/>
      <c r="L157" s="47"/>
      <c r="M157" s="232"/>
      <c r="N157" s="233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279</v>
      </c>
      <c r="AU157" s="20" t="s">
        <v>77</v>
      </c>
    </row>
    <row r="158" s="2" customFormat="1" ht="16.5" customHeight="1">
      <c r="A158" s="41"/>
      <c r="B158" s="42"/>
      <c r="C158" s="216" t="s">
        <v>889</v>
      </c>
      <c r="D158" s="216" t="s">
        <v>152</v>
      </c>
      <c r="E158" s="217" t="s">
        <v>3779</v>
      </c>
      <c r="F158" s="218" t="s">
        <v>3776</v>
      </c>
      <c r="G158" s="219" t="s">
        <v>363</v>
      </c>
      <c r="H158" s="220">
        <v>4</v>
      </c>
      <c r="I158" s="221"/>
      <c r="J158" s="222">
        <f>ROUND(I158*H158,2)</f>
        <v>0</v>
      </c>
      <c r="K158" s="218" t="s">
        <v>21</v>
      </c>
      <c r="L158" s="47"/>
      <c r="M158" s="223" t="s">
        <v>21</v>
      </c>
      <c r="N158" s="224" t="s">
        <v>44</v>
      </c>
      <c r="O158" s="87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7" t="s">
        <v>157</v>
      </c>
      <c r="AT158" s="227" t="s">
        <v>152</v>
      </c>
      <c r="AU158" s="227" t="s">
        <v>77</v>
      </c>
      <c r="AY158" s="20" t="s">
        <v>149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0" t="s">
        <v>77</v>
      </c>
      <c r="BK158" s="228">
        <f>ROUND(I158*H158,2)</f>
        <v>0</v>
      </c>
      <c r="BL158" s="20" t="s">
        <v>157</v>
      </c>
      <c r="BM158" s="227" t="s">
        <v>1366</v>
      </c>
    </row>
    <row r="159" s="2" customFormat="1">
      <c r="A159" s="41"/>
      <c r="B159" s="42"/>
      <c r="C159" s="43"/>
      <c r="D159" s="236" t="s">
        <v>279</v>
      </c>
      <c r="E159" s="43"/>
      <c r="F159" s="288" t="s">
        <v>3778</v>
      </c>
      <c r="G159" s="43"/>
      <c r="H159" s="43"/>
      <c r="I159" s="231"/>
      <c r="J159" s="43"/>
      <c r="K159" s="43"/>
      <c r="L159" s="47"/>
      <c r="M159" s="232"/>
      <c r="N159" s="233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279</v>
      </c>
      <c r="AU159" s="20" t="s">
        <v>77</v>
      </c>
    </row>
    <row r="160" s="2" customFormat="1" ht="16.5" customHeight="1">
      <c r="A160" s="41"/>
      <c r="B160" s="42"/>
      <c r="C160" s="216" t="s">
        <v>894</v>
      </c>
      <c r="D160" s="216" t="s">
        <v>152</v>
      </c>
      <c r="E160" s="217" t="s">
        <v>3780</v>
      </c>
      <c r="F160" s="218" t="s">
        <v>3781</v>
      </c>
      <c r="G160" s="219" t="s">
        <v>363</v>
      </c>
      <c r="H160" s="220">
        <v>4</v>
      </c>
      <c r="I160" s="221"/>
      <c r="J160" s="222">
        <f>ROUND(I160*H160,2)</f>
        <v>0</v>
      </c>
      <c r="K160" s="218" t="s">
        <v>21</v>
      </c>
      <c r="L160" s="47"/>
      <c r="M160" s="223" t="s">
        <v>21</v>
      </c>
      <c r="N160" s="224" t="s">
        <v>44</v>
      </c>
      <c r="O160" s="87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7" t="s">
        <v>157</v>
      </c>
      <c r="AT160" s="227" t="s">
        <v>152</v>
      </c>
      <c r="AU160" s="227" t="s">
        <v>77</v>
      </c>
      <c r="AY160" s="20" t="s">
        <v>149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0" t="s">
        <v>77</v>
      </c>
      <c r="BK160" s="228">
        <f>ROUND(I160*H160,2)</f>
        <v>0</v>
      </c>
      <c r="BL160" s="20" t="s">
        <v>157</v>
      </c>
      <c r="BM160" s="227" t="s">
        <v>1377</v>
      </c>
    </row>
    <row r="161" s="2" customFormat="1">
      <c r="A161" s="41"/>
      <c r="B161" s="42"/>
      <c r="C161" s="43"/>
      <c r="D161" s="236" t="s">
        <v>279</v>
      </c>
      <c r="E161" s="43"/>
      <c r="F161" s="288" t="s">
        <v>3782</v>
      </c>
      <c r="G161" s="43"/>
      <c r="H161" s="43"/>
      <c r="I161" s="231"/>
      <c r="J161" s="43"/>
      <c r="K161" s="43"/>
      <c r="L161" s="47"/>
      <c r="M161" s="232"/>
      <c r="N161" s="233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279</v>
      </c>
      <c r="AU161" s="20" t="s">
        <v>77</v>
      </c>
    </row>
    <row r="162" s="2" customFormat="1" ht="16.5" customHeight="1">
      <c r="A162" s="41"/>
      <c r="B162" s="42"/>
      <c r="C162" s="216" t="s">
        <v>902</v>
      </c>
      <c r="D162" s="216" t="s">
        <v>152</v>
      </c>
      <c r="E162" s="217" t="s">
        <v>3783</v>
      </c>
      <c r="F162" s="218" t="s">
        <v>3784</v>
      </c>
      <c r="G162" s="219" t="s">
        <v>363</v>
      </c>
      <c r="H162" s="220">
        <v>4</v>
      </c>
      <c r="I162" s="221"/>
      <c r="J162" s="222">
        <f>ROUND(I162*H162,2)</f>
        <v>0</v>
      </c>
      <c r="K162" s="218" t="s">
        <v>21</v>
      </c>
      <c r="L162" s="47"/>
      <c r="M162" s="223" t="s">
        <v>21</v>
      </c>
      <c r="N162" s="224" t="s">
        <v>44</v>
      </c>
      <c r="O162" s="87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7" t="s">
        <v>157</v>
      </c>
      <c r="AT162" s="227" t="s">
        <v>152</v>
      </c>
      <c r="AU162" s="227" t="s">
        <v>77</v>
      </c>
      <c r="AY162" s="20" t="s">
        <v>149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0" t="s">
        <v>77</v>
      </c>
      <c r="BK162" s="228">
        <f>ROUND(I162*H162,2)</f>
        <v>0</v>
      </c>
      <c r="BL162" s="20" t="s">
        <v>157</v>
      </c>
      <c r="BM162" s="227" t="s">
        <v>1389</v>
      </c>
    </row>
    <row r="163" s="2" customFormat="1">
      <c r="A163" s="41"/>
      <c r="B163" s="42"/>
      <c r="C163" s="43"/>
      <c r="D163" s="236" t="s">
        <v>279</v>
      </c>
      <c r="E163" s="43"/>
      <c r="F163" s="288" t="s">
        <v>3782</v>
      </c>
      <c r="G163" s="43"/>
      <c r="H163" s="43"/>
      <c r="I163" s="231"/>
      <c r="J163" s="43"/>
      <c r="K163" s="43"/>
      <c r="L163" s="47"/>
      <c r="M163" s="232"/>
      <c r="N163" s="233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279</v>
      </c>
      <c r="AU163" s="20" t="s">
        <v>77</v>
      </c>
    </row>
    <row r="164" s="2" customFormat="1" ht="16.5" customHeight="1">
      <c r="A164" s="41"/>
      <c r="B164" s="42"/>
      <c r="C164" s="216" t="s">
        <v>907</v>
      </c>
      <c r="D164" s="216" t="s">
        <v>152</v>
      </c>
      <c r="E164" s="217" t="s">
        <v>3785</v>
      </c>
      <c r="F164" s="218" t="s">
        <v>3786</v>
      </c>
      <c r="G164" s="219" t="s">
        <v>363</v>
      </c>
      <c r="H164" s="220">
        <v>4</v>
      </c>
      <c r="I164" s="221"/>
      <c r="J164" s="222">
        <f>ROUND(I164*H164,2)</f>
        <v>0</v>
      </c>
      <c r="K164" s="218" t="s">
        <v>21</v>
      </c>
      <c r="L164" s="47"/>
      <c r="M164" s="223" t="s">
        <v>21</v>
      </c>
      <c r="N164" s="224" t="s">
        <v>44</v>
      </c>
      <c r="O164" s="87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7" t="s">
        <v>157</v>
      </c>
      <c r="AT164" s="227" t="s">
        <v>152</v>
      </c>
      <c r="AU164" s="227" t="s">
        <v>77</v>
      </c>
      <c r="AY164" s="20" t="s">
        <v>149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0" t="s">
        <v>77</v>
      </c>
      <c r="BK164" s="228">
        <f>ROUND(I164*H164,2)</f>
        <v>0</v>
      </c>
      <c r="BL164" s="20" t="s">
        <v>157</v>
      </c>
      <c r="BM164" s="227" t="s">
        <v>1400</v>
      </c>
    </row>
    <row r="165" s="2" customFormat="1">
      <c r="A165" s="41"/>
      <c r="B165" s="42"/>
      <c r="C165" s="43"/>
      <c r="D165" s="236" t="s">
        <v>279</v>
      </c>
      <c r="E165" s="43"/>
      <c r="F165" s="288" t="s">
        <v>3787</v>
      </c>
      <c r="G165" s="43"/>
      <c r="H165" s="43"/>
      <c r="I165" s="231"/>
      <c r="J165" s="43"/>
      <c r="K165" s="43"/>
      <c r="L165" s="47"/>
      <c r="M165" s="232"/>
      <c r="N165" s="233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279</v>
      </c>
      <c r="AU165" s="20" t="s">
        <v>77</v>
      </c>
    </row>
    <row r="166" s="2" customFormat="1" ht="16.5" customHeight="1">
      <c r="A166" s="41"/>
      <c r="B166" s="42"/>
      <c r="C166" s="216" t="s">
        <v>909</v>
      </c>
      <c r="D166" s="216" t="s">
        <v>152</v>
      </c>
      <c r="E166" s="217" t="s">
        <v>3788</v>
      </c>
      <c r="F166" s="218" t="s">
        <v>3789</v>
      </c>
      <c r="G166" s="219" t="s">
        <v>363</v>
      </c>
      <c r="H166" s="220">
        <v>4</v>
      </c>
      <c r="I166" s="221"/>
      <c r="J166" s="222">
        <f>ROUND(I166*H166,2)</f>
        <v>0</v>
      </c>
      <c r="K166" s="218" t="s">
        <v>21</v>
      </c>
      <c r="L166" s="47"/>
      <c r="M166" s="223" t="s">
        <v>21</v>
      </c>
      <c r="N166" s="224" t="s">
        <v>44</v>
      </c>
      <c r="O166" s="87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7" t="s">
        <v>157</v>
      </c>
      <c r="AT166" s="227" t="s">
        <v>152</v>
      </c>
      <c r="AU166" s="227" t="s">
        <v>77</v>
      </c>
      <c r="AY166" s="20" t="s">
        <v>149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0" t="s">
        <v>77</v>
      </c>
      <c r="BK166" s="228">
        <f>ROUND(I166*H166,2)</f>
        <v>0</v>
      </c>
      <c r="BL166" s="20" t="s">
        <v>157</v>
      </c>
      <c r="BM166" s="227" t="s">
        <v>1406</v>
      </c>
    </row>
    <row r="167" s="2" customFormat="1">
      <c r="A167" s="41"/>
      <c r="B167" s="42"/>
      <c r="C167" s="43"/>
      <c r="D167" s="236" t="s">
        <v>279</v>
      </c>
      <c r="E167" s="43"/>
      <c r="F167" s="288" t="s">
        <v>3787</v>
      </c>
      <c r="G167" s="43"/>
      <c r="H167" s="43"/>
      <c r="I167" s="231"/>
      <c r="J167" s="43"/>
      <c r="K167" s="43"/>
      <c r="L167" s="47"/>
      <c r="M167" s="232"/>
      <c r="N167" s="233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279</v>
      </c>
      <c r="AU167" s="20" t="s">
        <v>77</v>
      </c>
    </row>
    <row r="168" s="2" customFormat="1" ht="16.5" customHeight="1">
      <c r="A168" s="41"/>
      <c r="B168" s="42"/>
      <c r="C168" s="216" t="s">
        <v>933</v>
      </c>
      <c r="D168" s="216" t="s">
        <v>152</v>
      </c>
      <c r="E168" s="217" t="s">
        <v>3790</v>
      </c>
      <c r="F168" s="218" t="s">
        <v>3791</v>
      </c>
      <c r="G168" s="219" t="s">
        <v>363</v>
      </c>
      <c r="H168" s="220">
        <v>4</v>
      </c>
      <c r="I168" s="221"/>
      <c r="J168" s="222">
        <f>ROUND(I168*H168,2)</f>
        <v>0</v>
      </c>
      <c r="K168" s="218" t="s">
        <v>21</v>
      </c>
      <c r="L168" s="47"/>
      <c r="M168" s="223" t="s">
        <v>21</v>
      </c>
      <c r="N168" s="224" t="s">
        <v>44</v>
      </c>
      <c r="O168" s="87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7" t="s">
        <v>157</v>
      </c>
      <c r="AT168" s="227" t="s">
        <v>152</v>
      </c>
      <c r="AU168" s="227" t="s">
        <v>77</v>
      </c>
      <c r="AY168" s="20" t="s">
        <v>149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0" t="s">
        <v>77</v>
      </c>
      <c r="BK168" s="228">
        <f>ROUND(I168*H168,2)</f>
        <v>0</v>
      </c>
      <c r="BL168" s="20" t="s">
        <v>157</v>
      </c>
      <c r="BM168" s="227" t="s">
        <v>1424</v>
      </c>
    </row>
    <row r="169" s="2" customFormat="1">
      <c r="A169" s="41"/>
      <c r="B169" s="42"/>
      <c r="C169" s="43"/>
      <c r="D169" s="236" t="s">
        <v>279</v>
      </c>
      <c r="E169" s="43"/>
      <c r="F169" s="288" t="s">
        <v>3792</v>
      </c>
      <c r="G169" s="43"/>
      <c r="H169" s="43"/>
      <c r="I169" s="231"/>
      <c r="J169" s="43"/>
      <c r="K169" s="43"/>
      <c r="L169" s="47"/>
      <c r="M169" s="232"/>
      <c r="N169" s="233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279</v>
      </c>
      <c r="AU169" s="20" t="s">
        <v>77</v>
      </c>
    </row>
    <row r="170" s="2" customFormat="1" ht="16.5" customHeight="1">
      <c r="A170" s="41"/>
      <c r="B170" s="42"/>
      <c r="C170" s="216" t="s">
        <v>946</v>
      </c>
      <c r="D170" s="216" t="s">
        <v>152</v>
      </c>
      <c r="E170" s="217" t="s">
        <v>3793</v>
      </c>
      <c r="F170" s="218" t="s">
        <v>3794</v>
      </c>
      <c r="G170" s="219" t="s">
        <v>363</v>
      </c>
      <c r="H170" s="220">
        <v>4</v>
      </c>
      <c r="I170" s="221"/>
      <c r="J170" s="222">
        <f>ROUND(I170*H170,2)</f>
        <v>0</v>
      </c>
      <c r="K170" s="218" t="s">
        <v>21</v>
      </c>
      <c r="L170" s="47"/>
      <c r="M170" s="223" t="s">
        <v>21</v>
      </c>
      <c r="N170" s="224" t="s">
        <v>44</v>
      </c>
      <c r="O170" s="87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7" t="s">
        <v>157</v>
      </c>
      <c r="AT170" s="227" t="s">
        <v>152</v>
      </c>
      <c r="AU170" s="227" t="s">
        <v>77</v>
      </c>
      <c r="AY170" s="20" t="s">
        <v>149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0" t="s">
        <v>77</v>
      </c>
      <c r="BK170" s="228">
        <f>ROUND(I170*H170,2)</f>
        <v>0</v>
      </c>
      <c r="BL170" s="20" t="s">
        <v>157</v>
      </c>
      <c r="BM170" s="227" t="s">
        <v>1436</v>
      </c>
    </row>
    <row r="171" s="2" customFormat="1">
      <c r="A171" s="41"/>
      <c r="B171" s="42"/>
      <c r="C171" s="43"/>
      <c r="D171" s="236" t="s">
        <v>279</v>
      </c>
      <c r="E171" s="43"/>
      <c r="F171" s="288" t="s">
        <v>3792</v>
      </c>
      <c r="G171" s="43"/>
      <c r="H171" s="43"/>
      <c r="I171" s="231"/>
      <c r="J171" s="43"/>
      <c r="K171" s="43"/>
      <c r="L171" s="47"/>
      <c r="M171" s="232"/>
      <c r="N171" s="233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279</v>
      </c>
      <c r="AU171" s="20" t="s">
        <v>77</v>
      </c>
    </row>
    <row r="172" s="2" customFormat="1" ht="16.5" customHeight="1">
      <c r="A172" s="41"/>
      <c r="B172" s="42"/>
      <c r="C172" s="216" t="s">
        <v>951</v>
      </c>
      <c r="D172" s="216" t="s">
        <v>152</v>
      </c>
      <c r="E172" s="217" t="s">
        <v>3795</v>
      </c>
      <c r="F172" s="218" t="s">
        <v>3796</v>
      </c>
      <c r="G172" s="219" t="s">
        <v>363</v>
      </c>
      <c r="H172" s="220">
        <v>1</v>
      </c>
      <c r="I172" s="221"/>
      <c r="J172" s="222">
        <f>ROUND(I172*H172,2)</f>
        <v>0</v>
      </c>
      <c r="K172" s="218" t="s">
        <v>21</v>
      </c>
      <c r="L172" s="47"/>
      <c r="M172" s="223" t="s">
        <v>21</v>
      </c>
      <c r="N172" s="224" t="s">
        <v>44</v>
      </c>
      <c r="O172" s="87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7" t="s">
        <v>157</v>
      </c>
      <c r="AT172" s="227" t="s">
        <v>152</v>
      </c>
      <c r="AU172" s="227" t="s">
        <v>77</v>
      </c>
      <c r="AY172" s="20" t="s">
        <v>149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20" t="s">
        <v>77</v>
      </c>
      <c r="BK172" s="228">
        <f>ROUND(I172*H172,2)</f>
        <v>0</v>
      </c>
      <c r="BL172" s="20" t="s">
        <v>157</v>
      </c>
      <c r="BM172" s="227" t="s">
        <v>1450</v>
      </c>
    </row>
    <row r="173" s="2" customFormat="1">
      <c r="A173" s="41"/>
      <c r="B173" s="42"/>
      <c r="C173" s="43"/>
      <c r="D173" s="236" t="s">
        <v>279</v>
      </c>
      <c r="E173" s="43"/>
      <c r="F173" s="288" t="s">
        <v>3797</v>
      </c>
      <c r="G173" s="43"/>
      <c r="H173" s="43"/>
      <c r="I173" s="231"/>
      <c r="J173" s="43"/>
      <c r="K173" s="43"/>
      <c r="L173" s="47"/>
      <c r="M173" s="232"/>
      <c r="N173" s="233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279</v>
      </c>
      <c r="AU173" s="20" t="s">
        <v>77</v>
      </c>
    </row>
    <row r="174" s="2" customFormat="1" ht="16.5" customHeight="1">
      <c r="A174" s="41"/>
      <c r="B174" s="42"/>
      <c r="C174" s="216" t="s">
        <v>957</v>
      </c>
      <c r="D174" s="216" t="s">
        <v>152</v>
      </c>
      <c r="E174" s="217" t="s">
        <v>3798</v>
      </c>
      <c r="F174" s="218" t="s">
        <v>3799</v>
      </c>
      <c r="G174" s="219" t="s">
        <v>363</v>
      </c>
      <c r="H174" s="220">
        <v>1</v>
      </c>
      <c r="I174" s="221"/>
      <c r="J174" s="222">
        <f>ROUND(I174*H174,2)</f>
        <v>0</v>
      </c>
      <c r="K174" s="218" t="s">
        <v>21</v>
      </c>
      <c r="L174" s="47"/>
      <c r="M174" s="223" t="s">
        <v>21</v>
      </c>
      <c r="N174" s="224" t="s">
        <v>44</v>
      </c>
      <c r="O174" s="87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7" t="s">
        <v>157</v>
      </c>
      <c r="AT174" s="227" t="s">
        <v>152</v>
      </c>
      <c r="AU174" s="227" t="s">
        <v>77</v>
      </c>
      <c r="AY174" s="20" t="s">
        <v>149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0" t="s">
        <v>77</v>
      </c>
      <c r="BK174" s="228">
        <f>ROUND(I174*H174,2)</f>
        <v>0</v>
      </c>
      <c r="BL174" s="20" t="s">
        <v>157</v>
      </c>
      <c r="BM174" s="227" t="s">
        <v>1460</v>
      </c>
    </row>
    <row r="175" s="2" customFormat="1">
      <c r="A175" s="41"/>
      <c r="B175" s="42"/>
      <c r="C175" s="43"/>
      <c r="D175" s="236" t="s">
        <v>279</v>
      </c>
      <c r="E175" s="43"/>
      <c r="F175" s="288" t="s">
        <v>3797</v>
      </c>
      <c r="G175" s="43"/>
      <c r="H175" s="43"/>
      <c r="I175" s="231"/>
      <c r="J175" s="43"/>
      <c r="K175" s="43"/>
      <c r="L175" s="47"/>
      <c r="M175" s="232"/>
      <c r="N175" s="233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279</v>
      </c>
      <c r="AU175" s="20" t="s">
        <v>77</v>
      </c>
    </row>
    <row r="176" s="2" customFormat="1" ht="16.5" customHeight="1">
      <c r="A176" s="41"/>
      <c r="B176" s="42"/>
      <c r="C176" s="216" t="s">
        <v>965</v>
      </c>
      <c r="D176" s="216" t="s">
        <v>152</v>
      </c>
      <c r="E176" s="217" t="s">
        <v>3800</v>
      </c>
      <c r="F176" s="218" t="s">
        <v>3796</v>
      </c>
      <c r="G176" s="219" t="s">
        <v>363</v>
      </c>
      <c r="H176" s="220">
        <v>1</v>
      </c>
      <c r="I176" s="221"/>
      <c r="J176" s="222">
        <f>ROUND(I176*H176,2)</f>
        <v>0</v>
      </c>
      <c r="K176" s="218" t="s">
        <v>21</v>
      </c>
      <c r="L176" s="47"/>
      <c r="M176" s="223" t="s">
        <v>21</v>
      </c>
      <c r="N176" s="224" t="s">
        <v>44</v>
      </c>
      <c r="O176" s="87"/>
      <c r="P176" s="225">
        <f>O176*H176</f>
        <v>0</v>
      </c>
      <c r="Q176" s="225">
        <v>0</v>
      </c>
      <c r="R176" s="225">
        <f>Q176*H176</f>
        <v>0</v>
      </c>
      <c r="S176" s="225">
        <v>0</v>
      </c>
      <c r="T176" s="226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7" t="s">
        <v>157</v>
      </c>
      <c r="AT176" s="227" t="s">
        <v>152</v>
      </c>
      <c r="AU176" s="227" t="s">
        <v>77</v>
      </c>
      <c r="AY176" s="20" t="s">
        <v>149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0" t="s">
        <v>77</v>
      </c>
      <c r="BK176" s="228">
        <f>ROUND(I176*H176,2)</f>
        <v>0</v>
      </c>
      <c r="BL176" s="20" t="s">
        <v>157</v>
      </c>
      <c r="BM176" s="227" t="s">
        <v>1475</v>
      </c>
    </row>
    <row r="177" s="2" customFormat="1">
      <c r="A177" s="41"/>
      <c r="B177" s="42"/>
      <c r="C177" s="43"/>
      <c r="D177" s="236" t="s">
        <v>279</v>
      </c>
      <c r="E177" s="43"/>
      <c r="F177" s="288" t="s">
        <v>3801</v>
      </c>
      <c r="G177" s="43"/>
      <c r="H177" s="43"/>
      <c r="I177" s="231"/>
      <c r="J177" s="43"/>
      <c r="K177" s="43"/>
      <c r="L177" s="47"/>
      <c r="M177" s="232"/>
      <c r="N177" s="233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279</v>
      </c>
      <c r="AU177" s="20" t="s">
        <v>77</v>
      </c>
    </row>
    <row r="178" s="2" customFormat="1" ht="16.5" customHeight="1">
      <c r="A178" s="41"/>
      <c r="B178" s="42"/>
      <c r="C178" s="216" t="s">
        <v>970</v>
      </c>
      <c r="D178" s="216" t="s">
        <v>152</v>
      </c>
      <c r="E178" s="217" t="s">
        <v>3802</v>
      </c>
      <c r="F178" s="218" t="s">
        <v>3799</v>
      </c>
      <c r="G178" s="219" t="s">
        <v>363</v>
      </c>
      <c r="H178" s="220">
        <v>1</v>
      </c>
      <c r="I178" s="221"/>
      <c r="J178" s="222">
        <f>ROUND(I178*H178,2)</f>
        <v>0</v>
      </c>
      <c r="K178" s="218" t="s">
        <v>21</v>
      </c>
      <c r="L178" s="47"/>
      <c r="M178" s="223" t="s">
        <v>21</v>
      </c>
      <c r="N178" s="224" t="s">
        <v>44</v>
      </c>
      <c r="O178" s="87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7" t="s">
        <v>157</v>
      </c>
      <c r="AT178" s="227" t="s">
        <v>152</v>
      </c>
      <c r="AU178" s="227" t="s">
        <v>77</v>
      </c>
      <c r="AY178" s="20" t="s">
        <v>149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20" t="s">
        <v>77</v>
      </c>
      <c r="BK178" s="228">
        <f>ROUND(I178*H178,2)</f>
        <v>0</v>
      </c>
      <c r="BL178" s="20" t="s">
        <v>157</v>
      </c>
      <c r="BM178" s="227" t="s">
        <v>1489</v>
      </c>
    </row>
    <row r="179" s="2" customFormat="1">
      <c r="A179" s="41"/>
      <c r="B179" s="42"/>
      <c r="C179" s="43"/>
      <c r="D179" s="236" t="s">
        <v>279</v>
      </c>
      <c r="E179" s="43"/>
      <c r="F179" s="288" t="s">
        <v>3801</v>
      </c>
      <c r="G179" s="43"/>
      <c r="H179" s="43"/>
      <c r="I179" s="231"/>
      <c r="J179" s="43"/>
      <c r="K179" s="43"/>
      <c r="L179" s="47"/>
      <c r="M179" s="232"/>
      <c r="N179" s="233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279</v>
      </c>
      <c r="AU179" s="20" t="s">
        <v>77</v>
      </c>
    </row>
    <row r="180" s="2" customFormat="1" ht="16.5" customHeight="1">
      <c r="A180" s="41"/>
      <c r="B180" s="42"/>
      <c r="C180" s="216" t="s">
        <v>978</v>
      </c>
      <c r="D180" s="216" t="s">
        <v>152</v>
      </c>
      <c r="E180" s="217" t="s">
        <v>3803</v>
      </c>
      <c r="F180" s="218" t="s">
        <v>3796</v>
      </c>
      <c r="G180" s="219" t="s">
        <v>363</v>
      </c>
      <c r="H180" s="220">
        <v>2</v>
      </c>
      <c r="I180" s="221"/>
      <c r="J180" s="222">
        <f>ROUND(I180*H180,2)</f>
        <v>0</v>
      </c>
      <c r="K180" s="218" t="s">
        <v>21</v>
      </c>
      <c r="L180" s="47"/>
      <c r="M180" s="223" t="s">
        <v>21</v>
      </c>
      <c r="N180" s="224" t="s">
        <v>44</v>
      </c>
      <c r="O180" s="87"/>
      <c r="P180" s="225">
        <f>O180*H180</f>
        <v>0</v>
      </c>
      <c r="Q180" s="225">
        <v>0</v>
      </c>
      <c r="R180" s="225">
        <f>Q180*H180</f>
        <v>0</v>
      </c>
      <c r="S180" s="225">
        <v>0</v>
      </c>
      <c r="T180" s="226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7" t="s">
        <v>157</v>
      </c>
      <c r="AT180" s="227" t="s">
        <v>152</v>
      </c>
      <c r="AU180" s="227" t="s">
        <v>77</v>
      </c>
      <c r="AY180" s="20" t="s">
        <v>149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0" t="s">
        <v>77</v>
      </c>
      <c r="BK180" s="228">
        <f>ROUND(I180*H180,2)</f>
        <v>0</v>
      </c>
      <c r="BL180" s="20" t="s">
        <v>157</v>
      </c>
      <c r="BM180" s="227" t="s">
        <v>1503</v>
      </c>
    </row>
    <row r="181" s="2" customFormat="1">
      <c r="A181" s="41"/>
      <c r="B181" s="42"/>
      <c r="C181" s="43"/>
      <c r="D181" s="236" t="s">
        <v>279</v>
      </c>
      <c r="E181" s="43"/>
      <c r="F181" s="288" t="s">
        <v>3804</v>
      </c>
      <c r="G181" s="43"/>
      <c r="H181" s="43"/>
      <c r="I181" s="231"/>
      <c r="J181" s="43"/>
      <c r="K181" s="43"/>
      <c r="L181" s="47"/>
      <c r="M181" s="232"/>
      <c r="N181" s="233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279</v>
      </c>
      <c r="AU181" s="20" t="s">
        <v>77</v>
      </c>
    </row>
    <row r="182" s="2" customFormat="1" ht="16.5" customHeight="1">
      <c r="A182" s="41"/>
      <c r="B182" s="42"/>
      <c r="C182" s="216" t="s">
        <v>983</v>
      </c>
      <c r="D182" s="216" t="s">
        <v>152</v>
      </c>
      <c r="E182" s="217" t="s">
        <v>3805</v>
      </c>
      <c r="F182" s="218" t="s">
        <v>3799</v>
      </c>
      <c r="G182" s="219" t="s">
        <v>363</v>
      </c>
      <c r="H182" s="220">
        <v>2</v>
      </c>
      <c r="I182" s="221"/>
      <c r="J182" s="222">
        <f>ROUND(I182*H182,2)</f>
        <v>0</v>
      </c>
      <c r="K182" s="218" t="s">
        <v>21</v>
      </c>
      <c r="L182" s="47"/>
      <c r="M182" s="223" t="s">
        <v>21</v>
      </c>
      <c r="N182" s="224" t="s">
        <v>44</v>
      </c>
      <c r="O182" s="87"/>
      <c r="P182" s="225">
        <f>O182*H182</f>
        <v>0</v>
      </c>
      <c r="Q182" s="225">
        <v>0</v>
      </c>
      <c r="R182" s="225">
        <f>Q182*H182</f>
        <v>0</v>
      </c>
      <c r="S182" s="225">
        <v>0</v>
      </c>
      <c r="T182" s="226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7" t="s">
        <v>157</v>
      </c>
      <c r="AT182" s="227" t="s">
        <v>152</v>
      </c>
      <c r="AU182" s="227" t="s">
        <v>77</v>
      </c>
      <c r="AY182" s="20" t="s">
        <v>149</v>
      </c>
      <c r="BE182" s="228">
        <f>IF(N182="základní",J182,0)</f>
        <v>0</v>
      </c>
      <c r="BF182" s="228">
        <f>IF(N182="snížená",J182,0)</f>
        <v>0</v>
      </c>
      <c r="BG182" s="228">
        <f>IF(N182="zákl. přenesená",J182,0)</f>
        <v>0</v>
      </c>
      <c r="BH182" s="228">
        <f>IF(N182="sníž. přenesená",J182,0)</f>
        <v>0</v>
      </c>
      <c r="BI182" s="228">
        <f>IF(N182="nulová",J182,0)</f>
        <v>0</v>
      </c>
      <c r="BJ182" s="20" t="s">
        <v>77</v>
      </c>
      <c r="BK182" s="228">
        <f>ROUND(I182*H182,2)</f>
        <v>0</v>
      </c>
      <c r="BL182" s="20" t="s">
        <v>157</v>
      </c>
      <c r="BM182" s="227" t="s">
        <v>1522</v>
      </c>
    </row>
    <row r="183" s="2" customFormat="1">
      <c r="A183" s="41"/>
      <c r="B183" s="42"/>
      <c r="C183" s="43"/>
      <c r="D183" s="236" t="s">
        <v>279</v>
      </c>
      <c r="E183" s="43"/>
      <c r="F183" s="288" t="s">
        <v>3804</v>
      </c>
      <c r="G183" s="43"/>
      <c r="H183" s="43"/>
      <c r="I183" s="231"/>
      <c r="J183" s="43"/>
      <c r="K183" s="43"/>
      <c r="L183" s="47"/>
      <c r="M183" s="232"/>
      <c r="N183" s="233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279</v>
      </c>
      <c r="AU183" s="20" t="s">
        <v>77</v>
      </c>
    </row>
    <row r="184" s="2" customFormat="1" ht="16.5" customHeight="1">
      <c r="A184" s="41"/>
      <c r="B184" s="42"/>
      <c r="C184" s="216" t="s">
        <v>988</v>
      </c>
      <c r="D184" s="216" t="s">
        <v>152</v>
      </c>
      <c r="E184" s="217" t="s">
        <v>3806</v>
      </c>
      <c r="F184" s="218" t="s">
        <v>3807</v>
      </c>
      <c r="G184" s="219" t="s">
        <v>363</v>
      </c>
      <c r="H184" s="220">
        <v>4</v>
      </c>
      <c r="I184" s="221"/>
      <c r="J184" s="222">
        <f>ROUND(I184*H184,2)</f>
        <v>0</v>
      </c>
      <c r="K184" s="218" t="s">
        <v>21</v>
      </c>
      <c r="L184" s="47"/>
      <c r="M184" s="223" t="s">
        <v>21</v>
      </c>
      <c r="N184" s="224" t="s">
        <v>44</v>
      </c>
      <c r="O184" s="87"/>
      <c r="P184" s="225">
        <f>O184*H184</f>
        <v>0</v>
      </c>
      <c r="Q184" s="225">
        <v>0</v>
      </c>
      <c r="R184" s="225">
        <f>Q184*H184</f>
        <v>0</v>
      </c>
      <c r="S184" s="225">
        <v>0</v>
      </c>
      <c r="T184" s="226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7" t="s">
        <v>157</v>
      </c>
      <c r="AT184" s="227" t="s">
        <v>152</v>
      </c>
      <c r="AU184" s="227" t="s">
        <v>77</v>
      </c>
      <c r="AY184" s="20" t="s">
        <v>149</v>
      </c>
      <c r="BE184" s="228">
        <f>IF(N184="základní",J184,0)</f>
        <v>0</v>
      </c>
      <c r="BF184" s="228">
        <f>IF(N184="snížená",J184,0)</f>
        <v>0</v>
      </c>
      <c r="BG184" s="228">
        <f>IF(N184="zákl. přenesená",J184,0)</f>
        <v>0</v>
      </c>
      <c r="BH184" s="228">
        <f>IF(N184="sníž. přenesená",J184,0)</f>
        <v>0</v>
      </c>
      <c r="BI184" s="228">
        <f>IF(N184="nulová",J184,0)</f>
        <v>0</v>
      </c>
      <c r="BJ184" s="20" t="s">
        <v>77</v>
      </c>
      <c r="BK184" s="228">
        <f>ROUND(I184*H184,2)</f>
        <v>0</v>
      </c>
      <c r="BL184" s="20" t="s">
        <v>157</v>
      </c>
      <c r="BM184" s="227" t="s">
        <v>1539</v>
      </c>
    </row>
    <row r="185" s="2" customFormat="1">
      <c r="A185" s="41"/>
      <c r="B185" s="42"/>
      <c r="C185" s="43"/>
      <c r="D185" s="236" t="s">
        <v>279</v>
      </c>
      <c r="E185" s="43"/>
      <c r="F185" s="288" t="s">
        <v>3808</v>
      </c>
      <c r="G185" s="43"/>
      <c r="H185" s="43"/>
      <c r="I185" s="231"/>
      <c r="J185" s="43"/>
      <c r="K185" s="43"/>
      <c r="L185" s="47"/>
      <c r="M185" s="232"/>
      <c r="N185" s="233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279</v>
      </c>
      <c r="AU185" s="20" t="s">
        <v>77</v>
      </c>
    </row>
    <row r="186" s="2" customFormat="1" ht="16.5" customHeight="1">
      <c r="A186" s="41"/>
      <c r="B186" s="42"/>
      <c r="C186" s="216" t="s">
        <v>994</v>
      </c>
      <c r="D186" s="216" t="s">
        <v>152</v>
      </c>
      <c r="E186" s="217" t="s">
        <v>3809</v>
      </c>
      <c r="F186" s="218" t="s">
        <v>3810</v>
      </c>
      <c r="G186" s="219" t="s">
        <v>363</v>
      </c>
      <c r="H186" s="220">
        <v>4</v>
      </c>
      <c r="I186" s="221"/>
      <c r="J186" s="222">
        <f>ROUND(I186*H186,2)</f>
        <v>0</v>
      </c>
      <c r="K186" s="218" t="s">
        <v>21</v>
      </c>
      <c r="L186" s="47"/>
      <c r="M186" s="223" t="s">
        <v>21</v>
      </c>
      <c r="N186" s="224" t="s">
        <v>44</v>
      </c>
      <c r="O186" s="87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7" t="s">
        <v>157</v>
      </c>
      <c r="AT186" s="227" t="s">
        <v>152</v>
      </c>
      <c r="AU186" s="227" t="s">
        <v>77</v>
      </c>
      <c r="AY186" s="20" t="s">
        <v>149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20" t="s">
        <v>77</v>
      </c>
      <c r="BK186" s="228">
        <f>ROUND(I186*H186,2)</f>
        <v>0</v>
      </c>
      <c r="BL186" s="20" t="s">
        <v>157</v>
      </c>
      <c r="BM186" s="227" t="s">
        <v>1554</v>
      </c>
    </row>
    <row r="187" s="2" customFormat="1">
      <c r="A187" s="41"/>
      <c r="B187" s="42"/>
      <c r="C187" s="43"/>
      <c r="D187" s="236" t="s">
        <v>279</v>
      </c>
      <c r="E187" s="43"/>
      <c r="F187" s="288" t="s">
        <v>3808</v>
      </c>
      <c r="G187" s="43"/>
      <c r="H187" s="43"/>
      <c r="I187" s="231"/>
      <c r="J187" s="43"/>
      <c r="K187" s="43"/>
      <c r="L187" s="47"/>
      <c r="M187" s="232"/>
      <c r="N187" s="233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279</v>
      </c>
      <c r="AU187" s="20" t="s">
        <v>77</v>
      </c>
    </row>
    <row r="188" s="12" customFormat="1" ht="25.92" customHeight="1">
      <c r="A188" s="12"/>
      <c r="B188" s="200"/>
      <c r="C188" s="201"/>
      <c r="D188" s="202" t="s">
        <v>72</v>
      </c>
      <c r="E188" s="203" t="s">
        <v>315</v>
      </c>
      <c r="F188" s="203" t="s">
        <v>316</v>
      </c>
      <c r="G188" s="201"/>
      <c r="H188" s="201"/>
      <c r="I188" s="204"/>
      <c r="J188" s="205">
        <f>BK188</f>
        <v>0</v>
      </c>
      <c r="K188" s="201"/>
      <c r="L188" s="206"/>
      <c r="M188" s="207"/>
      <c r="N188" s="208"/>
      <c r="O188" s="208"/>
      <c r="P188" s="209">
        <f>SUM(P189:P200)</f>
        <v>0</v>
      </c>
      <c r="Q188" s="208"/>
      <c r="R188" s="209">
        <f>SUM(R189:R200)</f>
        <v>0</v>
      </c>
      <c r="S188" s="208"/>
      <c r="T188" s="210">
        <f>SUM(T189:T200)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11" t="s">
        <v>81</v>
      </c>
      <c r="AT188" s="212" t="s">
        <v>72</v>
      </c>
      <c r="AU188" s="212" t="s">
        <v>73</v>
      </c>
      <c r="AY188" s="211" t="s">
        <v>149</v>
      </c>
      <c r="BK188" s="213">
        <f>SUM(BK189:BK200)</f>
        <v>0</v>
      </c>
    </row>
    <row r="189" s="2" customFormat="1" ht="24.15" customHeight="1">
      <c r="A189" s="41"/>
      <c r="B189" s="42"/>
      <c r="C189" s="216" t="s">
        <v>997</v>
      </c>
      <c r="D189" s="216" t="s">
        <v>152</v>
      </c>
      <c r="E189" s="217" t="s">
        <v>3811</v>
      </c>
      <c r="F189" s="218" t="s">
        <v>3812</v>
      </c>
      <c r="G189" s="219" t="s">
        <v>174</v>
      </c>
      <c r="H189" s="220">
        <v>88</v>
      </c>
      <c r="I189" s="221"/>
      <c r="J189" s="222">
        <f>ROUND(I189*H189,2)</f>
        <v>0</v>
      </c>
      <c r="K189" s="218" t="s">
        <v>21</v>
      </c>
      <c r="L189" s="47"/>
      <c r="M189" s="223" t="s">
        <v>21</v>
      </c>
      <c r="N189" s="224" t="s">
        <v>44</v>
      </c>
      <c r="O189" s="87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7" t="s">
        <v>256</v>
      </c>
      <c r="AT189" s="227" t="s">
        <v>152</v>
      </c>
      <c r="AU189" s="227" t="s">
        <v>77</v>
      </c>
      <c r="AY189" s="20" t="s">
        <v>149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20" t="s">
        <v>77</v>
      </c>
      <c r="BK189" s="228">
        <f>ROUND(I189*H189,2)</f>
        <v>0</v>
      </c>
      <c r="BL189" s="20" t="s">
        <v>256</v>
      </c>
      <c r="BM189" s="227" t="s">
        <v>1567</v>
      </c>
    </row>
    <row r="190" s="2" customFormat="1" ht="24.15" customHeight="1">
      <c r="A190" s="41"/>
      <c r="B190" s="42"/>
      <c r="C190" s="216" t="s">
        <v>999</v>
      </c>
      <c r="D190" s="216" t="s">
        <v>152</v>
      </c>
      <c r="E190" s="217" t="s">
        <v>3813</v>
      </c>
      <c r="F190" s="218" t="s">
        <v>3814</v>
      </c>
      <c r="G190" s="219" t="s">
        <v>174</v>
      </c>
      <c r="H190" s="220">
        <v>88</v>
      </c>
      <c r="I190" s="221"/>
      <c r="J190" s="222">
        <f>ROUND(I190*H190,2)</f>
        <v>0</v>
      </c>
      <c r="K190" s="218" t="s">
        <v>21</v>
      </c>
      <c r="L190" s="47"/>
      <c r="M190" s="223" t="s">
        <v>21</v>
      </c>
      <c r="N190" s="224" t="s">
        <v>44</v>
      </c>
      <c r="O190" s="87"/>
      <c r="P190" s="225">
        <f>O190*H190</f>
        <v>0</v>
      </c>
      <c r="Q190" s="225">
        <v>0</v>
      </c>
      <c r="R190" s="225">
        <f>Q190*H190</f>
        <v>0</v>
      </c>
      <c r="S190" s="225">
        <v>0</v>
      </c>
      <c r="T190" s="226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7" t="s">
        <v>256</v>
      </c>
      <c r="AT190" s="227" t="s">
        <v>152</v>
      </c>
      <c r="AU190" s="227" t="s">
        <v>77</v>
      </c>
      <c r="AY190" s="20" t="s">
        <v>149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20" t="s">
        <v>77</v>
      </c>
      <c r="BK190" s="228">
        <f>ROUND(I190*H190,2)</f>
        <v>0</v>
      </c>
      <c r="BL190" s="20" t="s">
        <v>256</v>
      </c>
      <c r="BM190" s="227" t="s">
        <v>1581</v>
      </c>
    </row>
    <row r="191" s="2" customFormat="1" ht="24.15" customHeight="1">
      <c r="A191" s="41"/>
      <c r="B191" s="42"/>
      <c r="C191" s="216" t="s">
        <v>1005</v>
      </c>
      <c r="D191" s="216" t="s">
        <v>152</v>
      </c>
      <c r="E191" s="217" t="s">
        <v>3815</v>
      </c>
      <c r="F191" s="218" t="s">
        <v>3816</v>
      </c>
      <c r="G191" s="219" t="s">
        <v>174</v>
      </c>
      <c r="H191" s="220">
        <v>70</v>
      </c>
      <c r="I191" s="221"/>
      <c r="J191" s="222">
        <f>ROUND(I191*H191,2)</f>
        <v>0</v>
      </c>
      <c r="K191" s="218" t="s">
        <v>21</v>
      </c>
      <c r="L191" s="47"/>
      <c r="M191" s="223" t="s">
        <v>21</v>
      </c>
      <c r="N191" s="224" t="s">
        <v>44</v>
      </c>
      <c r="O191" s="87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7" t="s">
        <v>256</v>
      </c>
      <c r="AT191" s="227" t="s">
        <v>152</v>
      </c>
      <c r="AU191" s="227" t="s">
        <v>77</v>
      </c>
      <c r="AY191" s="20" t="s">
        <v>149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20" t="s">
        <v>77</v>
      </c>
      <c r="BK191" s="228">
        <f>ROUND(I191*H191,2)</f>
        <v>0</v>
      </c>
      <c r="BL191" s="20" t="s">
        <v>256</v>
      </c>
      <c r="BM191" s="227" t="s">
        <v>1593</v>
      </c>
    </row>
    <row r="192" s="2" customFormat="1" ht="24.15" customHeight="1">
      <c r="A192" s="41"/>
      <c r="B192" s="42"/>
      <c r="C192" s="216" t="s">
        <v>1015</v>
      </c>
      <c r="D192" s="216" t="s">
        <v>152</v>
      </c>
      <c r="E192" s="217" t="s">
        <v>3817</v>
      </c>
      <c r="F192" s="218" t="s">
        <v>3818</v>
      </c>
      <c r="G192" s="219" t="s">
        <v>174</v>
      </c>
      <c r="H192" s="220">
        <v>70</v>
      </c>
      <c r="I192" s="221"/>
      <c r="J192" s="222">
        <f>ROUND(I192*H192,2)</f>
        <v>0</v>
      </c>
      <c r="K192" s="218" t="s">
        <v>21</v>
      </c>
      <c r="L192" s="47"/>
      <c r="M192" s="223" t="s">
        <v>21</v>
      </c>
      <c r="N192" s="224" t="s">
        <v>44</v>
      </c>
      <c r="O192" s="87"/>
      <c r="P192" s="225">
        <f>O192*H192</f>
        <v>0</v>
      </c>
      <c r="Q192" s="225">
        <v>0</v>
      </c>
      <c r="R192" s="225">
        <f>Q192*H192</f>
        <v>0</v>
      </c>
      <c r="S192" s="225">
        <v>0</v>
      </c>
      <c r="T192" s="226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7" t="s">
        <v>256</v>
      </c>
      <c r="AT192" s="227" t="s">
        <v>152</v>
      </c>
      <c r="AU192" s="227" t="s">
        <v>77</v>
      </c>
      <c r="AY192" s="20" t="s">
        <v>149</v>
      </c>
      <c r="BE192" s="228">
        <f>IF(N192="základní",J192,0)</f>
        <v>0</v>
      </c>
      <c r="BF192" s="228">
        <f>IF(N192="snížená",J192,0)</f>
        <v>0</v>
      </c>
      <c r="BG192" s="228">
        <f>IF(N192="zákl. přenesená",J192,0)</f>
        <v>0</v>
      </c>
      <c r="BH192" s="228">
        <f>IF(N192="sníž. přenesená",J192,0)</f>
        <v>0</v>
      </c>
      <c r="BI192" s="228">
        <f>IF(N192="nulová",J192,0)</f>
        <v>0</v>
      </c>
      <c r="BJ192" s="20" t="s">
        <v>77</v>
      </c>
      <c r="BK192" s="228">
        <f>ROUND(I192*H192,2)</f>
        <v>0</v>
      </c>
      <c r="BL192" s="20" t="s">
        <v>256</v>
      </c>
      <c r="BM192" s="227" t="s">
        <v>1608</v>
      </c>
    </row>
    <row r="193" s="2" customFormat="1" ht="24.15" customHeight="1">
      <c r="A193" s="41"/>
      <c r="B193" s="42"/>
      <c r="C193" s="216" t="s">
        <v>1027</v>
      </c>
      <c r="D193" s="216" t="s">
        <v>152</v>
      </c>
      <c r="E193" s="217" t="s">
        <v>3819</v>
      </c>
      <c r="F193" s="218" t="s">
        <v>3820</v>
      </c>
      <c r="G193" s="219" t="s">
        <v>174</v>
      </c>
      <c r="H193" s="220">
        <v>80</v>
      </c>
      <c r="I193" s="221"/>
      <c r="J193" s="222">
        <f>ROUND(I193*H193,2)</f>
        <v>0</v>
      </c>
      <c r="K193" s="218" t="s">
        <v>21</v>
      </c>
      <c r="L193" s="47"/>
      <c r="M193" s="223" t="s">
        <v>21</v>
      </c>
      <c r="N193" s="224" t="s">
        <v>44</v>
      </c>
      <c r="O193" s="87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7" t="s">
        <v>256</v>
      </c>
      <c r="AT193" s="227" t="s">
        <v>152</v>
      </c>
      <c r="AU193" s="227" t="s">
        <v>77</v>
      </c>
      <c r="AY193" s="20" t="s">
        <v>149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20" t="s">
        <v>77</v>
      </c>
      <c r="BK193" s="228">
        <f>ROUND(I193*H193,2)</f>
        <v>0</v>
      </c>
      <c r="BL193" s="20" t="s">
        <v>256</v>
      </c>
      <c r="BM193" s="227" t="s">
        <v>1620</v>
      </c>
    </row>
    <row r="194" s="2" customFormat="1" ht="24.15" customHeight="1">
      <c r="A194" s="41"/>
      <c r="B194" s="42"/>
      <c r="C194" s="216" t="s">
        <v>1032</v>
      </c>
      <c r="D194" s="216" t="s">
        <v>152</v>
      </c>
      <c r="E194" s="217" t="s">
        <v>3821</v>
      </c>
      <c r="F194" s="218" t="s">
        <v>3822</v>
      </c>
      <c r="G194" s="219" t="s">
        <v>174</v>
      </c>
      <c r="H194" s="220">
        <v>80</v>
      </c>
      <c r="I194" s="221"/>
      <c r="J194" s="222">
        <f>ROUND(I194*H194,2)</f>
        <v>0</v>
      </c>
      <c r="K194" s="218" t="s">
        <v>21</v>
      </c>
      <c r="L194" s="47"/>
      <c r="M194" s="223" t="s">
        <v>21</v>
      </c>
      <c r="N194" s="224" t="s">
        <v>44</v>
      </c>
      <c r="O194" s="87"/>
      <c r="P194" s="225">
        <f>O194*H194</f>
        <v>0</v>
      </c>
      <c r="Q194" s="225">
        <v>0</v>
      </c>
      <c r="R194" s="225">
        <f>Q194*H194</f>
        <v>0</v>
      </c>
      <c r="S194" s="225">
        <v>0</v>
      </c>
      <c r="T194" s="226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7" t="s">
        <v>256</v>
      </c>
      <c r="AT194" s="227" t="s">
        <v>152</v>
      </c>
      <c r="AU194" s="227" t="s">
        <v>77</v>
      </c>
      <c r="AY194" s="20" t="s">
        <v>149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20" t="s">
        <v>77</v>
      </c>
      <c r="BK194" s="228">
        <f>ROUND(I194*H194,2)</f>
        <v>0</v>
      </c>
      <c r="BL194" s="20" t="s">
        <v>256</v>
      </c>
      <c r="BM194" s="227" t="s">
        <v>1630</v>
      </c>
    </row>
    <row r="195" s="2" customFormat="1" ht="16.5" customHeight="1">
      <c r="A195" s="41"/>
      <c r="B195" s="42"/>
      <c r="C195" s="216" t="s">
        <v>1039</v>
      </c>
      <c r="D195" s="216" t="s">
        <v>152</v>
      </c>
      <c r="E195" s="217" t="s">
        <v>3823</v>
      </c>
      <c r="F195" s="218" t="s">
        <v>3824</v>
      </c>
      <c r="G195" s="219" t="s">
        <v>174</v>
      </c>
      <c r="H195" s="220">
        <v>80</v>
      </c>
      <c r="I195" s="221"/>
      <c r="J195" s="222">
        <f>ROUND(I195*H195,2)</f>
        <v>0</v>
      </c>
      <c r="K195" s="218" t="s">
        <v>21</v>
      </c>
      <c r="L195" s="47"/>
      <c r="M195" s="223" t="s">
        <v>21</v>
      </c>
      <c r="N195" s="224" t="s">
        <v>44</v>
      </c>
      <c r="O195" s="87"/>
      <c r="P195" s="225">
        <f>O195*H195</f>
        <v>0</v>
      </c>
      <c r="Q195" s="225">
        <v>0</v>
      </c>
      <c r="R195" s="225">
        <f>Q195*H195</f>
        <v>0</v>
      </c>
      <c r="S195" s="225">
        <v>0</v>
      </c>
      <c r="T195" s="226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7" t="s">
        <v>256</v>
      </c>
      <c r="AT195" s="227" t="s">
        <v>152</v>
      </c>
      <c r="AU195" s="227" t="s">
        <v>77</v>
      </c>
      <c r="AY195" s="20" t="s">
        <v>149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20" t="s">
        <v>77</v>
      </c>
      <c r="BK195" s="228">
        <f>ROUND(I195*H195,2)</f>
        <v>0</v>
      </c>
      <c r="BL195" s="20" t="s">
        <v>256</v>
      </c>
      <c r="BM195" s="227" t="s">
        <v>1641</v>
      </c>
    </row>
    <row r="196" s="2" customFormat="1" ht="16.5" customHeight="1">
      <c r="A196" s="41"/>
      <c r="B196" s="42"/>
      <c r="C196" s="216" t="s">
        <v>1044</v>
      </c>
      <c r="D196" s="216" t="s">
        <v>152</v>
      </c>
      <c r="E196" s="217" t="s">
        <v>3825</v>
      </c>
      <c r="F196" s="218" t="s">
        <v>3826</v>
      </c>
      <c r="G196" s="219" t="s">
        <v>174</v>
      </c>
      <c r="H196" s="220">
        <v>80</v>
      </c>
      <c r="I196" s="221"/>
      <c r="J196" s="222">
        <f>ROUND(I196*H196,2)</f>
        <v>0</v>
      </c>
      <c r="K196" s="218" t="s">
        <v>21</v>
      </c>
      <c r="L196" s="47"/>
      <c r="M196" s="223" t="s">
        <v>21</v>
      </c>
      <c r="N196" s="224" t="s">
        <v>44</v>
      </c>
      <c r="O196" s="87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7" t="s">
        <v>256</v>
      </c>
      <c r="AT196" s="227" t="s">
        <v>152</v>
      </c>
      <c r="AU196" s="227" t="s">
        <v>77</v>
      </c>
      <c r="AY196" s="20" t="s">
        <v>149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20" t="s">
        <v>77</v>
      </c>
      <c r="BK196" s="228">
        <f>ROUND(I196*H196,2)</f>
        <v>0</v>
      </c>
      <c r="BL196" s="20" t="s">
        <v>256</v>
      </c>
      <c r="BM196" s="227" t="s">
        <v>1650</v>
      </c>
    </row>
    <row r="197" s="2" customFormat="1" ht="16.5" customHeight="1">
      <c r="A197" s="41"/>
      <c r="B197" s="42"/>
      <c r="C197" s="216" t="s">
        <v>1083</v>
      </c>
      <c r="D197" s="216" t="s">
        <v>152</v>
      </c>
      <c r="E197" s="217" t="s">
        <v>3827</v>
      </c>
      <c r="F197" s="218" t="s">
        <v>3828</v>
      </c>
      <c r="G197" s="219" t="s">
        <v>174</v>
      </c>
      <c r="H197" s="220">
        <v>73</v>
      </c>
      <c r="I197" s="221"/>
      <c r="J197" s="222">
        <f>ROUND(I197*H197,2)</f>
        <v>0</v>
      </c>
      <c r="K197" s="218" t="s">
        <v>21</v>
      </c>
      <c r="L197" s="47"/>
      <c r="M197" s="223" t="s">
        <v>21</v>
      </c>
      <c r="N197" s="224" t="s">
        <v>44</v>
      </c>
      <c r="O197" s="87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7" t="s">
        <v>256</v>
      </c>
      <c r="AT197" s="227" t="s">
        <v>152</v>
      </c>
      <c r="AU197" s="227" t="s">
        <v>77</v>
      </c>
      <c r="AY197" s="20" t="s">
        <v>149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0" t="s">
        <v>77</v>
      </c>
      <c r="BK197" s="228">
        <f>ROUND(I197*H197,2)</f>
        <v>0</v>
      </c>
      <c r="BL197" s="20" t="s">
        <v>256</v>
      </c>
      <c r="BM197" s="227" t="s">
        <v>1658</v>
      </c>
    </row>
    <row r="198" s="2" customFormat="1" ht="16.5" customHeight="1">
      <c r="A198" s="41"/>
      <c r="B198" s="42"/>
      <c r="C198" s="216" t="s">
        <v>1089</v>
      </c>
      <c r="D198" s="216" t="s">
        <v>152</v>
      </c>
      <c r="E198" s="217" t="s">
        <v>3829</v>
      </c>
      <c r="F198" s="218" t="s">
        <v>3830</v>
      </c>
      <c r="G198" s="219" t="s">
        <v>174</v>
      </c>
      <c r="H198" s="220">
        <v>73</v>
      </c>
      <c r="I198" s="221"/>
      <c r="J198" s="222">
        <f>ROUND(I198*H198,2)</f>
        <v>0</v>
      </c>
      <c r="K198" s="218" t="s">
        <v>21</v>
      </c>
      <c r="L198" s="47"/>
      <c r="M198" s="223" t="s">
        <v>21</v>
      </c>
      <c r="N198" s="224" t="s">
        <v>44</v>
      </c>
      <c r="O198" s="87"/>
      <c r="P198" s="225">
        <f>O198*H198</f>
        <v>0</v>
      </c>
      <c r="Q198" s="225">
        <v>0</v>
      </c>
      <c r="R198" s="225">
        <f>Q198*H198</f>
        <v>0</v>
      </c>
      <c r="S198" s="225">
        <v>0</v>
      </c>
      <c r="T198" s="226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7" t="s">
        <v>256</v>
      </c>
      <c r="AT198" s="227" t="s">
        <v>152</v>
      </c>
      <c r="AU198" s="227" t="s">
        <v>77</v>
      </c>
      <c r="AY198" s="20" t="s">
        <v>149</v>
      </c>
      <c r="BE198" s="228">
        <f>IF(N198="základní",J198,0)</f>
        <v>0</v>
      </c>
      <c r="BF198" s="228">
        <f>IF(N198="snížená",J198,0)</f>
        <v>0</v>
      </c>
      <c r="BG198" s="228">
        <f>IF(N198="zákl. přenesená",J198,0)</f>
        <v>0</v>
      </c>
      <c r="BH198" s="228">
        <f>IF(N198="sníž. přenesená",J198,0)</f>
        <v>0</v>
      </c>
      <c r="BI198" s="228">
        <f>IF(N198="nulová",J198,0)</f>
        <v>0</v>
      </c>
      <c r="BJ198" s="20" t="s">
        <v>77</v>
      </c>
      <c r="BK198" s="228">
        <f>ROUND(I198*H198,2)</f>
        <v>0</v>
      </c>
      <c r="BL198" s="20" t="s">
        <v>256</v>
      </c>
      <c r="BM198" s="227" t="s">
        <v>1667</v>
      </c>
    </row>
    <row r="199" s="2" customFormat="1" ht="21.75" customHeight="1">
      <c r="A199" s="41"/>
      <c r="B199" s="42"/>
      <c r="C199" s="216" t="s">
        <v>1094</v>
      </c>
      <c r="D199" s="216" t="s">
        <v>152</v>
      </c>
      <c r="E199" s="217" t="s">
        <v>3831</v>
      </c>
      <c r="F199" s="218" t="s">
        <v>3832</v>
      </c>
      <c r="G199" s="219" t="s">
        <v>174</v>
      </c>
      <c r="H199" s="220">
        <v>153</v>
      </c>
      <c r="I199" s="221"/>
      <c r="J199" s="222">
        <f>ROUND(I199*H199,2)</f>
        <v>0</v>
      </c>
      <c r="K199" s="218" t="s">
        <v>21</v>
      </c>
      <c r="L199" s="47"/>
      <c r="M199" s="223" t="s">
        <v>21</v>
      </c>
      <c r="N199" s="224" t="s">
        <v>44</v>
      </c>
      <c r="O199" s="87"/>
      <c r="P199" s="225">
        <f>O199*H199</f>
        <v>0</v>
      </c>
      <c r="Q199" s="225">
        <v>0</v>
      </c>
      <c r="R199" s="225">
        <f>Q199*H199</f>
        <v>0</v>
      </c>
      <c r="S199" s="225">
        <v>0</v>
      </c>
      <c r="T199" s="226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7" t="s">
        <v>256</v>
      </c>
      <c r="AT199" s="227" t="s">
        <v>152</v>
      </c>
      <c r="AU199" s="227" t="s">
        <v>77</v>
      </c>
      <c r="AY199" s="20" t="s">
        <v>149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0" t="s">
        <v>77</v>
      </c>
      <c r="BK199" s="228">
        <f>ROUND(I199*H199,2)</f>
        <v>0</v>
      </c>
      <c r="BL199" s="20" t="s">
        <v>256</v>
      </c>
      <c r="BM199" s="227" t="s">
        <v>1678</v>
      </c>
    </row>
    <row r="200" s="2" customFormat="1" ht="24.15" customHeight="1">
      <c r="A200" s="41"/>
      <c r="B200" s="42"/>
      <c r="C200" s="216" t="s">
        <v>1108</v>
      </c>
      <c r="D200" s="216" t="s">
        <v>152</v>
      </c>
      <c r="E200" s="217" t="s">
        <v>3833</v>
      </c>
      <c r="F200" s="218" t="s">
        <v>3834</v>
      </c>
      <c r="G200" s="219" t="s">
        <v>174</v>
      </c>
      <c r="H200" s="220">
        <v>153</v>
      </c>
      <c r="I200" s="221"/>
      <c r="J200" s="222">
        <f>ROUND(I200*H200,2)</f>
        <v>0</v>
      </c>
      <c r="K200" s="218" t="s">
        <v>21</v>
      </c>
      <c r="L200" s="47"/>
      <c r="M200" s="223" t="s">
        <v>21</v>
      </c>
      <c r="N200" s="224" t="s">
        <v>44</v>
      </c>
      <c r="O200" s="87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7" t="s">
        <v>256</v>
      </c>
      <c r="AT200" s="227" t="s">
        <v>152</v>
      </c>
      <c r="AU200" s="227" t="s">
        <v>77</v>
      </c>
      <c r="AY200" s="20" t="s">
        <v>149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0" t="s">
        <v>77</v>
      </c>
      <c r="BK200" s="228">
        <f>ROUND(I200*H200,2)</f>
        <v>0</v>
      </c>
      <c r="BL200" s="20" t="s">
        <v>256</v>
      </c>
      <c r="BM200" s="227" t="s">
        <v>1690</v>
      </c>
    </row>
    <row r="201" s="12" customFormat="1" ht="25.92" customHeight="1">
      <c r="A201" s="12"/>
      <c r="B201" s="200"/>
      <c r="C201" s="201"/>
      <c r="D201" s="202" t="s">
        <v>72</v>
      </c>
      <c r="E201" s="203" t="s">
        <v>3835</v>
      </c>
      <c r="F201" s="203" t="s">
        <v>3836</v>
      </c>
      <c r="G201" s="201"/>
      <c r="H201" s="201"/>
      <c r="I201" s="204"/>
      <c r="J201" s="205">
        <f>BK201</f>
        <v>0</v>
      </c>
      <c r="K201" s="201"/>
      <c r="L201" s="206"/>
      <c r="M201" s="207"/>
      <c r="N201" s="208"/>
      <c r="O201" s="208"/>
      <c r="P201" s="209">
        <f>SUM(P202:P215)</f>
        <v>0</v>
      </c>
      <c r="Q201" s="208"/>
      <c r="R201" s="209">
        <f>SUM(R202:R215)</f>
        <v>0</v>
      </c>
      <c r="S201" s="208"/>
      <c r="T201" s="210">
        <f>SUM(T202:T215)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11" t="s">
        <v>77</v>
      </c>
      <c r="AT201" s="212" t="s">
        <v>72</v>
      </c>
      <c r="AU201" s="212" t="s">
        <v>73</v>
      </c>
      <c r="AY201" s="211" t="s">
        <v>149</v>
      </c>
      <c r="BK201" s="213">
        <f>SUM(BK202:BK215)</f>
        <v>0</v>
      </c>
    </row>
    <row r="202" s="2" customFormat="1" ht="24.15" customHeight="1">
      <c r="A202" s="41"/>
      <c r="B202" s="42"/>
      <c r="C202" s="216" t="s">
        <v>1110</v>
      </c>
      <c r="D202" s="216" t="s">
        <v>152</v>
      </c>
      <c r="E202" s="217" t="s">
        <v>3837</v>
      </c>
      <c r="F202" s="218" t="s">
        <v>3838</v>
      </c>
      <c r="G202" s="219" t="s">
        <v>174</v>
      </c>
      <c r="H202" s="220">
        <v>60</v>
      </c>
      <c r="I202" s="221"/>
      <c r="J202" s="222">
        <f>ROUND(I202*H202,2)</f>
        <v>0</v>
      </c>
      <c r="K202" s="218" t="s">
        <v>21</v>
      </c>
      <c r="L202" s="47"/>
      <c r="M202" s="223" t="s">
        <v>21</v>
      </c>
      <c r="N202" s="224" t="s">
        <v>44</v>
      </c>
      <c r="O202" s="87"/>
      <c r="P202" s="225">
        <f>O202*H202</f>
        <v>0</v>
      </c>
      <c r="Q202" s="225">
        <v>0</v>
      </c>
      <c r="R202" s="225">
        <f>Q202*H202</f>
        <v>0</v>
      </c>
      <c r="S202" s="225">
        <v>0</v>
      </c>
      <c r="T202" s="226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7" t="s">
        <v>157</v>
      </c>
      <c r="AT202" s="227" t="s">
        <v>152</v>
      </c>
      <c r="AU202" s="227" t="s">
        <v>77</v>
      </c>
      <c r="AY202" s="20" t="s">
        <v>149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20" t="s">
        <v>77</v>
      </c>
      <c r="BK202" s="228">
        <f>ROUND(I202*H202,2)</f>
        <v>0</v>
      </c>
      <c r="BL202" s="20" t="s">
        <v>157</v>
      </c>
      <c r="BM202" s="227" t="s">
        <v>1702</v>
      </c>
    </row>
    <row r="203" s="2" customFormat="1" ht="24.15" customHeight="1">
      <c r="A203" s="41"/>
      <c r="B203" s="42"/>
      <c r="C203" s="216" t="s">
        <v>1128</v>
      </c>
      <c r="D203" s="216" t="s">
        <v>152</v>
      </c>
      <c r="E203" s="217" t="s">
        <v>3839</v>
      </c>
      <c r="F203" s="218" t="s">
        <v>3840</v>
      </c>
      <c r="G203" s="219" t="s">
        <v>174</v>
      </c>
      <c r="H203" s="220">
        <v>35</v>
      </c>
      <c r="I203" s="221"/>
      <c r="J203" s="222">
        <f>ROUND(I203*H203,2)</f>
        <v>0</v>
      </c>
      <c r="K203" s="218" t="s">
        <v>21</v>
      </c>
      <c r="L203" s="47"/>
      <c r="M203" s="223" t="s">
        <v>21</v>
      </c>
      <c r="N203" s="224" t="s">
        <v>44</v>
      </c>
      <c r="O203" s="87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7" t="s">
        <v>157</v>
      </c>
      <c r="AT203" s="227" t="s">
        <v>152</v>
      </c>
      <c r="AU203" s="227" t="s">
        <v>77</v>
      </c>
      <c r="AY203" s="20" t="s">
        <v>149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0" t="s">
        <v>77</v>
      </c>
      <c r="BK203" s="228">
        <f>ROUND(I203*H203,2)</f>
        <v>0</v>
      </c>
      <c r="BL203" s="20" t="s">
        <v>157</v>
      </c>
      <c r="BM203" s="227" t="s">
        <v>1714</v>
      </c>
    </row>
    <row r="204" s="2" customFormat="1" ht="24.15" customHeight="1">
      <c r="A204" s="41"/>
      <c r="B204" s="42"/>
      <c r="C204" s="216" t="s">
        <v>1131</v>
      </c>
      <c r="D204" s="216" t="s">
        <v>152</v>
      </c>
      <c r="E204" s="217" t="s">
        <v>3841</v>
      </c>
      <c r="F204" s="218" t="s">
        <v>3842</v>
      </c>
      <c r="G204" s="219" t="s">
        <v>174</v>
      </c>
      <c r="H204" s="220">
        <v>10</v>
      </c>
      <c r="I204" s="221"/>
      <c r="J204" s="222">
        <f>ROUND(I204*H204,2)</f>
        <v>0</v>
      </c>
      <c r="K204" s="218" t="s">
        <v>21</v>
      </c>
      <c r="L204" s="47"/>
      <c r="M204" s="223" t="s">
        <v>21</v>
      </c>
      <c r="N204" s="224" t="s">
        <v>44</v>
      </c>
      <c r="O204" s="87"/>
      <c r="P204" s="225">
        <f>O204*H204</f>
        <v>0</v>
      </c>
      <c r="Q204" s="225">
        <v>0</v>
      </c>
      <c r="R204" s="225">
        <f>Q204*H204</f>
        <v>0</v>
      </c>
      <c r="S204" s="225">
        <v>0</v>
      </c>
      <c r="T204" s="226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7" t="s">
        <v>157</v>
      </c>
      <c r="AT204" s="227" t="s">
        <v>152</v>
      </c>
      <c r="AU204" s="227" t="s">
        <v>77</v>
      </c>
      <c r="AY204" s="20" t="s">
        <v>149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20" t="s">
        <v>77</v>
      </c>
      <c r="BK204" s="228">
        <f>ROUND(I204*H204,2)</f>
        <v>0</v>
      </c>
      <c r="BL204" s="20" t="s">
        <v>157</v>
      </c>
      <c r="BM204" s="227" t="s">
        <v>1722</v>
      </c>
    </row>
    <row r="205" s="2" customFormat="1" ht="16.5" customHeight="1">
      <c r="A205" s="41"/>
      <c r="B205" s="42"/>
      <c r="C205" s="216" t="s">
        <v>1140</v>
      </c>
      <c r="D205" s="216" t="s">
        <v>152</v>
      </c>
      <c r="E205" s="217" t="s">
        <v>3843</v>
      </c>
      <c r="F205" s="218" t="s">
        <v>3844</v>
      </c>
      <c r="G205" s="219" t="s">
        <v>174</v>
      </c>
      <c r="H205" s="220">
        <v>105</v>
      </c>
      <c r="I205" s="221"/>
      <c r="J205" s="222">
        <f>ROUND(I205*H205,2)</f>
        <v>0</v>
      </c>
      <c r="K205" s="218" t="s">
        <v>156</v>
      </c>
      <c r="L205" s="47"/>
      <c r="M205" s="223" t="s">
        <v>21</v>
      </c>
      <c r="N205" s="224" t="s">
        <v>44</v>
      </c>
      <c r="O205" s="87"/>
      <c r="P205" s="225">
        <f>O205*H205</f>
        <v>0</v>
      </c>
      <c r="Q205" s="225">
        <v>0</v>
      </c>
      <c r="R205" s="225">
        <f>Q205*H205</f>
        <v>0</v>
      </c>
      <c r="S205" s="225">
        <v>0</v>
      </c>
      <c r="T205" s="226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7" t="s">
        <v>157</v>
      </c>
      <c r="AT205" s="227" t="s">
        <v>152</v>
      </c>
      <c r="AU205" s="227" t="s">
        <v>77</v>
      </c>
      <c r="AY205" s="20" t="s">
        <v>149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20" t="s">
        <v>77</v>
      </c>
      <c r="BK205" s="228">
        <f>ROUND(I205*H205,2)</f>
        <v>0</v>
      </c>
      <c r="BL205" s="20" t="s">
        <v>157</v>
      </c>
      <c r="BM205" s="227" t="s">
        <v>1736</v>
      </c>
    </row>
    <row r="206" s="2" customFormat="1">
      <c r="A206" s="41"/>
      <c r="B206" s="42"/>
      <c r="C206" s="43"/>
      <c r="D206" s="229" t="s">
        <v>159</v>
      </c>
      <c r="E206" s="43"/>
      <c r="F206" s="230" t="s">
        <v>3845</v>
      </c>
      <c r="G206" s="43"/>
      <c r="H206" s="43"/>
      <c r="I206" s="231"/>
      <c r="J206" s="43"/>
      <c r="K206" s="43"/>
      <c r="L206" s="47"/>
      <c r="M206" s="232"/>
      <c r="N206" s="233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159</v>
      </c>
      <c r="AU206" s="20" t="s">
        <v>77</v>
      </c>
    </row>
    <row r="207" s="2" customFormat="1" ht="24.15" customHeight="1">
      <c r="A207" s="41"/>
      <c r="B207" s="42"/>
      <c r="C207" s="216" t="s">
        <v>1141</v>
      </c>
      <c r="D207" s="216" t="s">
        <v>152</v>
      </c>
      <c r="E207" s="217" t="s">
        <v>3846</v>
      </c>
      <c r="F207" s="218" t="s">
        <v>3847</v>
      </c>
      <c r="G207" s="219" t="s">
        <v>174</v>
      </c>
      <c r="H207" s="220">
        <v>60</v>
      </c>
      <c r="I207" s="221"/>
      <c r="J207" s="222">
        <f>ROUND(I207*H207,2)</f>
        <v>0</v>
      </c>
      <c r="K207" s="218" t="s">
        <v>21</v>
      </c>
      <c r="L207" s="47"/>
      <c r="M207" s="223" t="s">
        <v>21</v>
      </c>
      <c r="N207" s="224" t="s">
        <v>44</v>
      </c>
      <c r="O207" s="87"/>
      <c r="P207" s="225">
        <f>O207*H207</f>
        <v>0</v>
      </c>
      <c r="Q207" s="225">
        <v>0</v>
      </c>
      <c r="R207" s="225">
        <f>Q207*H207</f>
        <v>0</v>
      </c>
      <c r="S207" s="225">
        <v>0</v>
      </c>
      <c r="T207" s="226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7" t="s">
        <v>157</v>
      </c>
      <c r="AT207" s="227" t="s">
        <v>152</v>
      </c>
      <c r="AU207" s="227" t="s">
        <v>77</v>
      </c>
      <c r="AY207" s="20" t="s">
        <v>149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20" t="s">
        <v>77</v>
      </c>
      <c r="BK207" s="228">
        <f>ROUND(I207*H207,2)</f>
        <v>0</v>
      </c>
      <c r="BL207" s="20" t="s">
        <v>157</v>
      </c>
      <c r="BM207" s="227" t="s">
        <v>1747</v>
      </c>
    </row>
    <row r="208" s="2" customFormat="1" ht="24.15" customHeight="1">
      <c r="A208" s="41"/>
      <c r="B208" s="42"/>
      <c r="C208" s="216" t="s">
        <v>1179</v>
      </c>
      <c r="D208" s="216" t="s">
        <v>152</v>
      </c>
      <c r="E208" s="217" t="s">
        <v>3848</v>
      </c>
      <c r="F208" s="218" t="s">
        <v>3849</v>
      </c>
      <c r="G208" s="219" t="s">
        <v>174</v>
      </c>
      <c r="H208" s="220">
        <v>35</v>
      </c>
      <c r="I208" s="221"/>
      <c r="J208" s="222">
        <f>ROUND(I208*H208,2)</f>
        <v>0</v>
      </c>
      <c r="K208" s="218" t="s">
        <v>21</v>
      </c>
      <c r="L208" s="47"/>
      <c r="M208" s="223" t="s">
        <v>21</v>
      </c>
      <c r="N208" s="224" t="s">
        <v>44</v>
      </c>
      <c r="O208" s="87"/>
      <c r="P208" s="225">
        <f>O208*H208</f>
        <v>0</v>
      </c>
      <c r="Q208" s="225">
        <v>0</v>
      </c>
      <c r="R208" s="225">
        <f>Q208*H208</f>
        <v>0</v>
      </c>
      <c r="S208" s="225">
        <v>0</v>
      </c>
      <c r="T208" s="226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7" t="s">
        <v>157</v>
      </c>
      <c r="AT208" s="227" t="s">
        <v>152</v>
      </c>
      <c r="AU208" s="227" t="s">
        <v>77</v>
      </c>
      <c r="AY208" s="20" t="s">
        <v>149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20" t="s">
        <v>77</v>
      </c>
      <c r="BK208" s="228">
        <f>ROUND(I208*H208,2)</f>
        <v>0</v>
      </c>
      <c r="BL208" s="20" t="s">
        <v>157</v>
      </c>
      <c r="BM208" s="227" t="s">
        <v>1759</v>
      </c>
    </row>
    <row r="209" s="2" customFormat="1" ht="24.15" customHeight="1">
      <c r="A209" s="41"/>
      <c r="B209" s="42"/>
      <c r="C209" s="216" t="s">
        <v>1180</v>
      </c>
      <c r="D209" s="216" t="s">
        <v>152</v>
      </c>
      <c r="E209" s="217" t="s">
        <v>3850</v>
      </c>
      <c r="F209" s="218" t="s">
        <v>3851</v>
      </c>
      <c r="G209" s="219" t="s">
        <v>174</v>
      </c>
      <c r="H209" s="220">
        <v>10</v>
      </c>
      <c r="I209" s="221"/>
      <c r="J209" s="222">
        <f>ROUND(I209*H209,2)</f>
        <v>0</v>
      </c>
      <c r="K209" s="218" t="s">
        <v>21</v>
      </c>
      <c r="L209" s="47"/>
      <c r="M209" s="223" t="s">
        <v>21</v>
      </c>
      <c r="N209" s="224" t="s">
        <v>44</v>
      </c>
      <c r="O209" s="87"/>
      <c r="P209" s="225">
        <f>O209*H209</f>
        <v>0</v>
      </c>
      <c r="Q209" s="225">
        <v>0</v>
      </c>
      <c r="R209" s="225">
        <f>Q209*H209</f>
        <v>0</v>
      </c>
      <c r="S209" s="225">
        <v>0</v>
      </c>
      <c r="T209" s="226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7" t="s">
        <v>157</v>
      </c>
      <c r="AT209" s="227" t="s">
        <v>152</v>
      </c>
      <c r="AU209" s="227" t="s">
        <v>77</v>
      </c>
      <c r="AY209" s="20" t="s">
        <v>149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0" t="s">
        <v>77</v>
      </c>
      <c r="BK209" s="228">
        <f>ROUND(I209*H209,2)</f>
        <v>0</v>
      </c>
      <c r="BL209" s="20" t="s">
        <v>157</v>
      </c>
      <c r="BM209" s="227" t="s">
        <v>1771</v>
      </c>
    </row>
    <row r="210" s="2" customFormat="1" ht="24.15" customHeight="1">
      <c r="A210" s="41"/>
      <c r="B210" s="42"/>
      <c r="C210" s="216" t="s">
        <v>1181</v>
      </c>
      <c r="D210" s="216" t="s">
        <v>152</v>
      </c>
      <c r="E210" s="217" t="s">
        <v>3852</v>
      </c>
      <c r="F210" s="218" t="s">
        <v>3853</v>
      </c>
      <c r="G210" s="219" t="s">
        <v>174</v>
      </c>
      <c r="H210" s="220">
        <v>60</v>
      </c>
      <c r="I210" s="221"/>
      <c r="J210" s="222">
        <f>ROUND(I210*H210,2)</f>
        <v>0</v>
      </c>
      <c r="K210" s="218" t="s">
        <v>21</v>
      </c>
      <c r="L210" s="47"/>
      <c r="M210" s="223" t="s">
        <v>21</v>
      </c>
      <c r="N210" s="224" t="s">
        <v>44</v>
      </c>
      <c r="O210" s="87"/>
      <c r="P210" s="225">
        <f>O210*H210</f>
        <v>0</v>
      </c>
      <c r="Q210" s="225">
        <v>0</v>
      </c>
      <c r="R210" s="225">
        <f>Q210*H210</f>
        <v>0</v>
      </c>
      <c r="S210" s="225">
        <v>0</v>
      </c>
      <c r="T210" s="226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7" t="s">
        <v>157</v>
      </c>
      <c r="AT210" s="227" t="s">
        <v>152</v>
      </c>
      <c r="AU210" s="227" t="s">
        <v>77</v>
      </c>
      <c r="AY210" s="20" t="s">
        <v>149</v>
      </c>
      <c r="BE210" s="228">
        <f>IF(N210="základní",J210,0)</f>
        <v>0</v>
      </c>
      <c r="BF210" s="228">
        <f>IF(N210="snížená",J210,0)</f>
        <v>0</v>
      </c>
      <c r="BG210" s="228">
        <f>IF(N210="zákl. přenesená",J210,0)</f>
        <v>0</v>
      </c>
      <c r="BH210" s="228">
        <f>IF(N210="sníž. přenesená",J210,0)</f>
        <v>0</v>
      </c>
      <c r="BI210" s="228">
        <f>IF(N210="nulová",J210,0)</f>
        <v>0</v>
      </c>
      <c r="BJ210" s="20" t="s">
        <v>77</v>
      </c>
      <c r="BK210" s="228">
        <f>ROUND(I210*H210,2)</f>
        <v>0</v>
      </c>
      <c r="BL210" s="20" t="s">
        <v>157</v>
      </c>
      <c r="BM210" s="227" t="s">
        <v>1782</v>
      </c>
    </row>
    <row r="211" s="2" customFormat="1" ht="24.15" customHeight="1">
      <c r="A211" s="41"/>
      <c r="B211" s="42"/>
      <c r="C211" s="216" t="s">
        <v>1186</v>
      </c>
      <c r="D211" s="216" t="s">
        <v>152</v>
      </c>
      <c r="E211" s="217" t="s">
        <v>3854</v>
      </c>
      <c r="F211" s="218" t="s">
        <v>3855</v>
      </c>
      <c r="G211" s="219" t="s">
        <v>174</v>
      </c>
      <c r="H211" s="220">
        <v>4</v>
      </c>
      <c r="I211" s="221"/>
      <c r="J211" s="222">
        <f>ROUND(I211*H211,2)</f>
        <v>0</v>
      </c>
      <c r="K211" s="218" t="s">
        <v>21</v>
      </c>
      <c r="L211" s="47"/>
      <c r="M211" s="223" t="s">
        <v>21</v>
      </c>
      <c r="N211" s="224" t="s">
        <v>44</v>
      </c>
      <c r="O211" s="87"/>
      <c r="P211" s="225">
        <f>O211*H211</f>
        <v>0</v>
      </c>
      <c r="Q211" s="225">
        <v>0</v>
      </c>
      <c r="R211" s="225">
        <f>Q211*H211</f>
        <v>0</v>
      </c>
      <c r="S211" s="225">
        <v>0</v>
      </c>
      <c r="T211" s="226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7" t="s">
        <v>157</v>
      </c>
      <c r="AT211" s="227" t="s">
        <v>152</v>
      </c>
      <c r="AU211" s="227" t="s">
        <v>77</v>
      </c>
      <c r="AY211" s="20" t="s">
        <v>149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20" t="s">
        <v>77</v>
      </c>
      <c r="BK211" s="228">
        <f>ROUND(I211*H211,2)</f>
        <v>0</v>
      </c>
      <c r="BL211" s="20" t="s">
        <v>157</v>
      </c>
      <c r="BM211" s="227" t="s">
        <v>1796</v>
      </c>
    </row>
    <row r="212" s="2" customFormat="1" ht="16.5" customHeight="1">
      <c r="A212" s="41"/>
      <c r="B212" s="42"/>
      <c r="C212" s="216" t="s">
        <v>1191</v>
      </c>
      <c r="D212" s="216" t="s">
        <v>152</v>
      </c>
      <c r="E212" s="217" t="s">
        <v>3843</v>
      </c>
      <c r="F212" s="218" t="s">
        <v>3844</v>
      </c>
      <c r="G212" s="219" t="s">
        <v>174</v>
      </c>
      <c r="H212" s="220">
        <v>4</v>
      </c>
      <c r="I212" s="221"/>
      <c r="J212" s="222">
        <f>ROUND(I212*H212,2)</f>
        <v>0</v>
      </c>
      <c r="K212" s="218" t="s">
        <v>156</v>
      </c>
      <c r="L212" s="47"/>
      <c r="M212" s="223" t="s">
        <v>21</v>
      </c>
      <c r="N212" s="224" t="s">
        <v>44</v>
      </c>
      <c r="O212" s="87"/>
      <c r="P212" s="225">
        <f>O212*H212</f>
        <v>0</v>
      </c>
      <c r="Q212" s="225">
        <v>0</v>
      </c>
      <c r="R212" s="225">
        <f>Q212*H212</f>
        <v>0</v>
      </c>
      <c r="S212" s="225">
        <v>0</v>
      </c>
      <c r="T212" s="226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7" t="s">
        <v>157</v>
      </c>
      <c r="AT212" s="227" t="s">
        <v>152</v>
      </c>
      <c r="AU212" s="227" t="s">
        <v>77</v>
      </c>
      <c r="AY212" s="20" t="s">
        <v>149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20" t="s">
        <v>77</v>
      </c>
      <c r="BK212" s="228">
        <f>ROUND(I212*H212,2)</f>
        <v>0</v>
      </c>
      <c r="BL212" s="20" t="s">
        <v>157</v>
      </c>
      <c r="BM212" s="227" t="s">
        <v>1816</v>
      </c>
    </row>
    <row r="213" s="2" customFormat="1">
      <c r="A213" s="41"/>
      <c r="B213" s="42"/>
      <c r="C213" s="43"/>
      <c r="D213" s="229" t="s">
        <v>159</v>
      </c>
      <c r="E213" s="43"/>
      <c r="F213" s="230" t="s">
        <v>3845</v>
      </c>
      <c r="G213" s="43"/>
      <c r="H213" s="43"/>
      <c r="I213" s="231"/>
      <c r="J213" s="43"/>
      <c r="K213" s="43"/>
      <c r="L213" s="47"/>
      <c r="M213" s="232"/>
      <c r="N213" s="233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159</v>
      </c>
      <c r="AU213" s="20" t="s">
        <v>77</v>
      </c>
    </row>
    <row r="214" s="2" customFormat="1" ht="16.5" customHeight="1">
      <c r="A214" s="41"/>
      <c r="B214" s="42"/>
      <c r="C214" s="216" t="s">
        <v>1194</v>
      </c>
      <c r="D214" s="216" t="s">
        <v>152</v>
      </c>
      <c r="E214" s="217" t="s">
        <v>3856</v>
      </c>
      <c r="F214" s="218" t="s">
        <v>3857</v>
      </c>
      <c r="G214" s="219" t="s">
        <v>174</v>
      </c>
      <c r="H214" s="220">
        <v>60</v>
      </c>
      <c r="I214" s="221"/>
      <c r="J214" s="222">
        <f>ROUND(I214*H214,2)</f>
        <v>0</v>
      </c>
      <c r="K214" s="218" t="s">
        <v>156</v>
      </c>
      <c r="L214" s="47"/>
      <c r="M214" s="223" t="s">
        <v>21</v>
      </c>
      <c r="N214" s="224" t="s">
        <v>44</v>
      </c>
      <c r="O214" s="87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7" t="s">
        <v>157</v>
      </c>
      <c r="AT214" s="227" t="s">
        <v>152</v>
      </c>
      <c r="AU214" s="227" t="s">
        <v>77</v>
      </c>
      <c r="AY214" s="20" t="s">
        <v>149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20" t="s">
        <v>77</v>
      </c>
      <c r="BK214" s="228">
        <f>ROUND(I214*H214,2)</f>
        <v>0</v>
      </c>
      <c r="BL214" s="20" t="s">
        <v>157</v>
      </c>
      <c r="BM214" s="227" t="s">
        <v>1828</v>
      </c>
    </row>
    <row r="215" s="2" customFormat="1">
      <c r="A215" s="41"/>
      <c r="B215" s="42"/>
      <c r="C215" s="43"/>
      <c r="D215" s="229" t="s">
        <v>159</v>
      </c>
      <c r="E215" s="43"/>
      <c r="F215" s="230" t="s">
        <v>3858</v>
      </c>
      <c r="G215" s="43"/>
      <c r="H215" s="43"/>
      <c r="I215" s="231"/>
      <c r="J215" s="43"/>
      <c r="K215" s="43"/>
      <c r="L215" s="47"/>
      <c r="M215" s="232"/>
      <c r="N215" s="233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159</v>
      </c>
      <c r="AU215" s="20" t="s">
        <v>77</v>
      </c>
    </row>
    <row r="216" s="12" customFormat="1" ht="25.92" customHeight="1">
      <c r="A216" s="12"/>
      <c r="B216" s="200"/>
      <c r="C216" s="201"/>
      <c r="D216" s="202" t="s">
        <v>72</v>
      </c>
      <c r="E216" s="203" t="s">
        <v>208</v>
      </c>
      <c r="F216" s="203" t="s">
        <v>3859</v>
      </c>
      <c r="G216" s="201"/>
      <c r="H216" s="201"/>
      <c r="I216" s="204"/>
      <c r="J216" s="205">
        <f>BK216</f>
        <v>0</v>
      </c>
      <c r="K216" s="201"/>
      <c r="L216" s="206"/>
      <c r="M216" s="207"/>
      <c r="N216" s="208"/>
      <c r="O216" s="208"/>
      <c r="P216" s="209">
        <f>SUM(P217:P234)</f>
        <v>0</v>
      </c>
      <c r="Q216" s="208"/>
      <c r="R216" s="209">
        <f>SUM(R217:R234)</f>
        <v>0</v>
      </c>
      <c r="S216" s="208"/>
      <c r="T216" s="210">
        <f>SUM(T217:T234)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11" t="s">
        <v>77</v>
      </c>
      <c r="AT216" s="212" t="s">
        <v>72</v>
      </c>
      <c r="AU216" s="212" t="s">
        <v>73</v>
      </c>
      <c r="AY216" s="211" t="s">
        <v>149</v>
      </c>
      <c r="BK216" s="213">
        <f>SUM(BK217:BK234)</f>
        <v>0</v>
      </c>
    </row>
    <row r="217" s="2" customFormat="1" ht="24.15" customHeight="1">
      <c r="A217" s="41"/>
      <c r="B217" s="42"/>
      <c r="C217" s="216" t="s">
        <v>1199</v>
      </c>
      <c r="D217" s="216" t="s">
        <v>152</v>
      </c>
      <c r="E217" s="217" t="s">
        <v>3860</v>
      </c>
      <c r="F217" s="218" t="s">
        <v>3861</v>
      </c>
      <c r="G217" s="219" t="s">
        <v>174</v>
      </c>
      <c r="H217" s="220">
        <v>550</v>
      </c>
      <c r="I217" s="221"/>
      <c r="J217" s="222">
        <f>ROUND(I217*H217,2)</f>
        <v>0</v>
      </c>
      <c r="K217" s="218" t="s">
        <v>21</v>
      </c>
      <c r="L217" s="47"/>
      <c r="M217" s="223" t="s">
        <v>21</v>
      </c>
      <c r="N217" s="224" t="s">
        <v>44</v>
      </c>
      <c r="O217" s="87"/>
      <c r="P217" s="225">
        <f>O217*H217</f>
        <v>0</v>
      </c>
      <c r="Q217" s="225">
        <v>0</v>
      </c>
      <c r="R217" s="225">
        <f>Q217*H217</f>
        <v>0</v>
      </c>
      <c r="S217" s="225">
        <v>0</v>
      </c>
      <c r="T217" s="226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7" t="s">
        <v>157</v>
      </c>
      <c r="AT217" s="227" t="s">
        <v>152</v>
      </c>
      <c r="AU217" s="227" t="s">
        <v>77</v>
      </c>
      <c r="AY217" s="20" t="s">
        <v>149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20" t="s">
        <v>77</v>
      </c>
      <c r="BK217" s="228">
        <f>ROUND(I217*H217,2)</f>
        <v>0</v>
      </c>
      <c r="BL217" s="20" t="s">
        <v>157</v>
      </c>
      <c r="BM217" s="227" t="s">
        <v>1838</v>
      </c>
    </row>
    <row r="218" s="2" customFormat="1" ht="24.15" customHeight="1">
      <c r="A218" s="41"/>
      <c r="B218" s="42"/>
      <c r="C218" s="216" t="s">
        <v>1205</v>
      </c>
      <c r="D218" s="216" t="s">
        <v>152</v>
      </c>
      <c r="E218" s="217" t="s">
        <v>3862</v>
      </c>
      <c r="F218" s="218" t="s">
        <v>3863</v>
      </c>
      <c r="G218" s="219" t="s">
        <v>174</v>
      </c>
      <c r="H218" s="220">
        <v>550</v>
      </c>
      <c r="I218" s="221"/>
      <c r="J218" s="222">
        <f>ROUND(I218*H218,2)</f>
        <v>0</v>
      </c>
      <c r="K218" s="218" t="s">
        <v>21</v>
      </c>
      <c r="L218" s="47"/>
      <c r="M218" s="223" t="s">
        <v>21</v>
      </c>
      <c r="N218" s="224" t="s">
        <v>44</v>
      </c>
      <c r="O218" s="87"/>
      <c r="P218" s="225">
        <f>O218*H218</f>
        <v>0</v>
      </c>
      <c r="Q218" s="225">
        <v>0</v>
      </c>
      <c r="R218" s="225">
        <f>Q218*H218</f>
        <v>0</v>
      </c>
      <c r="S218" s="225">
        <v>0</v>
      </c>
      <c r="T218" s="226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7" t="s">
        <v>157</v>
      </c>
      <c r="AT218" s="227" t="s">
        <v>152</v>
      </c>
      <c r="AU218" s="227" t="s">
        <v>77</v>
      </c>
      <c r="AY218" s="20" t="s">
        <v>149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20" t="s">
        <v>77</v>
      </c>
      <c r="BK218" s="228">
        <f>ROUND(I218*H218,2)</f>
        <v>0</v>
      </c>
      <c r="BL218" s="20" t="s">
        <v>157</v>
      </c>
      <c r="BM218" s="227" t="s">
        <v>1848</v>
      </c>
    </row>
    <row r="219" s="2" customFormat="1" ht="24.15" customHeight="1">
      <c r="A219" s="41"/>
      <c r="B219" s="42"/>
      <c r="C219" s="216" t="s">
        <v>1208</v>
      </c>
      <c r="D219" s="216" t="s">
        <v>152</v>
      </c>
      <c r="E219" s="217" t="s">
        <v>3864</v>
      </c>
      <c r="F219" s="218" t="s">
        <v>3865</v>
      </c>
      <c r="G219" s="219" t="s">
        <v>174</v>
      </c>
      <c r="H219" s="220">
        <v>143</v>
      </c>
      <c r="I219" s="221"/>
      <c r="J219" s="222">
        <f>ROUND(I219*H219,2)</f>
        <v>0</v>
      </c>
      <c r="K219" s="218" t="s">
        <v>21</v>
      </c>
      <c r="L219" s="47"/>
      <c r="M219" s="223" t="s">
        <v>21</v>
      </c>
      <c r="N219" s="224" t="s">
        <v>44</v>
      </c>
      <c r="O219" s="87"/>
      <c r="P219" s="225">
        <f>O219*H219</f>
        <v>0</v>
      </c>
      <c r="Q219" s="225">
        <v>0</v>
      </c>
      <c r="R219" s="225">
        <f>Q219*H219</f>
        <v>0</v>
      </c>
      <c r="S219" s="225">
        <v>0</v>
      </c>
      <c r="T219" s="226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7" t="s">
        <v>157</v>
      </c>
      <c r="AT219" s="227" t="s">
        <v>152</v>
      </c>
      <c r="AU219" s="227" t="s">
        <v>77</v>
      </c>
      <c r="AY219" s="20" t="s">
        <v>149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20" t="s">
        <v>77</v>
      </c>
      <c r="BK219" s="228">
        <f>ROUND(I219*H219,2)</f>
        <v>0</v>
      </c>
      <c r="BL219" s="20" t="s">
        <v>157</v>
      </c>
      <c r="BM219" s="227" t="s">
        <v>1858</v>
      </c>
    </row>
    <row r="220" s="2" customFormat="1" ht="24.15" customHeight="1">
      <c r="A220" s="41"/>
      <c r="B220" s="42"/>
      <c r="C220" s="216" t="s">
        <v>1214</v>
      </c>
      <c r="D220" s="216" t="s">
        <v>152</v>
      </c>
      <c r="E220" s="217" t="s">
        <v>3866</v>
      </c>
      <c r="F220" s="218" t="s">
        <v>3867</v>
      </c>
      <c r="G220" s="219" t="s">
        <v>174</v>
      </c>
      <c r="H220" s="220">
        <v>143</v>
      </c>
      <c r="I220" s="221"/>
      <c r="J220" s="222">
        <f>ROUND(I220*H220,2)</f>
        <v>0</v>
      </c>
      <c r="K220" s="218" t="s">
        <v>21</v>
      </c>
      <c r="L220" s="47"/>
      <c r="M220" s="223" t="s">
        <v>21</v>
      </c>
      <c r="N220" s="224" t="s">
        <v>44</v>
      </c>
      <c r="O220" s="87"/>
      <c r="P220" s="225">
        <f>O220*H220</f>
        <v>0</v>
      </c>
      <c r="Q220" s="225">
        <v>0</v>
      </c>
      <c r="R220" s="225">
        <f>Q220*H220</f>
        <v>0</v>
      </c>
      <c r="S220" s="225">
        <v>0</v>
      </c>
      <c r="T220" s="226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7" t="s">
        <v>157</v>
      </c>
      <c r="AT220" s="227" t="s">
        <v>152</v>
      </c>
      <c r="AU220" s="227" t="s">
        <v>77</v>
      </c>
      <c r="AY220" s="20" t="s">
        <v>149</v>
      </c>
      <c r="BE220" s="228">
        <f>IF(N220="základní",J220,0)</f>
        <v>0</v>
      </c>
      <c r="BF220" s="228">
        <f>IF(N220="snížená",J220,0)</f>
        <v>0</v>
      </c>
      <c r="BG220" s="228">
        <f>IF(N220="zákl. přenesená",J220,0)</f>
        <v>0</v>
      </c>
      <c r="BH220" s="228">
        <f>IF(N220="sníž. přenesená",J220,0)</f>
        <v>0</v>
      </c>
      <c r="BI220" s="228">
        <f>IF(N220="nulová",J220,0)</f>
        <v>0</v>
      </c>
      <c r="BJ220" s="20" t="s">
        <v>77</v>
      </c>
      <c r="BK220" s="228">
        <f>ROUND(I220*H220,2)</f>
        <v>0</v>
      </c>
      <c r="BL220" s="20" t="s">
        <v>157</v>
      </c>
      <c r="BM220" s="227" t="s">
        <v>1872</v>
      </c>
    </row>
    <row r="221" s="2" customFormat="1" ht="24.15" customHeight="1">
      <c r="A221" s="41"/>
      <c r="B221" s="42"/>
      <c r="C221" s="216" t="s">
        <v>1225</v>
      </c>
      <c r="D221" s="216" t="s">
        <v>152</v>
      </c>
      <c r="E221" s="217" t="s">
        <v>3868</v>
      </c>
      <c r="F221" s="218" t="s">
        <v>3869</v>
      </c>
      <c r="G221" s="219" t="s">
        <v>174</v>
      </c>
      <c r="H221" s="220">
        <v>257</v>
      </c>
      <c r="I221" s="221"/>
      <c r="J221" s="222">
        <f>ROUND(I221*H221,2)</f>
        <v>0</v>
      </c>
      <c r="K221" s="218" t="s">
        <v>21</v>
      </c>
      <c r="L221" s="47"/>
      <c r="M221" s="223" t="s">
        <v>21</v>
      </c>
      <c r="N221" s="224" t="s">
        <v>44</v>
      </c>
      <c r="O221" s="87"/>
      <c r="P221" s="225">
        <f>O221*H221</f>
        <v>0</v>
      </c>
      <c r="Q221" s="225">
        <v>0</v>
      </c>
      <c r="R221" s="225">
        <f>Q221*H221</f>
        <v>0</v>
      </c>
      <c r="S221" s="225">
        <v>0</v>
      </c>
      <c r="T221" s="226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7" t="s">
        <v>157</v>
      </c>
      <c r="AT221" s="227" t="s">
        <v>152</v>
      </c>
      <c r="AU221" s="227" t="s">
        <v>77</v>
      </c>
      <c r="AY221" s="20" t="s">
        <v>149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20" t="s">
        <v>77</v>
      </c>
      <c r="BK221" s="228">
        <f>ROUND(I221*H221,2)</f>
        <v>0</v>
      </c>
      <c r="BL221" s="20" t="s">
        <v>157</v>
      </c>
      <c r="BM221" s="227" t="s">
        <v>1888</v>
      </c>
    </row>
    <row r="222" s="2" customFormat="1" ht="24.15" customHeight="1">
      <c r="A222" s="41"/>
      <c r="B222" s="42"/>
      <c r="C222" s="216" t="s">
        <v>1257</v>
      </c>
      <c r="D222" s="216" t="s">
        <v>152</v>
      </c>
      <c r="E222" s="217" t="s">
        <v>3870</v>
      </c>
      <c r="F222" s="218" t="s">
        <v>3871</v>
      </c>
      <c r="G222" s="219" t="s">
        <v>174</v>
      </c>
      <c r="H222" s="220">
        <v>257</v>
      </c>
      <c r="I222" s="221"/>
      <c r="J222" s="222">
        <f>ROUND(I222*H222,2)</f>
        <v>0</v>
      </c>
      <c r="K222" s="218" t="s">
        <v>21</v>
      </c>
      <c r="L222" s="47"/>
      <c r="M222" s="223" t="s">
        <v>21</v>
      </c>
      <c r="N222" s="224" t="s">
        <v>44</v>
      </c>
      <c r="O222" s="87"/>
      <c r="P222" s="225">
        <f>O222*H222</f>
        <v>0</v>
      </c>
      <c r="Q222" s="225">
        <v>0</v>
      </c>
      <c r="R222" s="225">
        <f>Q222*H222</f>
        <v>0</v>
      </c>
      <c r="S222" s="225">
        <v>0</v>
      </c>
      <c r="T222" s="226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7" t="s">
        <v>157</v>
      </c>
      <c r="AT222" s="227" t="s">
        <v>152</v>
      </c>
      <c r="AU222" s="227" t="s">
        <v>77</v>
      </c>
      <c r="AY222" s="20" t="s">
        <v>149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20" t="s">
        <v>77</v>
      </c>
      <c r="BK222" s="228">
        <f>ROUND(I222*H222,2)</f>
        <v>0</v>
      </c>
      <c r="BL222" s="20" t="s">
        <v>157</v>
      </c>
      <c r="BM222" s="227" t="s">
        <v>1899</v>
      </c>
    </row>
    <row r="223" s="2" customFormat="1" ht="24.15" customHeight="1">
      <c r="A223" s="41"/>
      <c r="B223" s="42"/>
      <c r="C223" s="216" t="s">
        <v>1267</v>
      </c>
      <c r="D223" s="216" t="s">
        <v>152</v>
      </c>
      <c r="E223" s="217" t="s">
        <v>3872</v>
      </c>
      <c r="F223" s="218" t="s">
        <v>3873</v>
      </c>
      <c r="G223" s="219" t="s">
        <v>174</v>
      </c>
      <c r="H223" s="220">
        <v>334</v>
      </c>
      <c r="I223" s="221"/>
      <c r="J223" s="222">
        <f>ROUND(I223*H223,2)</f>
        <v>0</v>
      </c>
      <c r="K223" s="218" t="s">
        <v>21</v>
      </c>
      <c r="L223" s="47"/>
      <c r="M223" s="223" t="s">
        <v>21</v>
      </c>
      <c r="N223" s="224" t="s">
        <v>44</v>
      </c>
      <c r="O223" s="87"/>
      <c r="P223" s="225">
        <f>O223*H223</f>
        <v>0</v>
      </c>
      <c r="Q223" s="225">
        <v>0</v>
      </c>
      <c r="R223" s="225">
        <f>Q223*H223</f>
        <v>0</v>
      </c>
      <c r="S223" s="225">
        <v>0</v>
      </c>
      <c r="T223" s="226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7" t="s">
        <v>157</v>
      </c>
      <c r="AT223" s="227" t="s">
        <v>152</v>
      </c>
      <c r="AU223" s="227" t="s">
        <v>77</v>
      </c>
      <c r="AY223" s="20" t="s">
        <v>149</v>
      </c>
      <c r="BE223" s="228">
        <f>IF(N223="základní",J223,0)</f>
        <v>0</v>
      </c>
      <c r="BF223" s="228">
        <f>IF(N223="snížená",J223,0)</f>
        <v>0</v>
      </c>
      <c r="BG223" s="228">
        <f>IF(N223="zákl. přenesená",J223,0)</f>
        <v>0</v>
      </c>
      <c r="BH223" s="228">
        <f>IF(N223="sníž. přenesená",J223,0)</f>
        <v>0</v>
      </c>
      <c r="BI223" s="228">
        <f>IF(N223="nulová",J223,0)</f>
        <v>0</v>
      </c>
      <c r="BJ223" s="20" t="s">
        <v>77</v>
      </c>
      <c r="BK223" s="228">
        <f>ROUND(I223*H223,2)</f>
        <v>0</v>
      </c>
      <c r="BL223" s="20" t="s">
        <v>157</v>
      </c>
      <c r="BM223" s="227" t="s">
        <v>1912</v>
      </c>
    </row>
    <row r="224" s="2" customFormat="1" ht="24.15" customHeight="1">
      <c r="A224" s="41"/>
      <c r="B224" s="42"/>
      <c r="C224" s="216" t="s">
        <v>1275</v>
      </c>
      <c r="D224" s="216" t="s">
        <v>152</v>
      </c>
      <c r="E224" s="217" t="s">
        <v>3874</v>
      </c>
      <c r="F224" s="218" t="s">
        <v>3875</v>
      </c>
      <c r="G224" s="219" t="s">
        <v>174</v>
      </c>
      <c r="H224" s="220">
        <v>334</v>
      </c>
      <c r="I224" s="221"/>
      <c r="J224" s="222">
        <f>ROUND(I224*H224,2)</f>
        <v>0</v>
      </c>
      <c r="K224" s="218" t="s">
        <v>21</v>
      </c>
      <c r="L224" s="47"/>
      <c r="M224" s="223" t="s">
        <v>21</v>
      </c>
      <c r="N224" s="224" t="s">
        <v>44</v>
      </c>
      <c r="O224" s="87"/>
      <c r="P224" s="225">
        <f>O224*H224</f>
        <v>0</v>
      </c>
      <c r="Q224" s="225">
        <v>0</v>
      </c>
      <c r="R224" s="225">
        <f>Q224*H224</f>
        <v>0</v>
      </c>
      <c r="S224" s="225">
        <v>0</v>
      </c>
      <c r="T224" s="226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7" t="s">
        <v>157</v>
      </c>
      <c r="AT224" s="227" t="s">
        <v>152</v>
      </c>
      <c r="AU224" s="227" t="s">
        <v>77</v>
      </c>
      <c r="AY224" s="20" t="s">
        <v>149</v>
      </c>
      <c r="BE224" s="228">
        <f>IF(N224="základní",J224,0)</f>
        <v>0</v>
      </c>
      <c r="BF224" s="228">
        <f>IF(N224="snížená",J224,0)</f>
        <v>0</v>
      </c>
      <c r="BG224" s="228">
        <f>IF(N224="zákl. přenesená",J224,0)</f>
        <v>0</v>
      </c>
      <c r="BH224" s="228">
        <f>IF(N224="sníž. přenesená",J224,0)</f>
        <v>0</v>
      </c>
      <c r="BI224" s="228">
        <f>IF(N224="nulová",J224,0)</f>
        <v>0</v>
      </c>
      <c r="BJ224" s="20" t="s">
        <v>77</v>
      </c>
      <c r="BK224" s="228">
        <f>ROUND(I224*H224,2)</f>
        <v>0</v>
      </c>
      <c r="BL224" s="20" t="s">
        <v>157</v>
      </c>
      <c r="BM224" s="227" t="s">
        <v>1922</v>
      </c>
    </row>
    <row r="225" s="2" customFormat="1" ht="24.15" customHeight="1">
      <c r="A225" s="41"/>
      <c r="B225" s="42"/>
      <c r="C225" s="216" t="s">
        <v>1282</v>
      </c>
      <c r="D225" s="216" t="s">
        <v>152</v>
      </c>
      <c r="E225" s="217" t="s">
        <v>3876</v>
      </c>
      <c r="F225" s="218" t="s">
        <v>3877</v>
      </c>
      <c r="G225" s="219" t="s">
        <v>174</v>
      </c>
      <c r="H225" s="220">
        <v>494</v>
      </c>
      <c r="I225" s="221"/>
      <c r="J225" s="222">
        <f>ROUND(I225*H225,2)</f>
        <v>0</v>
      </c>
      <c r="K225" s="218" t="s">
        <v>21</v>
      </c>
      <c r="L225" s="47"/>
      <c r="M225" s="223" t="s">
        <v>21</v>
      </c>
      <c r="N225" s="224" t="s">
        <v>44</v>
      </c>
      <c r="O225" s="87"/>
      <c r="P225" s="225">
        <f>O225*H225</f>
        <v>0</v>
      </c>
      <c r="Q225" s="225">
        <v>0</v>
      </c>
      <c r="R225" s="225">
        <f>Q225*H225</f>
        <v>0</v>
      </c>
      <c r="S225" s="225">
        <v>0</v>
      </c>
      <c r="T225" s="226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7" t="s">
        <v>157</v>
      </c>
      <c r="AT225" s="227" t="s">
        <v>152</v>
      </c>
      <c r="AU225" s="227" t="s">
        <v>77</v>
      </c>
      <c r="AY225" s="20" t="s">
        <v>149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20" t="s">
        <v>77</v>
      </c>
      <c r="BK225" s="228">
        <f>ROUND(I225*H225,2)</f>
        <v>0</v>
      </c>
      <c r="BL225" s="20" t="s">
        <v>157</v>
      </c>
      <c r="BM225" s="227" t="s">
        <v>1933</v>
      </c>
    </row>
    <row r="226" s="2" customFormat="1" ht="24.15" customHeight="1">
      <c r="A226" s="41"/>
      <c r="B226" s="42"/>
      <c r="C226" s="216" t="s">
        <v>1289</v>
      </c>
      <c r="D226" s="216" t="s">
        <v>152</v>
      </c>
      <c r="E226" s="217" t="s">
        <v>3878</v>
      </c>
      <c r="F226" s="218" t="s">
        <v>3879</v>
      </c>
      <c r="G226" s="219" t="s">
        <v>174</v>
      </c>
      <c r="H226" s="220">
        <v>494</v>
      </c>
      <c r="I226" s="221"/>
      <c r="J226" s="222">
        <f>ROUND(I226*H226,2)</f>
        <v>0</v>
      </c>
      <c r="K226" s="218" t="s">
        <v>21</v>
      </c>
      <c r="L226" s="47"/>
      <c r="M226" s="223" t="s">
        <v>21</v>
      </c>
      <c r="N226" s="224" t="s">
        <v>44</v>
      </c>
      <c r="O226" s="87"/>
      <c r="P226" s="225">
        <f>O226*H226</f>
        <v>0</v>
      </c>
      <c r="Q226" s="225">
        <v>0</v>
      </c>
      <c r="R226" s="225">
        <f>Q226*H226</f>
        <v>0</v>
      </c>
      <c r="S226" s="225">
        <v>0</v>
      </c>
      <c r="T226" s="226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7" t="s">
        <v>157</v>
      </c>
      <c r="AT226" s="227" t="s">
        <v>152</v>
      </c>
      <c r="AU226" s="227" t="s">
        <v>77</v>
      </c>
      <c r="AY226" s="20" t="s">
        <v>149</v>
      </c>
      <c r="BE226" s="228">
        <f>IF(N226="základní",J226,0)</f>
        <v>0</v>
      </c>
      <c r="BF226" s="228">
        <f>IF(N226="snížená",J226,0)</f>
        <v>0</v>
      </c>
      <c r="BG226" s="228">
        <f>IF(N226="zákl. přenesená",J226,0)</f>
        <v>0</v>
      </c>
      <c r="BH226" s="228">
        <f>IF(N226="sníž. přenesená",J226,0)</f>
        <v>0</v>
      </c>
      <c r="BI226" s="228">
        <f>IF(N226="nulová",J226,0)</f>
        <v>0</v>
      </c>
      <c r="BJ226" s="20" t="s">
        <v>77</v>
      </c>
      <c r="BK226" s="228">
        <f>ROUND(I226*H226,2)</f>
        <v>0</v>
      </c>
      <c r="BL226" s="20" t="s">
        <v>157</v>
      </c>
      <c r="BM226" s="227" t="s">
        <v>1952</v>
      </c>
    </row>
    <row r="227" s="2" customFormat="1" ht="24.15" customHeight="1">
      <c r="A227" s="41"/>
      <c r="B227" s="42"/>
      <c r="C227" s="216" t="s">
        <v>1294</v>
      </c>
      <c r="D227" s="216" t="s">
        <v>152</v>
      </c>
      <c r="E227" s="217" t="s">
        <v>3880</v>
      </c>
      <c r="F227" s="218" t="s">
        <v>3881</v>
      </c>
      <c r="G227" s="219" t="s">
        <v>174</v>
      </c>
      <c r="H227" s="220">
        <v>313</v>
      </c>
      <c r="I227" s="221"/>
      <c r="J227" s="222">
        <f>ROUND(I227*H227,2)</f>
        <v>0</v>
      </c>
      <c r="K227" s="218" t="s">
        <v>21</v>
      </c>
      <c r="L227" s="47"/>
      <c r="M227" s="223" t="s">
        <v>21</v>
      </c>
      <c r="N227" s="224" t="s">
        <v>44</v>
      </c>
      <c r="O227" s="87"/>
      <c r="P227" s="225">
        <f>O227*H227</f>
        <v>0</v>
      </c>
      <c r="Q227" s="225">
        <v>0</v>
      </c>
      <c r="R227" s="225">
        <f>Q227*H227</f>
        <v>0</v>
      </c>
      <c r="S227" s="225">
        <v>0</v>
      </c>
      <c r="T227" s="226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7" t="s">
        <v>157</v>
      </c>
      <c r="AT227" s="227" t="s">
        <v>152</v>
      </c>
      <c r="AU227" s="227" t="s">
        <v>77</v>
      </c>
      <c r="AY227" s="20" t="s">
        <v>149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0" t="s">
        <v>77</v>
      </c>
      <c r="BK227" s="228">
        <f>ROUND(I227*H227,2)</f>
        <v>0</v>
      </c>
      <c r="BL227" s="20" t="s">
        <v>157</v>
      </c>
      <c r="BM227" s="227" t="s">
        <v>1966</v>
      </c>
    </row>
    <row r="228" s="2" customFormat="1" ht="24.15" customHeight="1">
      <c r="A228" s="41"/>
      <c r="B228" s="42"/>
      <c r="C228" s="216" t="s">
        <v>1302</v>
      </c>
      <c r="D228" s="216" t="s">
        <v>152</v>
      </c>
      <c r="E228" s="217" t="s">
        <v>3882</v>
      </c>
      <c r="F228" s="218" t="s">
        <v>3883</v>
      </c>
      <c r="G228" s="219" t="s">
        <v>174</v>
      </c>
      <c r="H228" s="220">
        <v>313</v>
      </c>
      <c r="I228" s="221"/>
      <c r="J228" s="222">
        <f>ROUND(I228*H228,2)</f>
        <v>0</v>
      </c>
      <c r="K228" s="218" t="s">
        <v>21</v>
      </c>
      <c r="L228" s="47"/>
      <c r="M228" s="223" t="s">
        <v>21</v>
      </c>
      <c r="N228" s="224" t="s">
        <v>44</v>
      </c>
      <c r="O228" s="87"/>
      <c r="P228" s="225">
        <f>O228*H228</f>
        <v>0</v>
      </c>
      <c r="Q228" s="225">
        <v>0</v>
      </c>
      <c r="R228" s="225">
        <f>Q228*H228</f>
        <v>0</v>
      </c>
      <c r="S228" s="225">
        <v>0</v>
      </c>
      <c r="T228" s="226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7" t="s">
        <v>157</v>
      </c>
      <c r="AT228" s="227" t="s">
        <v>152</v>
      </c>
      <c r="AU228" s="227" t="s">
        <v>77</v>
      </c>
      <c r="AY228" s="20" t="s">
        <v>149</v>
      </c>
      <c r="BE228" s="228">
        <f>IF(N228="základní",J228,0)</f>
        <v>0</v>
      </c>
      <c r="BF228" s="228">
        <f>IF(N228="snížená",J228,0)</f>
        <v>0</v>
      </c>
      <c r="BG228" s="228">
        <f>IF(N228="zákl. přenesená",J228,0)</f>
        <v>0</v>
      </c>
      <c r="BH228" s="228">
        <f>IF(N228="sníž. přenesená",J228,0)</f>
        <v>0</v>
      </c>
      <c r="BI228" s="228">
        <f>IF(N228="nulová",J228,0)</f>
        <v>0</v>
      </c>
      <c r="BJ228" s="20" t="s">
        <v>77</v>
      </c>
      <c r="BK228" s="228">
        <f>ROUND(I228*H228,2)</f>
        <v>0</v>
      </c>
      <c r="BL228" s="20" t="s">
        <v>157</v>
      </c>
      <c r="BM228" s="227" t="s">
        <v>1977</v>
      </c>
    </row>
    <row r="229" s="2" customFormat="1" ht="24.15" customHeight="1">
      <c r="A229" s="41"/>
      <c r="B229" s="42"/>
      <c r="C229" s="216" t="s">
        <v>1307</v>
      </c>
      <c r="D229" s="216" t="s">
        <v>152</v>
      </c>
      <c r="E229" s="217" t="s">
        <v>3884</v>
      </c>
      <c r="F229" s="218" t="s">
        <v>3885</v>
      </c>
      <c r="G229" s="219" t="s">
        <v>174</v>
      </c>
      <c r="H229" s="220">
        <v>144</v>
      </c>
      <c r="I229" s="221"/>
      <c r="J229" s="222">
        <f>ROUND(I229*H229,2)</f>
        <v>0</v>
      </c>
      <c r="K229" s="218" t="s">
        <v>21</v>
      </c>
      <c r="L229" s="47"/>
      <c r="M229" s="223" t="s">
        <v>21</v>
      </c>
      <c r="N229" s="224" t="s">
        <v>44</v>
      </c>
      <c r="O229" s="87"/>
      <c r="P229" s="225">
        <f>O229*H229</f>
        <v>0</v>
      </c>
      <c r="Q229" s="225">
        <v>0</v>
      </c>
      <c r="R229" s="225">
        <f>Q229*H229</f>
        <v>0</v>
      </c>
      <c r="S229" s="225">
        <v>0</v>
      </c>
      <c r="T229" s="226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7" t="s">
        <v>157</v>
      </c>
      <c r="AT229" s="227" t="s">
        <v>152</v>
      </c>
      <c r="AU229" s="227" t="s">
        <v>77</v>
      </c>
      <c r="AY229" s="20" t="s">
        <v>149</v>
      </c>
      <c r="BE229" s="228">
        <f>IF(N229="základní",J229,0)</f>
        <v>0</v>
      </c>
      <c r="BF229" s="228">
        <f>IF(N229="snížená",J229,0)</f>
        <v>0</v>
      </c>
      <c r="BG229" s="228">
        <f>IF(N229="zákl. přenesená",J229,0)</f>
        <v>0</v>
      </c>
      <c r="BH229" s="228">
        <f>IF(N229="sníž. přenesená",J229,0)</f>
        <v>0</v>
      </c>
      <c r="BI229" s="228">
        <f>IF(N229="nulová",J229,0)</f>
        <v>0</v>
      </c>
      <c r="BJ229" s="20" t="s">
        <v>77</v>
      </c>
      <c r="BK229" s="228">
        <f>ROUND(I229*H229,2)</f>
        <v>0</v>
      </c>
      <c r="BL229" s="20" t="s">
        <v>157</v>
      </c>
      <c r="BM229" s="227" t="s">
        <v>1993</v>
      </c>
    </row>
    <row r="230" s="2" customFormat="1" ht="24.15" customHeight="1">
      <c r="A230" s="41"/>
      <c r="B230" s="42"/>
      <c r="C230" s="216" t="s">
        <v>1314</v>
      </c>
      <c r="D230" s="216" t="s">
        <v>152</v>
      </c>
      <c r="E230" s="217" t="s">
        <v>3886</v>
      </c>
      <c r="F230" s="218" t="s">
        <v>3887</v>
      </c>
      <c r="G230" s="219" t="s">
        <v>174</v>
      </c>
      <c r="H230" s="220">
        <v>144</v>
      </c>
      <c r="I230" s="221"/>
      <c r="J230" s="222">
        <f>ROUND(I230*H230,2)</f>
        <v>0</v>
      </c>
      <c r="K230" s="218" t="s">
        <v>21</v>
      </c>
      <c r="L230" s="47"/>
      <c r="M230" s="223" t="s">
        <v>21</v>
      </c>
      <c r="N230" s="224" t="s">
        <v>44</v>
      </c>
      <c r="O230" s="87"/>
      <c r="P230" s="225">
        <f>O230*H230</f>
        <v>0</v>
      </c>
      <c r="Q230" s="225">
        <v>0</v>
      </c>
      <c r="R230" s="225">
        <f>Q230*H230</f>
        <v>0</v>
      </c>
      <c r="S230" s="225">
        <v>0</v>
      </c>
      <c r="T230" s="226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7" t="s">
        <v>157</v>
      </c>
      <c r="AT230" s="227" t="s">
        <v>152</v>
      </c>
      <c r="AU230" s="227" t="s">
        <v>77</v>
      </c>
      <c r="AY230" s="20" t="s">
        <v>149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20" t="s">
        <v>77</v>
      </c>
      <c r="BK230" s="228">
        <f>ROUND(I230*H230,2)</f>
        <v>0</v>
      </c>
      <c r="BL230" s="20" t="s">
        <v>157</v>
      </c>
      <c r="BM230" s="227" t="s">
        <v>2051</v>
      </c>
    </row>
    <row r="231" s="2" customFormat="1" ht="24.15" customHeight="1">
      <c r="A231" s="41"/>
      <c r="B231" s="42"/>
      <c r="C231" s="216" t="s">
        <v>1322</v>
      </c>
      <c r="D231" s="216" t="s">
        <v>152</v>
      </c>
      <c r="E231" s="217" t="s">
        <v>3888</v>
      </c>
      <c r="F231" s="218" t="s">
        <v>3889</v>
      </c>
      <c r="G231" s="219" t="s">
        <v>174</v>
      </c>
      <c r="H231" s="220">
        <v>2235</v>
      </c>
      <c r="I231" s="221"/>
      <c r="J231" s="222">
        <f>ROUND(I231*H231,2)</f>
        <v>0</v>
      </c>
      <c r="K231" s="218" t="s">
        <v>21</v>
      </c>
      <c r="L231" s="47"/>
      <c r="M231" s="223" t="s">
        <v>21</v>
      </c>
      <c r="N231" s="224" t="s">
        <v>44</v>
      </c>
      <c r="O231" s="87"/>
      <c r="P231" s="225">
        <f>O231*H231</f>
        <v>0</v>
      </c>
      <c r="Q231" s="225">
        <v>0</v>
      </c>
      <c r="R231" s="225">
        <f>Q231*H231</f>
        <v>0</v>
      </c>
      <c r="S231" s="225">
        <v>0</v>
      </c>
      <c r="T231" s="226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7" t="s">
        <v>157</v>
      </c>
      <c r="AT231" s="227" t="s">
        <v>152</v>
      </c>
      <c r="AU231" s="227" t="s">
        <v>77</v>
      </c>
      <c r="AY231" s="20" t="s">
        <v>149</v>
      </c>
      <c r="BE231" s="228">
        <f>IF(N231="základní",J231,0)</f>
        <v>0</v>
      </c>
      <c r="BF231" s="228">
        <f>IF(N231="snížená",J231,0)</f>
        <v>0</v>
      </c>
      <c r="BG231" s="228">
        <f>IF(N231="zákl. přenesená",J231,0)</f>
        <v>0</v>
      </c>
      <c r="BH231" s="228">
        <f>IF(N231="sníž. přenesená",J231,0)</f>
        <v>0</v>
      </c>
      <c r="BI231" s="228">
        <f>IF(N231="nulová",J231,0)</f>
        <v>0</v>
      </c>
      <c r="BJ231" s="20" t="s">
        <v>77</v>
      </c>
      <c r="BK231" s="228">
        <f>ROUND(I231*H231,2)</f>
        <v>0</v>
      </c>
      <c r="BL231" s="20" t="s">
        <v>157</v>
      </c>
      <c r="BM231" s="227" t="s">
        <v>2081</v>
      </c>
    </row>
    <row r="232" s="2" customFormat="1" ht="16.5" customHeight="1">
      <c r="A232" s="41"/>
      <c r="B232" s="42"/>
      <c r="C232" s="216" t="s">
        <v>1329</v>
      </c>
      <c r="D232" s="216" t="s">
        <v>152</v>
      </c>
      <c r="E232" s="217" t="s">
        <v>3890</v>
      </c>
      <c r="F232" s="218" t="s">
        <v>3891</v>
      </c>
      <c r="G232" s="219" t="s">
        <v>699</v>
      </c>
      <c r="H232" s="220">
        <v>4</v>
      </c>
      <c r="I232" s="221"/>
      <c r="J232" s="222">
        <f>ROUND(I232*H232,2)</f>
        <v>0</v>
      </c>
      <c r="K232" s="218" t="s">
        <v>21</v>
      </c>
      <c r="L232" s="47"/>
      <c r="M232" s="223" t="s">
        <v>21</v>
      </c>
      <c r="N232" s="224" t="s">
        <v>44</v>
      </c>
      <c r="O232" s="87"/>
      <c r="P232" s="225">
        <f>O232*H232</f>
        <v>0</v>
      </c>
      <c r="Q232" s="225">
        <v>0</v>
      </c>
      <c r="R232" s="225">
        <f>Q232*H232</f>
        <v>0</v>
      </c>
      <c r="S232" s="225">
        <v>0</v>
      </c>
      <c r="T232" s="226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7" t="s">
        <v>157</v>
      </c>
      <c r="AT232" s="227" t="s">
        <v>152</v>
      </c>
      <c r="AU232" s="227" t="s">
        <v>77</v>
      </c>
      <c r="AY232" s="20" t="s">
        <v>149</v>
      </c>
      <c r="BE232" s="228">
        <f>IF(N232="základní",J232,0)</f>
        <v>0</v>
      </c>
      <c r="BF232" s="228">
        <f>IF(N232="snížená",J232,0)</f>
        <v>0</v>
      </c>
      <c r="BG232" s="228">
        <f>IF(N232="zákl. přenesená",J232,0)</f>
        <v>0</v>
      </c>
      <c r="BH232" s="228">
        <f>IF(N232="sníž. přenesená",J232,0)</f>
        <v>0</v>
      </c>
      <c r="BI232" s="228">
        <f>IF(N232="nulová",J232,0)</f>
        <v>0</v>
      </c>
      <c r="BJ232" s="20" t="s">
        <v>77</v>
      </c>
      <c r="BK232" s="228">
        <f>ROUND(I232*H232,2)</f>
        <v>0</v>
      </c>
      <c r="BL232" s="20" t="s">
        <v>157</v>
      </c>
      <c r="BM232" s="227" t="s">
        <v>2093</v>
      </c>
    </row>
    <row r="233" s="2" customFormat="1" ht="24.15" customHeight="1">
      <c r="A233" s="41"/>
      <c r="B233" s="42"/>
      <c r="C233" s="216" t="s">
        <v>1333</v>
      </c>
      <c r="D233" s="216" t="s">
        <v>152</v>
      </c>
      <c r="E233" s="217" t="s">
        <v>3892</v>
      </c>
      <c r="F233" s="218" t="s">
        <v>3893</v>
      </c>
      <c r="G233" s="219" t="s">
        <v>699</v>
      </c>
      <c r="H233" s="220">
        <v>4</v>
      </c>
      <c r="I233" s="221"/>
      <c r="J233" s="222">
        <f>ROUND(I233*H233,2)</f>
        <v>0</v>
      </c>
      <c r="K233" s="218" t="s">
        <v>21</v>
      </c>
      <c r="L233" s="47"/>
      <c r="M233" s="223" t="s">
        <v>21</v>
      </c>
      <c r="N233" s="224" t="s">
        <v>44</v>
      </c>
      <c r="O233" s="87"/>
      <c r="P233" s="225">
        <f>O233*H233</f>
        <v>0</v>
      </c>
      <c r="Q233" s="225">
        <v>0</v>
      </c>
      <c r="R233" s="225">
        <f>Q233*H233</f>
        <v>0</v>
      </c>
      <c r="S233" s="225">
        <v>0</v>
      </c>
      <c r="T233" s="226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7" t="s">
        <v>157</v>
      </c>
      <c r="AT233" s="227" t="s">
        <v>152</v>
      </c>
      <c r="AU233" s="227" t="s">
        <v>77</v>
      </c>
      <c r="AY233" s="20" t="s">
        <v>149</v>
      </c>
      <c r="BE233" s="228">
        <f>IF(N233="základní",J233,0)</f>
        <v>0</v>
      </c>
      <c r="BF233" s="228">
        <f>IF(N233="snížená",J233,0)</f>
        <v>0</v>
      </c>
      <c r="BG233" s="228">
        <f>IF(N233="zákl. přenesená",J233,0)</f>
        <v>0</v>
      </c>
      <c r="BH233" s="228">
        <f>IF(N233="sníž. přenesená",J233,0)</f>
        <v>0</v>
      </c>
      <c r="BI233" s="228">
        <f>IF(N233="nulová",J233,0)</f>
        <v>0</v>
      </c>
      <c r="BJ233" s="20" t="s">
        <v>77</v>
      </c>
      <c r="BK233" s="228">
        <f>ROUND(I233*H233,2)</f>
        <v>0</v>
      </c>
      <c r="BL233" s="20" t="s">
        <v>157</v>
      </c>
      <c r="BM233" s="227" t="s">
        <v>2108</v>
      </c>
    </row>
    <row r="234" s="2" customFormat="1" ht="16.5" customHeight="1">
      <c r="A234" s="41"/>
      <c r="B234" s="42"/>
      <c r="C234" s="216" t="s">
        <v>1345</v>
      </c>
      <c r="D234" s="216" t="s">
        <v>152</v>
      </c>
      <c r="E234" s="217" t="s">
        <v>3894</v>
      </c>
      <c r="F234" s="218" t="s">
        <v>3895</v>
      </c>
      <c r="G234" s="219" t="s">
        <v>174</v>
      </c>
      <c r="H234" s="220">
        <v>12</v>
      </c>
      <c r="I234" s="221"/>
      <c r="J234" s="222">
        <f>ROUND(I234*H234,2)</f>
        <v>0</v>
      </c>
      <c r="K234" s="218" t="s">
        <v>21</v>
      </c>
      <c r="L234" s="47"/>
      <c r="M234" s="223" t="s">
        <v>21</v>
      </c>
      <c r="N234" s="224" t="s">
        <v>44</v>
      </c>
      <c r="O234" s="87"/>
      <c r="P234" s="225">
        <f>O234*H234</f>
        <v>0</v>
      </c>
      <c r="Q234" s="225">
        <v>0</v>
      </c>
      <c r="R234" s="225">
        <f>Q234*H234</f>
        <v>0</v>
      </c>
      <c r="S234" s="225">
        <v>0</v>
      </c>
      <c r="T234" s="226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7" t="s">
        <v>157</v>
      </c>
      <c r="AT234" s="227" t="s">
        <v>152</v>
      </c>
      <c r="AU234" s="227" t="s">
        <v>77</v>
      </c>
      <c r="AY234" s="20" t="s">
        <v>149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20" t="s">
        <v>77</v>
      </c>
      <c r="BK234" s="228">
        <f>ROUND(I234*H234,2)</f>
        <v>0</v>
      </c>
      <c r="BL234" s="20" t="s">
        <v>157</v>
      </c>
      <c r="BM234" s="227" t="s">
        <v>2118</v>
      </c>
    </row>
    <row r="235" s="12" customFormat="1" ht="25.92" customHeight="1">
      <c r="A235" s="12"/>
      <c r="B235" s="200"/>
      <c r="C235" s="201"/>
      <c r="D235" s="202" t="s">
        <v>72</v>
      </c>
      <c r="E235" s="203" t="s">
        <v>72</v>
      </c>
      <c r="F235" s="203" t="s">
        <v>3896</v>
      </c>
      <c r="G235" s="201"/>
      <c r="H235" s="201"/>
      <c r="I235" s="204"/>
      <c r="J235" s="205">
        <f>BK235</f>
        <v>0</v>
      </c>
      <c r="K235" s="201"/>
      <c r="L235" s="206"/>
      <c r="M235" s="207"/>
      <c r="N235" s="208"/>
      <c r="O235" s="208"/>
      <c r="P235" s="209">
        <f>SUM(P236:P243)</f>
        <v>0</v>
      </c>
      <c r="Q235" s="208"/>
      <c r="R235" s="209">
        <f>SUM(R236:R243)</f>
        <v>0</v>
      </c>
      <c r="S235" s="208"/>
      <c r="T235" s="210">
        <f>SUM(T236:T243)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1" t="s">
        <v>77</v>
      </c>
      <c r="AT235" s="212" t="s">
        <v>72</v>
      </c>
      <c r="AU235" s="212" t="s">
        <v>73</v>
      </c>
      <c r="AY235" s="211" t="s">
        <v>149</v>
      </c>
      <c r="BK235" s="213">
        <f>SUM(BK236:BK243)</f>
        <v>0</v>
      </c>
    </row>
    <row r="236" s="2" customFormat="1" ht="16.5" customHeight="1">
      <c r="A236" s="41"/>
      <c r="B236" s="42"/>
      <c r="C236" s="216" t="s">
        <v>1350</v>
      </c>
      <c r="D236" s="216" t="s">
        <v>152</v>
      </c>
      <c r="E236" s="217" t="s">
        <v>3897</v>
      </c>
      <c r="F236" s="218" t="s">
        <v>3898</v>
      </c>
      <c r="G236" s="219" t="s">
        <v>363</v>
      </c>
      <c r="H236" s="220">
        <v>8</v>
      </c>
      <c r="I236" s="221"/>
      <c r="J236" s="222">
        <f>ROUND(I236*H236,2)</f>
        <v>0</v>
      </c>
      <c r="K236" s="218" t="s">
        <v>21</v>
      </c>
      <c r="L236" s="47"/>
      <c r="M236" s="223" t="s">
        <v>21</v>
      </c>
      <c r="N236" s="224" t="s">
        <v>44</v>
      </c>
      <c r="O236" s="87"/>
      <c r="P236" s="225">
        <f>O236*H236</f>
        <v>0</v>
      </c>
      <c r="Q236" s="225">
        <v>0</v>
      </c>
      <c r="R236" s="225">
        <f>Q236*H236</f>
        <v>0</v>
      </c>
      <c r="S236" s="225">
        <v>0</v>
      </c>
      <c r="T236" s="226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7" t="s">
        <v>157</v>
      </c>
      <c r="AT236" s="227" t="s">
        <v>152</v>
      </c>
      <c r="AU236" s="227" t="s">
        <v>77</v>
      </c>
      <c r="AY236" s="20" t="s">
        <v>149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20" t="s">
        <v>77</v>
      </c>
      <c r="BK236" s="228">
        <f>ROUND(I236*H236,2)</f>
        <v>0</v>
      </c>
      <c r="BL236" s="20" t="s">
        <v>157</v>
      </c>
      <c r="BM236" s="227" t="s">
        <v>2128</v>
      </c>
    </row>
    <row r="237" s="2" customFormat="1" ht="16.5" customHeight="1">
      <c r="A237" s="41"/>
      <c r="B237" s="42"/>
      <c r="C237" s="216" t="s">
        <v>1359</v>
      </c>
      <c r="D237" s="216" t="s">
        <v>152</v>
      </c>
      <c r="E237" s="217" t="s">
        <v>3899</v>
      </c>
      <c r="F237" s="218" t="s">
        <v>3900</v>
      </c>
      <c r="G237" s="219" t="s">
        <v>363</v>
      </c>
      <c r="H237" s="220">
        <v>8</v>
      </c>
      <c r="I237" s="221"/>
      <c r="J237" s="222">
        <f>ROUND(I237*H237,2)</f>
        <v>0</v>
      </c>
      <c r="K237" s="218" t="s">
        <v>21</v>
      </c>
      <c r="L237" s="47"/>
      <c r="M237" s="223" t="s">
        <v>21</v>
      </c>
      <c r="N237" s="224" t="s">
        <v>44</v>
      </c>
      <c r="O237" s="87"/>
      <c r="P237" s="225">
        <f>O237*H237</f>
        <v>0</v>
      </c>
      <c r="Q237" s="225">
        <v>0</v>
      </c>
      <c r="R237" s="225">
        <f>Q237*H237</f>
        <v>0</v>
      </c>
      <c r="S237" s="225">
        <v>0</v>
      </c>
      <c r="T237" s="226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7" t="s">
        <v>157</v>
      </c>
      <c r="AT237" s="227" t="s">
        <v>152</v>
      </c>
      <c r="AU237" s="227" t="s">
        <v>77</v>
      </c>
      <c r="AY237" s="20" t="s">
        <v>149</v>
      </c>
      <c r="BE237" s="228">
        <f>IF(N237="základní",J237,0)</f>
        <v>0</v>
      </c>
      <c r="BF237" s="228">
        <f>IF(N237="snížená",J237,0)</f>
        <v>0</v>
      </c>
      <c r="BG237" s="228">
        <f>IF(N237="zákl. přenesená",J237,0)</f>
        <v>0</v>
      </c>
      <c r="BH237" s="228">
        <f>IF(N237="sníž. přenesená",J237,0)</f>
        <v>0</v>
      </c>
      <c r="BI237" s="228">
        <f>IF(N237="nulová",J237,0)</f>
        <v>0</v>
      </c>
      <c r="BJ237" s="20" t="s">
        <v>77</v>
      </c>
      <c r="BK237" s="228">
        <f>ROUND(I237*H237,2)</f>
        <v>0</v>
      </c>
      <c r="BL237" s="20" t="s">
        <v>157</v>
      </c>
      <c r="BM237" s="227" t="s">
        <v>2145</v>
      </c>
    </row>
    <row r="238" s="2" customFormat="1" ht="21.75" customHeight="1">
      <c r="A238" s="41"/>
      <c r="B238" s="42"/>
      <c r="C238" s="216" t="s">
        <v>1366</v>
      </c>
      <c r="D238" s="216" t="s">
        <v>152</v>
      </c>
      <c r="E238" s="217" t="s">
        <v>3901</v>
      </c>
      <c r="F238" s="218" t="s">
        <v>3902</v>
      </c>
      <c r="G238" s="219" t="s">
        <v>363</v>
      </c>
      <c r="H238" s="220">
        <v>4</v>
      </c>
      <c r="I238" s="221"/>
      <c r="J238" s="222">
        <f>ROUND(I238*H238,2)</f>
        <v>0</v>
      </c>
      <c r="K238" s="218" t="s">
        <v>21</v>
      </c>
      <c r="L238" s="47"/>
      <c r="M238" s="223" t="s">
        <v>21</v>
      </c>
      <c r="N238" s="224" t="s">
        <v>44</v>
      </c>
      <c r="O238" s="87"/>
      <c r="P238" s="225">
        <f>O238*H238</f>
        <v>0</v>
      </c>
      <c r="Q238" s="225">
        <v>0</v>
      </c>
      <c r="R238" s="225">
        <f>Q238*H238</f>
        <v>0</v>
      </c>
      <c r="S238" s="225">
        <v>0</v>
      </c>
      <c r="T238" s="226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7" t="s">
        <v>157</v>
      </c>
      <c r="AT238" s="227" t="s">
        <v>152</v>
      </c>
      <c r="AU238" s="227" t="s">
        <v>77</v>
      </c>
      <c r="AY238" s="20" t="s">
        <v>149</v>
      </c>
      <c r="BE238" s="228">
        <f>IF(N238="základní",J238,0)</f>
        <v>0</v>
      </c>
      <c r="BF238" s="228">
        <f>IF(N238="snížená",J238,0)</f>
        <v>0</v>
      </c>
      <c r="BG238" s="228">
        <f>IF(N238="zákl. přenesená",J238,0)</f>
        <v>0</v>
      </c>
      <c r="BH238" s="228">
        <f>IF(N238="sníž. přenesená",J238,0)</f>
        <v>0</v>
      </c>
      <c r="BI238" s="228">
        <f>IF(N238="nulová",J238,0)</f>
        <v>0</v>
      </c>
      <c r="BJ238" s="20" t="s">
        <v>77</v>
      </c>
      <c r="BK238" s="228">
        <f>ROUND(I238*H238,2)</f>
        <v>0</v>
      </c>
      <c r="BL238" s="20" t="s">
        <v>157</v>
      </c>
      <c r="BM238" s="227" t="s">
        <v>2153</v>
      </c>
    </row>
    <row r="239" s="2" customFormat="1" ht="16.5" customHeight="1">
      <c r="A239" s="41"/>
      <c r="B239" s="42"/>
      <c r="C239" s="216" t="s">
        <v>1371</v>
      </c>
      <c r="D239" s="216" t="s">
        <v>152</v>
      </c>
      <c r="E239" s="217" t="s">
        <v>3903</v>
      </c>
      <c r="F239" s="218" t="s">
        <v>3904</v>
      </c>
      <c r="G239" s="219" t="s">
        <v>363</v>
      </c>
      <c r="H239" s="220">
        <v>4</v>
      </c>
      <c r="I239" s="221"/>
      <c r="J239" s="222">
        <f>ROUND(I239*H239,2)</f>
        <v>0</v>
      </c>
      <c r="K239" s="218" t="s">
        <v>21</v>
      </c>
      <c r="L239" s="47"/>
      <c r="M239" s="223" t="s">
        <v>21</v>
      </c>
      <c r="N239" s="224" t="s">
        <v>44</v>
      </c>
      <c r="O239" s="87"/>
      <c r="P239" s="225">
        <f>O239*H239</f>
        <v>0</v>
      </c>
      <c r="Q239" s="225">
        <v>0</v>
      </c>
      <c r="R239" s="225">
        <f>Q239*H239</f>
        <v>0</v>
      </c>
      <c r="S239" s="225">
        <v>0</v>
      </c>
      <c r="T239" s="226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7" t="s">
        <v>157</v>
      </c>
      <c r="AT239" s="227" t="s">
        <v>152</v>
      </c>
      <c r="AU239" s="227" t="s">
        <v>77</v>
      </c>
      <c r="AY239" s="20" t="s">
        <v>149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20" t="s">
        <v>77</v>
      </c>
      <c r="BK239" s="228">
        <f>ROUND(I239*H239,2)</f>
        <v>0</v>
      </c>
      <c r="BL239" s="20" t="s">
        <v>157</v>
      </c>
      <c r="BM239" s="227" t="s">
        <v>2165</v>
      </c>
    </row>
    <row r="240" s="2" customFormat="1" ht="21.75" customHeight="1">
      <c r="A240" s="41"/>
      <c r="B240" s="42"/>
      <c r="C240" s="216" t="s">
        <v>1377</v>
      </c>
      <c r="D240" s="216" t="s">
        <v>152</v>
      </c>
      <c r="E240" s="217" t="s">
        <v>3905</v>
      </c>
      <c r="F240" s="218" t="s">
        <v>3906</v>
      </c>
      <c r="G240" s="219" t="s">
        <v>363</v>
      </c>
      <c r="H240" s="220">
        <v>4</v>
      </c>
      <c r="I240" s="221"/>
      <c r="J240" s="222">
        <f>ROUND(I240*H240,2)</f>
        <v>0</v>
      </c>
      <c r="K240" s="218" t="s">
        <v>21</v>
      </c>
      <c r="L240" s="47"/>
      <c r="M240" s="223" t="s">
        <v>21</v>
      </c>
      <c r="N240" s="224" t="s">
        <v>44</v>
      </c>
      <c r="O240" s="87"/>
      <c r="P240" s="225">
        <f>O240*H240</f>
        <v>0</v>
      </c>
      <c r="Q240" s="225">
        <v>0</v>
      </c>
      <c r="R240" s="225">
        <f>Q240*H240</f>
        <v>0</v>
      </c>
      <c r="S240" s="225">
        <v>0</v>
      </c>
      <c r="T240" s="226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7" t="s">
        <v>157</v>
      </c>
      <c r="AT240" s="227" t="s">
        <v>152</v>
      </c>
      <c r="AU240" s="227" t="s">
        <v>77</v>
      </c>
      <c r="AY240" s="20" t="s">
        <v>149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20" t="s">
        <v>77</v>
      </c>
      <c r="BK240" s="228">
        <f>ROUND(I240*H240,2)</f>
        <v>0</v>
      </c>
      <c r="BL240" s="20" t="s">
        <v>157</v>
      </c>
      <c r="BM240" s="227" t="s">
        <v>2177</v>
      </c>
    </row>
    <row r="241" s="2" customFormat="1" ht="16.5" customHeight="1">
      <c r="A241" s="41"/>
      <c r="B241" s="42"/>
      <c r="C241" s="216" t="s">
        <v>1383</v>
      </c>
      <c r="D241" s="216" t="s">
        <v>152</v>
      </c>
      <c r="E241" s="217" t="s">
        <v>3907</v>
      </c>
      <c r="F241" s="218" t="s">
        <v>3908</v>
      </c>
      <c r="G241" s="219" t="s">
        <v>363</v>
      </c>
      <c r="H241" s="220">
        <v>4</v>
      </c>
      <c r="I241" s="221"/>
      <c r="J241" s="222">
        <f>ROUND(I241*H241,2)</f>
        <v>0</v>
      </c>
      <c r="K241" s="218" t="s">
        <v>21</v>
      </c>
      <c r="L241" s="47"/>
      <c r="M241" s="223" t="s">
        <v>21</v>
      </c>
      <c r="N241" s="224" t="s">
        <v>44</v>
      </c>
      <c r="O241" s="87"/>
      <c r="P241" s="225">
        <f>O241*H241</f>
        <v>0</v>
      </c>
      <c r="Q241" s="225">
        <v>0</v>
      </c>
      <c r="R241" s="225">
        <f>Q241*H241</f>
        <v>0</v>
      </c>
      <c r="S241" s="225">
        <v>0</v>
      </c>
      <c r="T241" s="226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7" t="s">
        <v>157</v>
      </c>
      <c r="AT241" s="227" t="s">
        <v>152</v>
      </c>
      <c r="AU241" s="227" t="s">
        <v>77</v>
      </c>
      <c r="AY241" s="20" t="s">
        <v>149</v>
      </c>
      <c r="BE241" s="228">
        <f>IF(N241="základní",J241,0)</f>
        <v>0</v>
      </c>
      <c r="BF241" s="228">
        <f>IF(N241="snížená",J241,0)</f>
        <v>0</v>
      </c>
      <c r="BG241" s="228">
        <f>IF(N241="zákl. přenesená",J241,0)</f>
        <v>0</v>
      </c>
      <c r="BH241" s="228">
        <f>IF(N241="sníž. přenesená",J241,0)</f>
        <v>0</v>
      </c>
      <c r="BI241" s="228">
        <f>IF(N241="nulová",J241,0)</f>
        <v>0</v>
      </c>
      <c r="BJ241" s="20" t="s">
        <v>77</v>
      </c>
      <c r="BK241" s="228">
        <f>ROUND(I241*H241,2)</f>
        <v>0</v>
      </c>
      <c r="BL241" s="20" t="s">
        <v>157</v>
      </c>
      <c r="BM241" s="227" t="s">
        <v>2190</v>
      </c>
    </row>
    <row r="242" s="2" customFormat="1" ht="16.5" customHeight="1">
      <c r="A242" s="41"/>
      <c r="B242" s="42"/>
      <c r="C242" s="216" t="s">
        <v>1389</v>
      </c>
      <c r="D242" s="216" t="s">
        <v>152</v>
      </c>
      <c r="E242" s="217" t="s">
        <v>3909</v>
      </c>
      <c r="F242" s="218" t="s">
        <v>3910</v>
      </c>
      <c r="G242" s="219" t="s">
        <v>363</v>
      </c>
      <c r="H242" s="220">
        <v>1</v>
      </c>
      <c r="I242" s="221"/>
      <c r="J242" s="222">
        <f>ROUND(I242*H242,2)</f>
        <v>0</v>
      </c>
      <c r="K242" s="218" t="s">
        <v>21</v>
      </c>
      <c r="L242" s="47"/>
      <c r="M242" s="223" t="s">
        <v>21</v>
      </c>
      <c r="N242" s="224" t="s">
        <v>44</v>
      </c>
      <c r="O242" s="87"/>
      <c r="P242" s="225">
        <f>O242*H242</f>
        <v>0</v>
      </c>
      <c r="Q242" s="225">
        <v>0</v>
      </c>
      <c r="R242" s="225">
        <f>Q242*H242</f>
        <v>0</v>
      </c>
      <c r="S242" s="225">
        <v>0</v>
      </c>
      <c r="T242" s="226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7" t="s">
        <v>157</v>
      </c>
      <c r="AT242" s="227" t="s">
        <v>152</v>
      </c>
      <c r="AU242" s="227" t="s">
        <v>77</v>
      </c>
      <c r="AY242" s="20" t="s">
        <v>149</v>
      </c>
      <c r="BE242" s="228">
        <f>IF(N242="základní",J242,0)</f>
        <v>0</v>
      </c>
      <c r="BF242" s="228">
        <f>IF(N242="snížená",J242,0)</f>
        <v>0</v>
      </c>
      <c r="BG242" s="228">
        <f>IF(N242="zákl. přenesená",J242,0)</f>
        <v>0</v>
      </c>
      <c r="BH242" s="228">
        <f>IF(N242="sníž. přenesená",J242,0)</f>
        <v>0</v>
      </c>
      <c r="BI242" s="228">
        <f>IF(N242="nulová",J242,0)</f>
        <v>0</v>
      </c>
      <c r="BJ242" s="20" t="s">
        <v>77</v>
      </c>
      <c r="BK242" s="228">
        <f>ROUND(I242*H242,2)</f>
        <v>0</v>
      </c>
      <c r="BL242" s="20" t="s">
        <v>157</v>
      </c>
      <c r="BM242" s="227" t="s">
        <v>2206</v>
      </c>
    </row>
    <row r="243" s="2" customFormat="1" ht="16.5" customHeight="1">
      <c r="A243" s="41"/>
      <c r="B243" s="42"/>
      <c r="C243" s="216" t="s">
        <v>1395</v>
      </c>
      <c r="D243" s="216" t="s">
        <v>152</v>
      </c>
      <c r="E243" s="217" t="s">
        <v>3911</v>
      </c>
      <c r="F243" s="218" t="s">
        <v>3912</v>
      </c>
      <c r="G243" s="219" t="s">
        <v>363</v>
      </c>
      <c r="H243" s="220">
        <v>8</v>
      </c>
      <c r="I243" s="221"/>
      <c r="J243" s="222">
        <f>ROUND(I243*H243,2)</f>
        <v>0</v>
      </c>
      <c r="K243" s="218" t="s">
        <v>21</v>
      </c>
      <c r="L243" s="47"/>
      <c r="M243" s="223" t="s">
        <v>21</v>
      </c>
      <c r="N243" s="224" t="s">
        <v>44</v>
      </c>
      <c r="O243" s="87"/>
      <c r="P243" s="225">
        <f>O243*H243</f>
        <v>0</v>
      </c>
      <c r="Q243" s="225">
        <v>0</v>
      </c>
      <c r="R243" s="225">
        <f>Q243*H243</f>
        <v>0</v>
      </c>
      <c r="S243" s="225">
        <v>0</v>
      </c>
      <c r="T243" s="226">
        <f>S243*H243</f>
        <v>0</v>
      </c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7" t="s">
        <v>157</v>
      </c>
      <c r="AT243" s="227" t="s">
        <v>152</v>
      </c>
      <c r="AU243" s="227" t="s">
        <v>77</v>
      </c>
      <c r="AY243" s="20" t="s">
        <v>149</v>
      </c>
      <c r="BE243" s="228">
        <f>IF(N243="základní",J243,0)</f>
        <v>0</v>
      </c>
      <c r="BF243" s="228">
        <f>IF(N243="snížená",J243,0)</f>
        <v>0</v>
      </c>
      <c r="BG243" s="228">
        <f>IF(N243="zákl. přenesená",J243,0)</f>
        <v>0</v>
      </c>
      <c r="BH243" s="228">
        <f>IF(N243="sníž. přenesená",J243,0)</f>
        <v>0</v>
      </c>
      <c r="BI243" s="228">
        <f>IF(N243="nulová",J243,0)</f>
        <v>0</v>
      </c>
      <c r="BJ243" s="20" t="s">
        <v>77</v>
      </c>
      <c r="BK243" s="228">
        <f>ROUND(I243*H243,2)</f>
        <v>0</v>
      </c>
      <c r="BL243" s="20" t="s">
        <v>157</v>
      </c>
      <c r="BM243" s="227" t="s">
        <v>2219</v>
      </c>
    </row>
    <row r="244" s="12" customFormat="1" ht="25.92" customHeight="1">
      <c r="A244" s="12"/>
      <c r="B244" s="200"/>
      <c r="C244" s="201"/>
      <c r="D244" s="202" t="s">
        <v>72</v>
      </c>
      <c r="E244" s="203" t="s">
        <v>3913</v>
      </c>
      <c r="F244" s="203" t="s">
        <v>3914</v>
      </c>
      <c r="G244" s="201"/>
      <c r="H244" s="201"/>
      <c r="I244" s="204"/>
      <c r="J244" s="205">
        <f>BK244</f>
        <v>0</v>
      </c>
      <c r="K244" s="201"/>
      <c r="L244" s="206"/>
      <c r="M244" s="207"/>
      <c r="N244" s="208"/>
      <c r="O244" s="208"/>
      <c r="P244" s="209">
        <f>SUM(P245:P250)</f>
        <v>0</v>
      </c>
      <c r="Q244" s="208"/>
      <c r="R244" s="209">
        <f>SUM(R245:R250)</f>
        <v>0</v>
      </c>
      <c r="S244" s="208"/>
      <c r="T244" s="210">
        <f>SUM(T245:T250)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11" t="s">
        <v>77</v>
      </c>
      <c r="AT244" s="212" t="s">
        <v>72</v>
      </c>
      <c r="AU244" s="212" t="s">
        <v>73</v>
      </c>
      <c r="AY244" s="211" t="s">
        <v>149</v>
      </c>
      <c r="BK244" s="213">
        <f>SUM(BK245:BK250)</f>
        <v>0</v>
      </c>
    </row>
    <row r="245" s="2" customFormat="1" ht="37.8" customHeight="1">
      <c r="A245" s="41"/>
      <c r="B245" s="42"/>
      <c r="C245" s="216" t="s">
        <v>1400</v>
      </c>
      <c r="D245" s="216" t="s">
        <v>152</v>
      </c>
      <c r="E245" s="217" t="s">
        <v>3915</v>
      </c>
      <c r="F245" s="218" t="s">
        <v>3916</v>
      </c>
      <c r="G245" s="219" t="s">
        <v>1675</v>
      </c>
      <c r="H245" s="220">
        <v>1</v>
      </c>
      <c r="I245" s="221"/>
      <c r="J245" s="222">
        <f>ROUND(I245*H245,2)</f>
        <v>0</v>
      </c>
      <c r="K245" s="218" t="s">
        <v>21</v>
      </c>
      <c r="L245" s="47"/>
      <c r="M245" s="223" t="s">
        <v>21</v>
      </c>
      <c r="N245" s="224" t="s">
        <v>44</v>
      </c>
      <c r="O245" s="87"/>
      <c r="P245" s="225">
        <f>O245*H245</f>
        <v>0</v>
      </c>
      <c r="Q245" s="225">
        <v>0</v>
      </c>
      <c r="R245" s="225">
        <f>Q245*H245</f>
        <v>0</v>
      </c>
      <c r="S245" s="225">
        <v>0</v>
      </c>
      <c r="T245" s="226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7" t="s">
        <v>157</v>
      </c>
      <c r="AT245" s="227" t="s">
        <v>152</v>
      </c>
      <c r="AU245" s="227" t="s">
        <v>77</v>
      </c>
      <c r="AY245" s="20" t="s">
        <v>149</v>
      </c>
      <c r="BE245" s="228">
        <f>IF(N245="základní",J245,0)</f>
        <v>0</v>
      </c>
      <c r="BF245" s="228">
        <f>IF(N245="snížená",J245,0)</f>
        <v>0</v>
      </c>
      <c r="BG245" s="228">
        <f>IF(N245="zákl. přenesená",J245,0)</f>
        <v>0</v>
      </c>
      <c r="BH245" s="228">
        <f>IF(N245="sníž. přenesená",J245,0)</f>
        <v>0</v>
      </c>
      <c r="BI245" s="228">
        <f>IF(N245="nulová",J245,0)</f>
        <v>0</v>
      </c>
      <c r="BJ245" s="20" t="s">
        <v>77</v>
      </c>
      <c r="BK245" s="228">
        <f>ROUND(I245*H245,2)</f>
        <v>0</v>
      </c>
      <c r="BL245" s="20" t="s">
        <v>157</v>
      </c>
      <c r="BM245" s="227" t="s">
        <v>2229</v>
      </c>
    </row>
    <row r="246" s="2" customFormat="1" ht="16.5" customHeight="1">
      <c r="A246" s="41"/>
      <c r="B246" s="42"/>
      <c r="C246" s="216" t="s">
        <v>1405</v>
      </c>
      <c r="D246" s="216" t="s">
        <v>152</v>
      </c>
      <c r="E246" s="217" t="s">
        <v>3917</v>
      </c>
      <c r="F246" s="218" t="s">
        <v>3918</v>
      </c>
      <c r="G246" s="219" t="s">
        <v>1675</v>
      </c>
      <c r="H246" s="220">
        <v>1</v>
      </c>
      <c r="I246" s="221"/>
      <c r="J246" s="222">
        <f>ROUND(I246*H246,2)</f>
        <v>0</v>
      </c>
      <c r="K246" s="218" t="s">
        <v>21</v>
      </c>
      <c r="L246" s="47"/>
      <c r="M246" s="223" t="s">
        <v>21</v>
      </c>
      <c r="N246" s="224" t="s">
        <v>44</v>
      </c>
      <c r="O246" s="87"/>
      <c r="P246" s="225">
        <f>O246*H246</f>
        <v>0</v>
      </c>
      <c r="Q246" s="225">
        <v>0</v>
      </c>
      <c r="R246" s="225">
        <f>Q246*H246</f>
        <v>0</v>
      </c>
      <c r="S246" s="225">
        <v>0</v>
      </c>
      <c r="T246" s="226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7" t="s">
        <v>157</v>
      </c>
      <c r="AT246" s="227" t="s">
        <v>152</v>
      </c>
      <c r="AU246" s="227" t="s">
        <v>77</v>
      </c>
      <c r="AY246" s="20" t="s">
        <v>149</v>
      </c>
      <c r="BE246" s="228">
        <f>IF(N246="základní",J246,0)</f>
        <v>0</v>
      </c>
      <c r="BF246" s="228">
        <f>IF(N246="snížená",J246,0)</f>
        <v>0</v>
      </c>
      <c r="BG246" s="228">
        <f>IF(N246="zákl. přenesená",J246,0)</f>
        <v>0</v>
      </c>
      <c r="BH246" s="228">
        <f>IF(N246="sníž. přenesená",J246,0)</f>
        <v>0</v>
      </c>
      <c r="BI246" s="228">
        <f>IF(N246="nulová",J246,0)</f>
        <v>0</v>
      </c>
      <c r="BJ246" s="20" t="s">
        <v>77</v>
      </c>
      <c r="BK246" s="228">
        <f>ROUND(I246*H246,2)</f>
        <v>0</v>
      </c>
      <c r="BL246" s="20" t="s">
        <v>157</v>
      </c>
      <c r="BM246" s="227" t="s">
        <v>2241</v>
      </c>
    </row>
    <row r="247" s="2" customFormat="1" ht="21.75" customHeight="1">
      <c r="A247" s="41"/>
      <c r="B247" s="42"/>
      <c r="C247" s="216" t="s">
        <v>1406</v>
      </c>
      <c r="D247" s="216" t="s">
        <v>152</v>
      </c>
      <c r="E247" s="217" t="s">
        <v>3919</v>
      </c>
      <c r="F247" s="218" t="s">
        <v>3920</v>
      </c>
      <c r="G247" s="219" t="s">
        <v>1675</v>
      </c>
      <c r="H247" s="220">
        <v>1</v>
      </c>
      <c r="I247" s="221"/>
      <c r="J247" s="222">
        <f>ROUND(I247*H247,2)</f>
        <v>0</v>
      </c>
      <c r="K247" s="218" t="s">
        <v>21</v>
      </c>
      <c r="L247" s="47"/>
      <c r="M247" s="223" t="s">
        <v>21</v>
      </c>
      <c r="N247" s="224" t="s">
        <v>44</v>
      </c>
      <c r="O247" s="87"/>
      <c r="P247" s="225">
        <f>O247*H247</f>
        <v>0</v>
      </c>
      <c r="Q247" s="225">
        <v>0</v>
      </c>
      <c r="R247" s="225">
        <f>Q247*H247</f>
        <v>0</v>
      </c>
      <c r="S247" s="225">
        <v>0</v>
      </c>
      <c r="T247" s="226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7" t="s">
        <v>157</v>
      </c>
      <c r="AT247" s="227" t="s">
        <v>152</v>
      </c>
      <c r="AU247" s="227" t="s">
        <v>77</v>
      </c>
      <c r="AY247" s="20" t="s">
        <v>149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0" t="s">
        <v>77</v>
      </c>
      <c r="BK247" s="228">
        <f>ROUND(I247*H247,2)</f>
        <v>0</v>
      </c>
      <c r="BL247" s="20" t="s">
        <v>157</v>
      </c>
      <c r="BM247" s="227" t="s">
        <v>2260</v>
      </c>
    </row>
    <row r="248" s="2" customFormat="1">
      <c r="A248" s="41"/>
      <c r="B248" s="42"/>
      <c r="C248" s="43"/>
      <c r="D248" s="236" t="s">
        <v>279</v>
      </c>
      <c r="E248" s="43"/>
      <c r="F248" s="288" t="s">
        <v>3921</v>
      </c>
      <c r="G248" s="43"/>
      <c r="H248" s="43"/>
      <c r="I248" s="231"/>
      <c r="J248" s="43"/>
      <c r="K248" s="43"/>
      <c r="L248" s="47"/>
      <c r="M248" s="232"/>
      <c r="N248" s="233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279</v>
      </c>
      <c r="AU248" s="20" t="s">
        <v>77</v>
      </c>
    </row>
    <row r="249" s="2" customFormat="1" ht="55.5" customHeight="1">
      <c r="A249" s="41"/>
      <c r="B249" s="42"/>
      <c r="C249" s="216" t="s">
        <v>1417</v>
      </c>
      <c r="D249" s="216" t="s">
        <v>152</v>
      </c>
      <c r="E249" s="217" t="s">
        <v>3922</v>
      </c>
      <c r="F249" s="218" t="s">
        <v>3923</v>
      </c>
      <c r="G249" s="219" t="s">
        <v>1675</v>
      </c>
      <c r="H249" s="220">
        <v>1</v>
      </c>
      <c r="I249" s="221"/>
      <c r="J249" s="222">
        <f>ROUND(I249*H249,2)</f>
        <v>0</v>
      </c>
      <c r="K249" s="218" t="s">
        <v>21</v>
      </c>
      <c r="L249" s="47"/>
      <c r="M249" s="223" t="s">
        <v>21</v>
      </c>
      <c r="N249" s="224" t="s">
        <v>44</v>
      </c>
      <c r="O249" s="87"/>
      <c r="P249" s="225">
        <f>O249*H249</f>
        <v>0</v>
      </c>
      <c r="Q249" s="225">
        <v>0</v>
      </c>
      <c r="R249" s="225">
        <f>Q249*H249</f>
        <v>0</v>
      </c>
      <c r="S249" s="225">
        <v>0</v>
      </c>
      <c r="T249" s="226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7" t="s">
        <v>157</v>
      </c>
      <c r="AT249" s="227" t="s">
        <v>152</v>
      </c>
      <c r="AU249" s="227" t="s">
        <v>77</v>
      </c>
      <c r="AY249" s="20" t="s">
        <v>149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0" t="s">
        <v>77</v>
      </c>
      <c r="BK249" s="228">
        <f>ROUND(I249*H249,2)</f>
        <v>0</v>
      </c>
      <c r="BL249" s="20" t="s">
        <v>157</v>
      </c>
      <c r="BM249" s="227" t="s">
        <v>2271</v>
      </c>
    </row>
    <row r="250" s="2" customFormat="1" ht="44.25" customHeight="1">
      <c r="A250" s="41"/>
      <c r="B250" s="42"/>
      <c r="C250" s="216" t="s">
        <v>1424</v>
      </c>
      <c r="D250" s="216" t="s">
        <v>152</v>
      </c>
      <c r="E250" s="217" t="s">
        <v>3924</v>
      </c>
      <c r="F250" s="218" t="s">
        <v>3925</v>
      </c>
      <c r="G250" s="219" t="s">
        <v>1675</v>
      </c>
      <c r="H250" s="220">
        <v>1</v>
      </c>
      <c r="I250" s="221"/>
      <c r="J250" s="222">
        <f>ROUND(I250*H250,2)</f>
        <v>0</v>
      </c>
      <c r="K250" s="218" t="s">
        <v>21</v>
      </c>
      <c r="L250" s="47"/>
      <c r="M250" s="223" t="s">
        <v>21</v>
      </c>
      <c r="N250" s="224" t="s">
        <v>44</v>
      </c>
      <c r="O250" s="87"/>
      <c r="P250" s="225">
        <f>O250*H250</f>
        <v>0</v>
      </c>
      <c r="Q250" s="225">
        <v>0</v>
      </c>
      <c r="R250" s="225">
        <f>Q250*H250</f>
        <v>0</v>
      </c>
      <c r="S250" s="225">
        <v>0</v>
      </c>
      <c r="T250" s="226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7" t="s">
        <v>157</v>
      </c>
      <c r="AT250" s="227" t="s">
        <v>152</v>
      </c>
      <c r="AU250" s="227" t="s">
        <v>77</v>
      </c>
      <c r="AY250" s="20" t="s">
        <v>149</v>
      </c>
      <c r="BE250" s="228">
        <f>IF(N250="základní",J250,0)</f>
        <v>0</v>
      </c>
      <c r="BF250" s="228">
        <f>IF(N250="snížená",J250,0)</f>
        <v>0</v>
      </c>
      <c r="BG250" s="228">
        <f>IF(N250="zákl. přenesená",J250,0)</f>
        <v>0</v>
      </c>
      <c r="BH250" s="228">
        <f>IF(N250="sníž. přenesená",J250,0)</f>
        <v>0</v>
      </c>
      <c r="BI250" s="228">
        <f>IF(N250="nulová",J250,0)</f>
        <v>0</v>
      </c>
      <c r="BJ250" s="20" t="s">
        <v>77</v>
      </c>
      <c r="BK250" s="228">
        <f>ROUND(I250*H250,2)</f>
        <v>0</v>
      </c>
      <c r="BL250" s="20" t="s">
        <v>157</v>
      </c>
      <c r="BM250" s="227" t="s">
        <v>2288</v>
      </c>
    </row>
    <row r="251" s="12" customFormat="1" ht="25.92" customHeight="1">
      <c r="A251" s="12"/>
      <c r="B251" s="200"/>
      <c r="C251" s="201"/>
      <c r="D251" s="202" t="s">
        <v>72</v>
      </c>
      <c r="E251" s="203" t="s">
        <v>3926</v>
      </c>
      <c r="F251" s="203" t="s">
        <v>3927</v>
      </c>
      <c r="G251" s="201"/>
      <c r="H251" s="201"/>
      <c r="I251" s="204"/>
      <c r="J251" s="205">
        <f>BK251</f>
        <v>0</v>
      </c>
      <c r="K251" s="201"/>
      <c r="L251" s="206"/>
      <c r="M251" s="207"/>
      <c r="N251" s="208"/>
      <c r="O251" s="208"/>
      <c r="P251" s="209">
        <f>SUM(P252:P253)</f>
        <v>0</v>
      </c>
      <c r="Q251" s="208"/>
      <c r="R251" s="209">
        <f>SUM(R252:R253)</f>
        <v>0</v>
      </c>
      <c r="S251" s="208"/>
      <c r="T251" s="210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1" t="s">
        <v>77</v>
      </c>
      <c r="AT251" s="212" t="s">
        <v>72</v>
      </c>
      <c r="AU251" s="212" t="s">
        <v>73</v>
      </c>
      <c r="AY251" s="211" t="s">
        <v>149</v>
      </c>
      <c r="BK251" s="213">
        <f>SUM(BK252:BK253)</f>
        <v>0</v>
      </c>
    </row>
    <row r="252" s="2" customFormat="1" ht="24.15" customHeight="1">
      <c r="A252" s="41"/>
      <c r="B252" s="42"/>
      <c r="C252" s="216" t="s">
        <v>1431</v>
      </c>
      <c r="D252" s="216" t="s">
        <v>152</v>
      </c>
      <c r="E252" s="217" t="s">
        <v>3928</v>
      </c>
      <c r="F252" s="218" t="s">
        <v>3929</v>
      </c>
      <c r="G252" s="219" t="s">
        <v>3930</v>
      </c>
      <c r="H252" s="220">
        <v>1</v>
      </c>
      <c r="I252" s="221"/>
      <c r="J252" s="222">
        <f>ROUND(I252*H252,2)</f>
        <v>0</v>
      </c>
      <c r="K252" s="218" t="s">
        <v>21</v>
      </c>
      <c r="L252" s="47"/>
      <c r="M252" s="223" t="s">
        <v>21</v>
      </c>
      <c r="N252" s="224" t="s">
        <v>44</v>
      </c>
      <c r="O252" s="87"/>
      <c r="P252" s="225">
        <f>O252*H252</f>
        <v>0</v>
      </c>
      <c r="Q252" s="225">
        <v>0</v>
      </c>
      <c r="R252" s="225">
        <f>Q252*H252</f>
        <v>0</v>
      </c>
      <c r="S252" s="225">
        <v>0</v>
      </c>
      <c r="T252" s="226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7" t="s">
        <v>157</v>
      </c>
      <c r="AT252" s="227" t="s">
        <v>152</v>
      </c>
      <c r="AU252" s="227" t="s">
        <v>77</v>
      </c>
      <c r="AY252" s="20" t="s">
        <v>149</v>
      </c>
      <c r="BE252" s="228">
        <f>IF(N252="základní",J252,0)</f>
        <v>0</v>
      </c>
      <c r="BF252" s="228">
        <f>IF(N252="snížená",J252,0)</f>
        <v>0</v>
      </c>
      <c r="BG252" s="228">
        <f>IF(N252="zákl. přenesená",J252,0)</f>
        <v>0</v>
      </c>
      <c r="BH252" s="228">
        <f>IF(N252="sníž. přenesená",J252,0)</f>
        <v>0</v>
      </c>
      <c r="BI252" s="228">
        <f>IF(N252="nulová",J252,0)</f>
        <v>0</v>
      </c>
      <c r="BJ252" s="20" t="s">
        <v>77</v>
      </c>
      <c r="BK252" s="228">
        <f>ROUND(I252*H252,2)</f>
        <v>0</v>
      </c>
      <c r="BL252" s="20" t="s">
        <v>157</v>
      </c>
      <c r="BM252" s="227" t="s">
        <v>2300</v>
      </c>
    </row>
    <row r="253" s="2" customFormat="1" ht="24.15" customHeight="1">
      <c r="A253" s="41"/>
      <c r="B253" s="42"/>
      <c r="C253" s="216" t="s">
        <v>1436</v>
      </c>
      <c r="D253" s="216" t="s">
        <v>152</v>
      </c>
      <c r="E253" s="217" t="s">
        <v>3931</v>
      </c>
      <c r="F253" s="218" t="s">
        <v>3932</v>
      </c>
      <c r="G253" s="219" t="s">
        <v>3930</v>
      </c>
      <c r="H253" s="220">
        <v>1</v>
      </c>
      <c r="I253" s="221"/>
      <c r="J253" s="222">
        <f>ROUND(I253*H253,2)</f>
        <v>0</v>
      </c>
      <c r="K253" s="218" t="s">
        <v>21</v>
      </c>
      <c r="L253" s="47"/>
      <c r="M253" s="292" t="s">
        <v>21</v>
      </c>
      <c r="N253" s="293" t="s">
        <v>44</v>
      </c>
      <c r="O253" s="294"/>
      <c r="P253" s="295">
        <f>O253*H253</f>
        <v>0</v>
      </c>
      <c r="Q253" s="295">
        <v>0</v>
      </c>
      <c r="R253" s="295">
        <f>Q253*H253</f>
        <v>0</v>
      </c>
      <c r="S253" s="295">
        <v>0</v>
      </c>
      <c r="T253" s="296">
        <f>S253*H253</f>
        <v>0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7" t="s">
        <v>157</v>
      </c>
      <c r="AT253" s="227" t="s">
        <v>152</v>
      </c>
      <c r="AU253" s="227" t="s">
        <v>77</v>
      </c>
      <c r="AY253" s="20" t="s">
        <v>149</v>
      </c>
      <c r="BE253" s="228">
        <f>IF(N253="základní",J253,0)</f>
        <v>0</v>
      </c>
      <c r="BF253" s="228">
        <f>IF(N253="snížená",J253,0)</f>
        <v>0</v>
      </c>
      <c r="BG253" s="228">
        <f>IF(N253="zákl. přenesená",J253,0)</f>
        <v>0</v>
      </c>
      <c r="BH253" s="228">
        <f>IF(N253="sníž. přenesená",J253,0)</f>
        <v>0</v>
      </c>
      <c r="BI253" s="228">
        <f>IF(N253="nulová",J253,0)</f>
        <v>0</v>
      </c>
      <c r="BJ253" s="20" t="s">
        <v>77</v>
      </c>
      <c r="BK253" s="228">
        <f>ROUND(I253*H253,2)</f>
        <v>0</v>
      </c>
      <c r="BL253" s="20" t="s">
        <v>157</v>
      </c>
      <c r="BM253" s="227" t="s">
        <v>2369</v>
      </c>
    </row>
    <row r="254" s="2" customFormat="1" ht="6.96" customHeight="1">
      <c r="A254" s="41"/>
      <c r="B254" s="62"/>
      <c r="C254" s="63"/>
      <c r="D254" s="63"/>
      <c r="E254" s="63"/>
      <c r="F254" s="63"/>
      <c r="G254" s="63"/>
      <c r="H254" s="63"/>
      <c r="I254" s="63"/>
      <c r="J254" s="63"/>
      <c r="K254" s="63"/>
      <c r="L254" s="47"/>
      <c r="M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</row>
  </sheetData>
  <sheetProtection sheet="1" autoFilter="0" formatColumns="0" formatRows="0" objects="1" scenarios="1" spinCount="100000" saltValue="78ebn9M+8Gqs8qAwdx5+Z2XIKOZp+NEut3wGwZL5olE40asXXGxaZeqJ58624lVz8ZDH+qa7pXeFKWU245KN/Q==" hashValue="Zysx0ZaOQ7AFvT2l6+0K3kHLIQLXEBR6No9iE4N22HLib35KfGFRvOOAuF67baKyFwd2d42LlEXmKGEoUisoCQ==" algorithmName="SHA-512" password="CC35"/>
  <autoFilter ref="C93:K25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206" r:id="rId1" display="https://podminky.urs.cz/item/CS_URS_2025_02/230170011"/>
    <hyperlink ref="F213" r:id="rId2" display="https://podminky.urs.cz/item/CS_URS_2025_02/230170011"/>
    <hyperlink ref="F215" r:id="rId3" display="https://podminky.urs.cz/item/CS_URS_2025_02/23017001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2"/>
      <c r="C3" s="143"/>
      <c r="D3" s="143"/>
      <c r="E3" s="143"/>
      <c r="F3" s="143"/>
      <c r="G3" s="143"/>
      <c r="H3" s="23"/>
    </row>
    <row r="4" s="1" customFormat="1" ht="24.96" customHeight="1">
      <c r="B4" s="23"/>
      <c r="C4" s="144" t="s">
        <v>3933</v>
      </c>
      <c r="H4" s="23"/>
    </row>
    <row r="5" s="1" customFormat="1" ht="12" customHeight="1">
      <c r="B5" s="23"/>
      <c r="C5" s="301" t="s">
        <v>13</v>
      </c>
      <c r="D5" s="153" t="s">
        <v>14</v>
      </c>
      <c r="E5" s="1"/>
      <c r="F5" s="1"/>
      <c r="H5" s="23"/>
    </row>
    <row r="6" s="1" customFormat="1" ht="36.96" customHeight="1">
      <c r="B6" s="23"/>
      <c r="C6" s="302" t="s">
        <v>16</v>
      </c>
      <c r="D6" s="303" t="s">
        <v>17</v>
      </c>
      <c r="E6" s="1"/>
      <c r="F6" s="1"/>
      <c r="H6" s="23"/>
    </row>
    <row r="7" s="1" customFormat="1" ht="16.5" customHeight="1">
      <c r="B7" s="23"/>
      <c r="C7" s="146" t="s">
        <v>24</v>
      </c>
      <c r="D7" s="150" t="str">
        <f>'Rekapitulace stavby'!AN8</f>
        <v>2. 3. 2026</v>
      </c>
      <c r="H7" s="23"/>
    </row>
    <row r="8" s="2" customFormat="1" ht="10.8" customHeight="1">
      <c r="A8" s="41"/>
      <c r="B8" s="47"/>
      <c r="C8" s="41"/>
      <c r="D8" s="41"/>
      <c r="E8" s="41"/>
      <c r="F8" s="41"/>
      <c r="G8" s="41"/>
      <c r="H8" s="47"/>
    </row>
    <row r="9" s="11" customFormat="1" ht="29.28" customHeight="1">
      <c r="A9" s="189"/>
      <c r="B9" s="304"/>
      <c r="C9" s="305" t="s">
        <v>54</v>
      </c>
      <c r="D9" s="306" t="s">
        <v>55</v>
      </c>
      <c r="E9" s="306" t="s">
        <v>136</v>
      </c>
      <c r="F9" s="307" t="s">
        <v>3934</v>
      </c>
      <c r="G9" s="189"/>
      <c r="H9" s="304"/>
    </row>
    <row r="10" s="2" customFormat="1" ht="26.4" customHeight="1">
      <c r="A10" s="41"/>
      <c r="B10" s="47"/>
      <c r="C10" s="308" t="s">
        <v>3935</v>
      </c>
      <c r="D10" s="308" t="s">
        <v>84</v>
      </c>
      <c r="E10" s="41"/>
      <c r="F10" s="41"/>
      <c r="G10" s="41"/>
      <c r="H10" s="47"/>
    </row>
    <row r="11" s="2" customFormat="1" ht="16.8" customHeight="1">
      <c r="A11" s="41"/>
      <c r="B11" s="47"/>
      <c r="C11" s="309" t="s">
        <v>443</v>
      </c>
      <c r="D11" s="310" t="s">
        <v>21</v>
      </c>
      <c r="E11" s="311" t="s">
        <v>21</v>
      </c>
      <c r="F11" s="312">
        <v>0</v>
      </c>
      <c r="G11" s="41"/>
      <c r="H11" s="47"/>
    </row>
    <row r="12" s="2" customFormat="1" ht="16.8" customHeight="1">
      <c r="A12" s="41"/>
      <c r="B12" s="47"/>
      <c r="C12" s="309" t="s">
        <v>3936</v>
      </c>
      <c r="D12" s="310" t="s">
        <v>21</v>
      </c>
      <c r="E12" s="311" t="s">
        <v>21</v>
      </c>
      <c r="F12" s="312">
        <v>205.036</v>
      </c>
      <c r="G12" s="41"/>
      <c r="H12" s="47"/>
    </row>
    <row r="13" s="2" customFormat="1" ht="16.8" customHeight="1">
      <c r="A13" s="41"/>
      <c r="B13" s="47"/>
      <c r="C13" s="309" t="s">
        <v>3937</v>
      </c>
      <c r="D13" s="310" t="s">
        <v>21</v>
      </c>
      <c r="E13" s="311" t="s">
        <v>21</v>
      </c>
      <c r="F13" s="312">
        <v>629.35000000000002</v>
      </c>
      <c r="G13" s="41"/>
      <c r="H13" s="47"/>
    </row>
    <row r="14" s="2" customFormat="1" ht="16.8" customHeight="1">
      <c r="A14" s="41"/>
      <c r="B14" s="47"/>
      <c r="C14" s="309" t="s">
        <v>453</v>
      </c>
      <c r="D14" s="310" t="s">
        <v>21</v>
      </c>
      <c r="E14" s="311" t="s">
        <v>21</v>
      </c>
      <c r="F14" s="312">
        <v>0</v>
      </c>
      <c r="G14" s="41"/>
      <c r="H14" s="47"/>
    </row>
    <row r="15" s="2" customFormat="1" ht="16.8" customHeight="1">
      <c r="A15" s="41"/>
      <c r="B15" s="47"/>
      <c r="C15" s="309" t="s">
        <v>456</v>
      </c>
      <c r="D15" s="310" t="s">
        <v>21</v>
      </c>
      <c r="E15" s="311" t="s">
        <v>21</v>
      </c>
      <c r="F15" s="312">
        <v>2953.7130000000002</v>
      </c>
      <c r="G15" s="41"/>
      <c r="H15" s="47"/>
    </row>
    <row r="16" s="2" customFormat="1" ht="16.8" customHeight="1">
      <c r="A16" s="41"/>
      <c r="B16" s="47"/>
      <c r="C16" s="309" t="s">
        <v>100</v>
      </c>
      <c r="D16" s="310" t="s">
        <v>21</v>
      </c>
      <c r="E16" s="311" t="s">
        <v>21</v>
      </c>
      <c r="F16" s="312">
        <v>6.2999999999999998</v>
      </c>
      <c r="G16" s="41"/>
      <c r="H16" s="47"/>
    </row>
    <row r="17" s="2" customFormat="1" ht="16.8" customHeight="1">
      <c r="A17" s="41"/>
      <c r="B17" s="47"/>
      <c r="C17" s="313" t="s">
        <v>21</v>
      </c>
      <c r="D17" s="313" t="s">
        <v>225</v>
      </c>
      <c r="E17" s="20" t="s">
        <v>21</v>
      </c>
      <c r="F17" s="314">
        <v>0</v>
      </c>
      <c r="G17" s="41"/>
      <c r="H17" s="47"/>
    </row>
    <row r="18" s="2" customFormat="1" ht="16.8" customHeight="1">
      <c r="A18" s="41"/>
      <c r="B18" s="47"/>
      <c r="C18" s="313" t="s">
        <v>21</v>
      </c>
      <c r="D18" s="313" t="s">
        <v>226</v>
      </c>
      <c r="E18" s="20" t="s">
        <v>21</v>
      </c>
      <c r="F18" s="314">
        <v>0</v>
      </c>
      <c r="G18" s="41"/>
      <c r="H18" s="47"/>
    </row>
    <row r="19" s="2" customFormat="1" ht="16.8" customHeight="1">
      <c r="A19" s="41"/>
      <c r="B19" s="47"/>
      <c r="C19" s="313" t="s">
        <v>21</v>
      </c>
      <c r="D19" s="313" t="s">
        <v>227</v>
      </c>
      <c r="E19" s="20" t="s">
        <v>21</v>
      </c>
      <c r="F19" s="314">
        <v>0</v>
      </c>
      <c r="G19" s="41"/>
      <c r="H19" s="47"/>
    </row>
    <row r="20" s="2" customFormat="1" ht="16.8" customHeight="1">
      <c r="A20" s="41"/>
      <c r="B20" s="47"/>
      <c r="C20" s="313" t="s">
        <v>21</v>
      </c>
      <c r="D20" s="313" t="s">
        <v>101</v>
      </c>
      <c r="E20" s="20" t="s">
        <v>21</v>
      </c>
      <c r="F20" s="314">
        <v>6.2999999999999998</v>
      </c>
      <c r="G20" s="41"/>
      <c r="H20" s="47"/>
    </row>
    <row r="21" s="2" customFormat="1" ht="16.8" customHeight="1">
      <c r="A21" s="41"/>
      <c r="B21" s="47"/>
      <c r="C21" s="313" t="s">
        <v>21</v>
      </c>
      <c r="D21" s="313" t="s">
        <v>21</v>
      </c>
      <c r="E21" s="20" t="s">
        <v>21</v>
      </c>
      <c r="F21" s="314">
        <v>0</v>
      </c>
      <c r="G21" s="41"/>
      <c r="H21" s="47"/>
    </row>
    <row r="22" s="2" customFormat="1" ht="16.8" customHeight="1">
      <c r="A22" s="41"/>
      <c r="B22" s="47"/>
      <c r="C22" s="313" t="s">
        <v>100</v>
      </c>
      <c r="D22" s="313" t="s">
        <v>192</v>
      </c>
      <c r="E22" s="20" t="s">
        <v>21</v>
      </c>
      <c r="F22" s="314">
        <v>6.2999999999999998</v>
      </c>
      <c r="G22" s="41"/>
      <c r="H22" s="47"/>
    </row>
    <row r="23" s="2" customFormat="1" ht="16.8" customHeight="1">
      <c r="A23" s="41"/>
      <c r="B23" s="47"/>
      <c r="C23" s="315" t="s">
        <v>3938</v>
      </c>
      <c r="D23" s="41"/>
      <c r="E23" s="41"/>
      <c r="F23" s="41"/>
      <c r="G23" s="41"/>
      <c r="H23" s="47"/>
    </row>
    <row r="24" s="2" customFormat="1" ht="16.8" customHeight="1">
      <c r="A24" s="41"/>
      <c r="B24" s="47"/>
      <c r="C24" s="313" t="s">
        <v>247</v>
      </c>
      <c r="D24" s="313" t="s">
        <v>3939</v>
      </c>
      <c r="E24" s="20" t="s">
        <v>174</v>
      </c>
      <c r="F24" s="314">
        <v>6.2999999999999998</v>
      </c>
      <c r="G24" s="41"/>
      <c r="H24" s="47"/>
    </row>
    <row r="25" s="2" customFormat="1" ht="16.8" customHeight="1">
      <c r="A25" s="41"/>
      <c r="B25" s="47"/>
      <c r="C25" s="313" t="s">
        <v>252</v>
      </c>
      <c r="D25" s="313" t="s">
        <v>253</v>
      </c>
      <c r="E25" s="20" t="s">
        <v>174</v>
      </c>
      <c r="F25" s="314">
        <v>6.6150000000000002</v>
      </c>
      <c r="G25" s="41"/>
      <c r="H25" s="47"/>
    </row>
    <row r="26" s="2" customFormat="1" ht="16.8" customHeight="1">
      <c r="A26" s="41"/>
      <c r="B26" s="47"/>
      <c r="C26" s="309" t="s">
        <v>102</v>
      </c>
      <c r="D26" s="310" t="s">
        <v>21</v>
      </c>
      <c r="E26" s="311" t="s">
        <v>21</v>
      </c>
      <c r="F26" s="312">
        <v>6.5</v>
      </c>
      <c r="G26" s="41"/>
      <c r="H26" s="47"/>
    </row>
    <row r="27" s="2" customFormat="1" ht="16.8" customHeight="1">
      <c r="A27" s="41"/>
      <c r="B27" s="47"/>
      <c r="C27" s="313" t="s">
        <v>21</v>
      </c>
      <c r="D27" s="313" t="s">
        <v>227</v>
      </c>
      <c r="E27" s="20" t="s">
        <v>21</v>
      </c>
      <c r="F27" s="314">
        <v>0</v>
      </c>
      <c r="G27" s="41"/>
      <c r="H27" s="47"/>
    </row>
    <row r="28" s="2" customFormat="1" ht="16.8" customHeight="1">
      <c r="A28" s="41"/>
      <c r="B28" s="47"/>
      <c r="C28" s="313" t="s">
        <v>21</v>
      </c>
      <c r="D28" s="313" t="s">
        <v>103</v>
      </c>
      <c r="E28" s="20" t="s">
        <v>21</v>
      </c>
      <c r="F28" s="314">
        <v>6.5</v>
      </c>
      <c r="G28" s="41"/>
      <c r="H28" s="47"/>
    </row>
    <row r="29" s="2" customFormat="1" ht="16.8" customHeight="1">
      <c r="A29" s="41"/>
      <c r="B29" s="47"/>
      <c r="C29" s="313" t="s">
        <v>102</v>
      </c>
      <c r="D29" s="313" t="s">
        <v>192</v>
      </c>
      <c r="E29" s="20" t="s">
        <v>21</v>
      </c>
      <c r="F29" s="314">
        <v>6.5</v>
      </c>
      <c r="G29" s="41"/>
      <c r="H29" s="47"/>
    </row>
    <row r="30" s="2" customFormat="1" ht="16.8" customHeight="1">
      <c r="A30" s="41"/>
      <c r="B30" s="47"/>
      <c r="C30" s="315" t="s">
        <v>3938</v>
      </c>
      <c r="D30" s="41"/>
      <c r="E30" s="41"/>
      <c r="F30" s="41"/>
      <c r="G30" s="41"/>
      <c r="H30" s="47"/>
    </row>
    <row r="31" s="2" customFormat="1" ht="16.8" customHeight="1">
      <c r="A31" s="41"/>
      <c r="B31" s="47"/>
      <c r="C31" s="313" t="s">
        <v>292</v>
      </c>
      <c r="D31" s="313" t="s">
        <v>3940</v>
      </c>
      <c r="E31" s="20" t="s">
        <v>155</v>
      </c>
      <c r="F31" s="314">
        <v>6.5</v>
      </c>
      <c r="G31" s="41"/>
      <c r="H31" s="47"/>
    </row>
    <row r="32" s="2" customFormat="1" ht="16.8" customHeight="1">
      <c r="A32" s="41"/>
      <c r="B32" s="47"/>
      <c r="C32" s="313" t="s">
        <v>201</v>
      </c>
      <c r="D32" s="313" t="s">
        <v>3941</v>
      </c>
      <c r="E32" s="20" t="s">
        <v>155</v>
      </c>
      <c r="F32" s="314">
        <v>3.25</v>
      </c>
      <c r="G32" s="41"/>
      <c r="H32" s="47"/>
    </row>
    <row r="33" s="2" customFormat="1">
      <c r="A33" s="41"/>
      <c r="B33" s="47"/>
      <c r="C33" s="313" t="s">
        <v>209</v>
      </c>
      <c r="D33" s="313" t="s">
        <v>3942</v>
      </c>
      <c r="E33" s="20" t="s">
        <v>155</v>
      </c>
      <c r="F33" s="314">
        <v>3.25</v>
      </c>
      <c r="G33" s="41"/>
      <c r="H33" s="47"/>
    </row>
    <row r="34" s="2" customFormat="1" ht="16.8" customHeight="1">
      <c r="A34" s="41"/>
      <c r="B34" s="47"/>
      <c r="C34" s="313" t="s">
        <v>275</v>
      </c>
      <c r="D34" s="313" t="s">
        <v>3943</v>
      </c>
      <c r="E34" s="20" t="s">
        <v>155</v>
      </c>
      <c r="F34" s="314">
        <v>6.5</v>
      </c>
      <c r="G34" s="41"/>
      <c r="H34" s="47"/>
    </row>
    <row r="35" s="2" customFormat="1" ht="16.8" customHeight="1">
      <c r="A35" s="41"/>
      <c r="B35" s="47"/>
      <c r="C35" s="309" t="s">
        <v>460</v>
      </c>
      <c r="D35" s="310" t="s">
        <v>21</v>
      </c>
      <c r="E35" s="311" t="s">
        <v>21</v>
      </c>
      <c r="F35" s="312">
        <v>0</v>
      </c>
      <c r="G35" s="41"/>
      <c r="H35" s="47"/>
    </row>
    <row r="36" s="2" customFormat="1" ht="16.8" customHeight="1">
      <c r="A36" s="41"/>
      <c r="B36" s="47"/>
      <c r="C36" s="309" t="s">
        <v>462</v>
      </c>
      <c r="D36" s="310" t="s">
        <v>21</v>
      </c>
      <c r="E36" s="311" t="s">
        <v>21</v>
      </c>
      <c r="F36" s="312">
        <v>5.4500000000000002</v>
      </c>
      <c r="G36" s="41"/>
      <c r="H36" s="47"/>
    </row>
    <row r="37" s="2" customFormat="1" ht="16.8" customHeight="1">
      <c r="A37" s="41"/>
      <c r="B37" s="47"/>
      <c r="C37" s="309" t="s">
        <v>105</v>
      </c>
      <c r="D37" s="310" t="s">
        <v>21</v>
      </c>
      <c r="E37" s="311" t="s">
        <v>21</v>
      </c>
      <c r="F37" s="312">
        <v>7.1799999999999997</v>
      </c>
      <c r="G37" s="41"/>
      <c r="H37" s="47"/>
    </row>
    <row r="38" s="2" customFormat="1" ht="16.8" customHeight="1">
      <c r="A38" s="41"/>
      <c r="B38" s="47"/>
      <c r="C38" s="313" t="s">
        <v>21</v>
      </c>
      <c r="D38" s="313" t="s">
        <v>238</v>
      </c>
      <c r="E38" s="20" t="s">
        <v>21</v>
      </c>
      <c r="F38" s="314">
        <v>0</v>
      </c>
      <c r="G38" s="41"/>
      <c r="H38" s="47"/>
    </row>
    <row r="39" s="2" customFormat="1" ht="16.8" customHeight="1">
      <c r="A39" s="41"/>
      <c r="B39" s="47"/>
      <c r="C39" s="313" t="s">
        <v>21</v>
      </c>
      <c r="D39" s="313" t="s">
        <v>225</v>
      </c>
      <c r="E39" s="20" t="s">
        <v>21</v>
      </c>
      <c r="F39" s="314">
        <v>0</v>
      </c>
      <c r="G39" s="41"/>
      <c r="H39" s="47"/>
    </row>
    <row r="40" s="2" customFormat="1" ht="16.8" customHeight="1">
      <c r="A40" s="41"/>
      <c r="B40" s="47"/>
      <c r="C40" s="313" t="s">
        <v>21</v>
      </c>
      <c r="D40" s="313" t="s">
        <v>226</v>
      </c>
      <c r="E40" s="20" t="s">
        <v>21</v>
      </c>
      <c r="F40" s="314">
        <v>0</v>
      </c>
      <c r="G40" s="41"/>
      <c r="H40" s="47"/>
    </row>
    <row r="41" s="2" customFormat="1" ht="16.8" customHeight="1">
      <c r="A41" s="41"/>
      <c r="B41" s="47"/>
      <c r="C41" s="313" t="s">
        <v>21</v>
      </c>
      <c r="D41" s="313" t="s">
        <v>227</v>
      </c>
      <c r="E41" s="20" t="s">
        <v>21</v>
      </c>
      <c r="F41" s="314">
        <v>0</v>
      </c>
      <c r="G41" s="41"/>
      <c r="H41" s="47"/>
    </row>
    <row r="42" s="2" customFormat="1" ht="16.8" customHeight="1">
      <c r="A42" s="41"/>
      <c r="B42" s="47"/>
      <c r="C42" s="313" t="s">
        <v>21</v>
      </c>
      <c r="D42" s="313" t="s">
        <v>239</v>
      </c>
      <c r="E42" s="20" t="s">
        <v>21</v>
      </c>
      <c r="F42" s="314">
        <v>7.1799999999999997</v>
      </c>
      <c r="G42" s="41"/>
      <c r="H42" s="47"/>
    </row>
    <row r="43" s="2" customFormat="1" ht="16.8" customHeight="1">
      <c r="A43" s="41"/>
      <c r="B43" s="47"/>
      <c r="C43" s="313" t="s">
        <v>21</v>
      </c>
      <c r="D43" s="313" t="s">
        <v>21</v>
      </c>
      <c r="E43" s="20" t="s">
        <v>21</v>
      </c>
      <c r="F43" s="314">
        <v>0</v>
      </c>
      <c r="G43" s="41"/>
      <c r="H43" s="47"/>
    </row>
    <row r="44" s="2" customFormat="1" ht="16.8" customHeight="1">
      <c r="A44" s="41"/>
      <c r="B44" s="47"/>
      <c r="C44" s="313" t="s">
        <v>105</v>
      </c>
      <c r="D44" s="313" t="s">
        <v>192</v>
      </c>
      <c r="E44" s="20" t="s">
        <v>21</v>
      </c>
      <c r="F44" s="314">
        <v>7.1799999999999997</v>
      </c>
      <c r="G44" s="41"/>
      <c r="H44" s="47"/>
    </row>
    <row r="45" s="2" customFormat="1" ht="16.8" customHeight="1">
      <c r="A45" s="41"/>
      <c r="B45" s="47"/>
      <c r="C45" s="315" t="s">
        <v>3938</v>
      </c>
      <c r="D45" s="41"/>
      <c r="E45" s="41"/>
      <c r="F45" s="41"/>
      <c r="G45" s="41"/>
      <c r="H45" s="47"/>
    </row>
    <row r="46" s="2" customFormat="1">
      <c r="A46" s="41"/>
      <c r="B46" s="47"/>
      <c r="C46" s="313" t="s">
        <v>234</v>
      </c>
      <c r="D46" s="313" t="s">
        <v>3944</v>
      </c>
      <c r="E46" s="20" t="s">
        <v>174</v>
      </c>
      <c r="F46" s="314">
        <v>7.1799999999999997</v>
      </c>
      <c r="G46" s="41"/>
      <c r="H46" s="47"/>
    </row>
    <row r="47" s="2" customFormat="1" ht="16.8" customHeight="1">
      <c r="A47" s="41"/>
      <c r="B47" s="47"/>
      <c r="C47" s="313" t="s">
        <v>193</v>
      </c>
      <c r="D47" s="313" t="s">
        <v>3945</v>
      </c>
      <c r="E47" s="20" t="s">
        <v>155</v>
      </c>
      <c r="F47" s="314">
        <v>18.120999999999999</v>
      </c>
      <c r="G47" s="41"/>
      <c r="H47" s="47"/>
    </row>
    <row r="48" s="2" customFormat="1" ht="16.8" customHeight="1">
      <c r="A48" s="41"/>
      <c r="B48" s="47"/>
      <c r="C48" s="313" t="s">
        <v>282</v>
      </c>
      <c r="D48" s="313" t="s">
        <v>3946</v>
      </c>
      <c r="E48" s="20" t="s">
        <v>155</v>
      </c>
      <c r="F48" s="314">
        <v>8.5820000000000007</v>
      </c>
      <c r="G48" s="41"/>
      <c r="H48" s="47"/>
    </row>
    <row r="49" s="2" customFormat="1" ht="16.8" customHeight="1">
      <c r="A49" s="41"/>
      <c r="B49" s="47"/>
      <c r="C49" s="313" t="s">
        <v>241</v>
      </c>
      <c r="D49" s="313" t="s">
        <v>242</v>
      </c>
      <c r="E49" s="20" t="s">
        <v>155</v>
      </c>
      <c r="F49" s="314">
        <v>2.1859999999999999</v>
      </c>
      <c r="G49" s="41"/>
      <c r="H49" s="47"/>
    </row>
    <row r="50" s="2" customFormat="1" ht="16.8" customHeight="1">
      <c r="A50" s="41"/>
      <c r="B50" s="47"/>
      <c r="C50" s="309" t="s">
        <v>107</v>
      </c>
      <c r="D50" s="310" t="s">
        <v>21</v>
      </c>
      <c r="E50" s="311" t="s">
        <v>21</v>
      </c>
      <c r="F50" s="312">
        <v>0</v>
      </c>
      <c r="G50" s="41"/>
      <c r="H50" s="47"/>
    </row>
    <row r="51" s="2" customFormat="1" ht="16.8" customHeight="1">
      <c r="A51" s="41"/>
      <c r="B51" s="47"/>
      <c r="C51" s="315" t="s">
        <v>3938</v>
      </c>
      <c r="D51" s="41"/>
      <c r="E51" s="41"/>
      <c r="F51" s="41"/>
      <c r="G51" s="41"/>
      <c r="H51" s="47"/>
    </row>
    <row r="52" s="2" customFormat="1">
      <c r="A52" s="41"/>
      <c r="B52" s="47"/>
      <c r="C52" s="313" t="s">
        <v>234</v>
      </c>
      <c r="D52" s="313" t="s">
        <v>3944</v>
      </c>
      <c r="E52" s="20" t="s">
        <v>174</v>
      </c>
      <c r="F52" s="314">
        <v>7.1799999999999997</v>
      </c>
      <c r="G52" s="41"/>
      <c r="H52" s="47"/>
    </row>
    <row r="53" s="2" customFormat="1" ht="16.8" customHeight="1">
      <c r="A53" s="41"/>
      <c r="B53" s="47"/>
      <c r="C53" s="313" t="s">
        <v>241</v>
      </c>
      <c r="D53" s="313" t="s">
        <v>242</v>
      </c>
      <c r="E53" s="20" t="s">
        <v>155</v>
      </c>
      <c r="F53" s="314">
        <v>2.1859999999999999</v>
      </c>
      <c r="G53" s="41"/>
      <c r="H53" s="47"/>
    </row>
    <row r="54" s="2" customFormat="1" ht="16.8" customHeight="1">
      <c r="A54" s="41"/>
      <c r="B54" s="47"/>
      <c r="C54" s="309" t="s">
        <v>108</v>
      </c>
      <c r="D54" s="310" t="s">
        <v>21</v>
      </c>
      <c r="E54" s="311" t="s">
        <v>21</v>
      </c>
      <c r="F54" s="312">
        <v>10.48</v>
      </c>
      <c r="G54" s="41"/>
      <c r="H54" s="47"/>
    </row>
    <row r="55" s="2" customFormat="1" ht="16.8" customHeight="1">
      <c r="A55" s="41"/>
      <c r="B55" s="47"/>
      <c r="C55" s="313" t="s">
        <v>21</v>
      </c>
      <c r="D55" s="313" t="s">
        <v>21</v>
      </c>
      <c r="E55" s="20" t="s">
        <v>21</v>
      </c>
      <c r="F55" s="314">
        <v>0</v>
      </c>
      <c r="G55" s="41"/>
      <c r="H55" s="47"/>
    </row>
    <row r="56" s="2" customFormat="1" ht="16.8" customHeight="1">
      <c r="A56" s="41"/>
      <c r="B56" s="47"/>
      <c r="C56" s="313" t="s">
        <v>21</v>
      </c>
      <c r="D56" s="313" t="s">
        <v>263</v>
      </c>
      <c r="E56" s="20" t="s">
        <v>21</v>
      </c>
      <c r="F56" s="314">
        <v>0</v>
      </c>
      <c r="G56" s="41"/>
      <c r="H56" s="47"/>
    </row>
    <row r="57" s="2" customFormat="1" ht="16.8" customHeight="1">
      <c r="A57" s="41"/>
      <c r="B57" s="47"/>
      <c r="C57" s="313" t="s">
        <v>21</v>
      </c>
      <c r="D57" s="313" t="s">
        <v>262</v>
      </c>
      <c r="E57" s="20" t="s">
        <v>21</v>
      </c>
      <c r="F57" s="314">
        <v>10.48</v>
      </c>
      <c r="G57" s="41"/>
      <c r="H57" s="47"/>
    </row>
    <row r="58" s="2" customFormat="1" ht="16.8" customHeight="1">
      <c r="A58" s="41"/>
      <c r="B58" s="47"/>
      <c r="C58" s="313" t="s">
        <v>21</v>
      </c>
      <c r="D58" s="313" t="s">
        <v>21</v>
      </c>
      <c r="E58" s="20" t="s">
        <v>21</v>
      </c>
      <c r="F58" s="314">
        <v>0</v>
      </c>
      <c r="G58" s="41"/>
      <c r="H58" s="47"/>
    </row>
    <row r="59" s="2" customFormat="1" ht="16.8" customHeight="1">
      <c r="A59" s="41"/>
      <c r="B59" s="47"/>
      <c r="C59" s="313" t="s">
        <v>108</v>
      </c>
      <c r="D59" s="313" t="s">
        <v>192</v>
      </c>
      <c r="E59" s="20" t="s">
        <v>21</v>
      </c>
      <c r="F59" s="314">
        <v>10.48</v>
      </c>
      <c r="G59" s="41"/>
      <c r="H59" s="47"/>
    </row>
    <row r="60" s="2" customFormat="1" ht="16.8" customHeight="1">
      <c r="A60" s="41"/>
      <c r="B60" s="47"/>
      <c r="C60" s="315" t="s">
        <v>3938</v>
      </c>
      <c r="D60" s="41"/>
      <c r="E60" s="41"/>
      <c r="F60" s="41"/>
      <c r="G60" s="41"/>
      <c r="H60" s="47"/>
    </row>
    <row r="61" s="2" customFormat="1" ht="16.8" customHeight="1">
      <c r="A61" s="41"/>
      <c r="B61" s="47"/>
      <c r="C61" s="313" t="s">
        <v>257</v>
      </c>
      <c r="D61" s="313" t="s">
        <v>3947</v>
      </c>
      <c r="E61" s="20" t="s">
        <v>174</v>
      </c>
      <c r="F61" s="314">
        <v>20.960000000000001</v>
      </c>
      <c r="G61" s="41"/>
      <c r="H61" s="47"/>
    </row>
    <row r="62" s="2" customFormat="1" ht="16.8" customHeight="1">
      <c r="A62" s="41"/>
      <c r="B62" s="47"/>
      <c r="C62" s="313" t="s">
        <v>270</v>
      </c>
      <c r="D62" s="313" t="s">
        <v>271</v>
      </c>
      <c r="E62" s="20" t="s">
        <v>174</v>
      </c>
      <c r="F62" s="314">
        <v>11.004</v>
      </c>
      <c r="G62" s="41"/>
      <c r="H62" s="47"/>
    </row>
    <row r="63" s="2" customFormat="1" ht="16.8" customHeight="1">
      <c r="A63" s="41"/>
      <c r="B63" s="47"/>
      <c r="C63" s="309" t="s">
        <v>110</v>
      </c>
      <c r="D63" s="310" t="s">
        <v>21</v>
      </c>
      <c r="E63" s="311" t="s">
        <v>21</v>
      </c>
      <c r="F63" s="312">
        <v>14.612</v>
      </c>
      <c r="G63" s="41"/>
      <c r="H63" s="47"/>
    </row>
    <row r="64" s="2" customFormat="1" ht="16.8" customHeight="1">
      <c r="A64" s="41"/>
      <c r="B64" s="47"/>
      <c r="C64" s="313" t="s">
        <v>21</v>
      </c>
      <c r="D64" s="313" t="s">
        <v>169</v>
      </c>
      <c r="E64" s="20" t="s">
        <v>21</v>
      </c>
      <c r="F64" s="314">
        <v>0</v>
      </c>
      <c r="G64" s="41"/>
      <c r="H64" s="47"/>
    </row>
    <row r="65" s="2" customFormat="1" ht="16.8" customHeight="1">
      <c r="A65" s="41"/>
      <c r="B65" s="47"/>
      <c r="C65" s="313" t="s">
        <v>21</v>
      </c>
      <c r="D65" s="313" t="s">
        <v>190</v>
      </c>
      <c r="E65" s="20" t="s">
        <v>21</v>
      </c>
      <c r="F65" s="314">
        <v>1.6000000000000001</v>
      </c>
      <c r="G65" s="41"/>
      <c r="H65" s="47"/>
    </row>
    <row r="66" s="2" customFormat="1" ht="16.8" customHeight="1">
      <c r="A66" s="41"/>
      <c r="B66" s="47"/>
      <c r="C66" s="313" t="s">
        <v>21</v>
      </c>
      <c r="D66" s="313" t="s">
        <v>191</v>
      </c>
      <c r="E66" s="20" t="s">
        <v>21</v>
      </c>
      <c r="F66" s="314">
        <v>3.2000000000000002</v>
      </c>
      <c r="G66" s="41"/>
      <c r="H66" s="47"/>
    </row>
    <row r="67" s="2" customFormat="1" ht="16.8" customHeight="1">
      <c r="A67" s="41"/>
      <c r="B67" s="47"/>
      <c r="C67" s="313" t="s">
        <v>21</v>
      </c>
      <c r="D67" s="313" t="s">
        <v>191</v>
      </c>
      <c r="E67" s="20" t="s">
        <v>21</v>
      </c>
      <c r="F67" s="314">
        <v>3.2000000000000002</v>
      </c>
      <c r="G67" s="41"/>
      <c r="H67" s="47"/>
    </row>
    <row r="68" s="2" customFormat="1" ht="16.8" customHeight="1">
      <c r="A68" s="41"/>
      <c r="B68" s="47"/>
      <c r="C68" s="313" t="s">
        <v>21</v>
      </c>
      <c r="D68" s="313" t="s">
        <v>191</v>
      </c>
      <c r="E68" s="20" t="s">
        <v>21</v>
      </c>
      <c r="F68" s="314">
        <v>3.2000000000000002</v>
      </c>
      <c r="G68" s="41"/>
      <c r="H68" s="47"/>
    </row>
    <row r="69" s="2" customFormat="1" ht="16.8" customHeight="1">
      <c r="A69" s="41"/>
      <c r="B69" s="47"/>
      <c r="C69" s="313" t="s">
        <v>21</v>
      </c>
      <c r="D69" s="313" t="s">
        <v>191</v>
      </c>
      <c r="E69" s="20" t="s">
        <v>21</v>
      </c>
      <c r="F69" s="314">
        <v>3.2000000000000002</v>
      </c>
      <c r="G69" s="41"/>
      <c r="H69" s="47"/>
    </row>
    <row r="70" s="2" customFormat="1" ht="16.8" customHeight="1">
      <c r="A70" s="41"/>
      <c r="B70" s="47"/>
      <c r="C70" s="313" t="s">
        <v>21</v>
      </c>
      <c r="D70" s="313" t="s">
        <v>162</v>
      </c>
      <c r="E70" s="20" t="s">
        <v>21</v>
      </c>
      <c r="F70" s="314">
        <v>0</v>
      </c>
      <c r="G70" s="41"/>
      <c r="H70" s="47"/>
    </row>
    <row r="71" s="2" customFormat="1" ht="16.8" customHeight="1">
      <c r="A71" s="41"/>
      <c r="B71" s="47"/>
      <c r="C71" s="313" t="s">
        <v>21</v>
      </c>
      <c r="D71" s="313" t="s">
        <v>163</v>
      </c>
      <c r="E71" s="20" t="s">
        <v>21</v>
      </c>
      <c r="F71" s="314">
        <v>0.21199999999999999</v>
      </c>
      <c r="G71" s="41"/>
      <c r="H71" s="47"/>
    </row>
    <row r="72" s="2" customFormat="1" ht="16.8" customHeight="1">
      <c r="A72" s="41"/>
      <c r="B72" s="47"/>
      <c r="C72" s="313" t="s">
        <v>21</v>
      </c>
      <c r="D72" s="313" t="s">
        <v>21</v>
      </c>
      <c r="E72" s="20" t="s">
        <v>21</v>
      </c>
      <c r="F72" s="314">
        <v>0</v>
      </c>
      <c r="G72" s="41"/>
      <c r="H72" s="47"/>
    </row>
    <row r="73" s="2" customFormat="1" ht="16.8" customHeight="1">
      <c r="A73" s="41"/>
      <c r="B73" s="47"/>
      <c r="C73" s="313" t="s">
        <v>110</v>
      </c>
      <c r="D73" s="313" t="s">
        <v>192</v>
      </c>
      <c r="E73" s="20" t="s">
        <v>21</v>
      </c>
      <c r="F73" s="314">
        <v>14.612</v>
      </c>
      <c r="G73" s="41"/>
      <c r="H73" s="47"/>
    </row>
    <row r="74" s="2" customFormat="1" ht="16.8" customHeight="1">
      <c r="A74" s="41"/>
      <c r="B74" s="47"/>
      <c r="C74" s="315" t="s">
        <v>3938</v>
      </c>
      <c r="D74" s="41"/>
      <c r="E74" s="41"/>
      <c r="F74" s="41"/>
      <c r="G74" s="41"/>
      <c r="H74" s="47"/>
    </row>
    <row r="75" s="2" customFormat="1" ht="16.8" customHeight="1">
      <c r="A75" s="41"/>
      <c r="B75" s="47"/>
      <c r="C75" s="313" t="s">
        <v>186</v>
      </c>
      <c r="D75" s="313" t="s">
        <v>3948</v>
      </c>
      <c r="E75" s="20" t="s">
        <v>155</v>
      </c>
      <c r="F75" s="314">
        <v>14.612</v>
      </c>
      <c r="G75" s="41"/>
      <c r="H75" s="47"/>
    </row>
    <row r="76" s="2" customFormat="1" ht="16.8" customHeight="1">
      <c r="A76" s="41"/>
      <c r="B76" s="47"/>
      <c r="C76" s="313" t="s">
        <v>181</v>
      </c>
      <c r="D76" s="313" t="s">
        <v>3949</v>
      </c>
      <c r="E76" s="20" t="s">
        <v>155</v>
      </c>
      <c r="F76" s="314">
        <v>14.612</v>
      </c>
      <c r="G76" s="41"/>
      <c r="H76" s="47"/>
    </row>
    <row r="77" s="2" customFormat="1" ht="16.8" customHeight="1">
      <c r="A77" s="41"/>
      <c r="B77" s="47"/>
      <c r="C77" s="313" t="s">
        <v>403</v>
      </c>
      <c r="D77" s="313" t="s">
        <v>3950</v>
      </c>
      <c r="E77" s="20" t="s">
        <v>155</v>
      </c>
      <c r="F77" s="314">
        <v>14.612</v>
      </c>
      <c r="G77" s="41"/>
      <c r="H77" s="47"/>
    </row>
    <row r="78" s="2" customFormat="1" ht="16.8" customHeight="1">
      <c r="A78" s="41"/>
      <c r="B78" s="47"/>
      <c r="C78" s="313" t="s">
        <v>408</v>
      </c>
      <c r="D78" s="313" t="s">
        <v>3951</v>
      </c>
      <c r="E78" s="20" t="s">
        <v>155</v>
      </c>
      <c r="F78" s="314">
        <v>14.612</v>
      </c>
      <c r="G78" s="41"/>
      <c r="H78" s="47"/>
    </row>
    <row r="79" s="2" customFormat="1" ht="16.8" customHeight="1">
      <c r="A79" s="41"/>
      <c r="B79" s="47"/>
      <c r="C79" s="309" t="s">
        <v>113</v>
      </c>
      <c r="D79" s="310" t="s">
        <v>21</v>
      </c>
      <c r="E79" s="311" t="s">
        <v>21</v>
      </c>
      <c r="F79" s="312">
        <v>0.95699999999999996</v>
      </c>
      <c r="G79" s="41"/>
      <c r="H79" s="47"/>
    </row>
    <row r="80" s="2" customFormat="1" ht="16.8" customHeight="1">
      <c r="A80" s="41"/>
      <c r="B80" s="47"/>
      <c r="C80" s="313" t="s">
        <v>21</v>
      </c>
      <c r="D80" s="313" t="s">
        <v>322</v>
      </c>
      <c r="E80" s="20" t="s">
        <v>21</v>
      </c>
      <c r="F80" s="314">
        <v>0</v>
      </c>
      <c r="G80" s="41"/>
      <c r="H80" s="47"/>
    </row>
    <row r="81" s="2" customFormat="1" ht="16.8" customHeight="1">
      <c r="A81" s="41"/>
      <c r="B81" s="47"/>
      <c r="C81" s="313" t="s">
        <v>21</v>
      </c>
      <c r="D81" s="313" t="s">
        <v>225</v>
      </c>
      <c r="E81" s="20" t="s">
        <v>21</v>
      </c>
      <c r="F81" s="314">
        <v>0</v>
      </c>
      <c r="G81" s="41"/>
      <c r="H81" s="47"/>
    </row>
    <row r="82" s="2" customFormat="1" ht="16.8" customHeight="1">
      <c r="A82" s="41"/>
      <c r="B82" s="47"/>
      <c r="C82" s="313" t="s">
        <v>21</v>
      </c>
      <c r="D82" s="313" t="s">
        <v>226</v>
      </c>
      <c r="E82" s="20" t="s">
        <v>21</v>
      </c>
      <c r="F82" s="314">
        <v>0</v>
      </c>
      <c r="G82" s="41"/>
      <c r="H82" s="47"/>
    </row>
    <row r="83" s="2" customFormat="1" ht="16.8" customHeight="1">
      <c r="A83" s="41"/>
      <c r="B83" s="47"/>
      <c r="C83" s="313" t="s">
        <v>21</v>
      </c>
      <c r="D83" s="313" t="s">
        <v>227</v>
      </c>
      <c r="E83" s="20" t="s">
        <v>21</v>
      </c>
      <c r="F83" s="314">
        <v>0</v>
      </c>
      <c r="G83" s="41"/>
      <c r="H83" s="47"/>
    </row>
    <row r="84" s="2" customFormat="1" ht="16.8" customHeight="1">
      <c r="A84" s="41"/>
      <c r="B84" s="47"/>
      <c r="C84" s="313" t="s">
        <v>21</v>
      </c>
      <c r="D84" s="313" t="s">
        <v>323</v>
      </c>
      <c r="E84" s="20" t="s">
        <v>21</v>
      </c>
      <c r="F84" s="314">
        <v>0.95699999999999996</v>
      </c>
      <c r="G84" s="41"/>
      <c r="H84" s="47"/>
    </row>
    <row r="85" s="2" customFormat="1" ht="16.8" customHeight="1">
      <c r="A85" s="41"/>
      <c r="B85" s="47"/>
      <c r="C85" s="313" t="s">
        <v>113</v>
      </c>
      <c r="D85" s="313" t="s">
        <v>192</v>
      </c>
      <c r="E85" s="20" t="s">
        <v>21</v>
      </c>
      <c r="F85" s="314">
        <v>0.95699999999999996</v>
      </c>
      <c r="G85" s="41"/>
      <c r="H85" s="47"/>
    </row>
    <row r="86" s="2" customFormat="1" ht="16.8" customHeight="1">
      <c r="A86" s="41"/>
      <c r="B86" s="47"/>
      <c r="C86" s="315" t="s">
        <v>3938</v>
      </c>
      <c r="D86" s="41"/>
      <c r="E86" s="41"/>
      <c r="F86" s="41"/>
      <c r="G86" s="41"/>
      <c r="H86" s="47"/>
    </row>
    <row r="87" s="2" customFormat="1" ht="16.8" customHeight="1">
      <c r="A87" s="41"/>
      <c r="B87" s="47"/>
      <c r="C87" s="313" t="s">
        <v>318</v>
      </c>
      <c r="D87" s="313" t="s">
        <v>3952</v>
      </c>
      <c r="E87" s="20" t="s">
        <v>155</v>
      </c>
      <c r="F87" s="314">
        <v>0.95699999999999996</v>
      </c>
      <c r="G87" s="41"/>
      <c r="H87" s="47"/>
    </row>
    <row r="88" s="2" customFormat="1" ht="16.8" customHeight="1">
      <c r="A88" s="41"/>
      <c r="B88" s="47"/>
      <c r="C88" s="313" t="s">
        <v>193</v>
      </c>
      <c r="D88" s="313" t="s">
        <v>3945</v>
      </c>
      <c r="E88" s="20" t="s">
        <v>155</v>
      </c>
      <c r="F88" s="314">
        <v>18.120999999999999</v>
      </c>
      <c r="G88" s="41"/>
      <c r="H88" s="47"/>
    </row>
    <row r="89" s="2" customFormat="1" ht="16.8" customHeight="1">
      <c r="A89" s="41"/>
      <c r="B89" s="47"/>
      <c r="C89" s="313" t="s">
        <v>215</v>
      </c>
      <c r="D89" s="313" t="s">
        <v>3953</v>
      </c>
      <c r="E89" s="20" t="s">
        <v>155</v>
      </c>
      <c r="F89" s="314">
        <v>0.95699999999999996</v>
      </c>
      <c r="G89" s="41"/>
      <c r="H89" s="47"/>
    </row>
    <row r="90" s="2" customFormat="1" ht="16.8" customHeight="1">
      <c r="A90" s="41"/>
      <c r="B90" s="47"/>
      <c r="C90" s="313" t="s">
        <v>325</v>
      </c>
      <c r="D90" s="313" t="s">
        <v>326</v>
      </c>
      <c r="E90" s="20" t="s">
        <v>327</v>
      </c>
      <c r="F90" s="314">
        <v>0.23999999999999999</v>
      </c>
      <c r="G90" s="41"/>
      <c r="H90" s="47"/>
    </row>
    <row r="91" s="2" customFormat="1" ht="16.8" customHeight="1">
      <c r="A91" s="41"/>
      <c r="B91" s="47"/>
      <c r="C91" s="309" t="s">
        <v>476</v>
      </c>
      <c r="D91" s="310" t="s">
        <v>21</v>
      </c>
      <c r="E91" s="311" t="s">
        <v>21</v>
      </c>
      <c r="F91" s="312">
        <v>96.719999999999999</v>
      </c>
      <c r="G91" s="41"/>
      <c r="H91" s="47"/>
    </row>
    <row r="92" s="2" customFormat="1" ht="16.8" customHeight="1">
      <c r="A92" s="41"/>
      <c r="B92" s="47"/>
      <c r="C92" s="309" t="s">
        <v>116</v>
      </c>
      <c r="D92" s="310" t="s">
        <v>21</v>
      </c>
      <c r="E92" s="311" t="s">
        <v>21</v>
      </c>
      <c r="F92" s="312">
        <v>10.48</v>
      </c>
      <c r="G92" s="41"/>
      <c r="H92" s="47"/>
    </row>
    <row r="93" s="2" customFormat="1" ht="16.8" customHeight="1">
      <c r="A93" s="41"/>
      <c r="B93" s="47"/>
      <c r="C93" s="313" t="s">
        <v>21</v>
      </c>
      <c r="D93" s="313" t="s">
        <v>261</v>
      </c>
      <c r="E93" s="20" t="s">
        <v>21</v>
      </c>
      <c r="F93" s="314">
        <v>0</v>
      </c>
      <c r="G93" s="41"/>
      <c r="H93" s="47"/>
    </row>
    <row r="94" s="2" customFormat="1" ht="16.8" customHeight="1">
      <c r="A94" s="41"/>
      <c r="B94" s="47"/>
      <c r="C94" s="313" t="s">
        <v>21</v>
      </c>
      <c r="D94" s="313" t="s">
        <v>262</v>
      </c>
      <c r="E94" s="20" t="s">
        <v>21</v>
      </c>
      <c r="F94" s="314">
        <v>10.48</v>
      </c>
      <c r="G94" s="41"/>
      <c r="H94" s="47"/>
    </row>
    <row r="95" s="2" customFormat="1" ht="16.8" customHeight="1">
      <c r="A95" s="41"/>
      <c r="B95" s="47"/>
      <c r="C95" s="313" t="s">
        <v>21</v>
      </c>
      <c r="D95" s="313" t="s">
        <v>21</v>
      </c>
      <c r="E95" s="20" t="s">
        <v>21</v>
      </c>
      <c r="F95" s="314">
        <v>0</v>
      </c>
      <c r="G95" s="41"/>
      <c r="H95" s="47"/>
    </row>
    <row r="96" s="2" customFormat="1" ht="16.8" customHeight="1">
      <c r="A96" s="41"/>
      <c r="B96" s="47"/>
      <c r="C96" s="313" t="s">
        <v>116</v>
      </c>
      <c r="D96" s="313" t="s">
        <v>192</v>
      </c>
      <c r="E96" s="20" t="s">
        <v>21</v>
      </c>
      <c r="F96" s="314">
        <v>10.48</v>
      </c>
      <c r="G96" s="41"/>
      <c r="H96" s="47"/>
    </row>
    <row r="97" s="2" customFormat="1" ht="16.8" customHeight="1">
      <c r="A97" s="41"/>
      <c r="B97" s="47"/>
      <c r="C97" s="315" t="s">
        <v>3938</v>
      </c>
      <c r="D97" s="41"/>
      <c r="E97" s="41"/>
      <c r="F97" s="41"/>
      <c r="G97" s="41"/>
      <c r="H97" s="47"/>
    </row>
    <row r="98" s="2" customFormat="1" ht="16.8" customHeight="1">
      <c r="A98" s="41"/>
      <c r="B98" s="47"/>
      <c r="C98" s="313" t="s">
        <v>257</v>
      </c>
      <c r="D98" s="313" t="s">
        <v>3947</v>
      </c>
      <c r="E98" s="20" t="s">
        <v>174</v>
      </c>
      <c r="F98" s="314">
        <v>20.960000000000001</v>
      </c>
      <c r="G98" s="41"/>
      <c r="H98" s="47"/>
    </row>
    <row r="99" s="2" customFormat="1" ht="16.8" customHeight="1">
      <c r="A99" s="41"/>
      <c r="B99" s="47"/>
      <c r="C99" s="313" t="s">
        <v>265</v>
      </c>
      <c r="D99" s="313" t="s">
        <v>266</v>
      </c>
      <c r="E99" s="20" t="s">
        <v>174</v>
      </c>
      <c r="F99" s="314">
        <v>11.004</v>
      </c>
      <c r="G99" s="41"/>
      <c r="H99" s="47"/>
    </row>
    <row r="100" s="2" customFormat="1" ht="16.8" customHeight="1">
      <c r="A100" s="41"/>
      <c r="B100" s="47"/>
      <c r="C100" s="309" t="s">
        <v>3954</v>
      </c>
      <c r="D100" s="310" t="s">
        <v>21</v>
      </c>
      <c r="E100" s="311" t="s">
        <v>21</v>
      </c>
      <c r="F100" s="312">
        <v>58.067</v>
      </c>
      <c r="G100" s="41"/>
      <c r="H100" s="47"/>
    </row>
    <row r="101" s="2" customFormat="1" ht="16.8" customHeight="1">
      <c r="A101" s="41"/>
      <c r="B101" s="47"/>
      <c r="C101" s="309" t="s">
        <v>481</v>
      </c>
      <c r="D101" s="310" t="s">
        <v>21</v>
      </c>
      <c r="E101" s="311" t="s">
        <v>21</v>
      </c>
      <c r="F101" s="312">
        <v>1114.6600000000001</v>
      </c>
      <c r="G101" s="41"/>
      <c r="H101" s="47"/>
    </row>
    <row r="102" s="2" customFormat="1" ht="16.8" customHeight="1">
      <c r="A102" s="41"/>
      <c r="B102" s="47"/>
      <c r="C102" s="309" t="s">
        <v>483</v>
      </c>
      <c r="D102" s="310" t="s">
        <v>21</v>
      </c>
      <c r="E102" s="311" t="s">
        <v>21</v>
      </c>
      <c r="F102" s="312">
        <v>104.52</v>
      </c>
      <c r="G102" s="41"/>
      <c r="H102" s="47"/>
    </row>
    <row r="103" s="2" customFormat="1" ht="16.8" customHeight="1">
      <c r="A103" s="41"/>
      <c r="B103" s="47"/>
      <c r="C103" s="309" t="s">
        <v>497</v>
      </c>
      <c r="D103" s="310" t="s">
        <v>21</v>
      </c>
      <c r="E103" s="311" t="s">
        <v>21</v>
      </c>
      <c r="F103" s="312">
        <v>1334.7049999999999</v>
      </c>
      <c r="G103" s="41"/>
      <c r="H103" s="47"/>
    </row>
    <row r="104" s="2" customFormat="1" ht="16.8" customHeight="1">
      <c r="A104" s="41"/>
      <c r="B104" s="47"/>
      <c r="C104" s="309" t="s">
        <v>118</v>
      </c>
      <c r="D104" s="310" t="s">
        <v>21</v>
      </c>
      <c r="E104" s="311" t="s">
        <v>21</v>
      </c>
      <c r="F104" s="312">
        <v>6.5</v>
      </c>
      <c r="G104" s="41"/>
      <c r="H104" s="47"/>
    </row>
    <row r="105" s="2" customFormat="1" ht="16.8" customHeight="1">
      <c r="A105" s="41"/>
      <c r="B105" s="47"/>
      <c r="C105" s="313" t="s">
        <v>21</v>
      </c>
      <c r="D105" s="313" t="s">
        <v>225</v>
      </c>
      <c r="E105" s="20" t="s">
        <v>21</v>
      </c>
      <c r="F105" s="314">
        <v>0</v>
      </c>
      <c r="G105" s="41"/>
      <c r="H105" s="47"/>
    </row>
    <row r="106" s="2" customFormat="1" ht="16.8" customHeight="1">
      <c r="A106" s="41"/>
      <c r="B106" s="47"/>
      <c r="C106" s="313" t="s">
        <v>21</v>
      </c>
      <c r="D106" s="313" t="s">
        <v>226</v>
      </c>
      <c r="E106" s="20" t="s">
        <v>21</v>
      </c>
      <c r="F106" s="314">
        <v>0</v>
      </c>
      <c r="G106" s="41"/>
      <c r="H106" s="47"/>
    </row>
    <row r="107" s="2" customFormat="1" ht="16.8" customHeight="1">
      <c r="A107" s="41"/>
      <c r="B107" s="47"/>
      <c r="C107" s="313" t="s">
        <v>21</v>
      </c>
      <c r="D107" s="313" t="s">
        <v>227</v>
      </c>
      <c r="E107" s="20" t="s">
        <v>21</v>
      </c>
      <c r="F107" s="314">
        <v>0</v>
      </c>
      <c r="G107" s="41"/>
      <c r="H107" s="47"/>
    </row>
    <row r="108" s="2" customFormat="1" ht="16.8" customHeight="1">
      <c r="A108" s="41"/>
      <c r="B108" s="47"/>
      <c r="C108" s="313" t="s">
        <v>21</v>
      </c>
      <c r="D108" s="313" t="s">
        <v>103</v>
      </c>
      <c r="E108" s="20" t="s">
        <v>21</v>
      </c>
      <c r="F108" s="314">
        <v>6.5</v>
      </c>
      <c r="G108" s="41"/>
      <c r="H108" s="47"/>
    </row>
    <row r="109" s="2" customFormat="1" ht="16.8" customHeight="1">
      <c r="A109" s="41"/>
      <c r="B109" s="47"/>
      <c r="C109" s="313" t="s">
        <v>21</v>
      </c>
      <c r="D109" s="313" t="s">
        <v>21</v>
      </c>
      <c r="E109" s="20" t="s">
        <v>21</v>
      </c>
      <c r="F109" s="314">
        <v>0</v>
      </c>
      <c r="G109" s="41"/>
      <c r="H109" s="47"/>
    </row>
    <row r="110" s="2" customFormat="1" ht="16.8" customHeight="1">
      <c r="A110" s="41"/>
      <c r="B110" s="47"/>
      <c r="C110" s="313" t="s">
        <v>118</v>
      </c>
      <c r="D110" s="313" t="s">
        <v>192</v>
      </c>
      <c r="E110" s="20" t="s">
        <v>21</v>
      </c>
      <c r="F110" s="314">
        <v>6.5</v>
      </c>
      <c r="G110" s="41"/>
      <c r="H110" s="47"/>
    </row>
    <row r="111" s="2" customFormat="1" ht="16.8" customHeight="1">
      <c r="A111" s="41"/>
      <c r="B111" s="47"/>
      <c r="C111" s="315" t="s">
        <v>3938</v>
      </c>
      <c r="D111" s="41"/>
      <c r="E111" s="41"/>
      <c r="F111" s="41"/>
      <c r="G111" s="41"/>
      <c r="H111" s="47"/>
    </row>
    <row r="112" s="2" customFormat="1">
      <c r="A112" s="41"/>
      <c r="B112" s="47"/>
      <c r="C112" s="313" t="s">
        <v>221</v>
      </c>
      <c r="D112" s="313" t="s">
        <v>3955</v>
      </c>
      <c r="E112" s="20" t="s">
        <v>155</v>
      </c>
      <c r="F112" s="314">
        <v>6.5</v>
      </c>
      <c r="G112" s="41"/>
      <c r="H112" s="47"/>
    </row>
    <row r="113" s="2" customFormat="1" ht="16.8" customHeight="1">
      <c r="A113" s="41"/>
      <c r="B113" s="47"/>
      <c r="C113" s="313" t="s">
        <v>193</v>
      </c>
      <c r="D113" s="313" t="s">
        <v>3945</v>
      </c>
      <c r="E113" s="20" t="s">
        <v>155</v>
      </c>
      <c r="F113" s="314">
        <v>18.120999999999999</v>
      </c>
      <c r="G113" s="41"/>
      <c r="H113" s="47"/>
    </row>
    <row r="114" s="2" customFormat="1" ht="16.8" customHeight="1">
      <c r="A114" s="41"/>
      <c r="B114" s="47"/>
      <c r="C114" s="313" t="s">
        <v>282</v>
      </c>
      <c r="D114" s="313" t="s">
        <v>3946</v>
      </c>
      <c r="E114" s="20" t="s">
        <v>155</v>
      </c>
      <c r="F114" s="314">
        <v>8.5820000000000007</v>
      </c>
      <c r="G114" s="41"/>
      <c r="H114" s="47"/>
    </row>
    <row r="115" s="2" customFormat="1" ht="16.8" customHeight="1">
      <c r="A115" s="41"/>
      <c r="B115" s="47"/>
      <c r="C115" s="313" t="s">
        <v>230</v>
      </c>
      <c r="D115" s="313" t="s">
        <v>231</v>
      </c>
      <c r="E115" s="20" t="s">
        <v>155</v>
      </c>
      <c r="F115" s="314">
        <v>6.8250000000000002</v>
      </c>
      <c r="G115" s="41"/>
      <c r="H115" s="47"/>
    </row>
    <row r="116" s="2" customFormat="1" ht="16.8" customHeight="1">
      <c r="A116" s="41"/>
      <c r="B116" s="47"/>
      <c r="C116" s="309" t="s">
        <v>3956</v>
      </c>
      <c r="D116" s="310" t="s">
        <v>21</v>
      </c>
      <c r="E116" s="311" t="s">
        <v>21</v>
      </c>
      <c r="F116" s="312">
        <v>0</v>
      </c>
      <c r="G116" s="41"/>
      <c r="H116" s="47"/>
    </row>
    <row r="117" s="2" customFormat="1" ht="16.8" customHeight="1">
      <c r="A117" s="41"/>
      <c r="B117" s="47"/>
      <c r="C117" s="309" t="s">
        <v>505</v>
      </c>
      <c r="D117" s="310" t="s">
        <v>21</v>
      </c>
      <c r="E117" s="311" t="s">
        <v>21</v>
      </c>
      <c r="F117" s="312">
        <v>0</v>
      </c>
      <c r="G117" s="41"/>
      <c r="H117" s="47"/>
    </row>
    <row r="118" s="2" customFormat="1" ht="16.8" customHeight="1">
      <c r="A118" s="41"/>
      <c r="B118" s="47"/>
      <c r="C118" s="309" t="s">
        <v>509</v>
      </c>
      <c r="D118" s="310" t="s">
        <v>21</v>
      </c>
      <c r="E118" s="311" t="s">
        <v>21</v>
      </c>
      <c r="F118" s="312">
        <v>0</v>
      </c>
      <c r="G118" s="41"/>
      <c r="H118" s="47"/>
    </row>
    <row r="119" s="2" customFormat="1" ht="16.8" customHeight="1">
      <c r="A119" s="41"/>
      <c r="B119" s="47"/>
      <c r="C119" s="309" t="s">
        <v>3957</v>
      </c>
      <c r="D119" s="310" t="s">
        <v>21</v>
      </c>
      <c r="E119" s="311" t="s">
        <v>21</v>
      </c>
      <c r="F119" s="312">
        <v>0</v>
      </c>
      <c r="G119" s="41"/>
      <c r="H119" s="47"/>
    </row>
    <row r="120" s="2" customFormat="1" ht="26.4" customHeight="1">
      <c r="A120" s="41"/>
      <c r="B120" s="47"/>
      <c r="C120" s="308" t="s">
        <v>3958</v>
      </c>
      <c r="D120" s="308" t="s">
        <v>84</v>
      </c>
      <c r="E120" s="41"/>
      <c r="F120" s="41"/>
      <c r="G120" s="41"/>
      <c r="H120" s="47"/>
    </row>
    <row r="121" s="2" customFormat="1" ht="16.8" customHeight="1">
      <c r="A121" s="41"/>
      <c r="B121" s="47"/>
      <c r="C121" s="309" t="s">
        <v>441</v>
      </c>
      <c r="D121" s="310" t="s">
        <v>21</v>
      </c>
      <c r="E121" s="311" t="s">
        <v>21</v>
      </c>
      <c r="F121" s="312">
        <v>47.354999999999997</v>
      </c>
      <c r="G121" s="41"/>
      <c r="H121" s="47"/>
    </row>
    <row r="122" s="2" customFormat="1" ht="16.8" customHeight="1">
      <c r="A122" s="41"/>
      <c r="B122" s="47"/>
      <c r="C122" s="313" t="s">
        <v>21</v>
      </c>
      <c r="D122" s="313" t="s">
        <v>21</v>
      </c>
      <c r="E122" s="20" t="s">
        <v>21</v>
      </c>
      <c r="F122" s="314">
        <v>0</v>
      </c>
      <c r="G122" s="41"/>
      <c r="H122" s="47"/>
    </row>
    <row r="123" s="2" customFormat="1" ht="16.8" customHeight="1">
      <c r="A123" s="41"/>
      <c r="B123" s="47"/>
      <c r="C123" s="313" t="s">
        <v>21</v>
      </c>
      <c r="D123" s="313" t="s">
        <v>1280</v>
      </c>
      <c r="E123" s="20" t="s">
        <v>21</v>
      </c>
      <c r="F123" s="314">
        <v>0</v>
      </c>
      <c r="G123" s="41"/>
      <c r="H123" s="47"/>
    </row>
    <row r="124" s="2" customFormat="1" ht="16.8" customHeight="1">
      <c r="A124" s="41"/>
      <c r="B124" s="47"/>
      <c r="C124" s="313" t="s">
        <v>21</v>
      </c>
      <c r="D124" s="313" t="s">
        <v>1810</v>
      </c>
      <c r="E124" s="20" t="s">
        <v>21</v>
      </c>
      <c r="F124" s="314">
        <v>0</v>
      </c>
      <c r="G124" s="41"/>
      <c r="H124" s="47"/>
    </row>
    <row r="125" s="2" customFormat="1" ht="16.8" customHeight="1">
      <c r="A125" s="41"/>
      <c r="B125" s="47"/>
      <c r="C125" s="313" t="s">
        <v>21</v>
      </c>
      <c r="D125" s="313" t="s">
        <v>485</v>
      </c>
      <c r="E125" s="20" t="s">
        <v>21</v>
      </c>
      <c r="F125" s="314">
        <v>40.799999999999997</v>
      </c>
      <c r="G125" s="41"/>
      <c r="H125" s="47"/>
    </row>
    <row r="126" s="2" customFormat="1" ht="16.8" customHeight="1">
      <c r="A126" s="41"/>
      <c r="B126" s="47"/>
      <c r="C126" s="313" t="s">
        <v>21</v>
      </c>
      <c r="D126" s="313" t="s">
        <v>1811</v>
      </c>
      <c r="E126" s="20" t="s">
        <v>21</v>
      </c>
      <c r="F126" s="314">
        <v>0</v>
      </c>
      <c r="G126" s="41"/>
      <c r="H126" s="47"/>
    </row>
    <row r="127" s="2" customFormat="1" ht="16.8" customHeight="1">
      <c r="A127" s="41"/>
      <c r="B127" s="47"/>
      <c r="C127" s="313" t="s">
        <v>21</v>
      </c>
      <c r="D127" s="313" t="s">
        <v>1863</v>
      </c>
      <c r="E127" s="20" t="s">
        <v>21</v>
      </c>
      <c r="F127" s="314">
        <v>2.7909999999999999</v>
      </c>
      <c r="G127" s="41"/>
      <c r="H127" s="47"/>
    </row>
    <row r="128" s="2" customFormat="1" ht="16.8" customHeight="1">
      <c r="A128" s="41"/>
      <c r="B128" s="47"/>
      <c r="C128" s="313" t="s">
        <v>21</v>
      </c>
      <c r="D128" s="313" t="s">
        <v>1864</v>
      </c>
      <c r="E128" s="20" t="s">
        <v>21</v>
      </c>
      <c r="F128" s="314">
        <v>3.2599999999999998</v>
      </c>
      <c r="G128" s="41"/>
      <c r="H128" s="47"/>
    </row>
    <row r="129" s="2" customFormat="1" ht="16.8" customHeight="1">
      <c r="A129" s="41"/>
      <c r="B129" s="47"/>
      <c r="C129" s="313" t="s">
        <v>21</v>
      </c>
      <c r="D129" s="313" t="s">
        <v>1865</v>
      </c>
      <c r="E129" s="20" t="s">
        <v>21</v>
      </c>
      <c r="F129" s="314">
        <v>0.504</v>
      </c>
      <c r="G129" s="41"/>
      <c r="H129" s="47"/>
    </row>
    <row r="130" s="2" customFormat="1" ht="16.8" customHeight="1">
      <c r="A130" s="41"/>
      <c r="B130" s="47"/>
      <c r="C130" s="313" t="s">
        <v>21</v>
      </c>
      <c r="D130" s="313" t="s">
        <v>21</v>
      </c>
      <c r="E130" s="20" t="s">
        <v>21</v>
      </c>
      <c r="F130" s="314">
        <v>0</v>
      </c>
      <c r="G130" s="41"/>
      <c r="H130" s="47"/>
    </row>
    <row r="131" s="2" customFormat="1" ht="16.8" customHeight="1">
      <c r="A131" s="41"/>
      <c r="B131" s="47"/>
      <c r="C131" s="313" t="s">
        <v>21</v>
      </c>
      <c r="D131" s="313" t="s">
        <v>21</v>
      </c>
      <c r="E131" s="20" t="s">
        <v>21</v>
      </c>
      <c r="F131" s="314">
        <v>0</v>
      </c>
      <c r="G131" s="41"/>
      <c r="H131" s="47"/>
    </row>
    <row r="132" s="2" customFormat="1" ht="16.8" customHeight="1">
      <c r="A132" s="41"/>
      <c r="B132" s="47"/>
      <c r="C132" s="313" t="s">
        <v>441</v>
      </c>
      <c r="D132" s="313" t="s">
        <v>192</v>
      </c>
      <c r="E132" s="20" t="s">
        <v>21</v>
      </c>
      <c r="F132" s="314">
        <v>47.354999999999997</v>
      </c>
      <c r="G132" s="41"/>
      <c r="H132" s="47"/>
    </row>
    <row r="133" s="2" customFormat="1" ht="16.8" customHeight="1">
      <c r="A133" s="41"/>
      <c r="B133" s="47"/>
      <c r="C133" s="315" t="s">
        <v>3938</v>
      </c>
      <c r="D133" s="41"/>
      <c r="E133" s="41"/>
      <c r="F133" s="41"/>
      <c r="G133" s="41"/>
      <c r="H133" s="47"/>
    </row>
    <row r="134" s="2" customFormat="1">
      <c r="A134" s="41"/>
      <c r="B134" s="47"/>
      <c r="C134" s="313" t="s">
        <v>1859</v>
      </c>
      <c r="D134" s="313" t="s">
        <v>3959</v>
      </c>
      <c r="E134" s="20" t="s">
        <v>155</v>
      </c>
      <c r="F134" s="314">
        <v>166.035</v>
      </c>
      <c r="G134" s="41"/>
      <c r="H134" s="47"/>
    </row>
    <row r="135" s="2" customFormat="1">
      <c r="A135" s="41"/>
      <c r="B135" s="47"/>
      <c r="C135" s="313" t="s">
        <v>1873</v>
      </c>
      <c r="D135" s="313" t="s">
        <v>1868</v>
      </c>
      <c r="E135" s="20" t="s">
        <v>155</v>
      </c>
      <c r="F135" s="314">
        <v>55.168999999999997</v>
      </c>
      <c r="G135" s="41"/>
      <c r="H135" s="47"/>
    </row>
    <row r="136" s="2" customFormat="1" ht="16.8" customHeight="1">
      <c r="A136" s="41"/>
      <c r="B136" s="47"/>
      <c r="C136" s="309" t="s">
        <v>443</v>
      </c>
      <c r="D136" s="310" t="s">
        <v>21</v>
      </c>
      <c r="E136" s="311" t="s">
        <v>21</v>
      </c>
      <c r="F136" s="312">
        <v>42.539999999999999</v>
      </c>
      <c r="G136" s="41"/>
      <c r="H136" s="47"/>
    </row>
    <row r="137" s="2" customFormat="1" ht="16.8" customHeight="1">
      <c r="A137" s="41"/>
      <c r="B137" s="47"/>
      <c r="C137" s="313" t="s">
        <v>21</v>
      </c>
      <c r="D137" s="313" t="s">
        <v>21</v>
      </c>
      <c r="E137" s="20" t="s">
        <v>21</v>
      </c>
      <c r="F137" s="314">
        <v>0</v>
      </c>
      <c r="G137" s="41"/>
      <c r="H137" s="47"/>
    </row>
    <row r="138" s="2" customFormat="1" ht="16.8" customHeight="1">
      <c r="A138" s="41"/>
      <c r="B138" s="47"/>
      <c r="C138" s="313" t="s">
        <v>21</v>
      </c>
      <c r="D138" s="313" t="s">
        <v>1173</v>
      </c>
      <c r="E138" s="20" t="s">
        <v>21</v>
      </c>
      <c r="F138" s="314">
        <v>0</v>
      </c>
      <c r="G138" s="41"/>
      <c r="H138" s="47"/>
    </row>
    <row r="139" s="2" customFormat="1" ht="16.8" customHeight="1">
      <c r="A139" s="41"/>
      <c r="B139" s="47"/>
      <c r="C139" s="313" t="s">
        <v>21</v>
      </c>
      <c r="D139" s="313" t="s">
        <v>1174</v>
      </c>
      <c r="E139" s="20" t="s">
        <v>21</v>
      </c>
      <c r="F139" s="314">
        <v>42.539999999999999</v>
      </c>
      <c r="G139" s="41"/>
      <c r="H139" s="47"/>
    </row>
    <row r="140" s="2" customFormat="1" ht="16.8" customHeight="1">
      <c r="A140" s="41"/>
      <c r="B140" s="47"/>
      <c r="C140" s="313" t="s">
        <v>21</v>
      </c>
      <c r="D140" s="313" t="s">
        <v>21</v>
      </c>
      <c r="E140" s="20" t="s">
        <v>21</v>
      </c>
      <c r="F140" s="314">
        <v>0</v>
      </c>
      <c r="G140" s="41"/>
      <c r="H140" s="47"/>
    </row>
    <row r="141" s="2" customFormat="1" ht="16.8" customHeight="1">
      <c r="A141" s="41"/>
      <c r="B141" s="47"/>
      <c r="C141" s="313" t="s">
        <v>443</v>
      </c>
      <c r="D141" s="313" t="s">
        <v>192</v>
      </c>
      <c r="E141" s="20" t="s">
        <v>21</v>
      </c>
      <c r="F141" s="314">
        <v>42.539999999999999</v>
      </c>
      <c r="G141" s="41"/>
      <c r="H141" s="47"/>
    </row>
    <row r="142" s="2" customFormat="1" ht="16.8" customHeight="1">
      <c r="A142" s="41"/>
      <c r="B142" s="47"/>
      <c r="C142" s="315" t="s">
        <v>3938</v>
      </c>
      <c r="D142" s="41"/>
      <c r="E142" s="41"/>
      <c r="F142" s="41"/>
      <c r="G142" s="41"/>
      <c r="H142" s="47"/>
    </row>
    <row r="143" s="2" customFormat="1" ht="16.8" customHeight="1">
      <c r="A143" s="41"/>
      <c r="B143" s="47"/>
      <c r="C143" s="313" t="s">
        <v>257</v>
      </c>
      <c r="D143" s="313" t="s">
        <v>3947</v>
      </c>
      <c r="E143" s="20" t="s">
        <v>174</v>
      </c>
      <c r="F143" s="314">
        <v>4542.0900000000001</v>
      </c>
      <c r="G143" s="41"/>
      <c r="H143" s="47"/>
    </row>
    <row r="144" s="2" customFormat="1" ht="16.8" customHeight="1">
      <c r="A144" s="41"/>
      <c r="B144" s="47"/>
      <c r="C144" s="313" t="s">
        <v>1182</v>
      </c>
      <c r="D144" s="313" t="s">
        <v>1183</v>
      </c>
      <c r="E144" s="20" t="s">
        <v>174</v>
      </c>
      <c r="F144" s="314">
        <v>44.667000000000002</v>
      </c>
      <c r="G144" s="41"/>
      <c r="H144" s="47"/>
    </row>
    <row r="145" s="2" customFormat="1" ht="16.8" customHeight="1">
      <c r="A145" s="41"/>
      <c r="B145" s="47"/>
      <c r="C145" s="309" t="s">
        <v>3936</v>
      </c>
      <c r="D145" s="310" t="s">
        <v>21</v>
      </c>
      <c r="E145" s="311" t="s">
        <v>21</v>
      </c>
      <c r="F145" s="312">
        <v>205.036</v>
      </c>
      <c r="G145" s="41"/>
      <c r="H145" s="47"/>
    </row>
    <row r="146" s="2" customFormat="1" ht="16.8" customHeight="1">
      <c r="A146" s="41"/>
      <c r="B146" s="47"/>
      <c r="C146" s="309" t="s">
        <v>445</v>
      </c>
      <c r="D146" s="310" t="s">
        <v>21</v>
      </c>
      <c r="E146" s="311" t="s">
        <v>21</v>
      </c>
      <c r="F146" s="312">
        <v>7.758</v>
      </c>
      <c r="G146" s="41"/>
      <c r="H146" s="47"/>
    </row>
    <row r="147" s="2" customFormat="1" ht="16.8" customHeight="1">
      <c r="A147" s="41"/>
      <c r="B147" s="47"/>
      <c r="C147" s="313" t="s">
        <v>21</v>
      </c>
      <c r="D147" s="313" t="s">
        <v>762</v>
      </c>
      <c r="E147" s="20" t="s">
        <v>21</v>
      </c>
      <c r="F147" s="314">
        <v>0</v>
      </c>
      <c r="G147" s="41"/>
      <c r="H147" s="47"/>
    </row>
    <row r="148" s="2" customFormat="1" ht="16.8" customHeight="1">
      <c r="A148" s="41"/>
      <c r="B148" s="47"/>
      <c r="C148" s="313" t="s">
        <v>21</v>
      </c>
      <c r="D148" s="313" t="s">
        <v>768</v>
      </c>
      <c r="E148" s="20" t="s">
        <v>21</v>
      </c>
      <c r="F148" s="314">
        <v>7.758</v>
      </c>
      <c r="G148" s="41"/>
      <c r="H148" s="47"/>
    </row>
    <row r="149" s="2" customFormat="1" ht="16.8" customHeight="1">
      <c r="A149" s="41"/>
      <c r="B149" s="47"/>
      <c r="C149" s="313" t="s">
        <v>21</v>
      </c>
      <c r="D149" s="313" t="s">
        <v>21</v>
      </c>
      <c r="E149" s="20" t="s">
        <v>21</v>
      </c>
      <c r="F149" s="314">
        <v>0</v>
      </c>
      <c r="G149" s="41"/>
      <c r="H149" s="47"/>
    </row>
    <row r="150" s="2" customFormat="1" ht="16.8" customHeight="1">
      <c r="A150" s="41"/>
      <c r="B150" s="47"/>
      <c r="C150" s="313" t="s">
        <v>445</v>
      </c>
      <c r="D150" s="313" t="s">
        <v>192</v>
      </c>
      <c r="E150" s="20" t="s">
        <v>21</v>
      </c>
      <c r="F150" s="314">
        <v>7.758</v>
      </c>
      <c r="G150" s="41"/>
      <c r="H150" s="47"/>
    </row>
    <row r="151" s="2" customFormat="1" ht="16.8" customHeight="1">
      <c r="A151" s="41"/>
      <c r="B151" s="47"/>
      <c r="C151" s="315" t="s">
        <v>3938</v>
      </c>
      <c r="D151" s="41"/>
      <c r="E151" s="41"/>
      <c r="F151" s="41"/>
      <c r="G151" s="41"/>
      <c r="H151" s="47"/>
    </row>
    <row r="152" s="2" customFormat="1" ht="16.8" customHeight="1">
      <c r="A152" s="41"/>
      <c r="B152" s="47"/>
      <c r="C152" s="313" t="s">
        <v>764</v>
      </c>
      <c r="D152" s="313" t="s">
        <v>3960</v>
      </c>
      <c r="E152" s="20" t="s">
        <v>155</v>
      </c>
      <c r="F152" s="314">
        <v>7.758</v>
      </c>
      <c r="G152" s="41"/>
      <c r="H152" s="47"/>
    </row>
    <row r="153" s="2" customFormat="1" ht="16.8" customHeight="1">
      <c r="A153" s="41"/>
      <c r="B153" s="47"/>
      <c r="C153" s="313" t="s">
        <v>769</v>
      </c>
      <c r="D153" s="313" t="s">
        <v>3961</v>
      </c>
      <c r="E153" s="20" t="s">
        <v>155</v>
      </c>
      <c r="F153" s="314">
        <v>7.758</v>
      </c>
      <c r="G153" s="41"/>
      <c r="H153" s="47"/>
    </row>
    <row r="154" s="2" customFormat="1" ht="16.8" customHeight="1">
      <c r="A154" s="41"/>
      <c r="B154" s="47"/>
      <c r="C154" s="313" t="s">
        <v>773</v>
      </c>
      <c r="D154" s="313" t="s">
        <v>3962</v>
      </c>
      <c r="E154" s="20" t="s">
        <v>155</v>
      </c>
      <c r="F154" s="314">
        <v>7.758</v>
      </c>
      <c r="G154" s="41"/>
      <c r="H154" s="47"/>
    </row>
    <row r="155" s="2" customFormat="1" ht="16.8" customHeight="1">
      <c r="A155" s="41"/>
      <c r="B155" s="47"/>
      <c r="C155" s="313" t="s">
        <v>777</v>
      </c>
      <c r="D155" s="313" t="s">
        <v>3963</v>
      </c>
      <c r="E155" s="20" t="s">
        <v>155</v>
      </c>
      <c r="F155" s="314">
        <v>7.758</v>
      </c>
      <c r="G155" s="41"/>
      <c r="H155" s="47"/>
    </row>
    <row r="156" s="2" customFormat="1" ht="16.8" customHeight="1">
      <c r="A156" s="41"/>
      <c r="B156" s="47"/>
      <c r="C156" s="309" t="s">
        <v>3937</v>
      </c>
      <c r="D156" s="310" t="s">
        <v>21</v>
      </c>
      <c r="E156" s="311" t="s">
        <v>21</v>
      </c>
      <c r="F156" s="312">
        <v>629.35000000000002</v>
      </c>
      <c r="G156" s="41"/>
      <c r="H156" s="47"/>
    </row>
    <row r="157" s="2" customFormat="1" ht="16.8" customHeight="1">
      <c r="A157" s="41"/>
      <c r="B157" s="47"/>
      <c r="C157" s="309" t="s">
        <v>3964</v>
      </c>
      <c r="D157" s="310" t="s">
        <v>21</v>
      </c>
      <c r="E157" s="311" t="s">
        <v>21</v>
      </c>
      <c r="F157" s="312">
        <v>0</v>
      </c>
      <c r="G157" s="41"/>
      <c r="H157" s="47"/>
    </row>
    <row r="158" s="2" customFormat="1" ht="16.8" customHeight="1">
      <c r="A158" s="41"/>
      <c r="B158" s="47"/>
      <c r="C158" s="309" t="s">
        <v>447</v>
      </c>
      <c r="D158" s="310" t="s">
        <v>21</v>
      </c>
      <c r="E158" s="311" t="s">
        <v>21</v>
      </c>
      <c r="F158" s="312">
        <v>65.278000000000006</v>
      </c>
      <c r="G158" s="41"/>
      <c r="H158" s="47"/>
    </row>
    <row r="159" s="2" customFormat="1" ht="16.8" customHeight="1">
      <c r="A159" s="41"/>
      <c r="B159" s="47"/>
      <c r="C159" s="313" t="s">
        <v>21</v>
      </c>
      <c r="D159" s="313" t="s">
        <v>1981</v>
      </c>
      <c r="E159" s="20" t="s">
        <v>21</v>
      </c>
      <c r="F159" s="314">
        <v>0</v>
      </c>
      <c r="G159" s="41"/>
      <c r="H159" s="47"/>
    </row>
    <row r="160" s="2" customFormat="1" ht="16.8" customHeight="1">
      <c r="A160" s="41"/>
      <c r="B160" s="47"/>
      <c r="C160" s="313" t="s">
        <v>21</v>
      </c>
      <c r="D160" s="313" t="s">
        <v>1982</v>
      </c>
      <c r="E160" s="20" t="s">
        <v>21</v>
      </c>
      <c r="F160" s="314">
        <v>17.885000000000002</v>
      </c>
      <c r="G160" s="41"/>
      <c r="H160" s="47"/>
    </row>
    <row r="161" s="2" customFormat="1" ht="16.8" customHeight="1">
      <c r="A161" s="41"/>
      <c r="B161" s="47"/>
      <c r="C161" s="313" t="s">
        <v>21</v>
      </c>
      <c r="D161" s="313" t="s">
        <v>1983</v>
      </c>
      <c r="E161" s="20" t="s">
        <v>21</v>
      </c>
      <c r="F161" s="314">
        <v>-3.3599999999999999</v>
      </c>
      <c r="G161" s="41"/>
      <c r="H161" s="47"/>
    </row>
    <row r="162" s="2" customFormat="1" ht="16.8" customHeight="1">
      <c r="A162" s="41"/>
      <c r="B162" s="47"/>
      <c r="C162" s="313" t="s">
        <v>21</v>
      </c>
      <c r="D162" s="313" t="s">
        <v>1984</v>
      </c>
      <c r="E162" s="20" t="s">
        <v>21</v>
      </c>
      <c r="F162" s="314">
        <v>22.725000000000001</v>
      </c>
      <c r="G162" s="41"/>
      <c r="H162" s="47"/>
    </row>
    <row r="163" s="2" customFormat="1" ht="16.8" customHeight="1">
      <c r="A163" s="41"/>
      <c r="B163" s="47"/>
      <c r="C163" s="313" t="s">
        <v>21</v>
      </c>
      <c r="D163" s="313" t="s">
        <v>1985</v>
      </c>
      <c r="E163" s="20" t="s">
        <v>21</v>
      </c>
      <c r="F163" s="314">
        <v>29.539999999999999</v>
      </c>
      <c r="G163" s="41"/>
      <c r="H163" s="47"/>
    </row>
    <row r="164" s="2" customFormat="1" ht="16.8" customHeight="1">
      <c r="A164" s="41"/>
      <c r="B164" s="47"/>
      <c r="C164" s="313" t="s">
        <v>21</v>
      </c>
      <c r="D164" s="313" t="s">
        <v>1986</v>
      </c>
      <c r="E164" s="20" t="s">
        <v>21</v>
      </c>
      <c r="F164" s="314">
        <v>-1.512</v>
      </c>
      <c r="G164" s="41"/>
      <c r="H164" s="47"/>
    </row>
    <row r="165" s="2" customFormat="1" ht="16.8" customHeight="1">
      <c r="A165" s="41"/>
      <c r="B165" s="47"/>
      <c r="C165" s="313" t="s">
        <v>21</v>
      </c>
      <c r="D165" s="313" t="s">
        <v>21</v>
      </c>
      <c r="E165" s="20" t="s">
        <v>21</v>
      </c>
      <c r="F165" s="314">
        <v>0</v>
      </c>
      <c r="G165" s="41"/>
      <c r="H165" s="47"/>
    </row>
    <row r="166" s="2" customFormat="1" ht="16.8" customHeight="1">
      <c r="A166" s="41"/>
      <c r="B166" s="47"/>
      <c r="C166" s="313" t="s">
        <v>447</v>
      </c>
      <c r="D166" s="313" t="s">
        <v>192</v>
      </c>
      <c r="E166" s="20" t="s">
        <v>21</v>
      </c>
      <c r="F166" s="314">
        <v>65.278000000000006</v>
      </c>
      <c r="G166" s="41"/>
      <c r="H166" s="47"/>
    </row>
    <row r="167" s="2" customFormat="1" ht="16.8" customHeight="1">
      <c r="A167" s="41"/>
      <c r="B167" s="47"/>
      <c r="C167" s="315" t="s">
        <v>3938</v>
      </c>
      <c r="D167" s="41"/>
      <c r="E167" s="41"/>
      <c r="F167" s="41"/>
      <c r="G167" s="41"/>
      <c r="H167" s="47"/>
    </row>
    <row r="168" s="2" customFormat="1">
      <c r="A168" s="41"/>
      <c r="B168" s="47"/>
      <c r="C168" s="313" t="s">
        <v>1978</v>
      </c>
      <c r="D168" s="313" t="s">
        <v>3965</v>
      </c>
      <c r="E168" s="20" t="s">
        <v>155</v>
      </c>
      <c r="F168" s="314">
        <v>65.278000000000006</v>
      </c>
      <c r="G168" s="41"/>
      <c r="H168" s="47"/>
    </row>
    <row r="169" s="2" customFormat="1">
      <c r="A169" s="41"/>
      <c r="B169" s="47"/>
      <c r="C169" s="313" t="s">
        <v>1988</v>
      </c>
      <c r="D169" s="313" t="s">
        <v>1989</v>
      </c>
      <c r="E169" s="20" t="s">
        <v>155</v>
      </c>
      <c r="F169" s="314">
        <v>68.542000000000002</v>
      </c>
      <c r="G169" s="41"/>
      <c r="H169" s="47"/>
    </row>
    <row r="170" s="2" customFormat="1" ht="16.8" customHeight="1">
      <c r="A170" s="41"/>
      <c r="B170" s="47"/>
      <c r="C170" s="309" t="s">
        <v>449</v>
      </c>
      <c r="D170" s="310" t="s">
        <v>21</v>
      </c>
      <c r="E170" s="311" t="s">
        <v>21</v>
      </c>
      <c r="F170" s="312">
        <v>74.260000000000005</v>
      </c>
      <c r="G170" s="41"/>
      <c r="H170" s="47"/>
    </row>
    <row r="171" s="2" customFormat="1" ht="16.8" customHeight="1">
      <c r="A171" s="41"/>
      <c r="B171" s="47"/>
      <c r="C171" s="313" t="s">
        <v>21</v>
      </c>
      <c r="D171" s="313" t="s">
        <v>1021</v>
      </c>
      <c r="E171" s="20" t="s">
        <v>21</v>
      </c>
      <c r="F171" s="314">
        <v>0</v>
      </c>
      <c r="G171" s="41"/>
      <c r="H171" s="47"/>
    </row>
    <row r="172" s="2" customFormat="1" ht="16.8" customHeight="1">
      <c r="A172" s="41"/>
      <c r="B172" s="47"/>
      <c r="C172" s="313" t="s">
        <v>21</v>
      </c>
      <c r="D172" s="313" t="s">
        <v>1022</v>
      </c>
      <c r="E172" s="20" t="s">
        <v>21</v>
      </c>
      <c r="F172" s="314">
        <v>0</v>
      </c>
      <c r="G172" s="41"/>
      <c r="H172" s="47"/>
    </row>
    <row r="173" s="2" customFormat="1" ht="16.8" customHeight="1">
      <c r="A173" s="41"/>
      <c r="B173" s="47"/>
      <c r="C173" s="313" t="s">
        <v>21</v>
      </c>
      <c r="D173" s="313" t="s">
        <v>227</v>
      </c>
      <c r="E173" s="20" t="s">
        <v>21</v>
      </c>
      <c r="F173" s="314">
        <v>0</v>
      </c>
      <c r="G173" s="41"/>
      <c r="H173" s="47"/>
    </row>
    <row r="174" s="2" customFormat="1" ht="16.8" customHeight="1">
      <c r="A174" s="41"/>
      <c r="B174" s="47"/>
      <c r="C174" s="313" t="s">
        <v>21</v>
      </c>
      <c r="D174" s="313" t="s">
        <v>1023</v>
      </c>
      <c r="E174" s="20" t="s">
        <v>21</v>
      </c>
      <c r="F174" s="314">
        <v>0</v>
      </c>
      <c r="G174" s="41"/>
      <c r="H174" s="47"/>
    </row>
    <row r="175" s="2" customFormat="1" ht="16.8" customHeight="1">
      <c r="A175" s="41"/>
      <c r="B175" s="47"/>
      <c r="C175" s="313" t="s">
        <v>21</v>
      </c>
      <c r="D175" s="313" t="s">
        <v>1037</v>
      </c>
      <c r="E175" s="20" t="s">
        <v>21</v>
      </c>
      <c r="F175" s="314">
        <v>10.82</v>
      </c>
      <c r="G175" s="41"/>
      <c r="H175" s="47"/>
    </row>
    <row r="176" s="2" customFormat="1" ht="16.8" customHeight="1">
      <c r="A176" s="41"/>
      <c r="B176" s="47"/>
      <c r="C176" s="313" t="s">
        <v>21</v>
      </c>
      <c r="D176" s="313" t="s">
        <v>976</v>
      </c>
      <c r="E176" s="20" t="s">
        <v>21</v>
      </c>
      <c r="F176" s="314">
        <v>0</v>
      </c>
      <c r="G176" s="41"/>
      <c r="H176" s="47"/>
    </row>
    <row r="177" s="2" customFormat="1" ht="16.8" customHeight="1">
      <c r="A177" s="41"/>
      <c r="B177" s="47"/>
      <c r="C177" s="313" t="s">
        <v>21</v>
      </c>
      <c r="D177" s="313" t="s">
        <v>1023</v>
      </c>
      <c r="E177" s="20" t="s">
        <v>21</v>
      </c>
      <c r="F177" s="314">
        <v>0</v>
      </c>
      <c r="G177" s="41"/>
      <c r="H177" s="47"/>
    </row>
    <row r="178" s="2" customFormat="1" ht="16.8" customHeight="1">
      <c r="A178" s="41"/>
      <c r="B178" s="47"/>
      <c r="C178" s="313" t="s">
        <v>21</v>
      </c>
      <c r="D178" s="313" t="s">
        <v>1038</v>
      </c>
      <c r="E178" s="20" t="s">
        <v>21</v>
      </c>
      <c r="F178" s="314">
        <v>26.309999999999999</v>
      </c>
      <c r="G178" s="41"/>
      <c r="H178" s="47"/>
    </row>
    <row r="179" s="2" customFormat="1" ht="16.8" customHeight="1">
      <c r="A179" s="41"/>
      <c r="B179" s="47"/>
      <c r="C179" s="313" t="s">
        <v>21</v>
      </c>
      <c r="D179" s="313" t="s">
        <v>669</v>
      </c>
      <c r="E179" s="20" t="s">
        <v>21</v>
      </c>
      <c r="F179" s="314">
        <v>0</v>
      </c>
      <c r="G179" s="41"/>
      <c r="H179" s="47"/>
    </row>
    <row r="180" s="2" customFormat="1" ht="16.8" customHeight="1">
      <c r="A180" s="41"/>
      <c r="B180" s="47"/>
      <c r="C180" s="313" t="s">
        <v>21</v>
      </c>
      <c r="D180" s="313" t="s">
        <v>1026</v>
      </c>
      <c r="E180" s="20" t="s">
        <v>21</v>
      </c>
      <c r="F180" s="314">
        <v>0</v>
      </c>
      <c r="G180" s="41"/>
      <c r="H180" s="47"/>
    </row>
    <row r="181" s="2" customFormat="1" ht="16.8" customHeight="1">
      <c r="A181" s="41"/>
      <c r="B181" s="47"/>
      <c r="C181" s="313" t="s">
        <v>21</v>
      </c>
      <c r="D181" s="313" t="s">
        <v>1037</v>
      </c>
      <c r="E181" s="20" t="s">
        <v>21</v>
      </c>
      <c r="F181" s="314">
        <v>10.82</v>
      </c>
      <c r="G181" s="41"/>
      <c r="H181" s="47"/>
    </row>
    <row r="182" s="2" customFormat="1" ht="16.8" customHeight="1">
      <c r="A182" s="41"/>
      <c r="B182" s="47"/>
      <c r="C182" s="313" t="s">
        <v>21</v>
      </c>
      <c r="D182" s="313" t="s">
        <v>226</v>
      </c>
      <c r="E182" s="20" t="s">
        <v>21</v>
      </c>
      <c r="F182" s="314">
        <v>0</v>
      </c>
      <c r="G182" s="41"/>
      <c r="H182" s="47"/>
    </row>
    <row r="183" s="2" customFormat="1" ht="16.8" customHeight="1">
      <c r="A183" s="41"/>
      <c r="B183" s="47"/>
      <c r="C183" s="313" t="s">
        <v>21</v>
      </c>
      <c r="D183" s="313" t="s">
        <v>1023</v>
      </c>
      <c r="E183" s="20" t="s">
        <v>21</v>
      </c>
      <c r="F183" s="314">
        <v>0</v>
      </c>
      <c r="G183" s="41"/>
      <c r="H183" s="47"/>
    </row>
    <row r="184" s="2" customFormat="1" ht="16.8" customHeight="1">
      <c r="A184" s="41"/>
      <c r="B184" s="47"/>
      <c r="C184" s="313" t="s">
        <v>21</v>
      </c>
      <c r="D184" s="313" t="s">
        <v>1038</v>
      </c>
      <c r="E184" s="20" t="s">
        <v>21</v>
      </c>
      <c r="F184" s="314">
        <v>26.309999999999999</v>
      </c>
      <c r="G184" s="41"/>
      <c r="H184" s="47"/>
    </row>
    <row r="185" s="2" customFormat="1" ht="16.8" customHeight="1">
      <c r="A185" s="41"/>
      <c r="B185" s="47"/>
      <c r="C185" s="313" t="s">
        <v>21</v>
      </c>
      <c r="D185" s="313" t="s">
        <v>21</v>
      </c>
      <c r="E185" s="20" t="s">
        <v>21</v>
      </c>
      <c r="F185" s="314">
        <v>0</v>
      </c>
      <c r="G185" s="41"/>
      <c r="H185" s="47"/>
    </row>
    <row r="186" s="2" customFormat="1" ht="16.8" customHeight="1">
      <c r="A186" s="41"/>
      <c r="B186" s="47"/>
      <c r="C186" s="313" t="s">
        <v>449</v>
      </c>
      <c r="D186" s="313" t="s">
        <v>192</v>
      </c>
      <c r="E186" s="20" t="s">
        <v>21</v>
      </c>
      <c r="F186" s="314">
        <v>74.260000000000005</v>
      </c>
      <c r="G186" s="41"/>
      <c r="H186" s="47"/>
    </row>
    <row r="187" s="2" customFormat="1" ht="16.8" customHeight="1">
      <c r="A187" s="41"/>
      <c r="B187" s="47"/>
      <c r="C187" s="315" t="s">
        <v>3938</v>
      </c>
      <c r="D187" s="41"/>
      <c r="E187" s="41"/>
      <c r="F187" s="41"/>
      <c r="G187" s="41"/>
      <c r="H187" s="47"/>
    </row>
    <row r="188" s="2" customFormat="1">
      <c r="A188" s="41"/>
      <c r="B188" s="47"/>
      <c r="C188" s="313" t="s">
        <v>1033</v>
      </c>
      <c r="D188" s="313" t="s">
        <v>3966</v>
      </c>
      <c r="E188" s="20" t="s">
        <v>155</v>
      </c>
      <c r="F188" s="314">
        <v>74.260000000000005</v>
      </c>
      <c r="G188" s="41"/>
      <c r="H188" s="47"/>
    </row>
    <row r="189" s="2" customFormat="1" ht="16.8" customHeight="1">
      <c r="A189" s="41"/>
      <c r="B189" s="47"/>
      <c r="C189" s="313" t="s">
        <v>193</v>
      </c>
      <c r="D189" s="313" t="s">
        <v>3945</v>
      </c>
      <c r="E189" s="20" t="s">
        <v>155</v>
      </c>
      <c r="F189" s="314">
        <v>4615.3760000000002</v>
      </c>
      <c r="G189" s="41"/>
      <c r="H189" s="47"/>
    </row>
    <row r="190" s="2" customFormat="1" ht="16.8" customHeight="1">
      <c r="A190" s="41"/>
      <c r="B190" s="47"/>
      <c r="C190" s="313" t="s">
        <v>1006</v>
      </c>
      <c r="D190" s="313" t="s">
        <v>3967</v>
      </c>
      <c r="E190" s="20" t="s">
        <v>155</v>
      </c>
      <c r="F190" s="314">
        <v>2183.9839999999999</v>
      </c>
      <c r="G190" s="41"/>
      <c r="H190" s="47"/>
    </row>
    <row r="191" s="2" customFormat="1" ht="16.8" customHeight="1">
      <c r="A191" s="41"/>
      <c r="B191" s="47"/>
      <c r="C191" s="313" t="s">
        <v>1209</v>
      </c>
      <c r="D191" s="313" t="s">
        <v>3968</v>
      </c>
      <c r="E191" s="20" t="s">
        <v>155</v>
      </c>
      <c r="F191" s="314">
        <v>2183.9839999999999</v>
      </c>
      <c r="G191" s="41"/>
      <c r="H191" s="47"/>
    </row>
    <row r="192" s="2" customFormat="1" ht="16.8" customHeight="1">
      <c r="A192" s="41"/>
      <c r="B192" s="47"/>
      <c r="C192" s="309" t="s">
        <v>451</v>
      </c>
      <c r="D192" s="310" t="s">
        <v>21</v>
      </c>
      <c r="E192" s="311" t="s">
        <v>21</v>
      </c>
      <c r="F192" s="312">
        <v>14.852</v>
      </c>
      <c r="G192" s="41"/>
      <c r="H192" s="47"/>
    </row>
    <row r="193" s="2" customFormat="1" ht="16.8" customHeight="1">
      <c r="A193" s="41"/>
      <c r="B193" s="47"/>
      <c r="C193" s="313" t="s">
        <v>21</v>
      </c>
      <c r="D193" s="313" t="s">
        <v>1020</v>
      </c>
      <c r="E193" s="20" t="s">
        <v>21</v>
      </c>
      <c r="F193" s="314">
        <v>0</v>
      </c>
      <c r="G193" s="41"/>
      <c r="H193" s="47"/>
    </row>
    <row r="194" s="2" customFormat="1" ht="16.8" customHeight="1">
      <c r="A194" s="41"/>
      <c r="B194" s="47"/>
      <c r="C194" s="313" t="s">
        <v>21</v>
      </c>
      <c r="D194" s="313" t="s">
        <v>1021</v>
      </c>
      <c r="E194" s="20" t="s">
        <v>21</v>
      </c>
      <c r="F194" s="314">
        <v>0</v>
      </c>
      <c r="G194" s="41"/>
      <c r="H194" s="47"/>
    </row>
    <row r="195" s="2" customFormat="1" ht="16.8" customHeight="1">
      <c r="A195" s="41"/>
      <c r="B195" s="47"/>
      <c r="C195" s="313" t="s">
        <v>21</v>
      </c>
      <c r="D195" s="313" t="s">
        <v>1022</v>
      </c>
      <c r="E195" s="20" t="s">
        <v>21</v>
      </c>
      <c r="F195" s="314">
        <v>0</v>
      </c>
      <c r="G195" s="41"/>
      <c r="H195" s="47"/>
    </row>
    <row r="196" s="2" customFormat="1" ht="16.8" customHeight="1">
      <c r="A196" s="41"/>
      <c r="B196" s="47"/>
      <c r="C196" s="313" t="s">
        <v>21</v>
      </c>
      <c r="D196" s="313" t="s">
        <v>227</v>
      </c>
      <c r="E196" s="20" t="s">
        <v>21</v>
      </c>
      <c r="F196" s="314">
        <v>0</v>
      </c>
      <c r="G196" s="41"/>
      <c r="H196" s="47"/>
    </row>
    <row r="197" s="2" customFormat="1" ht="16.8" customHeight="1">
      <c r="A197" s="41"/>
      <c r="B197" s="47"/>
      <c r="C197" s="313" t="s">
        <v>21</v>
      </c>
      <c r="D197" s="313" t="s">
        <v>1023</v>
      </c>
      <c r="E197" s="20" t="s">
        <v>21</v>
      </c>
      <c r="F197" s="314">
        <v>0</v>
      </c>
      <c r="G197" s="41"/>
      <c r="H197" s="47"/>
    </row>
    <row r="198" s="2" customFormat="1" ht="16.8" customHeight="1">
      <c r="A198" s="41"/>
      <c r="B198" s="47"/>
      <c r="C198" s="313" t="s">
        <v>21</v>
      </c>
      <c r="D198" s="313" t="s">
        <v>1024</v>
      </c>
      <c r="E198" s="20" t="s">
        <v>21</v>
      </c>
      <c r="F198" s="314">
        <v>2.1640000000000001</v>
      </c>
      <c r="G198" s="41"/>
      <c r="H198" s="47"/>
    </row>
    <row r="199" s="2" customFormat="1" ht="16.8" customHeight="1">
      <c r="A199" s="41"/>
      <c r="B199" s="47"/>
      <c r="C199" s="313" t="s">
        <v>21</v>
      </c>
      <c r="D199" s="313" t="s">
        <v>976</v>
      </c>
      <c r="E199" s="20" t="s">
        <v>21</v>
      </c>
      <c r="F199" s="314">
        <v>0</v>
      </c>
      <c r="G199" s="41"/>
      <c r="H199" s="47"/>
    </row>
    <row r="200" s="2" customFormat="1" ht="16.8" customHeight="1">
      <c r="A200" s="41"/>
      <c r="B200" s="47"/>
      <c r="C200" s="313" t="s">
        <v>21</v>
      </c>
      <c r="D200" s="313" t="s">
        <v>1023</v>
      </c>
      <c r="E200" s="20" t="s">
        <v>21</v>
      </c>
      <c r="F200" s="314">
        <v>0</v>
      </c>
      <c r="G200" s="41"/>
      <c r="H200" s="47"/>
    </row>
    <row r="201" s="2" customFormat="1" ht="16.8" customHeight="1">
      <c r="A201" s="41"/>
      <c r="B201" s="47"/>
      <c r="C201" s="313" t="s">
        <v>21</v>
      </c>
      <c r="D201" s="313" t="s">
        <v>1025</v>
      </c>
      <c r="E201" s="20" t="s">
        <v>21</v>
      </c>
      <c r="F201" s="314">
        <v>5.2619999999999996</v>
      </c>
      <c r="G201" s="41"/>
      <c r="H201" s="47"/>
    </row>
    <row r="202" s="2" customFormat="1" ht="16.8" customHeight="1">
      <c r="A202" s="41"/>
      <c r="B202" s="47"/>
      <c r="C202" s="313" t="s">
        <v>21</v>
      </c>
      <c r="D202" s="313" t="s">
        <v>669</v>
      </c>
      <c r="E202" s="20" t="s">
        <v>21</v>
      </c>
      <c r="F202" s="314">
        <v>0</v>
      </c>
      <c r="G202" s="41"/>
      <c r="H202" s="47"/>
    </row>
    <row r="203" s="2" customFormat="1" ht="16.8" customHeight="1">
      <c r="A203" s="41"/>
      <c r="B203" s="47"/>
      <c r="C203" s="313" t="s">
        <v>21</v>
      </c>
      <c r="D203" s="313" t="s">
        <v>1026</v>
      </c>
      <c r="E203" s="20" t="s">
        <v>21</v>
      </c>
      <c r="F203" s="314">
        <v>0</v>
      </c>
      <c r="G203" s="41"/>
      <c r="H203" s="47"/>
    </row>
    <row r="204" s="2" customFormat="1" ht="16.8" customHeight="1">
      <c r="A204" s="41"/>
      <c r="B204" s="47"/>
      <c r="C204" s="313" t="s">
        <v>21</v>
      </c>
      <c r="D204" s="313" t="s">
        <v>1024</v>
      </c>
      <c r="E204" s="20" t="s">
        <v>21</v>
      </c>
      <c r="F204" s="314">
        <v>2.1640000000000001</v>
      </c>
      <c r="G204" s="41"/>
      <c r="H204" s="47"/>
    </row>
    <row r="205" s="2" customFormat="1" ht="16.8" customHeight="1">
      <c r="A205" s="41"/>
      <c r="B205" s="47"/>
      <c r="C205" s="313" t="s">
        <v>21</v>
      </c>
      <c r="D205" s="313" t="s">
        <v>226</v>
      </c>
      <c r="E205" s="20" t="s">
        <v>21</v>
      </c>
      <c r="F205" s="314">
        <v>0</v>
      </c>
      <c r="G205" s="41"/>
      <c r="H205" s="47"/>
    </row>
    <row r="206" s="2" customFormat="1" ht="16.8" customHeight="1">
      <c r="A206" s="41"/>
      <c r="B206" s="47"/>
      <c r="C206" s="313" t="s">
        <v>21</v>
      </c>
      <c r="D206" s="313" t="s">
        <v>1023</v>
      </c>
      <c r="E206" s="20" t="s">
        <v>21</v>
      </c>
      <c r="F206" s="314">
        <v>0</v>
      </c>
      <c r="G206" s="41"/>
      <c r="H206" s="47"/>
    </row>
    <row r="207" s="2" customFormat="1" ht="16.8" customHeight="1">
      <c r="A207" s="41"/>
      <c r="B207" s="47"/>
      <c r="C207" s="313" t="s">
        <v>21</v>
      </c>
      <c r="D207" s="313" t="s">
        <v>1025</v>
      </c>
      <c r="E207" s="20" t="s">
        <v>21</v>
      </c>
      <c r="F207" s="314">
        <v>5.2619999999999996</v>
      </c>
      <c r="G207" s="41"/>
      <c r="H207" s="47"/>
    </row>
    <row r="208" s="2" customFormat="1" ht="16.8" customHeight="1">
      <c r="A208" s="41"/>
      <c r="B208" s="47"/>
      <c r="C208" s="313" t="s">
        <v>21</v>
      </c>
      <c r="D208" s="313" t="s">
        <v>21</v>
      </c>
      <c r="E208" s="20" t="s">
        <v>21</v>
      </c>
      <c r="F208" s="314">
        <v>0</v>
      </c>
      <c r="G208" s="41"/>
      <c r="H208" s="47"/>
    </row>
    <row r="209" s="2" customFormat="1" ht="16.8" customHeight="1">
      <c r="A209" s="41"/>
      <c r="B209" s="47"/>
      <c r="C209" s="313" t="s">
        <v>451</v>
      </c>
      <c r="D209" s="313" t="s">
        <v>192</v>
      </c>
      <c r="E209" s="20" t="s">
        <v>21</v>
      </c>
      <c r="F209" s="314">
        <v>14.852</v>
      </c>
      <c r="G209" s="41"/>
      <c r="H209" s="47"/>
    </row>
    <row r="210" s="2" customFormat="1" ht="16.8" customHeight="1">
      <c r="A210" s="41"/>
      <c r="B210" s="47"/>
      <c r="C210" s="315" t="s">
        <v>3938</v>
      </c>
      <c r="D210" s="41"/>
      <c r="E210" s="41"/>
      <c r="F210" s="41"/>
      <c r="G210" s="41"/>
      <c r="H210" s="47"/>
    </row>
    <row r="211" s="2" customFormat="1">
      <c r="A211" s="41"/>
      <c r="B211" s="47"/>
      <c r="C211" s="313" t="s">
        <v>1016</v>
      </c>
      <c r="D211" s="313" t="s">
        <v>3969</v>
      </c>
      <c r="E211" s="20" t="s">
        <v>155</v>
      </c>
      <c r="F211" s="314">
        <v>14.852</v>
      </c>
      <c r="G211" s="41"/>
      <c r="H211" s="47"/>
    </row>
    <row r="212" s="2" customFormat="1" ht="16.8" customHeight="1">
      <c r="A212" s="41"/>
      <c r="B212" s="47"/>
      <c r="C212" s="313" t="s">
        <v>193</v>
      </c>
      <c r="D212" s="313" t="s">
        <v>3945</v>
      </c>
      <c r="E212" s="20" t="s">
        <v>155</v>
      </c>
      <c r="F212" s="314">
        <v>4615.3760000000002</v>
      </c>
      <c r="G212" s="41"/>
      <c r="H212" s="47"/>
    </row>
    <row r="213" s="2" customFormat="1" ht="16.8" customHeight="1">
      <c r="A213" s="41"/>
      <c r="B213" s="47"/>
      <c r="C213" s="313" t="s">
        <v>1006</v>
      </c>
      <c r="D213" s="313" t="s">
        <v>3967</v>
      </c>
      <c r="E213" s="20" t="s">
        <v>155</v>
      </c>
      <c r="F213" s="314">
        <v>2183.9839999999999</v>
      </c>
      <c r="G213" s="41"/>
      <c r="H213" s="47"/>
    </row>
    <row r="214" s="2" customFormat="1" ht="16.8" customHeight="1">
      <c r="A214" s="41"/>
      <c r="B214" s="47"/>
      <c r="C214" s="313" t="s">
        <v>1209</v>
      </c>
      <c r="D214" s="313" t="s">
        <v>3968</v>
      </c>
      <c r="E214" s="20" t="s">
        <v>155</v>
      </c>
      <c r="F214" s="314">
        <v>2183.9839999999999</v>
      </c>
      <c r="G214" s="41"/>
      <c r="H214" s="47"/>
    </row>
    <row r="215" s="2" customFormat="1" ht="16.8" customHeight="1">
      <c r="A215" s="41"/>
      <c r="B215" s="47"/>
      <c r="C215" s="309" t="s">
        <v>453</v>
      </c>
      <c r="D215" s="310" t="s">
        <v>21</v>
      </c>
      <c r="E215" s="311" t="s">
        <v>21</v>
      </c>
      <c r="F215" s="312">
        <v>13.455</v>
      </c>
      <c r="G215" s="41"/>
      <c r="H215" s="47"/>
    </row>
    <row r="216" s="2" customFormat="1" ht="16.8" customHeight="1">
      <c r="A216" s="41"/>
      <c r="B216" s="47"/>
      <c r="C216" s="313" t="s">
        <v>21</v>
      </c>
      <c r="D216" s="313" t="s">
        <v>21</v>
      </c>
      <c r="E216" s="20" t="s">
        <v>21</v>
      </c>
      <c r="F216" s="314">
        <v>0</v>
      </c>
      <c r="G216" s="41"/>
      <c r="H216" s="47"/>
    </row>
    <row r="217" s="2" customFormat="1" ht="16.8" customHeight="1">
      <c r="A217" s="41"/>
      <c r="B217" s="47"/>
      <c r="C217" s="313" t="s">
        <v>21</v>
      </c>
      <c r="D217" s="313" t="s">
        <v>1070</v>
      </c>
      <c r="E217" s="20" t="s">
        <v>21</v>
      </c>
      <c r="F217" s="314">
        <v>0</v>
      </c>
      <c r="G217" s="41"/>
      <c r="H217" s="47"/>
    </row>
    <row r="218" s="2" customFormat="1" ht="16.8" customHeight="1">
      <c r="A218" s="41"/>
      <c r="B218" s="47"/>
      <c r="C218" s="313" t="s">
        <v>21</v>
      </c>
      <c r="D218" s="313" t="s">
        <v>1071</v>
      </c>
      <c r="E218" s="20" t="s">
        <v>21</v>
      </c>
      <c r="F218" s="314">
        <v>13.455</v>
      </c>
      <c r="G218" s="41"/>
      <c r="H218" s="47"/>
    </row>
    <row r="219" s="2" customFormat="1" ht="16.8" customHeight="1">
      <c r="A219" s="41"/>
      <c r="B219" s="47"/>
      <c r="C219" s="313" t="s">
        <v>21</v>
      </c>
      <c r="D219" s="313" t="s">
        <v>21</v>
      </c>
      <c r="E219" s="20" t="s">
        <v>21</v>
      </c>
      <c r="F219" s="314">
        <v>0</v>
      </c>
      <c r="G219" s="41"/>
      <c r="H219" s="47"/>
    </row>
    <row r="220" s="2" customFormat="1" ht="16.8" customHeight="1">
      <c r="A220" s="41"/>
      <c r="B220" s="47"/>
      <c r="C220" s="313" t="s">
        <v>453</v>
      </c>
      <c r="D220" s="313" t="s">
        <v>192</v>
      </c>
      <c r="E220" s="20" t="s">
        <v>21</v>
      </c>
      <c r="F220" s="314">
        <v>13.455</v>
      </c>
      <c r="G220" s="41"/>
      <c r="H220" s="47"/>
    </row>
    <row r="221" s="2" customFormat="1" ht="16.8" customHeight="1">
      <c r="A221" s="41"/>
      <c r="B221" s="47"/>
      <c r="C221" s="315" t="s">
        <v>3938</v>
      </c>
      <c r="D221" s="41"/>
      <c r="E221" s="41"/>
      <c r="F221" s="41"/>
      <c r="G221" s="41"/>
      <c r="H221" s="47"/>
    </row>
    <row r="222" s="2" customFormat="1">
      <c r="A222" s="41"/>
      <c r="B222" s="47"/>
      <c r="C222" s="313" t="s">
        <v>1045</v>
      </c>
      <c r="D222" s="313" t="s">
        <v>3970</v>
      </c>
      <c r="E222" s="20" t="s">
        <v>155</v>
      </c>
      <c r="F222" s="314">
        <v>1854.117</v>
      </c>
      <c r="G222" s="41"/>
      <c r="H222" s="47"/>
    </row>
    <row r="223" s="2" customFormat="1" ht="16.8" customHeight="1">
      <c r="A223" s="41"/>
      <c r="B223" s="47"/>
      <c r="C223" s="313" t="s">
        <v>193</v>
      </c>
      <c r="D223" s="313" t="s">
        <v>3945</v>
      </c>
      <c r="E223" s="20" t="s">
        <v>155</v>
      </c>
      <c r="F223" s="314">
        <v>4615.3760000000002</v>
      </c>
      <c r="G223" s="41"/>
      <c r="H223" s="47"/>
    </row>
    <row r="224" s="2" customFormat="1" ht="16.8" customHeight="1">
      <c r="A224" s="41"/>
      <c r="B224" s="47"/>
      <c r="C224" s="313" t="s">
        <v>1084</v>
      </c>
      <c r="D224" s="313" t="s">
        <v>1085</v>
      </c>
      <c r="E224" s="20" t="s">
        <v>155</v>
      </c>
      <c r="F224" s="314">
        <v>1774.058</v>
      </c>
      <c r="G224" s="41"/>
      <c r="H224" s="47"/>
    </row>
    <row r="225" s="2" customFormat="1" ht="16.8" customHeight="1">
      <c r="A225" s="41"/>
      <c r="B225" s="47"/>
      <c r="C225" s="309" t="s">
        <v>456</v>
      </c>
      <c r="D225" s="310" t="s">
        <v>21</v>
      </c>
      <c r="E225" s="311" t="s">
        <v>21</v>
      </c>
      <c r="F225" s="312">
        <v>2953.7130000000002</v>
      </c>
      <c r="G225" s="41"/>
      <c r="H225" s="47"/>
    </row>
    <row r="226" s="2" customFormat="1" ht="16.8" customHeight="1">
      <c r="A226" s="41"/>
      <c r="B226" s="47"/>
      <c r="C226" s="313" t="s">
        <v>21</v>
      </c>
      <c r="D226" s="313" t="s">
        <v>1339</v>
      </c>
      <c r="E226" s="20" t="s">
        <v>21</v>
      </c>
      <c r="F226" s="314">
        <v>0</v>
      </c>
      <c r="G226" s="41"/>
      <c r="H226" s="47"/>
    </row>
    <row r="227" s="2" customFormat="1" ht="16.8" customHeight="1">
      <c r="A227" s="41"/>
      <c r="B227" s="47"/>
      <c r="C227" s="313" t="s">
        <v>21</v>
      </c>
      <c r="D227" s="313" t="s">
        <v>1355</v>
      </c>
      <c r="E227" s="20" t="s">
        <v>21</v>
      </c>
      <c r="F227" s="314">
        <v>410.17599999999999</v>
      </c>
      <c r="G227" s="41"/>
      <c r="H227" s="47"/>
    </row>
    <row r="228" s="2" customFormat="1" ht="16.8" customHeight="1">
      <c r="A228" s="41"/>
      <c r="B228" s="47"/>
      <c r="C228" s="313" t="s">
        <v>21</v>
      </c>
      <c r="D228" s="313" t="s">
        <v>1341</v>
      </c>
      <c r="E228" s="20" t="s">
        <v>21</v>
      </c>
      <c r="F228" s="314">
        <v>0</v>
      </c>
      <c r="G228" s="41"/>
      <c r="H228" s="47"/>
    </row>
    <row r="229" s="2" customFormat="1" ht="16.8" customHeight="1">
      <c r="A229" s="41"/>
      <c r="B229" s="47"/>
      <c r="C229" s="313" t="s">
        <v>21</v>
      </c>
      <c r="D229" s="313" t="s">
        <v>1356</v>
      </c>
      <c r="E229" s="20" t="s">
        <v>21</v>
      </c>
      <c r="F229" s="314">
        <v>1189.4870000000001</v>
      </c>
      <c r="G229" s="41"/>
      <c r="H229" s="47"/>
    </row>
    <row r="230" s="2" customFormat="1" ht="16.8" customHeight="1">
      <c r="A230" s="41"/>
      <c r="B230" s="47"/>
      <c r="C230" s="313" t="s">
        <v>21</v>
      </c>
      <c r="D230" s="313" t="s">
        <v>1343</v>
      </c>
      <c r="E230" s="20" t="s">
        <v>21</v>
      </c>
      <c r="F230" s="314">
        <v>0</v>
      </c>
      <c r="G230" s="41"/>
      <c r="H230" s="47"/>
    </row>
    <row r="231" s="2" customFormat="1" ht="16.8" customHeight="1">
      <c r="A231" s="41"/>
      <c r="B231" s="47"/>
      <c r="C231" s="313" t="s">
        <v>21</v>
      </c>
      <c r="D231" s="313" t="s">
        <v>1357</v>
      </c>
      <c r="E231" s="20" t="s">
        <v>21</v>
      </c>
      <c r="F231" s="314">
        <v>408.85000000000002</v>
      </c>
      <c r="G231" s="41"/>
      <c r="H231" s="47"/>
    </row>
    <row r="232" s="2" customFormat="1" ht="16.8" customHeight="1">
      <c r="A232" s="41"/>
      <c r="B232" s="47"/>
      <c r="C232" s="313" t="s">
        <v>21</v>
      </c>
      <c r="D232" s="313" t="s">
        <v>226</v>
      </c>
      <c r="E232" s="20" t="s">
        <v>21</v>
      </c>
      <c r="F232" s="314">
        <v>0</v>
      </c>
      <c r="G232" s="41"/>
      <c r="H232" s="47"/>
    </row>
    <row r="233" s="2" customFormat="1" ht="16.8" customHeight="1">
      <c r="A233" s="41"/>
      <c r="B233" s="47"/>
      <c r="C233" s="313" t="s">
        <v>21</v>
      </c>
      <c r="D233" s="313" t="s">
        <v>1358</v>
      </c>
      <c r="E233" s="20" t="s">
        <v>21</v>
      </c>
      <c r="F233" s="314">
        <v>945.20000000000005</v>
      </c>
      <c r="G233" s="41"/>
      <c r="H233" s="47"/>
    </row>
    <row r="234" s="2" customFormat="1" ht="16.8" customHeight="1">
      <c r="A234" s="41"/>
      <c r="B234" s="47"/>
      <c r="C234" s="313" t="s">
        <v>21</v>
      </c>
      <c r="D234" s="313" t="s">
        <v>21</v>
      </c>
      <c r="E234" s="20" t="s">
        <v>21</v>
      </c>
      <c r="F234" s="314">
        <v>0</v>
      </c>
      <c r="G234" s="41"/>
      <c r="H234" s="47"/>
    </row>
    <row r="235" s="2" customFormat="1" ht="16.8" customHeight="1">
      <c r="A235" s="41"/>
      <c r="B235" s="47"/>
      <c r="C235" s="313" t="s">
        <v>456</v>
      </c>
      <c r="D235" s="313" t="s">
        <v>192</v>
      </c>
      <c r="E235" s="20" t="s">
        <v>21</v>
      </c>
      <c r="F235" s="314">
        <v>2953.7130000000002</v>
      </c>
      <c r="G235" s="41"/>
      <c r="H235" s="47"/>
    </row>
    <row r="236" s="2" customFormat="1" ht="16.8" customHeight="1">
      <c r="A236" s="41"/>
      <c r="B236" s="47"/>
      <c r="C236" s="315" t="s">
        <v>3938</v>
      </c>
      <c r="D236" s="41"/>
      <c r="E236" s="41"/>
      <c r="F236" s="41"/>
      <c r="G236" s="41"/>
      <c r="H236" s="47"/>
    </row>
    <row r="237" s="2" customFormat="1">
      <c r="A237" s="41"/>
      <c r="B237" s="47"/>
      <c r="C237" s="313" t="s">
        <v>1351</v>
      </c>
      <c r="D237" s="313" t="s">
        <v>3971</v>
      </c>
      <c r="E237" s="20" t="s">
        <v>155</v>
      </c>
      <c r="F237" s="314">
        <v>2953.7130000000002</v>
      </c>
      <c r="G237" s="41"/>
      <c r="H237" s="47"/>
    </row>
    <row r="238" s="2" customFormat="1">
      <c r="A238" s="41"/>
      <c r="B238" s="47"/>
      <c r="C238" s="313" t="s">
        <v>1360</v>
      </c>
      <c r="D238" s="313" t="s">
        <v>3972</v>
      </c>
      <c r="E238" s="20" t="s">
        <v>155</v>
      </c>
      <c r="F238" s="314">
        <v>351491.84700000001</v>
      </c>
      <c r="G238" s="41"/>
      <c r="H238" s="47"/>
    </row>
    <row r="239" s="2" customFormat="1">
      <c r="A239" s="41"/>
      <c r="B239" s="47"/>
      <c r="C239" s="313" t="s">
        <v>1367</v>
      </c>
      <c r="D239" s="313" t="s">
        <v>3973</v>
      </c>
      <c r="E239" s="20" t="s">
        <v>155</v>
      </c>
      <c r="F239" s="314">
        <v>2953.7130000000002</v>
      </c>
      <c r="G239" s="41"/>
      <c r="H239" s="47"/>
    </row>
    <row r="240" s="2" customFormat="1" ht="16.8" customHeight="1">
      <c r="A240" s="41"/>
      <c r="B240" s="47"/>
      <c r="C240" s="309" t="s">
        <v>100</v>
      </c>
      <c r="D240" s="310" t="s">
        <v>21</v>
      </c>
      <c r="E240" s="311" t="s">
        <v>21</v>
      </c>
      <c r="F240" s="312">
        <v>152.56999999999999</v>
      </c>
      <c r="G240" s="41"/>
      <c r="H240" s="47"/>
    </row>
    <row r="241" s="2" customFormat="1" ht="16.8" customHeight="1">
      <c r="A241" s="41"/>
      <c r="B241" s="47"/>
      <c r="C241" s="313" t="s">
        <v>21</v>
      </c>
      <c r="D241" s="313" t="s">
        <v>225</v>
      </c>
      <c r="E241" s="20" t="s">
        <v>21</v>
      </c>
      <c r="F241" s="314">
        <v>0</v>
      </c>
      <c r="G241" s="41"/>
      <c r="H241" s="47"/>
    </row>
    <row r="242" s="2" customFormat="1" ht="16.8" customHeight="1">
      <c r="A242" s="41"/>
      <c r="B242" s="47"/>
      <c r="C242" s="313" t="s">
        <v>21</v>
      </c>
      <c r="D242" s="313" t="s">
        <v>1022</v>
      </c>
      <c r="E242" s="20" t="s">
        <v>21</v>
      </c>
      <c r="F242" s="314">
        <v>0</v>
      </c>
      <c r="G242" s="41"/>
      <c r="H242" s="47"/>
    </row>
    <row r="243" s="2" customFormat="1" ht="16.8" customHeight="1">
      <c r="A243" s="41"/>
      <c r="B243" s="47"/>
      <c r="C243" s="313" t="s">
        <v>21</v>
      </c>
      <c r="D243" s="313" t="s">
        <v>227</v>
      </c>
      <c r="E243" s="20" t="s">
        <v>21</v>
      </c>
      <c r="F243" s="314">
        <v>0</v>
      </c>
      <c r="G243" s="41"/>
      <c r="H243" s="47"/>
    </row>
    <row r="244" s="2" customFormat="1" ht="16.8" customHeight="1">
      <c r="A244" s="41"/>
      <c r="B244" s="47"/>
      <c r="C244" s="313" t="s">
        <v>21</v>
      </c>
      <c r="D244" s="313" t="s">
        <v>1132</v>
      </c>
      <c r="E244" s="20" t="s">
        <v>21</v>
      </c>
      <c r="F244" s="314">
        <v>20.940000000000001</v>
      </c>
      <c r="G244" s="41"/>
      <c r="H244" s="47"/>
    </row>
    <row r="245" s="2" customFormat="1" ht="16.8" customHeight="1">
      <c r="A245" s="41"/>
      <c r="B245" s="47"/>
      <c r="C245" s="313" t="s">
        <v>21</v>
      </c>
      <c r="D245" s="313" t="s">
        <v>1053</v>
      </c>
      <c r="E245" s="20" t="s">
        <v>21</v>
      </c>
      <c r="F245" s="314">
        <v>0</v>
      </c>
      <c r="G245" s="41"/>
      <c r="H245" s="47"/>
    </row>
    <row r="246" s="2" customFormat="1" ht="16.8" customHeight="1">
      <c r="A246" s="41"/>
      <c r="B246" s="47"/>
      <c r="C246" s="313" t="s">
        <v>21</v>
      </c>
      <c r="D246" s="313" t="s">
        <v>1133</v>
      </c>
      <c r="E246" s="20" t="s">
        <v>21</v>
      </c>
      <c r="F246" s="314">
        <v>8.1500000000000004</v>
      </c>
      <c r="G246" s="41"/>
      <c r="H246" s="47"/>
    </row>
    <row r="247" s="2" customFormat="1" ht="16.8" customHeight="1">
      <c r="A247" s="41"/>
      <c r="B247" s="47"/>
      <c r="C247" s="313" t="s">
        <v>21</v>
      </c>
      <c r="D247" s="313" t="s">
        <v>976</v>
      </c>
      <c r="E247" s="20" t="s">
        <v>21</v>
      </c>
      <c r="F247" s="314">
        <v>0</v>
      </c>
      <c r="G247" s="41"/>
      <c r="H247" s="47"/>
    </row>
    <row r="248" s="2" customFormat="1" ht="16.8" customHeight="1">
      <c r="A248" s="41"/>
      <c r="B248" s="47"/>
      <c r="C248" s="313" t="s">
        <v>21</v>
      </c>
      <c r="D248" s="313" t="s">
        <v>227</v>
      </c>
      <c r="E248" s="20" t="s">
        <v>21</v>
      </c>
      <c r="F248" s="314">
        <v>0</v>
      </c>
      <c r="G248" s="41"/>
      <c r="H248" s="47"/>
    </row>
    <row r="249" s="2" customFormat="1" ht="16.8" customHeight="1">
      <c r="A249" s="41"/>
      <c r="B249" s="47"/>
      <c r="C249" s="313" t="s">
        <v>21</v>
      </c>
      <c r="D249" s="313" t="s">
        <v>1134</v>
      </c>
      <c r="E249" s="20" t="s">
        <v>21</v>
      </c>
      <c r="F249" s="314">
        <v>32.780000000000001</v>
      </c>
      <c r="G249" s="41"/>
      <c r="H249" s="47"/>
    </row>
    <row r="250" s="2" customFormat="1" ht="16.8" customHeight="1">
      <c r="A250" s="41"/>
      <c r="B250" s="47"/>
      <c r="C250" s="313" t="s">
        <v>21</v>
      </c>
      <c r="D250" s="313" t="s">
        <v>1135</v>
      </c>
      <c r="E250" s="20" t="s">
        <v>21</v>
      </c>
      <c r="F250" s="314">
        <v>5.8700000000000001</v>
      </c>
      <c r="G250" s="41"/>
      <c r="H250" s="47"/>
    </row>
    <row r="251" s="2" customFormat="1" ht="16.8" customHeight="1">
      <c r="A251" s="41"/>
      <c r="B251" s="47"/>
      <c r="C251" s="313" t="s">
        <v>21</v>
      </c>
      <c r="D251" s="313" t="s">
        <v>1053</v>
      </c>
      <c r="E251" s="20" t="s">
        <v>21</v>
      </c>
      <c r="F251" s="314">
        <v>0</v>
      </c>
      <c r="G251" s="41"/>
      <c r="H251" s="47"/>
    </row>
    <row r="252" s="2" customFormat="1" ht="16.8" customHeight="1">
      <c r="A252" s="41"/>
      <c r="B252" s="47"/>
      <c r="C252" s="313" t="s">
        <v>21</v>
      </c>
      <c r="D252" s="313" t="s">
        <v>1136</v>
      </c>
      <c r="E252" s="20" t="s">
        <v>21</v>
      </c>
      <c r="F252" s="314">
        <v>11.810000000000001</v>
      </c>
      <c r="G252" s="41"/>
      <c r="H252" s="47"/>
    </row>
    <row r="253" s="2" customFormat="1" ht="16.8" customHeight="1">
      <c r="A253" s="41"/>
      <c r="B253" s="47"/>
      <c r="C253" s="313" t="s">
        <v>21</v>
      </c>
      <c r="D253" s="313" t="s">
        <v>669</v>
      </c>
      <c r="E253" s="20" t="s">
        <v>21</v>
      </c>
      <c r="F253" s="314">
        <v>0</v>
      </c>
      <c r="G253" s="41"/>
      <c r="H253" s="47"/>
    </row>
    <row r="254" s="2" customFormat="1" ht="16.8" customHeight="1">
      <c r="A254" s="41"/>
      <c r="B254" s="47"/>
      <c r="C254" s="313" t="s">
        <v>21</v>
      </c>
      <c r="D254" s="313" t="s">
        <v>227</v>
      </c>
      <c r="E254" s="20" t="s">
        <v>21</v>
      </c>
      <c r="F254" s="314">
        <v>0</v>
      </c>
      <c r="G254" s="41"/>
      <c r="H254" s="47"/>
    </row>
    <row r="255" s="2" customFormat="1" ht="16.8" customHeight="1">
      <c r="A255" s="41"/>
      <c r="B255" s="47"/>
      <c r="C255" s="313" t="s">
        <v>21</v>
      </c>
      <c r="D255" s="313" t="s">
        <v>1132</v>
      </c>
      <c r="E255" s="20" t="s">
        <v>21</v>
      </c>
      <c r="F255" s="314">
        <v>20.940000000000001</v>
      </c>
      <c r="G255" s="41"/>
      <c r="H255" s="47"/>
    </row>
    <row r="256" s="2" customFormat="1" ht="16.8" customHeight="1">
      <c r="A256" s="41"/>
      <c r="B256" s="47"/>
      <c r="C256" s="313" t="s">
        <v>21</v>
      </c>
      <c r="D256" s="313" t="s">
        <v>1053</v>
      </c>
      <c r="E256" s="20" t="s">
        <v>21</v>
      </c>
      <c r="F256" s="314">
        <v>0</v>
      </c>
      <c r="G256" s="41"/>
      <c r="H256" s="47"/>
    </row>
    <row r="257" s="2" customFormat="1" ht="16.8" customHeight="1">
      <c r="A257" s="41"/>
      <c r="B257" s="47"/>
      <c r="C257" s="313" t="s">
        <v>21</v>
      </c>
      <c r="D257" s="313" t="s">
        <v>1133</v>
      </c>
      <c r="E257" s="20" t="s">
        <v>21</v>
      </c>
      <c r="F257" s="314">
        <v>8.1500000000000004</v>
      </c>
      <c r="G257" s="41"/>
      <c r="H257" s="47"/>
    </row>
    <row r="258" s="2" customFormat="1" ht="16.8" customHeight="1">
      <c r="A258" s="41"/>
      <c r="B258" s="47"/>
      <c r="C258" s="313" t="s">
        <v>21</v>
      </c>
      <c r="D258" s="313" t="s">
        <v>1137</v>
      </c>
      <c r="E258" s="20" t="s">
        <v>21</v>
      </c>
      <c r="F258" s="314">
        <v>-2</v>
      </c>
      <c r="G258" s="41"/>
      <c r="H258" s="47"/>
    </row>
    <row r="259" s="2" customFormat="1" ht="16.8" customHeight="1">
      <c r="A259" s="41"/>
      <c r="B259" s="47"/>
      <c r="C259" s="313" t="s">
        <v>21</v>
      </c>
      <c r="D259" s="313" t="s">
        <v>226</v>
      </c>
      <c r="E259" s="20" t="s">
        <v>21</v>
      </c>
      <c r="F259" s="314">
        <v>0</v>
      </c>
      <c r="G259" s="41"/>
      <c r="H259" s="47"/>
    </row>
    <row r="260" s="2" customFormat="1" ht="16.8" customHeight="1">
      <c r="A260" s="41"/>
      <c r="B260" s="47"/>
      <c r="C260" s="313" t="s">
        <v>21</v>
      </c>
      <c r="D260" s="313" t="s">
        <v>227</v>
      </c>
      <c r="E260" s="20" t="s">
        <v>21</v>
      </c>
      <c r="F260" s="314">
        <v>0</v>
      </c>
      <c r="G260" s="41"/>
      <c r="H260" s="47"/>
    </row>
    <row r="261" s="2" customFormat="1" ht="16.8" customHeight="1">
      <c r="A261" s="41"/>
      <c r="B261" s="47"/>
      <c r="C261" s="313" t="s">
        <v>21</v>
      </c>
      <c r="D261" s="313" t="s">
        <v>1138</v>
      </c>
      <c r="E261" s="20" t="s">
        <v>21</v>
      </c>
      <c r="F261" s="314">
        <v>52.229999999999997</v>
      </c>
      <c r="G261" s="41"/>
      <c r="H261" s="47"/>
    </row>
    <row r="262" s="2" customFormat="1" ht="16.8" customHeight="1">
      <c r="A262" s="41"/>
      <c r="B262" s="47"/>
      <c r="C262" s="313" t="s">
        <v>21</v>
      </c>
      <c r="D262" s="313" t="s">
        <v>1139</v>
      </c>
      <c r="E262" s="20" t="s">
        <v>21</v>
      </c>
      <c r="F262" s="314">
        <v>-6.2999999999999998</v>
      </c>
      <c r="G262" s="41"/>
      <c r="H262" s="47"/>
    </row>
    <row r="263" s="2" customFormat="1" ht="16.8" customHeight="1">
      <c r="A263" s="41"/>
      <c r="B263" s="47"/>
      <c r="C263" s="313" t="s">
        <v>100</v>
      </c>
      <c r="D263" s="313" t="s">
        <v>192</v>
      </c>
      <c r="E263" s="20" t="s">
        <v>21</v>
      </c>
      <c r="F263" s="314">
        <v>152.56999999999999</v>
      </c>
      <c r="G263" s="41"/>
      <c r="H263" s="47"/>
    </row>
    <row r="264" s="2" customFormat="1" ht="16.8" customHeight="1">
      <c r="A264" s="41"/>
      <c r="B264" s="47"/>
      <c r="C264" s="315" t="s">
        <v>3938</v>
      </c>
      <c r="D264" s="41"/>
      <c r="E264" s="41"/>
      <c r="F264" s="41"/>
      <c r="G264" s="41"/>
      <c r="H264" s="47"/>
    </row>
    <row r="265" s="2" customFormat="1" ht="16.8" customHeight="1">
      <c r="A265" s="41"/>
      <c r="B265" s="47"/>
      <c r="C265" s="313" t="s">
        <v>247</v>
      </c>
      <c r="D265" s="313" t="s">
        <v>3939</v>
      </c>
      <c r="E265" s="20" t="s">
        <v>174</v>
      </c>
      <c r="F265" s="314">
        <v>152.56999999999999</v>
      </c>
      <c r="G265" s="41"/>
      <c r="H265" s="47"/>
    </row>
    <row r="266" s="2" customFormat="1" ht="16.8" customHeight="1">
      <c r="A266" s="41"/>
      <c r="B266" s="47"/>
      <c r="C266" s="313" t="s">
        <v>252</v>
      </c>
      <c r="D266" s="313" t="s">
        <v>253</v>
      </c>
      <c r="E266" s="20" t="s">
        <v>174</v>
      </c>
      <c r="F266" s="314">
        <v>160.19900000000001</v>
      </c>
      <c r="G266" s="41"/>
      <c r="H266" s="47"/>
    </row>
    <row r="267" s="2" customFormat="1" ht="16.8" customHeight="1">
      <c r="A267" s="41"/>
      <c r="B267" s="47"/>
      <c r="C267" s="309" t="s">
        <v>3974</v>
      </c>
      <c r="D267" s="310" t="s">
        <v>21</v>
      </c>
      <c r="E267" s="311" t="s">
        <v>21</v>
      </c>
      <c r="F267" s="312">
        <v>16463.276999999998</v>
      </c>
      <c r="G267" s="41"/>
      <c r="H267" s="47"/>
    </row>
    <row r="268" s="2" customFormat="1" ht="16.8" customHeight="1">
      <c r="A268" s="41"/>
      <c r="B268" s="47"/>
      <c r="C268" s="309" t="s">
        <v>102</v>
      </c>
      <c r="D268" s="310" t="s">
        <v>21</v>
      </c>
      <c r="E268" s="311" t="s">
        <v>21</v>
      </c>
      <c r="F268" s="312">
        <v>2304.7109999999998</v>
      </c>
      <c r="G268" s="41"/>
      <c r="H268" s="47"/>
    </row>
    <row r="269" s="2" customFormat="1" ht="16.8" customHeight="1">
      <c r="A269" s="41"/>
      <c r="B269" s="47"/>
      <c r="C269" s="313" t="s">
        <v>21</v>
      </c>
      <c r="D269" s="313" t="s">
        <v>1022</v>
      </c>
      <c r="E269" s="20" t="s">
        <v>21</v>
      </c>
      <c r="F269" s="314">
        <v>0</v>
      </c>
      <c r="G269" s="41"/>
      <c r="H269" s="47"/>
    </row>
    <row r="270" s="2" customFormat="1" ht="16.8" customHeight="1">
      <c r="A270" s="41"/>
      <c r="B270" s="47"/>
      <c r="C270" s="313" t="s">
        <v>21</v>
      </c>
      <c r="D270" s="313" t="s">
        <v>227</v>
      </c>
      <c r="E270" s="20" t="s">
        <v>21</v>
      </c>
      <c r="F270" s="314">
        <v>0</v>
      </c>
      <c r="G270" s="41"/>
      <c r="H270" s="47"/>
    </row>
    <row r="271" s="2" customFormat="1" ht="16.8" customHeight="1">
      <c r="A271" s="41"/>
      <c r="B271" s="47"/>
      <c r="C271" s="313" t="s">
        <v>21</v>
      </c>
      <c r="D271" s="313" t="s">
        <v>1073</v>
      </c>
      <c r="E271" s="20" t="s">
        <v>21</v>
      </c>
      <c r="F271" s="314">
        <v>0</v>
      </c>
      <c r="G271" s="41"/>
      <c r="H271" s="47"/>
    </row>
    <row r="272" s="2" customFormat="1" ht="16.8" customHeight="1">
      <c r="A272" s="41"/>
      <c r="B272" s="47"/>
      <c r="C272" s="313" t="s">
        <v>21</v>
      </c>
      <c r="D272" s="313" t="s">
        <v>1074</v>
      </c>
      <c r="E272" s="20" t="s">
        <v>21</v>
      </c>
      <c r="F272" s="314">
        <v>33.799999999999997</v>
      </c>
      <c r="G272" s="41"/>
      <c r="H272" s="47"/>
    </row>
    <row r="273" s="2" customFormat="1" ht="16.8" customHeight="1">
      <c r="A273" s="41"/>
      <c r="B273" s="47"/>
      <c r="C273" s="313" t="s">
        <v>21</v>
      </c>
      <c r="D273" s="313" t="s">
        <v>1026</v>
      </c>
      <c r="E273" s="20" t="s">
        <v>21</v>
      </c>
      <c r="F273" s="314">
        <v>0</v>
      </c>
      <c r="G273" s="41"/>
      <c r="H273" s="47"/>
    </row>
    <row r="274" s="2" customFormat="1" ht="16.8" customHeight="1">
      <c r="A274" s="41"/>
      <c r="B274" s="47"/>
      <c r="C274" s="313" t="s">
        <v>21</v>
      </c>
      <c r="D274" s="313" t="s">
        <v>1226</v>
      </c>
      <c r="E274" s="20" t="s">
        <v>21</v>
      </c>
      <c r="F274" s="314">
        <v>25.968</v>
      </c>
      <c r="G274" s="41"/>
      <c r="H274" s="47"/>
    </row>
    <row r="275" s="2" customFormat="1" ht="16.8" customHeight="1">
      <c r="A275" s="41"/>
      <c r="B275" s="47"/>
      <c r="C275" s="313" t="s">
        <v>21</v>
      </c>
      <c r="D275" s="313" t="s">
        <v>1050</v>
      </c>
      <c r="E275" s="20" t="s">
        <v>21</v>
      </c>
      <c r="F275" s="314">
        <v>0</v>
      </c>
      <c r="G275" s="41"/>
      <c r="H275" s="47"/>
    </row>
    <row r="276" s="2" customFormat="1" ht="16.8" customHeight="1">
      <c r="A276" s="41"/>
      <c r="B276" s="47"/>
      <c r="C276" s="313" t="s">
        <v>21</v>
      </c>
      <c r="D276" s="313" t="s">
        <v>1227</v>
      </c>
      <c r="E276" s="20" t="s">
        <v>21</v>
      </c>
      <c r="F276" s="314">
        <v>331.29000000000002</v>
      </c>
      <c r="G276" s="41"/>
      <c r="H276" s="47"/>
    </row>
    <row r="277" s="2" customFormat="1" ht="16.8" customHeight="1">
      <c r="A277" s="41"/>
      <c r="B277" s="47"/>
      <c r="C277" s="313" t="s">
        <v>21</v>
      </c>
      <c r="D277" s="313" t="s">
        <v>1052</v>
      </c>
      <c r="E277" s="20" t="s">
        <v>21</v>
      </c>
      <c r="F277" s="314">
        <v>-4.4100000000000001</v>
      </c>
      <c r="G277" s="41"/>
      <c r="H277" s="47"/>
    </row>
    <row r="278" s="2" customFormat="1" ht="16.8" customHeight="1">
      <c r="A278" s="41"/>
      <c r="B278" s="47"/>
      <c r="C278" s="313" t="s">
        <v>21</v>
      </c>
      <c r="D278" s="313" t="s">
        <v>1053</v>
      </c>
      <c r="E278" s="20" t="s">
        <v>21</v>
      </c>
      <c r="F278" s="314">
        <v>0</v>
      </c>
      <c r="G278" s="41"/>
      <c r="H278" s="47"/>
    </row>
    <row r="279" s="2" customFormat="1" ht="16.8" customHeight="1">
      <c r="A279" s="41"/>
      <c r="B279" s="47"/>
      <c r="C279" s="313" t="s">
        <v>21</v>
      </c>
      <c r="D279" s="313" t="s">
        <v>1228</v>
      </c>
      <c r="E279" s="20" t="s">
        <v>21</v>
      </c>
      <c r="F279" s="314">
        <v>122.25</v>
      </c>
      <c r="G279" s="41"/>
      <c r="H279" s="47"/>
    </row>
    <row r="280" s="2" customFormat="1" ht="16.8" customHeight="1">
      <c r="A280" s="41"/>
      <c r="B280" s="47"/>
      <c r="C280" s="313" t="s">
        <v>21</v>
      </c>
      <c r="D280" s="313" t="s">
        <v>1055</v>
      </c>
      <c r="E280" s="20" t="s">
        <v>21</v>
      </c>
      <c r="F280" s="314">
        <v>-20.300000000000001</v>
      </c>
      <c r="G280" s="41"/>
      <c r="H280" s="47"/>
    </row>
    <row r="281" s="2" customFormat="1" ht="16.8" customHeight="1">
      <c r="A281" s="41"/>
      <c r="B281" s="47"/>
      <c r="C281" s="313" t="s">
        <v>21</v>
      </c>
      <c r="D281" s="313" t="s">
        <v>1229</v>
      </c>
      <c r="E281" s="20" t="s">
        <v>21</v>
      </c>
      <c r="F281" s="314">
        <v>7.4400000000000004</v>
      </c>
      <c r="G281" s="41"/>
      <c r="H281" s="47"/>
    </row>
    <row r="282" s="2" customFormat="1" ht="16.8" customHeight="1">
      <c r="A282" s="41"/>
      <c r="B282" s="47"/>
      <c r="C282" s="313" t="s">
        <v>21</v>
      </c>
      <c r="D282" s="313" t="s">
        <v>976</v>
      </c>
      <c r="E282" s="20" t="s">
        <v>21</v>
      </c>
      <c r="F282" s="314">
        <v>0</v>
      </c>
      <c r="G282" s="41"/>
      <c r="H282" s="47"/>
    </row>
    <row r="283" s="2" customFormat="1" ht="16.8" customHeight="1">
      <c r="A283" s="41"/>
      <c r="B283" s="47"/>
      <c r="C283" s="313" t="s">
        <v>21</v>
      </c>
      <c r="D283" s="313" t="s">
        <v>227</v>
      </c>
      <c r="E283" s="20" t="s">
        <v>21</v>
      </c>
      <c r="F283" s="314">
        <v>0</v>
      </c>
      <c r="G283" s="41"/>
      <c r="H283" s="47"/>
    </row>
    <row r="284" s="2" customFormat="1" ht="16.8" customHeight="1">
      <c r="A284" s="41"/>
      <c r="B284" s="47"/>
      <c r="C284" s="313" t="s">
        <v>21</v>
      </c>
      <c r="D284" s="313" t="s">
        <v>1073</v>
      </c>
      <c r="E284" s="20" t="s">
        <v>21</v>
      </c>
      <c r="F284" s="314">
        <v>0</v>
      </c>
      <c r="G284" s="41"/>
      <c r="H284" s="47"/>
    </row>
    <row r="285" s="2" customFormat="1" ht="16.8" customHeight="1">
      <c r="A285" s="41"/>
      <c r="B285" s="47"/>
      <c r="C285" s="313" t="s">
        <v>21</v>
      </c>
      <c r="D285" s="313" t="s">
        <v>1230</v>
      </c>
      <c r="E285" s="20" t="s">
        <v>21</v>
      </c>
      <c r="F285" s="314">
        <v>38.490000000000002</v>
      </c>
      <c r="G285" s="41"/>
      <c r="H285" s="47"/>
    </row>
    <row r="286" s="2" customFormat="1" ht="16.8" customHeight="1">
      <c r="A286" s="41"/>
      <c r="B286" s="47"/>
      <c r="C286" s="313" t="s">
        <v>21</v>
      </c>
      <c r="D286" s="313" t="s">
        <v>1076</v>
      </c>
      <c r="E286" s="20" t="s">
        <v>21</v>
      </c>
      <c r="F286" s="314">
        <v>-1.8</v>
      </c>
      <c r="G286" s="41"/>
      <c r="H286" s="47"/>
    </row>
    <row r="287" s="2" customFormat="1" ht="16.8" customHeight="1">
      <c r="A287" s="41"/>
      <c r="B287" s="47"/>
      <c r="C287" s="313" t="s">
        <v>21</v>
      </c>
      <c r="D287" s="313" t="s">
        <v>1231</v>
      </c>
      <c r="E287" s="20" t="s">
        <v>21</v>
      </c>
      <c r="F287" s="314">
        <v>1.9199999999999999</v>
      </c>
      <c r="G287" s="41"/>
      <c r="H287" s="47"/>
    </row>
    <row r="288" s="2" customFormat="1" ht="16.8" customHeight="1">
      <c r="A288" s="41"/>
      <c r="B288" s="47"/>
      <c r="C288" s="313" t="s">
        <v>21</v>
      </c>
      <c r="D288" s="313" t="s">
        <v>1023</v>
      </c>
      <c r="E288" s="20" t="s">
        <v>21</v>
      </c>
      <c r="F288" s="314">
        <v>0</v>
      </c>
      <c r="G288" s="41"/>
      <c r="H288" s="47"/>
    </row>
    <row r="289" s="2" customFormat="1" ht="16.8" customHeight="1">
      <c r="A289" s="41"/>
      <c r="B289" s="47"/>
      <c r="C289" s="313" t="s">
        <v>21</v>
      </c>
      <c r="D289" s="313" t="s">
        <v>1232</v>
      </c>
      <c r="E289" s="20" t="s">
        <v>21</v>
      </c>
      <c r="F289" s="314">
        <v>63.143999999999998</v>
      </c>
      <c r="G289" s="41"/>
      <c r="H289" s="47"/>
    </row>
    <row r="290" s="2" customFormat="1" ht="16.8" customHeight="1">
      <c r="A290" s="41"/>
      <c r="B290" s="47"/>
      <c r="C290" s="313" t="s">
        <v>21</v>
      </c>
      <c r="D290" s="313" t="s">
        <v>1050</v>
      </c>
      <c r="E290" s="20" t="s">
        <v>21</v>
      </c>
      <c r="F290" s="314">
        <v>0</v>
      </c>
      <c r="G290" s="41"/>
      <c r="H290" s="47"/>
    </row>
    <row r="291" s="2" customFormat="1" ht="16.8" customHeight="1">
      <c r="A291" s="41"/>
      <c r="B291" s="47"/>
      <c r="C291" s="313" t="s">
        <v>21</v>
      </c>
      <c r="D291" s="313" t="s">
        <v>1233</v>
      </c>
      <c r="E291" s="20" t="s">
        <v>21</v>
      </c>
      <c r="F291" s="314">
        <v>637.01999999999998</v>
      </c>
      <c r="G291" s="41"/>
      <c r="H291" s="47"/>
    </row>
    <row r="292" s="2" customFormat="1" ht="16.8" customHeight="1">
      <c r="A292" s="41"/>
      <c r="B292" s="47"/>
      <c r="C292" s="313" t="s">
        <v>21</v>
      </c>
      <c r="D292" s="313" t="s">
        <v>1234</v>
      </c>
      <c r="E292" s="20" t="s">
        <v>21</v>
      </c>
      <c r="F292" s="314">
        <v>-214.40299999999999</v>
      </c>
      <c r="G292" s="41"/>
      <c r="H292" s="47"/>
    </row>
    <row r="293" s="2" customFormat="1" ht="16.8" customHeight="1">
      <c r="A293" s="41"/>
      <c r="B293" s="47"/>
      <c r="C293" s="313" t="s">
        <v>21</v>
      </c>
      <c r="D293" s="313" t="s">
        <v>1235</v>
      </c>
      <c r="E293" s="20" t="s">
        <v>21</v>
      </c>
      <c r="F293" s="314">
        <v>-63.201000000000001</v>
      </c>
      <c r="G293" s="41"/>
      <c r="H293" s="47"/>
    </row>
    <row r="294" s="2" customFormat="1" ht="16.8" customHeight="1">
      <c r="A294" s="41"/>
      <c r="B294" s="47"/>
      <c r="C294" s="313" t="s">
        <v>21</v>
      </c>
      <c r="D294" s="313" t="s">
        <v>1236</v>
      </c>
      <c r="E294" s="20" t="s">
        <v>21</v>
      </c>
      <c r="F294" s="314">
        <v>34.460000000000001</v>
      </c>
      <c r="G294" s="41"/>
      <c r="H294" s="47"/>
    </row>
    <row r="295" s="2" customFormat="1" ht="16.8" customHeight="1">
      <c r="A295" s="41"/>
      <c r="B295" s="47"/>
      <c r="C295" s="313" t="s">
        <v>21</v>
      </c>
      <c r="D295" s="313" t="s">
        <v>1237</v>
      </c>
      <c r="E295" s="20" t="s">
        <v>21</v>
      </c>
      <c r="F295" s="314">
        <v>11.962</v>
      </c>
      <c r="G295" s="41"/>
      <c r="H295" s="47"/>
    </row>
    <row r="296" s="2" customFormat="1" ht="16.8" customHeight="1">
      <c r="A296" s="41"/>
      <c r="B296" s="47"/>
      <c r="C296" s="313" t="s">
        <v>21</v>
      </c>
      <c r="D296" s="313" t="s">
        <v>1053</v>
      </c>
      <c r="E296" s="20" t="s">
        <v>21</v>
      </c>
      <c r="F296" s="314">
        <v>0</v>
      </c>
      <c r="G296" s="41"/>
      <c r="H296" s="47"/>
    </row>
    <row r="297" s="2" customFormat="1" ht="16.8" customHeight="1">
      <c r="A297" s="41"/>
      <c r="B297" s="47"/>
      <c r="C297" s="313" t="s">
        <v>21</v>
      </c>
      <c r="D297" s="313" t="s">
        <v>1238</v>
      </c>
      <c r="E297" s="20" t="s">
        <v>21</v>
      </c>
      <c r="F297" s="314">
        <v>181.21000000000001</v>
      </c>
      <c r="G297" s="41"/>
      <c r="H297" s="47"/>
    </row>
    <row r="298" s="2" customFormat="1" ht="16.8" customHeight="1">
      <c r="A298" s="41"/>
      <c r="B298" s="47"/>
      <c r="C298" s="313" t="s">
        <v>21</v>
      </c>
      <c r="D298" s="313" t="s">
        <v>1061</v>
      </c>
      <c r="E298" s="20" t="s">
        <v>21</v>
      </c>
      <c r="F298" s="314">
        <v>-43.200000000000003</v>
      </c>
      <c r="G298" s="41"/>
      <c r="H298" s="47"/>
    </row>
    <row r="299" s="2" customFormat="1" ht="16.8" customHeight="1">
      <c r="A299" s="41"/>
      <c r="B299" s="47"/>
      <c r="C299" s="313" t="s">
        <v>21</v>
      </c>
      <c r="D299" s="313" t="s">
        <v>1239</v>
      </c>
      <c r="E299" s="20" t="s">
        <v>21</v>
      </c>
      <c r="F299" s="314">
        <v>9.1199999999999992</v>
      </c>
      <c r="G299" s="41"/>
      <c r="H299" s="47"/>
    </row>
    <row r="300" s="2" customFormat="1" ht="16.8" customHeight="1">
      <c r="A300" s="41"/>
      <c r="B300" s="47"/>
      <c r="C300" s="313" t="s">
        <v>21</v>
      </c>
      <c r="D300" s="313" t="s">
        <v>963</v>
      </c>
      <c r="E300" s="20" t="s">
        <v>21</v>
      </c>
      <c r="F300" s="314">
        <v>0</v>
      </c>
      <c r="G300" s="41"/>
      <c r="H300" s="47"/>
    </row>
    <row r="301" s="2" customFormat="1" ht="16.8" customHeight="1">
      <c r="A301" s="41"/>
      <c r="B301" s="47"/>
      <c r="C301" s="313" t="s">
        <v>21</v>
      </c>
      <c r="D301" s="313" t="s">
        <v>977</v>
      </c>
      <c r="E301" s="20" t="s">
        <v>21</v>
      </c>
      <c r="F301" s="314">
        <v>8.1999999999999993</v>
      </c>
      <c r="G301" s="41"/>
      <c r="H301" s="47"/>
    </row>
    <row r="302" s="2" customFormat="1" ht="16.8" customHeight="1">
      <c r="A302" s="41"/>
      <c r="B302" s="47"/>
      <c r="C302" s="313" t="s">
        <v>21</v>
      </c>
      <c r="D302" s="313" t="s">
        <v>1240</v>
      </c>
      <c r="E302" s="20" t="s">
        <v>21</v>
      </c>
      <c r="F302" s="314">
        <v>0</v>
      </c>
      <c r="G302" s="41"/>
      <c r="H302" s="47"/>
    </row>
    <row r="303" s="2" customFormat="1" ht="16.8" customHeight="1">
      <c r="A303" s="41"/>
      <c r="B303" s="47"/>
      <c r="C303" s="313" t="s">
        <v>21</v>
      </c>
      <c r="D303" s="313" t="s">
        <v>1241</v>
      </c>
      <c r="E303" s="20" t="s">
        <v>21</v>
      </c>
      <c r="F303" s="314">
        <v>1.1000000000000001</v>
      </c>
      <c r="G303" s="41"/>
      <c r="H303" s="47"/>
    </row>
    <row r="304" s="2" customFormat="1" ht="16.8" customHeight="1">
      <c r="A304" s="41"/>
      <c r="B304" s="47"/>
      <c r="C304" s="313" t="s">
        <v>21</v>
      </c>
      <c r="D304" s="313" t="s">
        <v>669</v>
      </c>
      <c r="E304" s="20" t="s">
        <v>21</v>
      </c>
      <c r="F304" s="314">
        <v>0</v>
      </c>
      <c r="G304" s="41"/>
      <c r="H304" s="47"/>
    </row>
    <row r="305" s="2" customFormat="1" ht="16.8" customHeight="1">
      <c r="A305" s="41"/>
      <c r="B305" s="47"/>
      <c r="C305" s="313" t="s">
        <v>21</v>
      </c>
      <c r="D305" s="313" t="s">
        <v>227</v>
      </c>
      <c r="E305" s="20" t="s">
        <v>21</v>
      </c>
      <c r="F305" s="314">
        <v>0</v>
      </c>
      <c r="G305" s="41"/>
      <c r="H305" s="47"/>
    </row>
    <row r="306" s="2" customFormat="1" ht="16.8" customHeight="1">
      <c r="A306" s="41"/>
      <c r="B306" s="47"/>
      <c r="C306" s="313" t="s">
        <v>21</v>
      </c>
      <c r="D306" s="313" t="s">
        <v>1073</v>
      </c>
      <c r="E306" s="20" t="s">
        <v>21</v>
      </c>
      <c r="F306" s="314">
        <v>0</v>
      </c>
      <c r="G306" s="41"/>
      <c r="H306" s="47"/>
    </row>
    <row r="307" s="2" customFormat="1" ht="16.8" customHeight="1">
      <c r="A307" s="41"/>
      <c r="B307" s="47"/>
      <c r="C307" s="313" t="s">
        <v>21</v>
      </c>
      <c r="D307" s="313" t="s">
        <v>1074</v>
      </c>
      <c r="E307" s="20" t="s">
        <v>21</v>
      </c>
      <c r="F307" s="314">
        <v>33.799999999999997</v>
      </c>
      <c r="G307" s="41"/>
      <c r="H307" s="47"/>
    </row>
    <row r="308" s="2" customFormat="1" ht="16.8" customHeight="1">
      <c r="A308" s="41"/>
      <c r="B308" s="47"/>
      <c r="C308" s="313" t="s">
        <v>21</v>
      </c>
      <c r="D308" s="313" t="s">
        <v>1026</v>
      </c>
      <c r="E308" s="20" t="s">
        <v>21</v>
      </c>
      <c r="F308" s="314">
        <v>0</v>
      </c>
      <c r="G308" s="41"/>
      <c r="H308" s="47"/>
    </row>
    <row r="309" s="2" customFormat="1" ht="16.8" customHeight="1">
      <c r="A309" s="41"/>
      <c r="B309" s="47"/>
      <c r="C309" s="313" t="s">
        <v>21</v>
      </c>
      <c r="D309" s="313" t="s">
        <v>1226</v>
      </c>
      <c r="E309" s="20" t="s">
        <v>21</v>
      </c>
      <c r="F309" s="314">
        <v>25.968</v>
      </c>
      <c r="G309" s="41"/>
      <c r="H309" s="47"/>
    </row>
    <row r="310" s="2" customFormat="1" ht="16.8" customHeight="1">
      <c r="A310" s="41"/>
      <c r="B310" s="47"/>
      <c r="C310" s="313" t="s">
        <v>21</v>
      </c>
      <c r="D310" s="313" t="s">
        <v>1056</v>
      </c>
      <c r="E310" s="20" t="s">
        <v>21</v>
      </c>
      <c r="F310" s="314">
        <v>0</v>
      </c>
      <c r="G310" s="41"/>
      <c r="H310" s="47"/>
    </row>
    <row r="311" s="2" customFormat="1" ht="16.8" customHeight="1">
      <c r="A311" s="41"/>
      <c r="B311" s="47"/>
      <c r="C311" s="313" t="s">
        <v>21</v>
      </c>
      <c r="D311" s="313" t="s">
        <v>1242</v>
      </c>
      <c r="E311" s="20" t="s">
        <v>21</v>
      </c>
      <c r="F311" s="314">
        <v>328.87</v>
      </c>
      <c r="G311" s="41"/>
      <c r="H311" s="47"/>
    </row>
    <row r="312" s="2" customFormat="1" ht="16.8" customHeight="1">
      <c r="A312" s="41"/>
      <c r="B312" s="47"/>
      <c r="C312" s="313" t="s">
        <v>21</v>
      </c>
      <c r="D312" s="313" t="s">
        <v>1063</v>
      </c>
      <c r="E312" s="20" t="s">
        <v>21</v>
      </c>
      <c r="F312" s="314">
        <v>-8.5250000000000004</v>
      </c>
      <c r="G312" s="41"/>
      <c r="H312" s="47"/>
    </row>
    <row r="313" s="2" customFormat="1" ht="16.8" customHeight="1">
      <c r="A313" s="41"/>
      <c r="B313" s="47"/>
      <c r="C313" s="313" t="s">
        <v>21</v>
      </c>
      <c r="D313" s="313" t="s">
        <v>1243</v>
      </c>
      <c r="E313" s="20" t="s">
        <v>21</v>
      </c>
      <c r="F313" s="314">
        <v>1.72</v>
      </c>
      <c r="G313" s="41"/>
      <c r="H313" s="47"/>
    </row>
    <row r="314" s="2" customFormat="1" ht="16.8" customHeight="1">
      <c r="A314" s="41"/>
      <c r="B314" s="47"/>
      <c r="C314" s="313" t="s">
        <v>21</v>
      </c>
      <c r="D314" s="313" t="s">
        <v>1053</v>
      </c>
      <c r="E314" s="20" t="s">
        <v>21</v>
      </c>
      <c r="F314" s="314">
        <v>0</v>
      </c>
      <c r="G314" s="41"/>
      <c r="H314" s="47"/>
    </row>
    <row r="315" s="2" customFormat="1" ht="16.8" customHeight="1">
      <c r="A315" s="41"/>
      <c r="B315" s="47"/>
      <c r="C315" s="313" t="s">
        <v>21</v>
      </c>
      <c r="D315" s="313" t="s">
        <v>1244</v>
      </c>
      <c r="E315" s="20" t="s">
        <v>21</v>
      </c>
      <c r="F315" s="314">
        <v>125.91800000000001</v>
      </c>
      <c r="G315" s="41"/>
      <c r="H315" s="47"/>
    </row>
    <row r="316" s="2" customFormat="1" ht="16.8" customHeight="1">
      <c r="A316" s="41"/>
      <c r="B316" s="47"/>
      <c r="C316" s="313" t="s">
        <v>21</v>
      </c>
      <c r="D316" s="313" t="s">
        <v>1245</v>
      </c>
      <c r="E316" s="20" t="s">
        <v>21</v>
      </c>
      <c r="F316" s="314">
        <v>-30.675000000000001</v>
      </c>
      <c r="G316" s="41"/>
      <c r="H316" s="47"/>
    </row>
    <row r="317" s="2" customFormat="1" ht="16.8" customHeight="1">
      <c r="A317" s="41"/>
      <c r="B317" s="47"/>
      <c r="C317" s="313" t="s">
        <v>21</v>
      </c>
      <c r="D317" s="313" t="s">
        <v>1246</v>
      </c>
      <c r="E317" s="20" t="s">
        <v>21</v>
      </c>
      <c r="F317" s="314">
        <v>6.3499999999999996</v>
      </c>
      <c r="G317" s="41"/>
      <c r="H317" s="47"/>
    </row>
    <row r="318" s="2" customFormat="1" ht="16.8" customHeight="1">
      <c r="A318" s="41"/>
      <c r="B318" s="47"/>
      <c r="C318" s="313" t="s">
        <v>21</v>
      </c>
      <c r="D318" s="313" t="s">
        <v>1240</v>
      </c>
      <c r="E318" s="20" t="s">
        <v>21</v>
      </c>
      <c r="F318" s="314">
        <v>0</v>
      </c>
      <c r="G318" s="41"/>
      <c r="H318" s="47"/>
    </row>
    <row r="319" s="2" customFormat="1" ht="16.8" customHeight="1">
      <c r="A319" s="41"/>
      <c r="B319" s="47"/>
      <c r="C319" s="313" t="s">
        <v>21</v>
      </c>
      <c r="D319" s="313" t="s">
        <v>1247</v>
      </c>
      <c r="E319" s="20" t="s">
        <v>21</v>
      </c>
      <c r="F319" s="314">
        <v>1.6000000000000001</v>
      </c>
      <c r="G319" s="41"/>
      <c r="H319" s="47"/>
    </row>
    <row r="320" s="2" customFormat="1" ht="16.8" customHeight="1">
      <c r="A320" s="41"/>
      <c r="B320" s="47"/>
      <c r="C320" s="313" t="s">
        <v>21</v>
      </c>
      <c r="D320" s="313" t="s">
        <v>226</v>
      </c>
      <c r="E320" s="20" t="s">
        <v>21</v>
      </c>
      <c r="F320" s="314">
        <v>0</v>
      </c>
      <c r="G320" s="41"/>
      <c r="H320" s="47"/>
    </row>
    <row r="321" s="2" customFormat="1" ht="16.8" customHeight="1">
      <c r="A321" s="41"/>
      <c r="B321" s="47"/>
      <c r="C321" s="313" t="s">
        <v>21</v>
      </c>
      <c r="D321" s="313" t="s">
        <v>227</v>
      </c>
      <c r="E321" s="20" t="s">
        <v>21</v>
      </c>
      <c r="F321" s="314">
        <v>0</v>
      </c>
      <c r="G321" s="41"/>
      <c r="H321" s="47"/>
    </row>
    <row r="322" s="2" customFormat="1" ht="16.8" customHeight="1">
      <c r="A322" s="41"/>
      <c r="B322" s="47"/>
      <c r="C322" s="313" t="s">
        <v>21</v>
      </c>
      <c r="D322" s="313" t="s">
        <v>1073</v>
      </c>
      <c r="E322" s="20" t="s">
        <v>21</v>
      </c>
      <c r="F322" s="314">
        <v>0</v>
      </c>
      <c r="G322" s="41"/>
      <c r="H322" s="47"/>
    </row>
    <row r="323" s="2" customFormat="1" ht="16.8" customHeight="1">
      <c r="A323" s="41"/>
      <c r="B323" s="47"/>
      <c r="C323" s="313" t="s">
        <v>21</v>
      </c>
      <c r="D323" s="313" t="s">
        <v>1248</v>
      </c>
      <c r="E323" s="20" t="s">
        <v>21</v>
      </c>
      <c r="F323" s="314">
        <v>36.219999999999999</v>
      </c>
      <c r="G323" s="41"/>
      <c r="H323" s="47"/>
    </row>
    <row r="324" s="2" customFormat="1" ht="16.8" customHeight="1">
      <c r="A324" s="41"/>
      <c r="B324" s="47"/>
      <c r="C324" s="313" t="s">
        <v>21</v>
      </c>
      <c r="D324" s="313" t="s">
        <v>1077</v>
      </c>
      <c r="E324" s="20" t="s">
        <v>21</v>
      </c>
      <c r="F324" s="314">
        <v>-1.5</v>
      </c>
      <c r="G324" s="41"/>
      <c r="H324" s="47"/>
    </row>
    <row r="325" s="2" customFormat="1" ht="16.8" customHeight="1">
      <c r="A325" s="41"/>
      <c r="B325" s="47"/>
      <c r="C325" s="313" t="s">
        <v>21</v>
      </c>
      <c r="D325" s="313" t="s">
        <v>1249</v>
      </c>
      <c r="E325" s="20" t="s">
        <v>21</v>
      </c>
      <c r="F325" s="314">
        <v>1.6000000000000001</v>
      </c>
      <c r="G325" s="41"/>
      <c r="H325" s="47"/>
    </row>
    <row r="326" s="2" customFormat="1" ht="16.8" customHeight="1">
      <c r="A326" s="41"/>
      <c r="B326" s="47"/>
      <c r="C326" s="313" t="s">
        <v>21</v>
      </c>
      <c r="D326" s="313" t="s">
        <v>1023</v>
      </c>
      <c r="E326" s="20" t="s">
        <v>21</v>
      </c>
      <c r="F326" s="314">
        <v>0</v>
      </c>
      <c r="G326" s="41"/>
      <c r="H326" s="47"/>
    </row>
    <row r="327" s="2" customFormat="1" ht="16.8" customHeight="1">
      <c r="A327" s="41"/>
      <c r="B327" s="47"/>
      <c r="C327" s="313" t="s">
        <v>21</v>
      </c>
      <c r="D327" s="313" t="s">
        <v>1232</v>
      </c>
      <c r="E327" s="20" t="s">
        <v>21</v>
      </c>
      <c r="F327" s="314">
        <v>63.143999999999998</v>
      </c>
      <c r="G327" s="41"/>
      <c r="H327" s="47"/>
    </row>
    <row r="328" s="2" customFormat="1" ht="16.8" customHeight="1">
      <c r="A328" s="41"/>
      <c r="B328" s="47"/>
      <c r="C328" s="313" t="s">
        <v>21</v>
      </c>
      <c r="D328" s="313" t="s">
        <v>1050</v>
      </c>
      <c r="E328" s="20" t="s">
        <v>21</v>
      </c>
      <c r="F328" s="314">
        <v>0</v>
      </c>
      <c r="G328" s="41"/>
      <c r="H328" s="47"/>
    </row>
    <row r="329" s="2" customFormat="1" ht="16.8" customHeight="1">
      <c r="A329" s="41"/>
      <c r="B329" s="47"/>
      <c r="C329" s="313" t="s">
        <v>21</v>
      </c>
      <c r="D329" s="313" t="s">
        <v>1250</v>
      </c>
      <c r="E329" s="20" t="s">
        <v>21</v>
      </c>
      <c r="F329" s="314">
        <v>831.12</v>
      </c>
      <c r="G329" s="41"/>
      <c r="H329" s="47"/>
    </row>
    <row r="330" s="2" customFormat="1" ht="16.8" customHeight="1">
      <c r="A330" s="41"/>
      <c r="B330" s="47"/>
      <c r="C330" s="313" t="s">
        <v>21</v>
      </c>
      <c r="D330" s="313" t="s">
        <v>1251</v>
      </c>
      <c r="E330" s="20" t="s">
        <v>21</v>
      </c>
      <c r="F330" s="314">
        <v>-344.00799999999998</v>
      </c>
      <c r="G330" s="41"/>
      <c r="H330" s="47"/>
    </row>
    <row r="331" s="2" customFormat="1" ht="16.8" customHeight="1">
      <c r="A331" s="41"/>
      <c r="B331" s="47"/>
      <c r="C331" s="313" t="s">
        <v>21</v>
      </c>
      <c r="D331" s="313" t="s">
        <v>1252</v>
      </c>
      <c r="E331" s="20" t="s">
        <v>21</v>
      </c>
      <c r="F331" s="314">
        <v>55.859999999999999</v>
      </c>
      <c r="G331" s="41"/>
      <c r="H331" s="47"/>
    </row>
    <row r="332" s="2" customFormat="1" ht="16.8" customHeight="1">
      <c r="A332" s="41"/>
      <c r="B332" s="47"/>
      <c r="C332" s="313" t="s">
        <v>21</v>
      </c>
      <c r="D332" s="313" t="s">
        <v>1106</v>
      </c>
      <c r="E332" s="20" t="s">
        <v>21</v>
      </c>
      <c r="F332" s="314">
        <v>0</v>
      </c>
      <c r="G332" s="41"/>
      <c r="H332" s="47"/>
    </row>
    <row r="333" s="2" customFormat="1" ht="16.8" customHeight="1">
      <c r="A333" s="41"/>
      <c r="B333" s="47"/>
      <c r="C333" s="313" t="s">
        <v>21</v>
      </c>
      <c r="D333" s="313" t="s">
        <v>1224</v>
      </c>
      <c r="E333" s="20" t="s">
        <v>21</v>
      </c>
      <c r="F333" s="314">
        <v>-3.2010000000000001</v>
      </c>
      <c r="G333" s="41"/>
      <c r="H333" s="47"/>
    </row>
    <row r="334" s="2" customFormat="1" ht="16.8" customHeight="1">
      <c r="A334" s="41"/>
      <c r="B334" s="47"/>
      <c r="C334" s="313" t="s">
        <v>21</v>
      </c>
      <c r="D334" s="313" t="s">
        <v>1253</v>
      </c>
      <c r="E334" s="20" t="s">
        <v>21</v>
      </c>
      <c r="F334" s="314">
        <v>0</v>
      </c>
      <c r="G334" s="41"/>
      <c r="H334" s="47"/>
    </row>
    <row r="335" s="2" customFormat="1" ht="16.8" customHeight="1">
      <c r="A335" s="41"/>
      <c r="B335" s="47"/>
      <c r="C335" s="313" t="s">
        <v>21</v>
      </c>
      <c r="D335" s="313" t="s">
        <v>1254</v>
      </c>
      <c r="E335" s="20" t="s">
        <v>21</v>
      </c>
      <c r="F335" s="314">
        <v>2.8500000000000001</v>
      </c>
      <c r="G335" s="41"/>
      <c r="H335" s="47"/>
    </row>
    <row r="336" s="2" customFormat="1" ht="16.8" customHeight="1">
      <c r="A336" s="41"/>
      <c r="B336" s="47"/>
      <c r="C336" s="313" t="s">
        <v>21</v>
      </c>
      <c r="D336" s="313" t="s">
        <v>21</v>
      </c>
      <c r="E336" s="20" t="s">
        <v>21</v>
      </c>
      <c r="F336" s="314">
        <v>0</v>
      </c>
      <c r="G336" s="41"/>
      <c r="H336" s="47"/>
    </row>
    <row r="337" s="2" customFormat="1" ht="16.8" customHeight="1">
      <c r="A337" s="41"/>
      <c r="B337" s="47"/>
      <c r="C337" s="313" t="s">
        <v>21</v>
      </c>
      <c r="D337" s="313" t="s">
        <v>1080</v>
      </c>
      <c r="E337" s="20" t="s">
        <v>21</v>
      </c>
      <c r="F337" s="314">
        <v>0</v>
      </c>
      <c r="G337" s="41"/>
      <c r="H337" s="47"/>
    </row>
    <row r="338" s="2" customFormat="1" ht="16.8" customHeight="1">
      <c r="A338" s="41"/>
      <c r="B338" s="47"/>
      <c r="C338" s="313" t="s">
        <v>21</v>
      </c>
      <c r="D338" s="313" t="s">
        <v>1081</v>
      </c>
      <c r="E338" s="20" t="s">
        <v>21</v>
      </c>
      <c r="F338" s="314">
        <v>7.008</v>
      </c>
      <c r="G338" s="41"/>
      <c r="H338" s="47"/>
    </row>
    <row r="339" s="2" customFormat="1" ht="16.8" customHeight="1">
      <c r="A339" s="41"/>
      <c r="B339" s="47"/>
      <c r="C339" s="313" t="s">
        <v>21</v>
      </c>
      <c r="D339" s="313" t="s">
        <v>1082</v>
      </c>
      <c r="E339" s="20" t="s">
        <v>21</v>
      </c>
      <c r="F339" s="314">
        <v>5.4119999999999999</v>
      </c>
      <c r="G339" s="41"/>
      <c r="H339" s="47"/>
    </row>
    <row r="340" s="2" customFormat="1" ht="16.8" customHeight="1">
      <c r="A340" s="41"/>
      <c r="B340" s="47"/>
      <c r="C340" s="313" t="s">
        <v>21</v>
      </c>
      <c r="D340" s="313" t="s">
        <v>21</v>
      </c>
      <c r="E340" s="20" t="s">
        <v>21</v>
      </c>
      <c r="F340" s="314">
        <v>0</v>
      </c>
      <c r="G340" s="41"/>
      <c r="H340" s="47"/>
    </row>
    <row r="341" s="2" customFormat="1" ht="16.8" customHeight="1">
      <c r="A341" s="41"/>
      <c r="B341" s="47"/>
      <c r="C341" s="313" t="s">
        <v>21</v>
      </c>
      <c r="D341" s="313" t="s">
        <v>1000</v>
      </c>
      <c r="E341" s="20" t="s">
        <v>21</v>
      </c>
      <c r="F341" s="314">
        <v>0</v>
      </c>
      <c r="G341" s="41"/>
      <c r="H341" s="47"/>
    </row>
    <row r="342" s="2" customFormat="1" ht="16.8" customHeight="1">
      <c r="A342" s="41"/>
      <c r="B342" s="47"/>
      <c r="C342" s="313" t="s">
        <v>21</v>
      </c>
      <c r="D342" s="313" t="s">
        <v>1001</v>
      </c>
      <c r="E342" s="20" t="s">
        <v>21</v>
      </c>
      <c r="F342" s="314">
        <v>5.1200000000000001</v>
      </c>
      <c r="G342" s="41"/>
      <c r="H342" s="47"/>
    </row>
    <row r="343" s="2" customFormat="1" ht="16.8" customHeight="1">
      <c r="A343" s="41"/>
      <c r="B343" s="47"/>
      <c r="C343" s="313" t="s">
        <v>21</v>
      </c>
      <c r="D343" s="313" t="s">
        <v>21</v>
      </c>
      <c r="E343" s="20" t="s">
        <v>21</v>
      </c>
      <c r="F343" s="314">
        <v>0</v>
      </c>
      <c r="G343" s="41"/>
      <c r="H343" s="47"/>
    </row>
    <row r="344" s="2" customFormat="1" ht="16.8" customHeight="1">
      <c r="A344" s="41"/>
      <c r="B344" s="47"/>
      <c r="C344" s="313" t="s">
        <v>102</v>
      </c>
      <c r="D344" s="313" t="s">
        <v>192</v>
      </c>
      <c r="E344" s="20" t="s">
        <v>21</v>
      </c>
      <c r="F344" s="314">
        <v>2304.7109999999998</v>
      </c>
      <c r="G344" s="41"/>
      <c r="H344" s="47"/>
    </row>
    <row r="345" s="2" customFormat="1" ht="16.8" customHeight="1">
      <c r="A345" s="41"/>
      <c r="B345" s="47"/>
      <c r="C345" s="315" t="s">
        <v>3938</v>
      </c>
      <c r="D345" s="41"/>
      <c r="E345" s="41"/>
      <c r="F345" s="41"/>
      <c r="G345" s="41"/>
      <c r="H345" s="47"/>
    </row>
    <row r="346" s="2" customFormat="1" ht="16.8" customHeight="1">
      <c r="A346" s="41"/>
      <c r="B346" s="47"/>
      <c r="C346" s="313" t="s">
        <v>292</v>
      </c>
      <c r="D346" s="313" t="s">
        <v>3940</v>
      </c>
      <c r="E346" s="20" t="s">
        <v>155</v>
      </c>
      <c r="F346" s="314">
        <v>2318.2829999999999</v>
      </c>
      <c r="G346" s="41"/>
      <c r="H346" s="47"/>
    </row>
    <row r="347" s="2" customFormat="1" ht="16.8" customHeight="1">
      <c r="A347" s="41"/>
      <c r="B347" s="47"/>
      <c r="C347" s="313" t="s">
        <v>201</v>
      </c>
      <c r="D347" s="313" t="s">
        <v>3941</v>
      </c>
      <c r="E347" s="20" t="s">
        <v>155</v>
      </c>
      <c r="F347" s="314">
        <v>480.71800000000002</v>
      </c>
      <c r="G347" s="41"/>
      <c r="H347" s="47"/>
    </row>
    <row r="348" s="2" customFormat="1">
      <c r="A348" s="41"/>
      <c r="B348" s="47"/>
      <c r="C348" s="313" t="s">
        <v>209</v>
      </c>
      <c r="D348" s="313" t="s">
        <v>3942</v>
      </c>
      <c r="E348" s="20" t="s">
        <v>155</v>
      </c>
      <c r="F348" s="314">
        <v>480.71800000000002</v>
      </c>
      <c r="G348" s="41"/>
      <c r="H348" s="47"/>
    </row>
    <row r="349" s="2" customFormat="1" ht="16.8" customHeight="1">
      <c r="A349" s="41"/>
      <c r="B349" s="47"/>
      <c r="C349" s="313" t="s">
        <v>275</v>
      </c>
      <c r="D349" s="313" t="s">
        <v>3943</v>
      </c>
      <c r="E349" s="20" t="s">
        <v>155</v>
      </c>
      <c r="F349" s="314">
        <v>2296.511</v>
      </c>
      <c r="G349" s="41"/>
      <c r="H349" s="47"/>
    </row>
    <row r="350" s="2" customFormat="1" ht="16.8" customHeight="1">
      <c r="A350" s="41"/>
      <c r="B350" s="47"/>
      <c r="C350" s="309" t="s">
        <v>460</v>
      </c>
      <c r="D350" s="310" t="s">
        <v>21</v>
      </c>
      <c r="E350" s="311" t="s">
        <v>21</v>
      </c>
      <c r="F350" s="312">
        <v>13.571999999999999</v>
      </c>
      <c r="G350" s="41"/>
      <c r="H350" s="47"/>
    </row>
    <row r="351" s="2" customFormat="1" ht="16.8" customHeight="1">
      <c r="A351" s="41"/>
      <c r="B351" s="47"/>
      <c r="C351" s="313" t="s">
        <v>21</v>
      </c>
      <c r="D351" s="313" t="s">
        <v>21</v>
      </c>
      <c r="E351" s="20" t="s">
        <v>21</v>
      </c>
      <c r="F351" s="314">
        <v>0</v>
      </c>
      <c r="G351" s="41"/>
      <c r="H351" s="47"/>
    </row>
    <row r="352" s="2" customFormat="1" ht="16.8" customHeight="1">
      <c r="A352" s="41"/>
      <c r="B352" s="47"/>
      <c r="C352" s="313" t="s">
        <v>21</v>
      </c>
      <c r="D352" s="313" t="s">
        <v>1255</v>
      </c>
      <c r="E352" s="20" t="s">
        <v>21</v>
      </c>
      <c r="F352" s="314">
        <v>0</v>
      </c>
      <c r="G352" s="41"/>
      <c r="H352" s="47"/>
    </row>
    <row r="353" s="2" customFormat="1" ht="16.8" customHeight="1">
      <c r="A353" s="41"/>
      <c r="B353" s="47"/>
      <c r="C353" s="313" t="s">
        <v>21</v>
      </c>
      <c r="D353" s="313" t="s">
        <v>1256</v>
      </c>
      <c r="E353" s="20" t="s">
        <v>21</v>
      </c>
      <c r="F353" s="314">
        <v>13.571999999999999</v>
      </c>
      <c r="G353" s="41"/>
      <c r="H353" s="47"/>
    </row>
    <row r="354" s="2" customFormat="1" ht="16.8" customHeight="1">
      <c r="A354" s="41"/>
      <c r="B354" s="47"/>
      <c r="C354" s="313" t="s">
        <v>21</v>
      </c>
      <c r="D354" s="313" t="s">
        <v>21</v>
      </c>
      <c r="E354" s="20" t="s">
        <v>21</v>
      </c>
      <c r="F354" s="314">
        <v>0</v>
      </c>
      <c r="G354" s="41"/>
      <c r="H354" s="47"/>
    </row>
    <row r="355" s="2" customFormat="1" ht="16.8" customHeight="1">
      <c r="A355" s="41"/>
      <c r="B355" s="47"/>
      <c r="C355" s="313" t="s">
        <v>460</v>
      </c>
      <c r="D355" s="313" t="s">
        <v>192</v>
      </c>
      <c r="E355" s="20" t="s">
        <v>21</v>
      </c>
      <c r="F355" s="314">
        <v>13.571999999999999</v>
      </c>
      <c r="G355" s="41"/>
      <c r="H355" s="47"/>
    </row>
    <row r="356" s="2" customFormat="1" ht="16.8" customHeight="1">
      <c r="A356" s="41"/>
      <c r="B356" s="47"/>
      <c r="C356" s="315" t="s">
        <v>3938</v>
      </c>
      <c r="D356" s="41"/>
      <c r="E356" s="41"/>
      <c r="F356" s="41"/>
      <c r="G356" s="41"/>
      <c r="H356" s="47"/>
    </row>
    <row r="357" s="2" customFormat="1" ht="16.8" customHeight="1">
      <c r="A357" s="41"/>
      <c r="B357" s="47"/>
      <c r="C357" s="313" t="s">
        <v>292</v>
      </c>
      <c r="D357" s="313" t="s">
        <v>3940</v>
      </c>
      <c r="E357" s="20" t="s">
        <v>155</v>
      </c>
      <c r="F357" s="314">
        <v>2318.2829999999999</v>
      </c>
      <c r="G357" s="41"/>
      <c r="H357" s="47"/>
    </row>
    <row r="358" s="2" customFormat="1" ht="16.8" customHeight="1">
      <c r="A358" s="41"/>
      <c r="B358" s="47"/>
      <c r="C358" s="313" t="s">
        <v>1195</v>
      </c>
      <c r="D358" s="313" t="s">
        <v>3975</v>
      </c>
      <c r="E358" s="20" t="s">
        <v>155</v>
      </c>
      <c r="F358" s="314">
        <v>13.571999999999999</v>
      </c>
      <c r="G358" s="41"/>
      <c r="H358" s="47"/>
    </row>
    <row r="359" s="2" customFormat="1" ht="16.8" customHeight="1">
      <c r="A359" s="41"/>
      <c r="B359" s="47"/>
      <c r="C359" s="309" t="s">
        <v>462</v>
      </c>
      <c r="D359" s="310" t="s">
        <v>21</v>
      </c>
      <c r="E359" s="311" t="s">
        <v>21</v>
      </c>
      <c r="F359" s="312">
        <v>14.949999999999999</v>
      </c>
      <c r="G359" s="41"/>
      <c r="H359" s="47"/>
    </row>
    <row r="360" s="2" customFormat="1" ht="16.8" customHeight="1">
      <c r="A360" s="41"/>
      <c r="B360" s="47"/>
      <c r="C360" s="313" t="s">
        <v>21</v>
      </c>
      <c r="D360" s="313" t="s">
        <v>2838</v>
      </c>
      <c r="E360" s="20" t="s">
        <v>21</v>
      </c>
      <c r="F360" s="314">
        <v>0</v>
      </c>
      <c r="G360" s="41"/>
      <c r="H360" s="47"/>
    </row>
    <row r="361" s="2" customFormat="1" ht="16.8" customHeight="1">
      <c r="A361" s="41"/>
      <c r="B361" s="47"/>
      <c r="C361" s="313" t="s">
        <v>21</v>
      </c>
      <c r="D361" s="313" t="s">
        <v>2839</v>
      </c>
      <c r="E361" s="20" t="s">
        <v>21</v>
      </c>
      <c r="F361" s="314">
        <v>3.4500000000000002</v>
      </c>
      <c r="G361" s="41"/>
      <c r="H361" s="47"/>
    </row>
    <row r="362" s="2" customFormat="1" ht="16.8" customHeight="1">
      <c r="A362" s="41"/>
      <c r="B362" s="47"/>
      <c r="C362" s="313" t="s">
        <v>21</v>
      </c>
      <c r="D362" s="313" t="s">
        <v>1146</v>
      </c>
      <c r="E362" s="20" t="s">
        <v>21</v>
      </c>
      <c r="F362" s="314">
        <v>0</v>
      </c>
      <c r="G362" s="41"/>
      <c r="H362" s="47"/>
    </row>
    <row r="363" s="2" customFormat="1" ht="16.8" customHeight="1">
      <c r="A363" s="41"/>
      <c r="B363" s="47"/>
      <c r="C363" s="313" t="s">
        <v>21</v>
      </c>
      <c r="D363" s="313" t="s">
        <v>2613</v>
      </c>
      <c r="E363" s="20" t="s">
        <v>21</v>
      </c>
      <c r="F363" s="314">
        <v>2</v>
      </c>
      <c r="G363" s="41"/>
      <c r="H363" s="47"/>
    </row>
    <row r="364" s="2" customFormat="1" ht="16.8" customHeight="1">
      <c r="A364" s="41"/>
      <c r="B364" s="47"/>
      <c r="C364" s="313" t="s">
        <v>21</v>
      </c>
      <c r="D364" s="313" t="s">
        <v>2840</v>
      </c>
      <c r="E364" s="20" t="s">
        <v>21</v>
      </c>
      <c r="F364" s="314">
        <v>0</v>
      </c>
      <c r="G364" s="41"/>
      <c r="H364" s="47"/>
    </row>
    <row r="365" s="2" customFormat="1" ht="16.8" customHeight="1">
      <c r="A365" s="41"/>
      <c r="B365" s="47"/>
      <c r="C365" s="313" t="s">
        <v>21</v>
      </c>
      <c r="D365" s="313" t="s">
        <v>2841</v>
      </c>
      <c r="E365" s="20" t="s">
        <v>21</v>
      </c>
      <c r="F365" s="314">
        <v>9.5</v>
      </c>
      <c r="G365" s="41"/>
      <c r="H365" s="47"/>
    </row>
    <row r="366" s="2" customFormat="1" ht="16.8" customHeight="1">
      <c r="A366" s="41"/>
      <c r="B366" s="47"/>
      <c r="C366" s="313" t="s">
        <v>21</v>
      </c>
      <c r="D366" s="313" t="s">
        <v>21</v>
      </c>
      <c r="E366" s="20" t="s">
        <v>21</v>
      </c>
      <c r="F366" s="314">
        <v>0</v>
      </c>
      <c r="G366" s="41"/>
      <c r="H366" s="47"/>
    </row>
    <row r="367" s="2" customFormat="1" ht="16.8" customHeight="1">
      <c r="A367" s="41"/>
      <c r="B367" s="47"/>
      <c r="C367" s="313" t="s">
        <v>462</v>
      </c>
      <c r="D367" s="313" t="s">
        <v>192</v>
      </c>
      <c r="E367" s="20" t="s">
        <v>21</v>
      </c>
      <c r="F367" s="314">
        <v>14.949999999999999</v>
      </c>
      <c r="G367" s="41"/>
      <c r="H367" s="47"/>
    </row>
    <row r="368" s="2" customFormat="1" ht="16.8" customHeight="1">
      <c r="A368" s="41"/>
      <c r="B368" s="47"/>
      <c r="C368" s="315" t="s">
        <v>3938</v>
      </c>
      <c r="D368" s="41"/>
      <c r="E368" s="41"/>
      <c r="F368" s="41"/>
      <c r="G368" s="41"/>
      <c r="H368" s="47"/>
    </row>
    <row r="369" s="2" customFormat="1" ht="16.8" customHeight="1">
      <c r="A369" s="41"/>
      <c r="B369" s="47"/>
      <c r="C369" s="313" t="s">
        <v>2834</v>
      </c>
      <c r="D369" s="313" t="s">
        <v>3976</v>
      </c>
      <c r="E369" s="20" t="s">
        <v>155</v>
      </c>
      <c r="F369" s="314">
        <v>14.949999999999999</v>
      </c>
      <c r="G369" s="41"/>
      <c r="H369" s="47"/>
    </row>
    <row r="370" s="2" customFormat="1" ht="16.8" customHeight="1">
      <c r="A370" s="41"/>
      <c r="B370" s="47"/>
      <c r="C370" s="313" t="s">
        <v>2843</v>
      </c>
      <c r="D370" s="313" t="s">
        <v>3977</v>
      </c>
      <c r="E370" s="20" t="s">
        <v>155</v>
      </c>
      <c r="F370" s="314">
        <v>14.949999999999999</v>
      </c>
      <c r="G370" s="41"/>
      <c r="H370" s="47"/>
    </row>
    <row r="371" s="2" customFormat="1" ht="16.8" customHeight="1">
      <c r="A371" s="41"/>
      <c r="B371" s="47"/>
      <c r="C371" s="313" t="s">
        <v>2848</v>
      </c>
      <c r="D371" s="313" t="s">
        <v>3978</v>
      </c>
      <c r="E371" s="20" t="s">
        <v>155</v>
      </c>
      <c r="F371" s="314">
        <v>14.949999999999999</v>
      </c>
      <c r="G371" s="41"/>
      <c r="H371" s="47"/>
    </row>
    <row r="372" s="2" customFormat="1" ht="16.8" customHeight="1">
      <c r="A372" s="41"/>
      <c r="B372" s="47"/>
      <c r="C372" s="313" t="s">
        <v>2853</v>
      </c>
      <c r="D372" s="313" t="s">
        <v>3979</v>
      </c>
      <c r="E372" s="20" t="s">
        <v>155</v>
      </c>
      <c r="F372" s="314">
        <v>14.949999999999999</v>
      </c>
      <c r="G372" s="41"/>
      <c r="H372" s="47"/>
    </row>
    <row r="373" s="2" customFormat="1" ht="16.8" customHeight="1">
      <c r="A373" s="41"/>
      <c r="B373" s="47"/>
      <c r="C373" s="309" t="s">
        <v>464</v>
      </c>
      <c r="D373" s="310" t="s">
        <v>21</v>
      </c>
      <c r="E373" s="311" t="s">
        <v>21</v>
      </c>
      <c r="F373" s="312">
        <v>1146.74</v>
      </c>
      <c r="G373" s="41"/>
      <c r="H373" s="47"/>
    </row>
    <row r="374" s="2" customFormat="1" ht="16.8" customHeight="1">
      <c r="A374" s="41"/>
      <c r="B374" s="47"/>
      <c r="C374" s="313" t="s">
        <v>21</v>
      </c>
      <c r="D374" s="313" t="s">
        <v>713</v>
      </c>
      <c r="E374" s="20" t="s">
        <v>21</v>
      </c>
      <c r="F374" s="314">
        <v>0</v>
      </c>
      <c r="G374" s="41"/>
      <c r="H374" s="47"/>
    </row>
    <row r="375" s="2" customFormat="1" ht="16.8" customHeight="1">
      <c r="A375" s="41"/>
      <c r="B375" s="47"/>
      <c r="C375" s="313" t="s">
        <v>21</v>
      </c>
      <c r="D375" s="313" t="s">
        <v>714</v>
      </c>
      <c r="E375" s="20" t="s">
        <v>21</v>
      </c>
      <c r="F375" s="314">
        <v>0</v>
      </c>
      <c r="G375" s="41"/>
      <c r="H375" s="47"/>
    </row>
    <row r="376" s="2" customFormat="1" ht="16.8" customHeight="1">
      <c r="A376" s="41"/>
      <c r="B376" s="47"/>
      <c r="C376" s="313" t="s">
        <v>21</v>
      </c>
      <c r="D376" s="313" t="s">
        <v>1163</v>
      </c>
      <c r="E376" s="20" t="s">
        <v>21</v>
      </c>
      <c r="F376" s="314">
        <v>821.41999999999996</v>
      </c>
      <c r="G376" s="41"/>
      <c r="H376" s="47"/>
    </row>
    <row r="377" s="2" customFormat="1" ht="16.8" customHeight="1">
      <c r="A377" s="41"/>
      <c r="B377" s="47"/>
      <c r="C377" s="313" t="s">
        <v>21</v>
      </c>
      <c r="D377" s="313" t="s">
        <v>1164</v>
      </c>
      <c r="E377" s="20" t="s">
        <v>21</v>
      </c>
      <c r="F377" s="314">
        <v>30.640000000000001</v>
      </c>
      <c r="G377" s="41"/>
      <c r="H377" s="47"/>
    </row>
    <row r="378" s="2" customFormat="1" ht="16.8" customHeight="1">
      <c r="A378" s="41"/>
      <c r="B378" s="47"/>
      <c r="C378" s="313" t="s">
        <v>21</v>
      </c>
      <c r="D378" s="313" t="s">
        <v>1165</v>
      </c>
      <c r="E378" s="20" t="s">
        <v>21</v>
      </c>
      <c r="F378" s="314">
        <v>48</v>
      </c>
      <c r="G378" s="41"/>
      <c r="H378" s="47"/>
    </row>
    <row r="379" s="2" customFormat="1" ht="16.8" customHeight="1">
      <c r="A379" s="41"/>
      <c r="B379" s="47"/>
      <c r="C379" s="313" t="s">
        <v>21</v>
      </c>
      <c r="D379" s="313" t="s">
        <v>1166</v>
      </c>
      <c r="E379" s="20" t="s">
        <v>21</v>
      </c>
      <c r="F379" s="314">
        <v>28</v>
      </c>
      <c r="G379" s="41"/>
      <c r="H379" s="47"/>
    </row>
    <row r="380" s="2" customFormat="1" ht="16.8" customHeight="1">
      <c r="A380" s="41"/>
      <c r="B380" s="47"/>
      <c r="C380" s="313" t="s">
        <v>21</v>
      </c>
      <c r="D380" s="313" t="s">
        <v>1167</v>
      </c>
      <c r="E380" s="20" t="s">
        <v>21</v>
      </c>
      <c r="F380" s="314">
        <v>10</v>
      </c>
      <c r="G380" s="41"/>
      <c r="H380" s="47"/>
    </row>
    <row r="381" s="2" customFormat="1" ht="16.8" customHeight="1">
      <c r="A381" s="41"/>
      <c r="B381" s="47"/>
      <c r="C381" s="313" t="s">
        <v>21</v>
      </c>
      <c r="D381" s="313" t="s">
        <v>1168</v>
      </c>
      <c r="E381" s="20" t="s">
        <v>21</v>
      </c>
      <c r="F381" s="314">
        <v>9.9199999999999999</v>
      </c>
      <c r="G381" s="41"/>
      <c r="H381" s="47"/>
    </row>
    <row r="382" s="2" customFormat="1" ht="16.8" customHeight="1">
      <c r="A382" s="41"/>
      <c r="B382" s="47"/>
      <c r="C382" s="313" t="s">
        <v>21</v>
      </c>
      <c r="D382" s="313" t="s">
        <v>1169</v>
      </c>
      <c r="E382" s="20" t="s">
        <v>21</v>
      </c>
      <c r="F382" s="314">
        <v>10.119999999999999</v>
      </c>
      <c r="G382" s="41"/>
      <c r="H382" s="47"/>
    </row>
    <row r="383" s="2" customFormat="1" ht="16.8" customHeight="1">
      <c r="A383" s="41"/>
      <c r="B383" s="47"/>
      <c r="C383" s="313" t="s">
        <v>21</v>
      </c>
      <c r="D383" s="313" t="s">
        <v>1170</v>
      </c>
      <c r="E383" s="20" t="s">
        <v>21</v>
      </c>
      <c r="F383" s="314">
        <v>6.46</v>
      </c>
      <c r="G383" s="41"/>
      <c r="H383" s="47"/>
    </row>
    <row r="384" s="2" customFormat="1" ht="16.8" customHeight="1">
      <c r="A384" s="41"/>
      <c r="B384" s="47"/>
      <c r="C384" s="313" t="s">
        <v>21</v>
      </c>
      <c r="D384" s="313" t="s">
        <v>1171</v>
      </c>
      <c r="E384" s="20" t="s">
        <v>21</v>
      </c>
      <c r="F384" s="314">
        <v>135</v>
      </c>
      <c r="G384" s="41"/>
      <c r="H384" s="47"/>
    </row>
    <row r="385" s="2" customFormat="1" ht="16.8" customHeight="1">
      <c r="A385" s="41"/>
      <c r="B385" s="47"/>
      <c r="C385" s="313" t="s">
        <v>21</v>
      </c>
      <c r="D385" s="313" t="s">
        <v>1172</v>
      </c>
      <c r="E385" s="20" t="s">
        <v>21</v>
      </c>
      <c r="F385" s="314">
        <v>17.199999999999999</v>
      </c>
      <c r="G385" s="41"/>
      <c r="H385" s="47"/>
    </row>
    <row r="386" s="2" customFormat="1" ht="16.8" customHeight="1">
      <c r="A386" s="41"/>
      <c r="B386" s="47"/>
      <c r="C386" s="313" t="s">
        <v>21</v>
      </c>
      <c r="D386" s="313" t="s">
        <v>725</v>
      </c>
      <c r="E386" s="20" t="s">
        <v>21</v>
      </c>
      <c r="F386" s="314">
        <v>0</v>
      </c>
      <c r="G386" s="41"/>
      <c r="H386" s="47"/>
    </row>
    <row r="387" s="2" customFormat="1" ht="16.8" customHeight="1">
      <c r="A387" s="41"/>
      <c r="B387" s="47"/>
      <c r="C387" s="313" t="s">
        <v>21</v>
      </c>
      <c r="D387" s="313" t="s">
        <v>2780</v>
      </c>
      <c r="E387" s="20" t="s">
        <v>21</v>
      </c>
      <c r="F387" s="314">
        <v>9.9800000000000004</v>
      </c>
      <c r="G387" s="41"/>
      <c r="H387" s="47"/>
    </row>
    <row r="388" s="2" customFormat="1" ht="16.8" customHeight="1">
      <c r="A388" s="41"/>
      <c r="B388" s="47"/>
      <c r="C388" s="313" t="s">
        <v>21</v>
      </c>
      <c r="D388" s="313" t="s">
        <v>2781</v>
      </c>
      <c r="E388" s="20" t="s">
        <v>21</v>
      </c>
      <c r="F388" s="314">
        <v>6.7999999999999998</v>
      </c>
      <c r="G388" s="41"/>
      <c r="H388" s="47"/>
    </row>
    <row r="389" s="2" customFormat="1" ht="16.8" customHeight="1">
      <c r="A389" s="41"/>
      <c r="B389" s="47"/>
      <c r="C389" s="313" t="s">
        <v>21</v>
      </c>
      <c r="D389" s="313" t="s">
        <v>2781</v>
      </c>
      <c r="E389" s="20" t="s">
        <v>21</v>
      </c>
      <c r="F389" s="314">
        <v>6.7999999999999998</v>
      </c>
      <c r="G389" s="41"/>
      <c r="H389" s="47"/>
    </row>
    <row r="390" s="2" customFormat="1" ht="16.8" customHeight="1">
      <c r="A390" s="41"/>
      <c r="B390" s="47"/>
      <c r="C390" s="313" t="s">
        <v>21</v>
      </c>
      <c r="D390" s="313" t="s">
        <v>2782</v>
      </c>
      <c r="E390" s="20" t="s">
        <v>21</v>
      </c>
      <c r="F390" s="314">
        <v>6.4000000000000004</v>
      </c>
      <c r="G390" s="41"/>
      <c r="H390" s="47"/>
    </row>
    <row r="391" s="2" customFormat="1" ht="16.8" customHeight="1">
      <c r="A391" s="41"/>
      <c r="B391" s="47"/>
      <c r="C391" s="313" t="s">
        <v>21</v>
      </c>
      <c r="D391" s="313" t="s">
        <v>21</v>
      </c>
      <c r="E391" s="20" t="s">
        <v>21</v>
      </c>
      <c r="F391" s="314">
        <v>0</v>
      </c>
      <c r="G391" s="41"/>
      <c r="H391" s="47"/>
    </row>
    <row r="392" s="2" customFormat="1" ht="16.8" customHeight="1">
      <c r="A392" s="41"/>
      <c r="B392" s="47"/>
      <c r="C392" s="313" t="s">
        <v>464</v>
      </c>
      <c r="D392" s="313" t="s">
        <v>192</v>
      </c>
      <c r="E392" s="20" t="s">
        <v>21</v>
      </c>
      <c r="F392" s="314">
        <v>1146.74</v>
      </c>
      <c r="G392" s="41"/>
      <c r="H392" s="47"/>
    </row>
    <row r="393" s="2" customFormat="1" ht="16.8" customHeight="1">
      <c r="A393" s="41"/>
      <c r="B393" s="47"/>
      <c r="C393" s="315" t="s">
        <v>3938</v>
      </c>
      <c r="D393" s="41"/>
      <c r="E393" s="41"/>
      <c r="F393" s="41"/>
      <c r="G393" s="41"/>
      <c r="H393" s="47"/>
    </row>
    <row r="394" s="2" customFormat="1" ht="16.8" customHeight="1">
      <c r="A394" s="41"/>
      <c r="B394" s="47"/>
      <c r="C394" s="313" t="s">
        <v>2776</v>
      </c>
      <c r="D394" s="313" t="s">
        <v>3980</v>
      </c>
      <c r="E394" s="20" t="s">
        <v>174</v>
      </c>
      <c r="F394" s="314">
        <v>1146.74</v>
      </c>
      <c r="G394" s="41"/>
      <c r="H394" s="47"/>
    </row>
    <row r="395" s="2" customFormat="1" ht="16.8" customHeight="1">
      <c r="A395" s="41"/>
      <c r="B395" s="47"/>
      <c r="C395" s="313" t="s">
        <v>2789</v>
      </c>
      <c r="D395" s="313" t="s">
        <v>3981</v>
      </c>
      <c r="E395" s="20" t="s">
        <v>174</v>
      </c>
      <c r="F395" s="314">
        <v>2293.48</v>
      </c>
      <c r="G395" s="41"/>
      <c r="H395" s="47"/>
    </row>
    <row r="396" s="2" customFormat="1" ht="16.8" customHeight="1">
      <c r="A396" s="41"/>
      <c r="B396" s="47"/>
      <c r="C396" s="313" t="s">
        <v>2784</v>
      </c>
      <c r="D396" s="313" t="s">
        <v>3982</v>
      </c>
      <c r="E396" s="20" t="s">
        <v>174</v>
      </c>
      <c r="F396" s="314">
        <v>1146.74</v>
      </c>
      <c r="G396" s="41"/>
      <c r="H396" s="47"/>
    </row>
    <row r="397" s="2" customFormat="1" ht="16.8" customHeight="1">
      <c r="A397" s="41"/>
      <c r="B397" s="47"/>
      <c r="C397" s="309" t="s">
        <v>105</v>
      </c>
      <c r="D397" s="310" t="s">
        <v>21</v>
      </c>
      <c r="E397" s="311" t="s">
        <v>21</v>
      </c>
      <c r="F397" s="312">
        <v>74.700000000000003</v>
      </c>
      <c r="G397" s="41"/>
      <c r="H397" s="47"/>
    </row>
    <row r="398" s="2" customFormat="1" ht="16.8" customHeight="1">
      <c r="A398" s="41"/>
      <c r="B398" s="47"/>
      <c r="C398" s="313" t="s">
        <v>21</v>
      </c>
      <c r="D398" s="313" t="s">
        <v>238</v>
      </c>
      <c r="E398" s="20" t="s">
        <v>21</v>
      </c>
      <c r="F398" s="314">
        <v>0</v>
      </c>
      <c r="G398" s="41"/>
      <c r="H398" s="47"/>
    </row>
    <row r="399" s="2" customFormat="1" ht="16.8" customHeight="1">
      <c r="A399" s="41"/>
      <c r="B399" s="47"/>
      <c r="C399" s="313" t="s">
        <v>21</v>
      </c>
      <c r="D399" s="313" t="s">
        <v>225</v>
      </c>
      <c r="E399" s="20" t="s">
        <v>21</v>
      </c>
      <c r="F399" s="314">
        <v>0</v>
      </c>
      <c r="G399" s="41"/>
      <c r="H399" s="47"/>
    </row>
    <row r="400" s="2" customFormat="1" ht="16.8" customHeight="1">
      <c r="A400" s="41"/>
      <c r="B400" s="47"/>
      <c r="C400" s="313" t="s">
        <v>21</v>
      </c>
      <c r="D400" s="313" t="s">
        <v>976</v>
      </c>
      <c r="E400" s="20" t="s">
        <v>21</v>
      </c>
      <c r="F400" s="314">
        <v>0</v>
      </c>
      <c r="G400" s="41"/>
      <c r="H400" s="47"/>
    </row>
    <row r="401" s="2" customFormat="1" ht="16.8" customHeight="1">
      <c r="A401" s="41"/>
      <c r="B401" s="47"/>
      <c r="C401" s="313" t="s">
        <v>21</v>
      </c>
      <c r="D401" s="313" t="s">
        <v>227</v>
      </c>
      <c r="E401" s="20" t="s">
        <v>21</v>
      </c>
      <c r="F401" s="314">
        <v>0</v>
      </c>
      <c r="G401" s="41"/>
      <c r="H401" s="47"/>
    </row>
    <row r="402" s="2" customFormat="1" ht="16.8" customHeight="1">
      <c r="A402" s="41"/>
      <c r="B402" s="47"/>
      <c r="C402" s="313" t="s">
        <v>21</v>
      </c>
      <c r="D402" s="313" t="s">
        <v>1114</v>
      </c>
      <c r="E402" s="20" t="s">
        <v>21</v>
      </c>
      <c r="F402" s="314">
        <v>25.129999999999999</v>
      </c>
      <c r="G402" s="41"/>
      <c r="H402" s="47"/>
    </row>
    <row r="403" s="2" customFormat="1" ht="16.8" customHeight="1">
      <c r="A403" s="41"/>
      <c r="B403" s="47"/>
      <c r="C403" s="313" t="s">
        <v>21</v>
      </c>
      <c r="D403" s="313" t="s">
        <v>669</v>
      </c>
      <c r="E403" s="20" t="s">
        <v>21</v>
      </c>
      <c r="F403" s="314">
        <v>0</v>
      </c>
      <c r="G403" s="41"/>
      <c r="H403" s="47"/>
    </row>
    <row r="404" s="2" customFormat="1" ht="16.8" customHeight="1">
      <c r="A404" s="41"/>
      <c r="B404" s="47"/>
      <c r="C404" s="313" t="s">
        <v>21</v>
      </c>
      <c r="D404" s="313" t="s">
        <v>1115</v>
      </c>
      <c r="E404" s="20" t="s">
        <v>21</v>
      </c>
      <c r="F404" s="314">
        <v>2.8999999999999999</v>
      </c>
      <c r="G404" s="41"/>
      <c r="H404" s="47"/>
    </row>
    <row r="405" s="2" customFormat="1" ht="16.8" customHeight="1">
      <c r="A405" s="41"/>
      <c r="B405" s="47"/>
      <c r="C405" s="313" t="s">
        <v>21</v>
      </c>
      <c r="D405" s="313" t="s">
        <v>226</v>
      </c>
      <c r="E405" s="20" t="s">
        <v>21</v>
      </c>
      <c r="F405" s="314">
        <v>0</v>
      </c>
      <c r="G405" s="41"/>
      <c r="H405" s="47"/>
    </row>
    <row r="406" s="2" customFormat="1" ht="16.8" customHeight="1">
      <c r="A406" s="41"/>
      <c r="B406" s="47"/>
      <c r="C406" s="313" t="s">
        <v>21</v>
      </c>
      <c r="D406" s="313" t="s">
        <v>227</v>
      </c>
      <c r="E406" s="20" t="s">
        <v>21</v>
      </c>
      <c r="F406" s="314">
        <v>0</v>
      </c>
      <c r="G406" s="41"/>
      <c r="H406" s="47"/>
    </row>
    <row r="407" s="2" customFormat="1" ht="16.8" customHeight="1">
      <c r="A407" s="41"/>
      <c r="B407" s="47"/>
      <c r="C407" s="313" t="s">
        <v>21</v>
      </c>
      <c r="D407" s="313" t="s">
        <v>1116</v>
      </c>
      <c r="E407" s="20" t="s">
        <v>21</v>
      </c>
      <c r="F407" s="314">
        <v>53.850000000000001</v>
      </c>
      <c r="G407" s="41"/>
      <c r="H407" s="47"/>
    </row>
    <row r="408" s="2" customFormat="1" ht="16.8" customHeight="1">
      <c r="A408" s="41"/>
      <c r="B408" s="47"/>
      <c r="C408" s="313" t="s">
        <v>21</v>
      </c>
      <c r="D408" s="313" t="s">
        <v>1106</v>
      </c>
      <c r="E408" s="20" t="s">
        <v>21</v>
      </c>
      <c r="F408" s="314">
        <v>0</v>
      </c>
      <c r="G408" s="41"/>
      <c r="H408" s="47"/>
    </row>
    <row r="409" s="2" customFormat="1" ht="16.8" customHeight="1">
      <c r="A409" s="41"/>
      <c r="B409" s="47"/>
      <c r="C409" s="313" t="s">
        <v>21</v>
      </c>
      <c r="D409" s="313" t="s">
        <v>1117</v>
      </c>
      <c r="E409" s="20" t="s">
        <v>21</v>
      </c>
      <c r="F409" s="314">
        <v>-7.1799999999999997</v>
      </c>
      <c r="G409" s="41"/>
      <c r="H409" s="47"/>
    </row>
    <row r="410" s="2" customFormat="1" ht="16.8" customHeight="1">
      <c r="A410" s="41"/>
      <c r="B410" s="47"/>
      <c r="C410" s="313" t="s">
        <v>21</v>
      </c>
      <c r="D410" s="313" t="s">
        <v>21</v>
      </c>
      <c r="E410" s="20" t="s">
        <v>21</v>
      </c>
      <c r="F410" s="314">
        <v>0</v>
      </c>
      <c r="G410" s="41"/>
      <c r="H410" s="47"/>
    </row>
    <row r="411" s="2" customFormat="1" ht="16.8" customHeight="1">
      <c r="A411" s="41"/>
      <c r="B411" s="47"/>
      <c r="C411" s="313" t="s">
        <v>105</v>
      </c>
      <c r="D411" s="313" t="s">
        <v>192</v>
      </c>
      <c r="E411" s="20" t="s">
        <v>21</v>
      </c>
      <c r="F411" s="314">
        <v>74.700000000000003</v>
      </c>
      <c r="G411" s="41"/>
      <c r="H411" s="47"/>
    </row>
    <row r="412" s="2" customFormat="1" ht="16.8" customHeight="1">
      <c r="A412" s="41"/>
      <c r="B412" s="47"/>
      <c r="C412" s="315" t="s">
        <v>3938</v>
      </c>
      <c r="D412" s="41"/>
      <c r="E412" s="41"/>
      <c r="F412" s="41"/>
      <c r="G412" s="41"/>
      <c r="H412" s="47"/>
    </row>
    <row r="413" s="2" customFormat="1">
      <c r="A413" s="41"/>
      <c r="B413" s="47"/>
      <c r="C413" s="313" t="s">
        <v>1111</v>
      </c>
      <c r="D413" s="313" t="s">
        <v>3983</v>
      </c>
      <c r="E413" s="20" t="s">
        <v>174</v>
      </c>
      <c r="F413" s="314">
        <v>896.62</v>
      </c>
      <c r="G413" s="41"/>
      <c r="H413" s="47"/>
    </row>
    <row r="414" s="2" customFormat="1" ht="16.8" customHeight="1">
      <c r="A414" s="41"/>
      <c r="B414" s="47"/>
      <c r="C414" s="313" t="s">
        <v>193</v>
      </c>
      <c r="D414" s="313" t="s">
        <v>3945</v>
      </c>
      <c r="E414" s="20" t="s">
        <v>155</v>
      </c>
      <c r="F414" s="314">
        <v>4615.3760000000002</v>
      </c>
      <c r="G414" s="41"/>
      <c r="H414" s="47"/>
    </row>
    <row r="415" s="2" customFormat="1" ht="16.8" customHeight="1">
      <c r="A415" s="41"/>
      <c r="B415" s="47"/>
      <c r="C415" s="313" t="s">
        <v>282</v>
      </c>
      <c r="D415" s="313" t="s">
        <v>283</v>
      </c>
      <c r="E415" s="20" t="s">
        <v>155</v>
      </c>
      <c r="F415" s="314">
        <v>302.50999999999999</v>
      </c>
      <c r="G415" s="41"/>
      <c r="H415" s="47"/>
    </row>
    <row r="416" s="2" customFormat="1" ht="16.8" customHeight="1">
      <c r="A416" s="41"/>
      <c r="B416" s="47"/>
      <c r="C416" s="313" t="s">
        <v>2864</v>
      </c>
      <c r="D416" s="313" t="s">
        <v>3984</v>
      </c>
      <c r="E416" s="20" t="s">
        <v>155</v>
      </c>
      <c r="F416" s="314">
        <v>2439.1709999999998</v>
      </c>
      <c r="G416" s="41"/>
      <c r="H416" s="47"/>
    </row>
    <row r="417" s="2" customFormat="1" ht="16.8" customHeight="1">
      <c r="A417" s="41"/>
      <c r="B417" s="47"/>
      <c r="C417" s="313" t="s">
        <v>1129</v>
      </c>
      <c r="D417" s="313" t="s">
        <v>1130</v>
      </c>
      <c r="E417" s="20" t="s">
        <v>155</v>
      </c>
      <c r="F417" s="314">
        <v>298.911</v>
      </c>
      <c r="G417" s="41"/>
      <c r="H417" s="47"/>
    </row>
    <row r="418" s="2" customFormat="1" ht="16.8" customHeight="1">
      <c r="A418" s="41"/>
      <c r="B418" s="47"/>
      <c r="C418" s="309" t="s">
        <v>107</v>
      </c>
      <c r="D418" s="310" t="s">
        <v>21</v>
      </c>
      <c r="E418" s="311" t="s">
        <v>21</v>
      </c>
      <c r="F418" s="312">
        <v>821.91999999999996</v>
      </c>
      <c r="G418" s="41"/>
      <c r="H418" s="47"/>
    </row>
    <row r="419" s="2" customFormat="1" ht="16.8" customHeight="1">
      <c r="A419" s="41"/>
      <c r="B419" s="47"/>
      <c r="C419" s="313" t="s">
        <v>21</v>
      </c>
      <c r="D419" s="313" t="s">
        <v>21</v>
      </c>
      <c r="E419" s="20" t="s">
        <v>21</v>
      </c>
      <c r="F419" s="314">
        <v>0</v>
      </c>
      <c r="G419" s="41"/>
      <c r="H419" s="47"/>
    </row>
    <row r="420" s="2" customFormat="1" ht="16.8" customHeight="1">
      <c r="A420" s="41"/>
      <c r="B420" s="47"/>
      <c r="C420" s="313" t="s">
        <v>21</v>
      </c>
      <c r="D420" s="313" t="s">
        <v>238</v>
      </c>
      <c r="E420" s="20" t="s">
        <v>21</v>
      </c>
      <c r="F420" s="314">
        <v>0</v>
      </c>
      <c r="G420" s="41"/>
      <c r="H420" s="47"/>
    </row>
    <row r="421" s="2" customFormat="1" ht="16.8" customHeight="1">
      <c r="A421" s="41"/>
      <c r="B421" s="47"/>
      <c r="C421" s="313" t="s">
        <v>21</v>
      </c>
      <c r="D421" s="313" t="s">
        <v>1049</v>
      </c>
      <c r="E421" s="20" t="s">
        <v>21</v>
      </c>
      <c r="F421" s="314">
        <v>0</v>
      </c>
      <c r="G421" s="41"/>
      <c r="H421" s="47"/>
    </row>
    <row r="422" s="2" customFormat="1" ht="16.8" customHeight="1">
      <c r="A422" s="41"/>
      <c r="B422" s="47"/>
      <c r="C422" s="313" t="s">
        <v>21</v>
      </c>
      <c r="D422" s="313" t="s">
        <v>1022</v>
      </c>
      <c r="E422" s="20" t="s">
        <v>21</v>
      </c>
      <c r="F422" s="314">
        <v>0</v>
      </c>
      <c r="G422" s="41"/>
      <c r="H422" s="47"/>
    </row>
    <row r="423" s="2" customFormat="1" ht="16.8" customHeight="1">
      <c r="A423" s="41"/>
      <c r="B423" s="47"/>
      <c r="C423" s="313" t="s">
        <v>21</v>
      </c>
      <c r="D423" s="313" t="s">
        <v>227</v>
      </c>
      <c r="E423" s="20" t="s">
        <v>21</v>
      </c>
      <c r="F423" s="314">
        <v>0</v>
      </c>
      <c r="G423" s="41"/>
      <c r="H423" s="47"/>
    </row>
    <row r="424" s="2" customFormat="1" ht="16.8" customHeight="1">
      <c r="A424" s="41"/>
      <c r="B424" s="47"/>
      <c r="C424" s="313" t="s">
        <v>21</v>
      </c>
      <c r="D424" s="313" t="s">
        <v>1118</v>
      </c>
      <c r="E424" s="20" t="s">
        <v>21</v>
      </c>
      <c r="F424" s="314">
        <v>6.2999999999999998</v>
      </c>
      <c r="G424" s="41"/>
      <c r="H424" s="47"/>
    </row>
    <row r="425" s="2" customFormat="1" ht="16.8" customHeight="1">
      <c r="A425" s="41"/>
      <c r="B425" s="47"/>
      <c r="C425" s="313" t="s">
        <v>21</v>
      </c>
      <c r="D425" s="313" t="s">
        <v>1053</v>
      </c>
      <c r="E425" s="20" t="s">
        <v>21</v>
      </c>
      <c r="F425" s="314">
        <v>0</v>
      </c>
      <c r="G425" s="41"/>
      <c r="H425" s="47"/>
    </row>
    <row r="426" s="2" customFormat="1" ht="16.8" customHeight="1">
      <c r="A426" s="41"/>
      <c r="B426" s="47"/>
      <c r="C426" s="313" t="s">
        <v>21</v>
      </c>
      <c r="D426" s="313" t="s">
        <v>1119</v>
      </c>
      <c r="E426" s="20" t="s">
        <v>21</v>
      </c>
      <c r="F426" s="314">
        <v>60.399999999999999</v>
      </c>
      <c r="G426" s="41"/>
      <c r="H426" s="47"/>
    </row>
    <row r="427" s="2" customFormat="1" ht="16.8" customHeight="1">
      <c r="A427" s="41"/>
      <c r="B427" s="47"/>
      <c r="C427" s="313" t="s">
        <v>21</v>
      </c>
      <c r="D427" s="313" t="s">
        <v>976</v>
      </c>
      <c r="E427" s="20" t="s">
        <v>21</v>
      </c>
      <c r="F427" s="314">
        <v>0</v>
      </c>
      <c r="G427" s="41"/>
      <c r="H427" s="47"/>
    </row>
    <row r="428" s="2" customFormat="1" ht="16.8" customHeight="1">
      <c r="A428" s="41"/>
      <c r="B428" s="47"/>
      <c r="C428" s="313" t="s">
        <v>21</v>
      </c>
      <c r="D428" s="313" t="s">
        <v>227</v>
      </c>
      <c r="E428" s="20" t="s">
        <v>21</v>
      </c>
      <c r="F428" s="314">
        <v>0</v>
      </c>
      <c r="G428" s="41"/>
      <c r="H428" s="47"/>
    </row>
    <row r="429" s="2" customFormat="1" ht="16.8" customHeight="1">
      <c r="A429" s="41"/>
      <c r="B429" s="47"/>
      <c r="C429" s="313" t="s">
        <v>21</v>
      </c>
      <c r="D429" s="313" t="s">
        <v>1073</v>
      </c>
      <c r="E429" s="20" t="s">
        <v>21</v>
      </c>
      <c r="F429" s="314">
        <v>0</v>
      </c>
      <c r="G429" s="41"/>
      <c r="H429" s="47"/>
    </row>
    <row r="430" s="2" customFormat="1" ht="16.8" customHeight="1">
      <c r="A430" s="41"/>
      <c r="B430" s="47"/>
      <c r="C430" s="313" t="s">
        <v>21</v>
      </c>
      <c r="D430" s="313" t="s">
        <v>1120</v>
      </c>
      <c r="E430" s="20" t="s">
        <v>21</v>
      </c>
      <c r="F430" s="314">
        <v>13.199999999999999</v>
      </c>
      <c r="G430" s="41"/>
      <c r="H430" s="47"/>
    </row>
    <row r="431" s="2" customFormat="1" ht="16.8" customHeight="1">
      <c r="A431" s="41"/>
      <c r="B431" s="47"/>
      <c r="C431" s="313" t="s">
        <v>21</v>
      </c>
      <c r="D431" s="313" t="s">
        <v>1050</v>
      </c>
      <c r="E431" s="20" t="s">
        <v>21</v>
      </c>
      <c r="F431" s="314">
        <v>0</v>
      </c>
      <c r="G431" s="41"/>
      <c r="H431" s="47"/>
    </row>
    <row r="432" s="2" customFormat="1" ht="16.8" customHeight="1">
      <c r="A432" s="41"/>
      <c r="B432" s="47"/>
      <c r="C432" s="313" t="s">
        <v>21</v>
      </c>
      <c r="D432" s="313" t="s">
        <v>1121</v>
      </c>
      <c r="E432" s="20" t="s">
        <v>21</v>
      </c>
      <c r="F432" s="314">
        <v>215.19999999999999</v>
      </c>
      <c r="G432" s="41"/>
      <c r="H432" s="47"/>
    </row>
    <row r="433" s="2" customFormat="1" ht="16.8" customHeight="1">
      <c r="A433" s="41"/>
      <c r="B433" s="47"/>
      <c r="C433" s="313" t="s">
        <v>21</v>
      </c>
      <c r="D433" s="313" t="s">
        <v>1122</v>
      </c>
      <c r="E433" s="20" t="s">
        <v>21</v>
      </c>
      <c r="F433" s="314">
        <v>73.219999999999999</v>
      </c>
      <c r="G433" s="41"/>
      <c r="H433" s="47"/>
    </row>
    <row r="434" s="2" customFormat="1" ht="16.8" customHeight="1">
      <c r="A434" s="41"/>
      <c r="B434" s="47"/>
      <c r="C434" s="313" t="s">
        <v>21</v>
      </c>
      <c r="D434" s="313" t="s">
        <v>1053</v>
      </c>
      <c r="E434" s="20" t="s">
        <v>21</v>
      </c>
      <c r="F434" s="314">
        <v>0</v>
      </c>
      <c r="G434" s="41"/>
      <c r="H434" s="47"/>
    </row>
    <row r="435" s="2" customFormat="1" ht="16.8" customHeight="1">
      <c r="A435" s="41"/>
      <c r="B435" s="47"/>
      <c r="C435" s="313" t="s">
        <v>21</v>
      </c>
      <c r="D435" s="313" t="s">
        <v>1123</v>
      </c>
      <c r="E435" s="20" t="s">
        <v>21</v>
      </c>
      <c r="F435" s="314">
        <v>67.200000000000003</v>
      </c>
      <c r="G435" s="41"/>
      <c r="H435" s="47"/>
    </row>
    <row r="436" s="2" customFormat="1" ht="16.8" customHeight="1">
      <c r="A436" s="41"/>
      <c r="B436" s="47"/>
      <c r="C436" s="313" t="s">
        <v>21</v>
      </c>
      <c r="D436" s="313" t="s">
        <v>669</v>
      </c>
      <c r="E436" s="20" t="s">
        <v>21</v>
      </c>
      <c r="F436" s="314">
        <v>0</v>
      </c>
      <c r="G436" s="41"/>
      <c r="H436" s="47"/>
    </row>
    <row r="437" s="2" customFormat="1" ht="16.8" customHeight="1">
      <c r="A437" s="41"/>
      <c r="B437" s="47"/>
      <c r="C437" s="313" t="s">
        <v>21</v>
      </c>
      <c r="D437" s="313" t="s">
        <v>227</v>
      </c>
      <c r="E437" s="20" t="s">
        <v>21</v>
      </c>
      <c r="F437" s="314">
        <v>0</v>
      </c>
      <c r="G437" s="41"/>
      <c r="H437" s="47"/>
    </row>
    <row r="438" s="2" customFormat="1" ht="16.8" customHeight="1">
      <c r="A438" s="41"/>
      <c r="B438" s="47"/>
      <c r="C438" s="313" t="s">
        <v>21</v>
      </c>
      <c r="D438" s="313" t="s">
        <v>1124</v>
      </c>
      <c r="E438" s="20" t="s">
        <v>21</v>
      </c>
      <c r="F438" s="314">
        <v>11.699999999999999</v>
      </c>
      <c r="G438" s="41"/>
      <c r="H438" s="47"/>
    </row>
    <row r="439" s="2" customFormat="1" ht="16.8" customHeight="1">
      <c r="A439" s="41"/>
      <c r="B439" s="47"/>
      <c r="C439" s="313" t="s">
        <v>21</v>
      </c>
      <c r="D439" s="313" t="s">
        <v>1053</v>
      </c>
      <c r="E439" s="20" t="s">
        <v>21</v>
      </c>
      <c r="F439" s="314">
        <v>0</v>
      </c>
      <c r="G439" s="41"/>
      <c r="H439" s="47"/>
    </row>
    <row r="440" s="2" customFormat="1" ht="16.8" customHeight="1">
      <c r="A440" s="41"/>
      <c r="B440" s="47"/>
      <c r="C440" s="313" t="s">
        <v>21</v>
      </c>
      <c r="D440" s="313" t="s">
        <v>1125</v>
      </c>
      <c r="E440" s="20" t="s">
        <v>21</v>
      </c>
      <c r="F440" s="314">
        <v>43.700000000000003</v>
      </c>
      <c r="G440" s="41"/>
      <c r="H440" s="47"/>
    </row>
    <row r="441" s="2" customFormat="1" ht="16.8" customHeight="1">
      <c r="A441" s="41"/>
      <c r="B441" s="47"/>
      <c r="C441" s="313" t="s">
        <v>21</v>
      </c>
      <c r="D441" s="313" t="s">
        <v>226</v>
      </c>
      <c r="E441" s="20" t="s">
        <v>21</v>
      </c>
      <c r="F441" s="314">
        <v>0</v>
      </c>
      <c r="G441" s="41"/>
      <c r="H441" s="47"/>
    </row>
    <row r="442" s="2" customFormat="1" ht="16.8" customHeight="1">
      <c r="A442" s="41"/>
      <c r="B442" s="47"/>
      <c r="C442" s="313" t="s">
        <v>21</v>
      </c>
      <c r="D442" s="313" t="s">
        <v>227</v>
      </c>
      <c r="E442" s="20" t="s">
        <v>21</v>
      </c>
      <c r="F442" s="314">
        <v>0</v>
      </c>
      <c r="G442" s="41"/>
      <c r="H442" s="47"/>
    </row>
    <row r="443" s="2" customFormat="1" ht="16.8" customHeight="1">
      <c r="A443" s="41"/>
      <c r="B443" s="47"/>
      <c r="C443" s="313" t="s">
        <v>21</v>
      </c>
      <c r="D443" s="313" t="s">
        <v>1073</v>
      </c>
      <c r="E443" s="20" t="s">
        <v>21</v>
      </c>
      <c r="F443" s="314">
        <v>0</v>
      </c>
      <c r="G443" s="41"/>
      <c r="H443" s="47"/>
    </row>
    <row r="444" s="2" customFormat="1" ht="16.8" customHeight="1">
      <c r="A444" s="41"/>
      <c r="B444" s="47"/>
      <c r="C444" s="313" t="s">
        <v>21</v>
      </c>
      <c r="D444" s="313" t="s">
        <v>1126</v>
      </c>
      <c r="E444" s="20" t="s">
        <v>21</v>
      </c>
      <c r="F444" s="314">
        <v>11</v>
      </c>
      <c r="G444" s="41"/>
      <c r="H444" s="47"/>
    </row>
    <row r="445" s="2" customFormat="1" ht="16.8" customHeight="1">
      <c r="A445" s="41"/>
      <c r="B445" s="47"/>
      <c r="C445" s="313" t="s">
        <v>21</v>
      </c>
      <c r="D445" s="313" t="s">
        <v>1127</v>
      </c>
      <c r="E445" s="20" t="s">
        <v>21</v>
      </c>
      <c r="F445" s="314">
        <v>320</v>
      </c>
      <c r="G445" s="41"/>
      <c r="H445" s="47"/>
    </row>
    <row r="446" s="2" customFormat="1" ht="16.8" customHeight="1">
      <c r="A446" s="41"/>
      <c r="B446" s="47"/>
      <c r="C446" s="313" t="s">
        <v>21</v>
      </c>
      <c r="D446" s="313" t="s">
        <v>21</v>
      </c>
      <c r="E446" s="20" t="s">
        <v>21</v>
      </c>
      <c r="F446" s="314">
        <v>0</v>
      </c>
      <c r="G446" s="41"/>
      <c r="H446" s="47"/>
    </row>
    <row r="447" s="2" customFormat="1" ht="16.8" customHeight="1">
      <c r="A447" s="41"/>
      <c r="B447" s="47"/>
      <c r="C447" s="313" t="s">
        <v>107</v>
      </c>
      <c r="D447" s="313" t="s">
        <v>192</v>
      </c>
      <c r="E447" s="20" t="s">
        <v>21</v>
      </c>
      <c r="F447" s="314">
        <v>821.91999999999996</v>
      </c>
      <c r="G447" s="41"/>
      <c r="H447" s="47"/>
    </row>
    <row r="448" s="2" customFormat="1" ht="16.8" customHeight="1">
      <c r="A448" s="41"/>
      <c r="B448" s="47"/>
      <c r="C448" s="315" t="s">
        <v>3938</v>
      </c>
      <c r="D448" s="41"/>
      <c r="E448" s="41"/>
      <c r="F448" s="41"/>
      <c r="G448" s="41"/>
      <c r="H448" s="47"/>
    </row>
    <row r="449" s="2" customFormat="1">
      <c r="A449" s="41"/>
      <c r="B449" s="47"/>
      <c r="C449" s="313" t="s">
        <v>1111</v>
      </c>
      <c r="D449" s="313" t="s">
        <v>3983</v>
      </c>
      <c r="E449" s="20" t="s">
        <v>174</v>
      </c>
      <c r="F449" s="314">
        <v>896.62</v>
      </c>
      <c r="G449" s="41"/>
      <c r="H449" s="47"/>
    </row>
    <row r="450" s="2" customFormat="1" ht="16.8" customHeight="1">
      <c r="A450" s="41"/>
      <c r="B450" s="47"/>
      <c r="C450" s="313" t="s">
        <v>193</v>
      </c>
      <c r="D450" s="313" t="s">
        <v>3945</v>
      </c>
      <c r="E450" s="20" t="s">
        <v>155</v>
      </c>
      <c r="F450" s="314">
        <v>4615.3760000000002</v>
      </c>
      <c r="G450" s="41"/>
      <c r="H450" s="47"/>
    </row>
    <row r="451" s="2" customFormat="1" ht="16.8" customHeight="1">
      <c r="A451" s="41"/>
      <c r="B451" s="47"/>
      <c r="C451" s="313" t="s">
        <v>1006</v>
      </c>
      <c r="D451" s="313" t="s">
        <v>3967</v>
      </c>
      <c r="E451" s="20" t="s">
        <v>155</v>
      </c>
      <c r="F451" s="314">
        <v>2183.9839999999999</v>
      </c>
      <c r="G451" s="41"/>
      <c r="H451" s="47"/>
    </row>
    <row r="452" s="2" customFormat="1" ht="16.8" customHeight="1">
      <c r="A452" s="41"/>
      <c r="B452" s="47"/>
      <c r="C452" s="313" t="s">
        <v>1209</v>
      </c>
      <c r="D452" s="313" t="s">
        <v>3968</v>
      </c>
      <c r="E452" s="20" t="s">
        <v>155</v>
      </c>
      <c r="F452" s="314">
        <v>2183.9839999999999</v>
      </c>
      <c r="G452" s="41"/>
      <c r="H452" s="47"/>
    </row>
    <row r="453" s="2" customFormat="1" ht="16.8" customHeight="1">
      <c r="A453" s="41"/>
      <c r="B453" s="47"/>
      <c r="C453" s="313" t="s">
        <v>2864</v>
      </c>
      <c r="D453" s="313" t="s">
        <v>3984</v>
      </c>
      <c r="E453" s="20" t="s">
        <v>155</v>
      </c>
      <c r="F453" s="314">
        <v>2439.1709999999998</v>
      </c>
      <c r="G453" s="41"/>
      <c r="H453" s="47"/>
    </row>
    <row r="454" s="2" customFormat="1" ht="16.8" customHeight="1">
      <c r="A454" s="41"/>
      <c r="B454" s="47"/>
      <c r="C454" s="313" t="s">
        <v>2870</v>
      </c>
      <c r="D454" s="313" t="s">
        <v>3985</v>
      </c>
      <c r="E454" s="20" t="s">
        <v>155</v>
      </c>
      <c r="F454" s="314">
        <v>2071.48</v>
      </c>
      <c r="G454" s="41"/>
      <c r="H454" s="47"/>
    </row>
    <row r="455" s="2" customFormat="1" ht="16.8" customHeight="1">
      <c r="A455" s="41"/>
      <c r="B455" s="47"/>
      <c r="C455" s="313" t="s">
        <v>1129</v>
      </c>
      <c r="D455" s="313" t="s">
        <v>1130</v>
      </c>
      <c r="E455" s="20" t="s">
        <v>155</v>
      </c>
      <c r="F455" s="314">
        <v>298.911</v>
      </c>
      <c r="G455" s="41"/>
      <c r="H455" s="47"/>
    </row>
    <row r="456" s="2" customFormat="1" ht="16.8" customHeight="1">
      <c r="A456" s="41"/>
      <c r="B456" s="47"/>
      <c r="C456" s="309" t="s">
        <v>108</v>
      </c>
      <c r="D456" s="310" t="s">
        <v>21</v>
      </c>
      <c r="E456" s="311" t="s">
        <v>21</v>
      </c>
      <c r="F456" s="312">
        <v>1313.8399999999999</v>
      </c>
      <c r="G456" s="41"/>
      <c r="H456" s="47"/>
    </row>
    <row r="457" s="2" customFormat="1" ht="16.8" customHeight="1">
      <c r="A457" s="41"/>
      <c r="B457" s="47"/>
      <c r="C457" s="313" t="s">
        <v>21</v>
      </c>
      <c r="D457" s="313" t="s">
        <v>21</v>
      </c>
      <c r="E457" s="20" t="s">
        <v>21</v>
      </c>
      <c r="F457" s="314">
        <v>0</v>
      </c>
      <c r="G457" s="41"/>
      <c r="H457" s="47"/>
    </row>
    <row r="458" s="2" customFormat="1" ht="16.8" customHeight="1">
      <c r="A458" s="41"/>
      <c r="B458" s="47"/>
      <c r="C458" s="313" t="s">
        <v>21</v>
      </c>
      <c r="D458" s="313" t="s">
        <v>21</v>
      </c>
      <c r="E458" s="20" t="s">
        <v>21</v>
      </c>
      <c r="F458" s="314">
        <v>0</v>
      </c>
      <c r="G458" s="41"/>
      <c r="H458" s="47"/>
    </row>
    <row r="459" s="2" customFormat="1" ht="16.8" customHeight="1">
      <c r="A459" s="41"/>
      <c r="B459" s="47"/>
      <c r="C459" s="313" t="s">
        <v>21</v>
      </c>
      <c r="D459" s="313" t="s">
        <v>263</v>
      </c>
      <c r="E459" s="20" t="s">
        <v>21</v>
      </c>
      <c r="F459" s="314">
        <v>0</v>
      </c>
      <c r="G459" s="41"/>
      <c r="H459" s="47"/>
    </row>
    <row r="460" s="2" customFormat="1" ht="16.8" customHeight="1">
      <c r="A460" s="41"/>
      <c r="B460" s="47"/>
      <c r="C460" s="313" t="s">
        <v>21</v>
      </c>
      <c r="D460" s="313" t="s">
        <v>1022</v>
      </c>
      <c r="E460" s="20" t="s">
        <v>21</v>
      </c>
      <c r="F460" s="314">
        <v>0</v>
      </c>
      <c r="G460" s="41"/>
      <c r="H460" s="47"/>
    </row>
    <row r="461" s="2" customFormat="1" ht="16.8" customHeight="1">
      <c r="A461" s="41"/>
      <c r="B461" s="47"/>
      <c r="C461" s="313" t="s">
        <v>21</v>
      </c>
      <c r="D461" s="313" t="s">
        <v>1149</v>
      </c>
      <c r="E461" s="20" t="s">
        <v>21</v>
      </c>
      <c r="F461" s="314">
        <v>74.400000000000006</v>
      </c>
      <c r="G461" s="41"/>
      <c r="H461" s="47"/>
    </row>
    <row r="462" s="2" customFormat="1" ht="16.8" customHeight="1">
      <c r="A462" s="41"/>
      <c r="B462" s="47"/>
      <c r="C462" s="313" t="s">
        <v>21</v>
      </c>
      <c r="D462" s="313" t="s">
        <v>976</v>
      </c>
      <c r="E462" s="20" t="s">
        <v>21</v>
      </c>
      <c r="F462" s="314">
        <v>0</v>
      </c>
      <c r="G462" s="41"/>
      <c r="H462" s="47"/>
    </row>
    <row r="463" s="2" customFormat="1" ht="16.8" customHeight="1">
      <c r="A463" s="41"/>
      <c r="B463" s="47"/>
      <c r="C463" s="313" t="s">
        <v>21</v>
      </c>
      <c r="D463" s="313" t="s">
        <v>1150</v>
      </c>
      <c r="E463" s="20" t="s">
        <v>21</v>
      </c>
      <c r="F463" s="314">
        <v>19.199999999999999</v>
      </c>
      <c r="G463" s="41"/>
      <c r="H463" s="47"/>
    </row>
    <row r="464" s="2" customFormat="1" ht="16.8" customHeight="1">
      <c r="A464" s="41"/>
      <c r="B464" s="47"/>
      <c r="C464" s="313" t="s">
        <v>21</v>
      </c>
      <c r="D464" s="313" t="s">
        <v>1151</v>
      </c>
      <c r="E464" s="20" t="s">
        <v>21</v>
      </c>
      <c r="F464" s="314">
        <v>344.60000000000002</v>
      </c>
      <c r="G464" s="41"/>
      <c r="H464" s="47"/>
    </row>
    <row r="465" s="2" customFormat="1" ht="16.8" customHeight="1">
      <c r="A465" s="41"/>
      <c r="B465" s="47"/>
      <c r="C465" s="313" t="s">
        <v>21</v>
      </c>
      <c r="D465" s="313" t="s">
        <v>1152</v>
      </c>
      <c r="E465" s="20" t="s">
        <v>21</v>
      </c>
      <c r="F465" s="314">
        <v>119.62000000000001</v>
      </c>
      <c r="G465" s="41"/>
      <c r="H465" s="47"/>
    </row>
    <row r="466" s="2" customFormat="1" ht="16.8" customHeight="1">
      <c r="A466" s="41"/>
      <c r="B466" s="47"/>
      <c r="C466" s="313" t="s">
        <v>21</v>
      </c>
      <c r="D466" s="313" t="s">
        <v>1153</v>
      </c>
      <c r="E466" s="20" t="s">
        <v>21</v>
      </c>
      <c r="F466" s="314">
        <v>91.200000000000003</v>
      </c>
      <c r="G466" s="41"/>
      <c r="H466" s="47"/>
    </row>
    <row r="467" s="2" customFormat="1" ht="16.8" customHeight="1">
      <c r="A467" s="41"/>
      <c r="B467" s="47"/>
      <c r="C467" s="313" t="s">
        <v>21</v>
      </c>
      <c r="D467" s="313" t="s">
        <v>669</v>
      </c>
      <c r="E467" s="20" t="s">
        <v>21</v>
      </c>
      <c r="F467" s="314">
        <v>0</v>
      </c>
      <c r="G467" s="41"/>
      <c r="H467" s="47"/>
    </row>
    <row r="468" s="2" customFormat="1" ht="16.8" customHeight="1">
      <c r="A468" s="41"/>
      <c r="B468" s="47"/>
      <c r="C468" s="313" t="s">
        <v>21</v>
      </c>
      <c r="D468" s="313" t="s">
        <v>1154</v>
      </c>
      <c r="E468" s="20" t="s">
        <v>21</v>
      </c>
      <c r="F468" s="314">
        <v>17.199999999999999</v>
      </c>
      <c r="G468" s="41"/>
      <c r="H468" s="47"/>
    </row>
    <row r="469" s="2" customFormat="1" ht="16.8" customHeight="1">
      <c r="A469" s="41"/>
      <c r="B469" s="47"/>
      <c r="C469" s="313" t="s">
        <v>21</v>
      </c>
      <c r="D469" s="313" t="s">
        <v>1155</v>
      </c>
      <c r="E469" s="20" t="s">
        <v>21</v>
      </c>
      <c r="F469" s="314">
        <v>63.5</v>
      </c>
      <c r="G469" s="41"/>
      <c r="H469" s="47"/>
    </row>
    <row r="470" s="2" customFormat="1" ht="16.8" customHeight="1">
      <c r="A470" s="41"/>
      <c r="B470" s="47"/>
      <c r="C470" s="313" t="s">
        <v>21</v>
      </c>
      <c r="D470" s="313" t="s">
        <v>226</v>
      </c>
      <c r="E470" s="20" t="s">
        <v>21</v>
      </c>
      <c r="F470" s="314">
        <v>0</v>
      </c>
      <c r="G470" s="41"/>
      <c r="H470" s="47"/>
    </row>
    <row r="471" s="2" customFormat="1" ht="16.8" customHeight="1">
      <c r="A471" s="41"/>
      <c r="B471" s="47"/>
      <c r="C471" s="313" t="s">
        <v>21</v>
      </c>
      <c r="D471" s="313" t="s">
        <v>1156</v>
      </c>
      <c r="E471" s="20" t="s">
        <v>21</v>
      </c>
      <c r="F471" s="314">
        <v>16</v>
      </c>
      <c r="G471" s="41"/>
      <c r="H471" s="47"/>
    </row>
    <row r="472" s="2" customFormat="1" ht="16.8" customHeight="1">
      <c r="A472" s="41"/>
      <c r="B472" s="47"/>
      <c r="C472" s="313" t="s">
        <v>21</v>
      </c>
      <c r="D472" s="313" t="s">
        <v>1157</v>
      </c>
      <c r="E472" s="20" t="s">
        <v>21</v>
      </c>
      <c r="F472" s="314">
        <v>558.60000000000002</v>
      </c>
      <c r="G472" s="41"/>
      <c r="H472" s="47"/>
    </row>
    <row r="473" s="2" customFormat="1" ht="16.8" customHeight="1">
      <c r="A473" s="41"/>
      <c r="B473" s="47"/>
      <c r="C473" s="313" t="s">
        <v>21</v>
      </c>
      <c r="D473" s="313" t="s">
        <v>1158</v>
      </c>
      <c r="E473" s="20" t="s">
        <v>21</v>
      </c>
      <c r="F473" s="314">
        <v>0</v>
      </c>
      <c r="G473" s="41"/>
      <c r="H473" s="47"/>
    </row>
    <row r="474" s="2" customFormat="1" ht="16.8" customHeight="1">
      <c r="A474" s="41"/>
      <c r="B474" s="47"/>
      <c r="C474" s="313" t="s">
        <v>21</v>
      </c>
      <c r="D474" s="313" t="s">
        <v>1159</v>
      </c>
      <c r="E474" s="20" t="s">
        <v>21</v>
      </c>
      <c r="F474" s="314">
        <v>-10.48</v>
      </c>
      <c r="G474" s="41"/>
      <c r="H474" s="47"/>
    </row>
    <row r="475" s="2" customFormat="1" ht="16.8" customHeight="1">
      <c r="A475" s="41"/>
      <c r="B475" s="47"/>
      <c r="C475" s="313" t="s">
        <v>21</v>
      </c>
      <c r="D475" s="313" t="s">
        <v>21</v>
      </c>
      <c r="E475" s="20" t="s">
        <v>21</v>
      </c>
      <c r="F475" s="314">
        <v>0</v>
      </c>
      <c r="G475" s="41"/>
      <c r="H475" s="47"/>
    </row>
    <row r="476" s="2" customFormat="1" ht="16.8" customHeight="1">
      <c r="A476" s="41"/>
      <c r="B476" s="47"/>
      <c r="C476" s="313" t="s">
        <v>21</v>
      </c>
      <c r="D476" s="313" t="s">
        <v>914</v>
      </c>
      <c r="E476" s="20" t="s">
        <v>21</v>
      </c>
      <c r="F476" s="314">
        <v>0</v>
      </c>
      <c r="G476" s="41"/>
      <c r="H476" s="47"/>
    </row>
    <row r="477" s="2" customFormat="1" ht="16.8" customHeight="1">
      <c r="A477" s="41"/>
      <c r="B477" s="47"/>
      <c r="C477" s="313" t="s">
        <v>21</v>
      </c>
      <c r="D477" s="313" t="s">
        <v>1175</v>
      </c>
      <c r="E477" s="20" t="s">
        <v>21</v>
      </c>
      <c r="F477" s="314">
        <v>16</v>
      </c>
      <c r="G477" s="41"/>
      <c r="H477" s="47"/>
    </row>
    <row r="478" s="2" customFormat="1" ht="16.8" customHeight="1">
      <c r="A478" s="41"/>
      <c r="B478" s="47"/>
      <c r="C478" s="313" t="s">
        <v>21</v>
      </c>
      <c r="D478" s="313" t="s">
        <v>1176</v>
      </c>
      <c r="E478" s="20" t="s">
        <v>21</v>
      </c>
      <c r="F478" s="314">
        <v>4</v>
      </c>
      <c r="G478" s="41"/>
      <c r="H478" s="47"/>
    </row>
    <row r="479" s="2" customFormat="1" ht="16.8" customHeight="1">
      <c r="A479" s="41"/>
      <c r="B479" s="47"/>
      <c r="C479" s="313" t="s">
        <v>21</v>
      </c>
      <c r="D479" s="313" t="s">
        <v>21</v>
      </c>
      <c r="E479" s="20" t="s">
        <v>21</v>
      </c>
      <c r="F479" s="314">
        <v>0</v>
      </c>
      <c r="G479" s="41"/>
      <c r="H479" s="47"/>
    </row>
    <row r="480" s="2" customFormat="1" ht="16.8" customHeight="1">
      <c r="A480" s="41"/>
      <c r="B480" s="47"/>
      <c r="C480" s="313" t="s">
        <v>108</v>
      </c>
      <c r="D480" s="313" t="s">
        <v>192</v>
      </c>
      <c r="E480" s="20" t="s">
        <v>21</v>
      </c>
      <c r="F480" s="314">
        <v>1313.8399999999999</v>
      </c>
      <c r="G480" s="41"/>
      <c r="H480" s="47"/>
    </row>
    <row r="481" s="2" customFormat="1" ht="16.8" customHeight="1">
      <c r="A481" s="41"/>
      <c r="B481" s="47"/>
      <c r="C481" s="315" t="s">
        <v>3938</v>
      </c>
      <c r="D481" s="41"/>
      <c r="E481" s="41"/>
      <c r="F481" s="41"/>
      <c r="G481" s="41"/>
      <c r="H481" s="47"/>
    </row>
    <row r="482" s="2" customFormat="1" ht="16.8" customHeight="1">
      <c r="A482" s="41"/>
      <c r="B482" s="47"/>
      <c r="C482" s="313" t="s">
        <v>257</v>
      </c>
      <c r="D482" s="313" t="s">
        <v>3947</v>
      </c>
      <c r="E482" s="20" t="s">
        <v>174</v>
      </c>
      <c r="F482" s="314">
        <v>4542.0900000000001</v>
      </c>
      <c r="G482" s="41"/>
      <c r="H482" s="47"/>
    </row>
    <row r="483" s="2" customFormat="1" ht="16.8" customHeight="1">
      <c r="A483" s="41"/>
      <c r="B483" s="47"/>
      <c r="C483" s="313" t="s">
        <v>270</v>
      </c>
      <c r="D483" s="313" t="s">
        <v>271</v>
      </c>
      <c r="E483" s="20" t="s">
        <v>174</v>
      </c>
      <c r="F483" s="314">
        <v>1379.5319999999999</v>
      </c>
      <c r="G483" s="41"/>
      <c r="H483" s="47"/>
    </row>
    <row r="484" s="2" customFormat="1" ht="16.8" customHeight="1">
      <c r="A484" s="41"/>
      <c r="B484" s="47"/>
      <c r="C484" s="309" t="s">
        <v>956</v>
      </c>
      <c r="D484" s="310" t="s">
        <v>21</v>
      </c>
      <c r="E484" s="311" t="s">
        <v>21</v>
      </c>
      <c r="F484" s="312">
        <v>400</v>
      </c>
      <c r="G484" s="41"/>
      <c r="H484" s="47"/>
    </row>
    <row r="485" s="2" customFormat="1" ht="16.8" customHeight="1">
      <c r="A485" s="41"/>
      <c r="B485" s="47"/>
      <c r="C485" s="313" t="s">
        <v>21</v>
      </c>
      <c r="D485" s="313" t="s">
        <v>899</v>
      </c>
      <c r="E485" s="20" t="s">
        <v>21</v>
      </c>
      <c r="F485" s="314">
        <v>0</v>
      </c>
      <c r="G485" s="41"/>
      <c r="H485" s="47"/>
    </row>
    <row r="486" s="2" customFormat="1" ht="16.8" customHeight="1">
      <c r="A486" s="41"/>
      <c r="B486" s="47"/>
      <c r="C486" s="313" t="s">
        <v>21</v>
      </c>
      <c r="D486" s="313" t="s">
        <v>900</v>
      </c>
      <c r="E486" s="20" t="s">
        <v>21</v>
      </c>
      <c r="F486" s="314">
        <v>400</v>
      </c>
      <c r="G486" s="41"/>
      <c r="H486" s="47"/>
    </row>
    <row r="487" s="2" customFormat="1" ht="16.8" customHeight="1">
      <c r="A487" s="41"/>
      <c r="B487" s="47"/>
      <c r="C487" s="313" t="s">
        <v>21</v>
      </c>
      <c r="D487" s="313" t="s">
        <v>21</v>
      </c>
      <c r="E487" s="20" t="s">
        <v>21</v>
      </c>
      <c r="F487" s="314">
        <v>0</v>
      </c>
      <c r="G487" s="41"/>
      <c r="H487" s="47"/>
    </row>
    <row r="488" s="2" customFormat="1" ht="16.8" customHeight="1">
      <c r="A488" s="41"/>
      <c r="B488" s="47"/>
      <c r="C488" s="313" t="s">
        <v>956</v>
      </c>
      <c r="D488" s="313" t="s">
        <v>192</v>
      </c>
      <c r="E488" s="20" t="s">
        <v>21</v>
      </c>
      <c r="F488" s="314">
        <v>400</v>
      </c>
      <c r="G488" s="41"/>
      <c r="H488" s="47"/>
    </row>
    <row r="489" s="2" customFormat="1" ht="16.8" customHeight="1">
      <c r="A489" s="41"/>
      <c r="B489" s="47"/>
      <c r="C489" s="309" t="s">
        <v>469</v>
      </c>
      <c r="D489" s="310" t="s">
        <v>21</v>
      </c>
      <c r="E489" s="311" t="s">
        <v>21</v>
      </c>
      <c r="F489" s="312">
        <v>113.3</v>
      </c>
      <c r="G489" s="41"/>
      <c r="H489" s="47"/>
    </row>
    <row r="490" s="2" customFormat="1" ht="16.8" customHeight="1">
      <c r="A490" s="41"/>
      <c r="B490" s="47"/>
      <c r="C490" s="313" t="s">
        <v>21</v>
      </c>
      <c r="D490" s="313" t="s">
        <v>934</v>
      </c>
      <c r="E490" s="20" t="s">
        <v>21</v>
      </c>
      <c r="F490" s="314">
        <v>7.3440000000000003</v>
      </c>
      <c r="G490" s="41"/>
      <c r="H490" s="47"/>
    </row>
    <row r="491" s="2" customFormat="1" ht="16.8" customHeight="1">
      <c r="A491" s="41"/>
      <c r="B491" s="47"/>
      <c r="C491" s="313" t="s">
        <v>21</v>
      </c>
      <c r="D491" s="313" t="s">
        <v>935</v>
      </c>
      <c r="E491" s="20" t="s">
        <v>21</v>
      </c>
      <c r="F491" s="314">
        <v>17.052</v>
      </c>
      <c r="G491" s="41"/>
      <c r="H491" s="47"/>
    </row>
    <row r="492" s="2" customFormat="1" ht="16.8" customHeight="1">
      <c r="A492" s="41"/>
      <c r="B492" s="47"/>
      <c r="C492" s="313" t="s">
        <v>21</v>
      </c>
      <c r="D492" s="313" t="s">
        <v>936</v>
      </c>
      <c r="E492" s="20" t="s">
        <v>21</v>
      </c>
      <c r="F492" s="314">
        <v>13.789999999999999</v>
      </c>
      <c r="G492" s="41"/>
      <c r="H492" s="47"/>
    </row>
    <row r="493" s="2" customFormat="1" ht="16.8" customHeight="1">
      <c r="A493" s="41"/>
      <c r="B493" s="47"/>
      <c r="C493" s="313" t="s">
        <v>21</v>
      </c>
      <c r="D493" s="313" t="s">
        <v>937</v>
      </c>
      <c r="E493" s="20" t="s">
        <v>21</v>
      </c>
      <c r="F493" s="314">
        <v>31.5</v>
      </c>
      <c r="G493" s="41"/>
      <c r="H493" s="47"/>
    </row>
    <row r="494" s="2" customFormat="1" ht="16.8" customHeight="1">
      <c r="A494" s="41"/>
      <c r="B494" s="47"/>
      <c r="C494" s="313" t="s">
        <v>21</v>
      </c>
      <c r="D494" s="313" t="s">
        <v>747</v>
      </c>
      <c r="E494" s="20" t="s">
        <v>21</v>
      </c>
      <c r="F494" s="314">
        <v>0.83999999999999997</v>
      </c>
      <c r="G494" s="41"/>
      <c r="H494" s="47"/>
    </row>
    <row r="495" s="2" customFormat="1" ht="16.8" customHeight="1">
      <c r="A495" s="41"/>
      <c r="B495" s="47"/>
      <c r="C495" s="313" t="s">
        <v>21</v>
      </c>
      <c r="D495" s="313" t="s">
        <v>162</v>
      </c>
      <c r="E495" s="20" t="s">
        <v>21</v>
      </c>
      <c r="F495" s="314">
        <v>0</v>
      </c>
      <c r="G495" s="41"/>
      <c r="H495" s="47"/>
    </row>
    <row r="496" s="2" customFormat="1" ht="16.8" customHeight="1">
      <c r="A496" s="41"/>
      <c r="B496" s="47"/>
      <c r="C496" s="313" t="s">
        <v>21</v>
      </c>
      <c r="D496" s="313" t="s">
        <v>226</v>
      </c>
      <c r="E496" s="20" t="s">
        <v>21</v>
      </c>
      <c r="F496" s="314">
        <v>0</v>
      </c>
      <c r="G496" s="41"/>
      <c r="H496" s="47"/>
    </row>
    <row r="497" s="2" customFormat="1" ht="16.8" customHeight="1">
      <c r="A497" s="41"/>
      <c r="B497" s="47"/>
      <c r="C497" s="313" t="s">
        <v>21</v>
      </c>
      <c r="D497" s="313" t="s">
        <v>938</v>
      </c>
      <c r="E497" s="20" t="s">
        <v>21</v>
      </c>
      <c r="F497" s="314">
        <v>1.05</v>
      </c>
      <c r="G497" s="41"/>
      <c r="H497" s="47"/>
    </row>
    <row r="498" s="2" customFormat="1" ht="16.8" customHeight="1">
      <c r="A498" s="41"/>
      <c r="B498" s="47"/>
      <c r="C498" s="313" t="s">
        <v>21</v>
      </c>
      <c r="D498" s="313" t="s">
        <v>939</v>
      </c>
      <c r="E498" s="20" t="s">
        <v>21</v>
      </c>
      <c r="F498" s="314">
        <v>1.47</v>
      </c>
      <c r="G498" s="41"/>
      <c r="H498" s="47"/>
    </row>
    <row r="499" s="2" customFormat="1" ht="16.8" customHeight="1">
      <c r="A499" s="41"/>
      <c r="B499" s="47"/>
      <c r="C499" s="313" t="s">
        <v>21</v>
      </c>
      <c r="D499" s="313" t="s">
        <v>669</v>
      </c>
      <c r="E499" s="20" t="s">
        <v>21</v>
      </c>
      <c r="F499" s="314">
        <v>0</v>
      </c>
      <c r="G499" s="41"/>
      <c r="H499" s="47"/>
    </row>
    <row r="500" s="2" customFormat="1" ht="16.8" customHeight="1">
      <c r="A500" s="41"/>
      <c r="B500" s="47"/>
      <c r="C500" s="313" t="s">
        <v>21</v>
      </c>
      <c r="D500" s="313" t="s">
        <v>670</v>
      </c>
      <c r="E500" s="20" t="s">
        <v>21</v>
      </c>
      <c r="F500" s="314">
        <v>0.105</v>
      </c>
      <c r="G500" s="41"/>
      <c r="H500" s="47"/>
    </row>
    <row r="501" s="2" customFormat="1" ht="16.8" customHeight="1">
      <c r="A501" s="41"/>
      <c r="B501" s="47"/>
      <c r="C501" s="313" t="s">
        <v>21</v>
      </c>
      <c r="D501" s="313" t="s">
        <v>671</v>
      </c>
      <c r="E501" s="20" t="s">
        <v>21</v>
      </c>
      <c r="F501" s="314">
        <v>0.42299999999999999</v>
      </c>
      <c r="G501" s="41"/>
      <c r="H501" s="47"/>
    </row>
    <row r="502" s="2" customFormat="1" ht="16.8" customHeight="1">
      <c r="A502" s="41"/>
      <c r="B502" s="47"/>
      <c r="C502" s="313" t="s">
        <v>21</v>
      </c>
      <c r="D502" s="313" t="s">
        <v>21</v>
      </c>
      <c r="E502" s="20" t="s">
        <v>21</v>
      </c>
      <c r="F502" s="314">
        <v>0</v>
      </c>
      <c r="G502" s="41"/>
      <c r="H502" s="47"/>
    </row>
    <row r="503" s="2" customFormat="1" ht="16.8" customHeight="1">
      <c r="A503" s="41"/>
      <c r="B503" s="47"/>
      <c r="C503" s="313" t="s">
        <v>21</v>
      </c>
      <c r="D503" s="313" t="s">
        <v>689</v>
      </c>
      <c r="E503" s="20" t="s">
        <v>21</v>
      </c>
      <c r="F503" s="314">
        <v>0</v>
      </c>
      <c r="G503" s="41"/>
      <c r="H503" s="47"/>
    </row>
    <row r="504" s="2" customFormat="1" ht="16.8" customHeight="1">
      <c r="A504" s="41"/>
      <c r="B504" s="47"/>
      <c r="C504" s="313" t="s">
        <v>21</v>
      </c>
      <c r="D504" s="313" t="s">
        <v>690</v>
      </c>
      <c r="E504" s="20" t="s">
        <v>21</v>
      </c>
      <c r="F504" s="314">
        <v>8</v>
      </c>
      <c r="G504" s="41"/>
      <c r="H504" s="47"/>
    </row>
    <row r="505" s="2" customFormat="1" ht="16.8" customHeight="1">
      <c r="A505" s="41"/>
      <c r="B505" s="47"/>
      <c r="C505" s="313" t="s">
        <v>21</v>
      </c>
      <c r="D505" s="313" t="s">
        <v>21</v>
      </c>
      <c r="E505" s="20" t="s">
        <v>21</v>
      </c>
      <c r="F505" s="314">
        <v>0</v>
      </c>
      <c r="G505" s="41"/>
      <c r="H505" s="47"/>
    </row>
    <row r="506" s="2" customFormat="1" ht="16.8" customHeight="1">
      <c r="A506" s="41"/>
      <c r="B506" s="47"/>
      <c r="C506" s="313" t="s">
        <v>21</v>
      </c>
      <c r="D506" s="313" t="s">
        <v>730</v>
      </c>
      <c r="E506" s="20" t="s">
        <v>21</v>
      </c>
      <c r="F506" s="314">
        <v>0</v>
      </c>
      <c r="G506" s="41"/>
      <c r="H506" s="47"/>
    </row>
    <row r="507" s="2" customFormat="1" ht="16.8" customHeight="1">
      <c r="A507" s="41"/>
      <c r="B507" s="47"/>
      <c r="C507" s="313" t="s">
        <v>21</v>
      </c>
      <c r="D507" s="313" t="s">
        <v>731</v>
      </c>
      <c r="E507" s="20" t="s">
        <v>21</v>
      </c>
      <c r="F507" s="314">
        <v>0</v>
      </c>
      <c r="G507" s="41"/>
      <c r="H507" s="47"/>
    </row>
    <row r="508" s="2" customFormat="1" ht="16.8" customHeight="1">
      <c r="A508" s="41"/>
      <c r="B508" s="47"/>
      <c r="C508" s="313" t="s">
        <v>21</v>
      </c>
      <c r="D508" s="313" t="s">
        <v>940</v>
      </c>
      <c r="E508" s="20" t="s">
        <v>21</v>
      </c>
      <c r="F508" s="314">
        <v>2.52</v>
      </c>
      <c r="G508" s="41"/>
      <c r="H508" s="47"/>
    </row>
    <row r="509" s="2" customFormat="1" ht="16.8" customHeight="1">
      <c r="A509" s="41"/>
      <c r="B509" s="47"/>
      <c r="C509" s="313" t="s">
        <v>21</v>
      </c>
      <c r="D509" s="313" t="s">
        <v>733</v>
      </c>
      <c r="E509" s="20" t="s">
        <v>21</v>
      </c>
      <c r="F509" s="314">
        <v>0</v>
      </c>
      <c r="G509" s="41"/>
      <c r="H509" s="47"/>
    </row>
    <row r="510" s="2" customFormat="1" ht="16.8" customHeight="1">
      <c r="A510" s="41"/>
      <c r="B510" s="47"/>
      <c r="C510" s="313" t="s">
        <v>21</v>
      </c>
      <c r="D510" s="313" t="s">
        <v>940</v>
      </c>
      <c r="E510" s="20" t="s">
        <v>21</v>
      </c>
      <c r="F510" s="314">
        <v>2.52</v>
      </c>
      <c r="G510" s="41"/>
      <c r="H510" s="47"/>
    </row>
    <row r="511" s="2" customFormat="1" ht="16.8" customHeight="1">
      <c r="A511" s="41"/>
      <c r="B511" s="47"/>
      <c r="C511" s="313" t="s">
        <v>21</v>
      </c>
      <c r="D511" s="313" t="s">
        <v>734</v>
      </c>
      <c r="E511" s="20" t="s">
        <v>21</v>
      </c>
      <c r="F511" s="314">
        <v>0</v>
      </c>
      <c r="G511" s="41"/>
      <c r="H511" s="47"/>
    </row>
    <row r="512" s="2" customFormat="1" ht="16.8" customHeight="1">
      <c r="A512" s="41"/>
      <c r="B512" s="47"/>
      <c r="C512" s="313" t="s">
        <v>21</v>
      </c>
      <c r="D512" s="313" t="s">
        <v>940</v>
      </c>
      <c r="E512" s="20" t="s">
        <v>21</v>
      </c>
      <c r="F512" s="314">
        <v>2.52</v>
      </c>
      <c r="G512" s="41"/>
      <c r="H512" s="47"/>
    </row>
    <row r="513" s="2" customFormat="1" ht="16.8" customHeight="1">
      <c r="A513" s="41"/>
      <c r="B513" s="47"/>
      <c r="C513" s="313" t="s">
        <v>21</v>
      </c>
      <c r="D513" s="313" t="s">
        <v>735</v>
      </c>
      <c r="E513" s="20" t="s">
        <v>21</v>
      </c>
      <c r="F513" s="314">
        <v>0</v>
      </c>
      <c r="G513" s="41"/>
      <c r="H513" s="47"/>
    </row>
    <row r="514" s="2" customFormat="1" ht="16.8" customHeight="1">
      <c r="A514" s="41"/>
      <c r="B514" s="47"/>
      <c r="C514" s="313" t="s">
        <v>21</v>
      </c>
      <c r="D514" s="313" t="s">
        <v>940</v>
      </c>
      <c r="E514" s="20" t="s">
        <v>21</v>
      </c>
      <c r="F514" s="314">
        <v>2.52</v>
      </c>
      <c r="G514" s="41"/>
      <c r="H514" s="47"/>
    </row>
    <row r="515" s="2" customFormat="1" ht="16.8" customHeight="1">
      <c r="A515" s="41"/>
      <c r="B515" s="47"/>
      <c r="C515" s="313" t="s">
        <v>21</v>
      </c>
      <c r="D515" s="313" t="s">
        <v>736</v>
      </c>
      <c r="E515" s="20" t="s">
        <v>21</v>
      </c>
      <c r="F515" s="314">
        <v>0</v>
      </c>
      <c r="G515" s="41"/>
      <c r="H515" s="47"/>
    </row>
    <row r="516" s="2" customFormat="1" ht="16.8" customHeight="1">
      <c r="A516" s="41"/>
      <c r="B516" s="47"/>
      <c r="C516" s="313" t="s">
        <v>21</v>
      </c>
      <c r="D516" s="313" t="s">
        <v>941</v>
      </c>
      <c r="E516" s="20" t="s">
        <v>21</v>
      </c>
      <c r="F516" s="314">
        <v>1.26</v>
      </c>
      <c r="G516" s="41"/>
      <c r="H516" s="47"/>
    </row>
    <row r="517" s="2" customFormat="1" ht="16.8" customHeight="1">
      <c r="A517" s="41"/>
      <c r="B517" s="47"/>
      <c r="C517" s="313" t="s">
        <v>21</v>
      </c>
      <c r="D517" s="313" t="s">
        <v>21</v>
      </c>
      <c r="E517" s="20" t="s">
        <v>21</v>
      </c>
      <c r="F517" s="314">
        <v>0</v>
      </c>
      <c r="G517" s="41"/>
      <c r="H517" s="47"/>
    </row>
    <row r="518" s="2" customFormat="1" ht="16.8" customHeight="1">
      <c r="A518" s="41"/>
      <c r="B518" s="47"/>
      <c r="C518" s="313" t="s">
        <v>21</v>
      </c>
      <c r="D518" s="313" t="s">
        <v>942</v>
      </c>
      <c r="E518" s="20" t="s">
        <v>21</v>
      </c>
      <c r="F518" s="314">
        <v>0</v>
      </c>
      <c r="G518" s="41"/>
      <c r="H518" s="47"/>
    </row>
    <row r="519" s="2" customFormat="1" ht="16.8" customHeight="1">
      <c r="A519" s="41"/>
      <c r="B519" s="47"/>
      <c r="C519" s="313" t="s">
        <v>21</v>
      </c>
      <c r="D519" s="313" t="s">
        <v>899</v>
      </c>
      <c r="E519" s="20" t="s">
        <v>21</v>
      </c>
      <c r="F519" s="314">
        <v>0</v>
      </c>
      <c r="G519" s="41"/>
      <c r="H519" s="47"/>
    </row>
    <row r="520" s="2" customFormat="1" ht="16.8" customHeight="1">
      <c r="A520" s="41"/>
      <c r="B520" s="47"/>
      <c r="C520" s="313" t="s">
        <v>21</v>
      </c>
      <c r="D520" s="313" t="s">
        <v>943</v>
      </c>
      <c r="E520" s="20" t="s">
        <v>21</v>
      </c>
      <c r="F520" s="314">
        <v>5</v>
      </c>
      <c r="G520" s="41"/>
      <c r="H520" s="47"/>
    </row>
    <row r="521" s="2" customFormat="1" ht="16.8" customHeight="1">
      <c r="A521" s="41"/>
      <c r="B521" s="47"/>
      <c r="C521" s="313" t="s">
        <v>21</v>
      </c>
      <c r="D521" s="313" t="s">
        <v>21</v>
      </c>
      <c r="E521" s="20" t="s">
        <v>21</v>
      </c>
      <c r="F521" s="314">
        <v>0</v>
      </c>
      <c r="G521" s="41"/>
      <c r="H521" s="47"/>
    </row>
    <row r="522" s="2" customFormat="1" ht="16.8" customHeight="1">
      <c r="A522" s="41"/>
      <c r="B522" s="47"/>
      <c r="C522" s="313" t="s">
        <v>21</v>
      </c>
      <c r="D522" s="313" t="s">
        <v>914</v>
      </c>
      <c r="E522" s="20" t="s">
        <v>21</v>
      </c>
      <c r="F522" s="314">
        <v>0</v>
      </c>
      <c r="G522" s="41"/>
      <c r="H522" s="47"/>
    </row>
    <row r="523" s="2" customFormat="1" ht="16.8" customHeight="1">
      <c r="A523" s="41"/>
      <c r="B523" s="47"/>
      <c r="C523" s="313" t="s">
        <v>21</v>
      </c>
      <c r="D523" s="313" t="s">
        <v>944</v>
      </c>
      <c r="E523" s="20" t="s">
        <v>21</v>
      </c>
      <c r="F523" s="314">
        <v>4</v>
      </c>
      <c r="G523" s="41"/>
      <c r="H523" s="47"/>
    </row>
    <row r="524" s="2" customFormat="1" ht="16.8" customHeight="1">
      <c r="A524" s="41"/>
      <c r="B524" s="47"/>
      <c r="C524" s="313" t="s">
        <v>21</v>
      </c>
      <c r="D524" s="313" t="s">
        <v>945</v>
      </c>
      <c r="E524" s="20" t="s">
        <v>21</v>
      </c>
      <c r="F524" s="314">
        <v>1</v>
      </c>
      <c r="G524" s="41"/>
      <c r="H524" s="47"/>
    </row>
    <row r="525" s="2" customFormat="1" ht="16.8" customHeight="1">
      <c r="A525" s="41"/>
      <c r="B525" s="47"/>
      <c r="C525" s="313" t="s">
        <v>21</v>
      </c>
      <c r="D525" s="313" t="s">
        <v>682</v>
      </c>
      <c r="E525" s="20" t="s">
        <v>21</v>
      </c>
      <c r="F525" s="314">
        <v>0</v>
      </c>
      <c r="G525" s="41"/>
      <c r="H525" s="47"/>
    </row>
    <row r="526" s="2" customFormat="1" ht="16.8" customHeight="1">
      <c r="A526" s="41"/>
      <c r="B526" s="47"/>
      <c r="C526" s="313" t="s">
        <v>21</v>
      </c>
      <c r="D526" s="313" t="s">
        <v>683</v>
      </c>
      <c r="E526" s="20" t="s">
        <v>21</v>
      </c>
      <c r="F526" s="314">
        <v>0.47999999999999998</v>
      </c>
      <c r="G526" s="41"/>
      <c r="H526" s="47"/>
    </row>
    <row r="527" s="2" customFormat="1" ht="16.8" customHeight="1">
      <c r="A527" s="41"/>
      <c r="B527" s="47"/>
      <c r="C527" s="313" t="s">
        <v>21</v>
      </c>
      <c r="D527" s="313" t="s">
        <v>684</v>
      </c>
      <c r="E527" s="20" t="s">
        <v>21</v>
      </c>
      <c r="F527" s="314">
        <v>0.91200000000000003</v>
      </c>
      <c r="G527" s="41"/>
      <c r="H527" s="47"/>
    </row>
    <row r="528" s="2" customFormat="1" ht="16.8" customHeight="1">
      <c r="A528" s="41"/>
      <c r="B528" s="47"/>
      <c r="C528" s="313" t="s">
        <v>21</v>
      </c>
      <c r="D528" s="313" t="s">
        <v>917</v>
      </c>
      <c r="E528" s="20" t="s">
        <v>21</v>
      </c>
      <c r="F528" s="314">
        <v>0</v>
      </c>
      <c r="G528" s="41"/>
      <c r="H528" s="47"/>
    </row>
    <row r="529" s="2" customFormat="1" ht="16.8" customHeight="1">
      <c r="A529" s="41"/>
      <c r="B529" s="47"/>
      <c r="C529" s="313" t="s">
        <v>21</v>
      </c>
      <c r="D529" s="313" t="s">
        <v>918</v>
      </c>
      <c r="E529" s="20" t="s">
        <v>21</v>
      </c>
      <c r="F529" s="314">
        <v>0</v>
      </c>
      <c r="G529" s="41"/>
      <c r="H529" s="47"/>
    </row>
    <row r="530" s="2" customFormat="1" ht="16.8" customHeight="1">
      <c r="A530" s="41"/>
      <c r="B530" s="47"/>
      <c r="C530" s="313" t="s">
        <v>21</v>
      </c>
      <c r="D530" s="313" t="s">
        <v>919</v>
      </c>
      <c r="E530" s="20" t="s">
        <v>21</v>
      </c>
      <c r="F530" s="314">
        <v>2.9940000000000002</v>
      </c>
      <c r="G530" s="41"/>
      <c r="H530" s="47"/>
    </row>
    <row r="531" s="2" customFormat="1" ht="16.8" customHeight="1">
      <c r="A531" s="41"/>
      <c r="B531" s="47"/>
      <c r="C531" s="313" t="s">
        <v>21</v>
      </c>
      <c r="D531" s="313" t="s">
        <v>920</v>
      </c>
      <c r="E531" s="20" t="s">
        <v>21</v>
      </c>
      <c r="F531" s="314">
        <v>2.04</v>
      </c>
      <c r="G531" s="41"/>
      <c r="H531" s="47"/>
    </row>
    <row r="532" s="2" customFormat="1" ht="16.8" customHeight="1">
      <c r="A532" s="41"/>
      <c r="B532" s="47"/>
      <c r="C532" s="313" t="s">
        <v>21</v>
      </c>
      <c r="D532" s="313" t="s">
        <v>920</v>
      </c>
      <c r="E532" s="20" t="s">
        <v>21</v>
      </c>
      <c r="F532" s="314">
        <v>2.04</v>
      </c>
      <c r="G532" s="41"/>
      <c r="H532" s="47"/>
    </row>
    <row r="533" s="2" customFormat="1" ht="16.8" customHeight="1">
      <c r="A533" s="41"/>
      <c r="B533" s="47"/>
      <c r="C533" s="313" t="s">
        <v>21</v>
      </c>
      <c r="D533" s="313" t="s">
        <v>921</v>
      </c>
      <c r="E533" s="20" t="s">
        <v>21</v>
      </c>
      <c r="F533" s="314">
        <v>1.9199999999999999</v>
      </c>
      <c r="G533" s="41"/>
      <c r="H533" s="47"/>
    </row>
    <row r="534" s="2" customFormat="1" ht="16.8" customHeight="1">
      <c r="A534" s="41"/>
      <c r="B534" s="47"/>
      <c r="C534" s="313" t="s">
        <v>21</v>
      </c>
      <c r="D534" s="313" t="s">
        <v>21</v>
      </c>
      <c r="E534" s="20" t="s">
        <v>21</v>
      </c>
      <c r="F534" s="314">
        <v>0</v>
      </c>
      <c r="G534" s="41"/>
      <c r="H534" s="47"/>
    </row>
    <row r="535" s="2" customFormat="1" ht="16.8" customHeight="1">
      <c r="A535" s="41"/>
      <c r="B535" s="47"/>
      <c r="C535" s="313" t="s">
        <v>469</v>
      </c>
      <c r="D535" s="313" t="s">
        <v>192</v>
      </c>
      <c r="E535" s="20" t="s">
        <v>21</v>
      </c>
      <c r="F535" s="314">
        <v>113.3</v>
      </c>
      <c r="G535" s="41"/>
      <c r="H535" s="47"/>
    </row>
    <row r="536" s="2" customFormat="1" ht="16.8" customHeight="1">
      <c r="A536" s="41"/>
      <c r="B536" s="47"/>
      <c r="C536" s="315" t="s">
        <v>3938</v>
      </c>
      <c r="D536" s="41"/>
      <c r="E536" s="41"/>
      <c r="F536" s="41"/>
      <c r="G536" s="41"/>
      <c r="H536" s="47"/>
    </row>
    <row r="537" s="2" customFormat="1" ht="16.8" customHeight="1">
      <c r="A537" s="41"/>
      <c r="B537" s="47"/>
      <c r="C537" s="313" t="s">
        <v>186</v>
      </c>
      <c r="D537" s="313" t="s">
        <v>3948</v>
      </c>
      <c r="E537" s="20" t="s">
        <v>155</v>
      </c>
      <c r="F537" s="314">
        <v>113.3</v>
      </c>
      <c r="G537" s="41"/>
      <c r="H537" s="47"/>
    </row>
    <row r="538" s="2" customFormat="1" ht="16.8" customHeight="1">
      <c r="A538" s="41"/>
      <c r="B538" s="47"/>
      <c r="C538" s="313" t="s">
        <v>181</v>
      </c>
      <c r="D538" s="313" t="s">
        <v>3949</v>
      </c>
      <c r="E538" s="20" t="s">
        <v>155</v>
      </c>
      <c r="F538" s="314">
        <v>560.00400000000002</v>
      </c>
      <c r="G538" s="41"/>
      <c r="H538" s="47"/>
    </row>
    <row r="539" s="2" customFormat="1" ht="16.8" customHeight="1">
      <c r="A539" s="41"/>
      <c r="B539" s="47"/>
      <c r="C539" s="309" t="s">
        <v>113</v>
      </c>
      <c r="D539" s="310" t="s">
        <v>21</v>
      </c>
      <c r="E539" s="311" t="s">
        <v>21</v>
      </c>
      <c r="F539" s="312">
        <v>122.595</v>
      </c>
      <c r="G539" s="41"/>
      <c r="H539" s="47"/>
    </row>
    <row r="540" s="2" customFormat="1" ht="16.8" customHeight="1">
      <c r="A540" s="41"/>
      <c r="B540" s="47"/>
      <c r="C540" s="313" t="s">
        <v>21</v>
      </c>
      <c r="D540" s="313" t="s">
        <v>322</v>
      </c>
      <c r="E540" s="20" t="s">
        <v>21</v>
      </c>
      <c r="F540" s="314">
        <v>0</v>
      </c>
      <c r="G540" s="41"/>
      <c r="H540" s="47"/>
    </row>
    <row r="541" s="2" customFormat="1" ht="16.8" customHeight="1">
      <c r="A541" s="41"/>
      <c r="B541" s="47"/>
      <c r="C541" s="313" t="s">
        <v>21</v>
      </c>
      <c r="D541" s="313" t="s">
        <v>225</v>
      </c>
      <c r="E541" s="20" t="s">
        <v>21</v>
      </c>
      <c r="F541" s="314">
        <v>0</v>
      </c>
      <c r="G541" s="41"/>
      <c r="H541" s="47"/>
    </row>
    <row r="542" s="2" customFormat="1" ht="16.8" customHeight="1">
      <c r="A542" s="41"/>
      <c r="B542" s="47"/>
      <c r="C542" s="313" t="s">
        <v>21</v>
      </c>
      <c r="D542" s="313" t="s">
        <v>976</v>
      </c>
      <c r="E542" s="20" t="s">
        <v>21</v>
      </c>
      <c r="F542" s="314">
        <v>0</v>
      </c>
      <c r="G542" s="41"/>
      <c r="H542" s="47"/>
    </row>
    <row r="543" s="2" customFormat="1" ht="16.8" customHeight="1">
      <c r="A543" s="41"/>
      <c r="B543" s="47"/>
      <c r="C543" s="313" t="s">
        <v>21</v>
      </c>
      <c r="D543" s="313" t="s">
        <v>227</v>
      </c>
      <c r="E543" s="20" t="s">
        <v>21</v>
      </c>
      <c r="F543" s="314">
        <v>0</v>
      </c>
      <c r="G543" s="41"/>
      <c r="H543" s="47"/>
    </row>
    <row r="544" s="2" customFormat="1" ht="16.8" customHeight="1">
      <c r="A544" s="41"/>
      <c r="B544" s="47"/>
      <c r="C544" s="313" t="s">
        <v>21</v>
      </c>
      <c r="D544" s="313" t="s">
        <v>1994</v>
      </c>
      <c r="E544" s="20" t="s">
        <v>21</v>
      </c>
      <c r="F544" s="314">
        <v>3.3500000000000001</v>
      </c>
      <c r="G544" s="41"/>
      <c r="H544" s="47"/>
    </row>
    <row r="545" s="2" customFormat="1" ht="16.8" customHeight="1">
      <c r="A545" s="41"/>
      <c r="B545" s="47"/>
      <c r="C545" s="313" t="s">
        <v>21</v>
      </c>
      <c r="D545" s="313" t="s">
        <v>226</v>
      </c>
      <c r="E545" s="20" t="s">
        <v>21</v>
      </c>
      <c r="F545" s="314">
        <v>0</v>
      </c>
      <c r="G545" s="41"/>
      <c r="H545" s="47"/>
    </row>
    <row r="546" s="2" customFormat="1" ht="16.8" customHeight="1">
      <c r="A546" s="41"/>
      <c r="B546" s="47"/>
      <c r="C546" s="313" t="s">
        <v>21</v>
      </c>
      <c r="D546" s="313" t="s">
        <v>227</v>
      </c>
      <c r="E546" s="20" t="s">
        <v>21</v>
      </c>
      <c r="F546" s="314">
        <v>0</v>
      </c>
      <c r="G546" s="41"/>
      <c r="H546" s="47"/>
    </row>
    <row r="547" s="2" customFormat="1" ht="16.8" customHeight="1">
      <c r="A547" s="41"/>
      <c r="B547" s="47"/>
      <c r="C547" s="313" t="s">
        <v>21</v>
      </c>
      <c r="D547" s="313" t="s">
        <v>1995</v>
      </c>
      <c r="E547" s="20" t="s">
        <v>21</v>
      </c>
      <c r="F547" s="314">
        <v>7.1779999999999999</v>
      </c>
      <c r="G547" s="41"/>
      <c r="H547" s="47"/>
    </row>
    <row r="548" s="2" customFormat="1" ht="16.8" customHeight="1">
      <c r="A548" s="41"/>
      <c r="B548" s="47"/>
      <c r="C548" s="313" t="s">
        <v>21</v>
      </c>
      <c r="D548" s="313" t="s">
        <v>1158</v>
      </c>
      <c r="E548" s="20" t="s">
        <v>21</v>
      </c>
      <c r="F548" s="314">
        <v>0</v>
      </c>
      <c r="G548" s="41"/>
      <c r="H548" s="47"/>
    </row>
    <row r="549" s="2" customFormat="1" ht="16.8" customHeight="1">
      <c r="A549" s="41"/>
      <c r="B549" s="47"/>
      <c r="C549" s="313" t="s">
        <v>21</v>
      </c>
      <c r="D549" s="313" t="s">
        <v>1996</v>
      </c>
      <c r="E549" s="20" t="s">
        <v>21</v>
      </c>
      <c r="F549" s="314">
        <v>-0.95699999999999996</v>
      </c>
      <c r="G549" s="41"/>
      <c r="H549" s="47"/>
    </row>
    <row r="550" s="2" customFormat="1" ht="16.8" customHeight="1">
      <c r="A550" s="41"/>
      <c r="B550" s="47"/>
      <c r="C550" s="313" t="s">
        <v>21</v>
      </c>
      <c r="D550" s="313" t="s">
        <v>21</v>
      </c>
      <c r="E550" s="20" t="s">
        <v>21</v>
      </c>
      <c r="F550" s="314">
        <v>0</v>
      </c>
      <c r="G550" s="41"/>
      <c r="H550" s="47"/>
    </row>
    <row r="551" s="2" customFormat="1" ht="16.8" customHeight="1">
      <c r="A551" s="41"/>
      <c r="B551" s="47"/>
      <c r="C551" s="313" t="s">
        <v>21</v>
      </c>
      <c r="D551" s="313" t="s">
        <v>21</v>
      </c>
      <c r="E551" s="20" t="s">
        <v>21</v>
      </c>
      <c r="F551" s="314">
        <v>0</v>
      </c>
      <c r="G551" s="41"/>
      <c r="H551" s="47"/>
    </row>
    <row r="552" s="2" customFormat="1" ht="16.8" customHeight="1">
      <c r="A552" s="41"/>
      <c r="B552" s="47"/>
      <c r="C552" s="313" t="s">
        <v>21</v>
      </c>
      <c r="D552" s="313" t="s">
        <v>1049</v>
      </c>
      <c r="E552" s="20" t="s">
        <v>21</v>
      </c>
      <c r="F552" s="314">
        <v>0</v>
      </c>
      <c r="G552" s="41"/>
      <c r="H552" s="47"/>
    </row>
    <row r="553" s="2" customFormat="1" ht="16.8" customHeight="1">
      <c r="A553" s="41"/>
      <c r="B553" s="47"/>
      <c r="C553" s="313" t="s">
        <v>21</v>
      </c>
      <c r="D553" s="313" t="s">
        <v>1022</v>
      </c>
      <c r="E553" s="20" t="s">
        <v>21</v>
      </c>
      <c r="F553" s="314">
        <v>0</v>
      </c>
      <c r="G553" s="41"/>
      <c r="H553" s="47"/>
    </row>
    <row r="554" s="2" customFormat="1" ht="16.8" customHeight="1">
      <c r="A554" s="41"/>
      <c r="B554" s="47"/>
      <c r="C554" s="313" t="s">
        <v>21</v>
      </c>
      <c r="D554" s="313" t="s">
        <v>227</v>
      </c>
      <c r="E554" s="20" t="s">
        <v>21</v>
      </c>
      <c r="F554" s="314">
        <v>0</v>
      </c>
      <c r="G554" s="41"/>
      <c r="H554" s="47"/>
    </row>
    <row r="555" s="2" customFormat="1" ht="16.8" customHeight="1">
      <c r="A555" s="41"/>
      <c r="B555" s="47"/>
      <c r="C555" s="313" t="s">
        <v>21</v>
      </c>
      <c r="D555" s="313" t="s">
        <v>1997</v>
      </c>
      <c r="E555" s="20" t="s">
        <v>21</v>
      </c>
      <c r="F555" s="314">
        <v>4.4800000000000004</v>
      </c>
      <c r="G555" s="41"/>
      <c r="H555" s="47"/>
    </row>
    <row r="556" s="2" customFormat="1" ht="16.8" customHeight="1">
      <c r="A556" s="41"/>
      <c r="B556" s="47"/>
      <c r="C556" s="313" t="s">
        <v>21</v>
      </c>
      <c r="D556" s="313" t="s">
        <v>976</v>
      </c>
      <c r="E556" s="20" t="s">
        <v>21</v>
      </c>
      <c r="F556" s="314">
        <v>0</v>
      </c>
      <c r="G556" s="41"/>
      <c r="H556" s="47"/>
    </row>
    <row r="557" s="2" customFormat="1" ht="16.8" customHeight="1">
      <c r="A557" s="41"/>
      <c r="B557" s="47"/>
      <c r="C557" s="313" t="s">
        <v>21</v>
      </c>
      <c r="D557" s="313" t="s">
        <v>227</v>
      </c>
      <c r="E557" s="20" t="s">
        <v>21</v>
      </c>
      <c r="F557" s="314">
        <v>0</v>
      </c>
      <c r="G557" s="41"/>
      <c r="H557" s="47"/>
    </row>
    <row r="558" s="2" customFormat="1" ht="16.8" customHeight="1">
      <c r="A558" s="41"/>
      <c r="B558" s="47"/>
      <c r="C558" s="313" t="s">
        <v>21</v>
      </c>
      <c r="D558" s="313" t="s">
        <v>1073</v>
      </c>
      <c r="E558" s="20" t="s">
        <v>21</v>
      </c>
      <c r="F558" s="314">
        <v>0</v>
      </c>
      <c r="G558" s="41"/>
      <c r="H558" s="47"/>
    </row>
    <row r="559" s="2" customFormat="1" ht="16.8" customHeight="1">
      <c r="A559" s="41"/>
      <c r="B559" s="47"/>
      <c r="C559" s="313" t="s">
        <v>21</v>
      </c>
      <c r="D559" s="313" t="s">
        <v>1998</v>
      </c>
      <c r="E559" s="20" t="s">
        <v>21</v>
      </c>
      <c r="F559" s="314">
        <v>1.9199999999999999</v>
      </c>
      <c r="G559" s="41"/>
      <c r="H559" s="47"/>
    </row>
    <row r="560" s="2" customFormat="1" ht="16.8" customHeight="1">
      <c r="A560" s="41"/>
      <c r="B560" s="47"/>
      <c r="C560" s="313" t="s">
        <v>21</v>
      </c>
      <c r="D560" s="313" t="s">
        <v>1050</v>
      </c>
      <c r="E560" s="20" t="s">
        <v>21</v>
      </c>
      <c r="F560" s="314">
        <v>0</v>
      </c>
      <c r="G560" s="41"/>
      <c r="H560" s="47"/>
    </row>
    <row r="561" s="2" customFormat="1" ht="16.8" customHeight="1">
      <c r="A561" s="41"/>
      <c r="B561" s="47"/>
      <c r="C561" s="313" t="s">
        <v>21</v>
      </c>
      <c r="D561" s="313" t="s">
        <v>1999</v>
      </c>
      <c r="E561" s="20" t="s">
        <v>21</v>
      </c>
      <c r="F561" s="314">
        <v>33.024000000000001</v>
      </c>
      <c r="G561" s="41"/>
      <c r="H561" s="47"/>
    </row>
    <row r="562" s="2" customFormat="1" ht="16.8" customHeight="1">
      <c r="A562" s="41"/>
      <c r="B562" s="47"/>
      <c r="C562" s="313" t="s">
        <v>21</v>
      </c>
      <c r="D562" s="313" t="s">
        <v>2000</v>
      </c>
      <c r="E562" s="20" t="s">
        <v>21</v>
      </c>
      <c r="F562" s="314">
        <v>6.4000000000000004</v>
      </c>
      <c r="G562" s="41"/>
      <c r="H562" s="47"/>
    </row>
    <row r="563" s="2" customFormat="1" ht="16.8" customHeight="1">
      <c r="A563" s="41"/>
      <c r="B563" s="47"/>
      <c r="C563" s="313" t="s">
        <v>21</v>
      </c>
      <c r="D563" s="313" t="s">
        <v>1053</v>
      </c>
      <c r="E563" s="20" t="s">
        <v>21</v>
      </c>
      <c r="F563" s="314">
        <v>0</v>
      </c>
      <c r="G563" s="41"/>
      <c r="H563" s="47"/>
    </row>
    <row r="564" s="2" customFormat="1" ht="16.8" customHeight="1">
      <c r="A564" s="41"/>
      <c r="B564" s="47"/>
      <c r="C564" s="313" t="s">
        <v>21</v>
      </c>
      <c r="D564" s="313" t="s">
        <v>2001</v>
      </c>
      <c r="E564" s="20" t="s">
        <v>21</v>
      </c>
      <c r="F564" s="314">
        <v>7.6799999999999997</v>
      </c>
      <c r="G564" s="41"/>
      <c r="H564" s="47"/>
    </row>
    <row r="565" s="2" customFormat="1" ht="16.8" customHeight="1">
      <c r="A565" s="41"/>
      <c r="B565" s="47"/>
      <c r="C565" s="313" t="s">
        <v>21</v>
      </c>
      <c r="D565" s="313" t="s">
        <v>669</v>
      </c>
      <c r="E565" s="20" t="s">
        <v>21</v>
      </c>
      <c r="F565" s="314">
        <v>0</v>
      </c>
      <c r="G565" s="41"/>
      <c r="H565" s="47"/>
    </row>
    <row r="566" s="2" customFormat="1" ht="16.8" customHeight="1">
      <c r="A566" s="41"/>
      <c r="B566" s="47"/>
      <c r="C566" s="313" t="s">
        <v>21</v>
      </c>
      <c r="D566" s="313" t="s">
        <v>227</v>
      </c>
      <c r="E566" s="20" t="s">
        <v>21</v>
      </c>
      <c r="F566" s="314">
        <v>0</v>
      </c>
      <c r="G566" s="41"/>
      <c r="H566" s="47"/>
    </row>
    <row r="567" s="2" customFormat="1" ht="16.8" customHeight="1">
      <c r="A567" s="41"/>
      <c r="B567" s="47"/>
      <c r="C567" s="313" t="s">
        <v>21</v>
      </c>
      <c r="D567" s="313" t="s">
        <v>2002</v>
      </c>
      <c r="E567" s="20" t="s">
        <v>21</v>
      </c>
      <c r="F567" s="314">
        <v>1.76</v>
      </c>
      <c r="G567" s="41"/>
      <c r="H567" s="47"/>
    </row>
    <row r="568" s="2" customFormat="1" ht="16.8" customHeight="1">
      <c r="A568" s="41"/>
      <c r="B568" s="47"/>
      <c r="C568" s="313" t="s">
        <v>21</v>
      </c>
      <c r="D568" s="313" t="s">
        <v>1053</v>
      </c>
      <c r="E568" s="20" t="s">
        <v>21</v>
      </c>
      <c r="F568" s="314">
        <v>0</v>
      </c>
      <c r="G568" s="41"/>
      <c r="H568" s="47"/>
    </row>
    <row r="569" s="2" customFormat="1" ht="16.8" customHeight="1">
      <c r="A569" s="41"/>
      <c r="B569" s="47"/>
      <c r="C569" s="313" t="s">
        <v>21</v>
      </c>
      <c r="D569" s="313" t="s">
        <v>2003</v>
      </c>
      <c r="E569" s="20" t="s">
        <v>21</v>
      </c>
      <c r="F569" s="314">
        <v>4.96</v>
      </c>
      <c r="G569" s="41"/>
      <c r="H569" s="47"/>
    </row>
    <row r="570" s="2" customFormat="1" ht="16.8" customHeight="1">
      <c r="A570" s="41"/>
      <c r="B570" s="47"/>
      <c r="C570" s="313" t="s">
        <v>21</v>
      </c>
      <c r="D570" s="313" t="s">
        <v>226</v>
      </c>
      <c r="E570" s="20" t="s">
        <v>21</v>
      </c>
      <c r="F570" s="314">
        <v>0</v>
      </c>
      <c r="G570" s="41"/>
      <c r="H570" s="47"/>
    </row>
    <row r="571" s="2" customFormat="1" ht="16.8" customHeight="1">
      <c r="A571" s="41"/>
      <c r="B571" s="47"/>
      <c r="C571" s="313" t="s">
        <v>21</v>
      </c>
      <c r="D571" s="313" t="s">
        <v>227</v>
      </c>
      <c r="E571" s="20" t="s">
        <v>21</v>
      </c>
      <c r="F571" s="314">
        <v>0</v>
      </c>
      <c r="G571" s="41"/>
      <c r="H571" s="47"/>
    </row>
    <row r="572" s="2" customFormat="1" ht="16.8" customHeight="1">
      <c r="A572" s="41"/>
      <c r="B572" s="47"/>
      <c r="C572" s="313" t="s">
        <v>21</v>
      </c>
      <c r="D572" s="313" t="s">
        <v>1073</v>
      </c>
      <c r="E572" s="20" t="s">
        <v>21</v>
      </c>
      <c r="F572" s="314">
        <v>0</v>
      </c>
      <c r="G572" s="41"/>
      <c r="H572" s="47"/>
    </row>
    <row r="573" s="2" customFormat="1" ht="16.8" customHeight="1">
      <c r="A573" s="41"/>
      <c r="B573" s="47"/>
      <c r="C573" s="313" t="s">
        <v>21</v>
      </c>
      <c r="D573" s="313" t="s">
        <v>2004</v>
      </c>
      <c r="E573" s="20" t="s">
        <v>21</v>
      </c>
      <c r="F573" s="314">
        <v>1.6000000000000001</v>
      </c>
      <c r="G573" s="41"/>
      <c r="H573" s="47"/>
    </row>
    <row r="574" s="2" customFormat="1" ht="16.8" customHeight="1">
      <c r="A574" s="41"/>
      <c r="B574" s="47"/>
      <c r="C574" s="313" t="s">
        <v>21</v>
      </c>
      <c r="D574" s="313" t="s">
        <v>1050</v>
      </c>
      <c r="E574" s="20" t="s">
        <v>21</v>
      </c>
      <c r="F574" s="314">
        <v>0</v>
      </c>
      <c r="G574" s="41"/>
      <c r="H574" s="47"/>
    </row>
    <row r="575" s="2" customFormat="1" ht="16.8" customHeight="1">
      <c r="A575" s="41"/>
      <c r="B575" s="47"/>
      <c r="C575" s="313" t="s">
        <v>21</v>
      </c>
      <c r="D575" s="313" t="s">
        <v>2005</v>
      </c>
      <c r="E575" s="20" t="s">
        <v>21</v>
      </c>
      <c r="F575" s="314">
        <v>51.200000000000003</v>
      </c>
      <c r="G575" s="41"/>
      <c r="H575" s="47"/>
    </row>
    <row r="576" s="2" customFormat="1" ht="16.8" customHeight="1">
      <c r="A576" s="41"/>
      <c r="B576" s="47"/>
      <c r="C576" s="313" t="s">
        <v>21</v>
      </c>
      <c r="D576" s="313" t="s">
        <v>21</v>
      </c>
      <c r="E576" s="20" t="s">
        <v>21</v>
      </c>
      <c r="F576" s="314">
        <v>0</v>
      </c>
      <c r="G576" s="41"/>
      <c r="H576" s="47"/>
    </row>
    <row r="577" s="2" customFormat="1" ht="16.8" customHeight="1">
      <c r="A577" s="41"/>
      <c r="B577" s="47"/>
      <c r="C577" s="313" t="s">
        <v>113</v>
      </c>
      <c r="D577" s="313" t="s">
        <v>192</v>
      </c>
      <c r="E577" s="20" t="s">
        <v>21</v>
      </c>
      <c r="F577" s="314">
        <v>122.595</v>
      </c>
      <c r="G577" s="41"/>
      <c r="H577" s="47"/>
    </row>
    <row r="578" s="2" customFormat="1" ht="16.8" customHeight="1">
      <c r="A578" s="41"/>
      <c r="B578" s="47"/>
      <c r="C578" s="315" t="s">
        <v>3938</v>
      </c>
      <c r="D578" s="41"/>
      <c r="E578" s="41"/>
      <c r="F578" s="41"/>
      <c r="G578" s="41"/>
      <c r="H578" s="47"/>
    </row>
    <row r="579" s="2" customFormat="1" ht="16.8" customHeight="1">
      <c r="A579" s="41"/>
      <c r="B579" s="47"/>
      <c r="C579" s="313" t="s">
        <v>318</v>
      </c>
      <c r="D579" s="313" t="s">
        <v>3952</v>
      </c>
      <c r="E579" s="20" t="s">
        <v>155</v>
      </c>
      <c r="F579" s="314">
        <v>819.75900000000001</v>
      </c>
      <c r="G579" s="41"/>
      <c r="H579" s="47"/>
    </row>
    <row r="580" s="2" customFormat="1" ht="16.8" customHeight="1">
      <c r="A580" s="41"/>
      <c r="B580" s="47"/>
      <c r="C580" s="313" t="s">
        <v>193</v>
      </c>
      <c r="D580" s="313" t="s">
        <v>3945</v>
      </c>
      <c r="E580" s="20" t="s">
        <v>155</v>
      </c>
      <c r="F580" s="314">
        <v>4615.3760000000002</v>
      </c>
      <c r="G580" s="41"/>
      <c r="H580" s="47"/>
    </row>
    <row r="581" s="2" customFormat="1" ht="16.8" customHeight="1">
      <c r="A581" s="41"/>
      <c r="B581" s="47"/>
      <c r="C581" s="313" t="s">
        <v>215</v>
      </c>
      <c r="D581" s="313" t="s">
        <v>3953</v>
      </c>
      <c r="E581" s="20" t="s">
        <v>155</v>
      </c>
      <c r="F581" s="314">
        <v>191.89400000000001</v>
      </c>
      <c r="G581" s="41"/>
      <c r="H581" s="47"/>
    </row>
    <row r="582" s="2" customFormat="1" ht="16.8" customHeight="1">
      <c r="A582" s="41"/>
      <c r="B582" s="47"/>
      <c r="C582" s="313" t="s">
        <v>2864</v>
      </c>
      <c r="D582" s="313" t="s">
        <v>3984</v>
      </c>
      <c r="E582" s="20" t="s">
        <v>155</v>
      </c>
      <c r="F582" s="314">
        <v>2439.1709999999998</v>
      </c>
      <c r="G582" s="41"/>
      <c r="H582" s="47"/>
    </row>
    <row r="583" s="2" customFormat="1" ht="16.8" customHeight="1">
      <c r="A583" s="41"/>
      <c r="B583" s="47"/>
      <c r="C583" s="313" t="s">
        <v>325</v>
      </c>
      <c r="D583" s="313" t="s">
        <v>326</v>
      </c>
      <c r="E583" s="20" t="s">
        <v>327</v>
      </c>
      <c r="F583" s="314">
        <v>5.4790000000000001</v>
      </c>
      <c r="G583" s="41"/>
      <c r="H583" s="47"/>
    </row>
    <row r="584" s="2" customFormat="1" ht="16.8" customHeight="1">
      <c r="A584" s="41"/>
      <c r="B584" s="47"/>
      <c r="C584" s="309" t="s">
        <v>1815</v>
      </c>
      <c r="D584" s="310" t="s">
        <v>21</v>
      </c>
      <c r="E584" s="311" t="s">
        <v>21</v>
      </c>
      <c r="F584" s="312">
        <v>48.002000000000002</v>
      </c>
      <c r="G584" s="41"/>
      <c r="H584" s="47"/>
    </row>
    <row r="585" s="2" customFormat="1" ht="16.8" customHeight="1">
      <c r="A585" s="41"/>
      <c r="B585" s="47"/>
      <c r="C585" s="313" t="s">
        <v>21</v>
      </c>
      <c r="D585" s="313" t="s">
        <v>1810</v>
      </c>
      <c r="E585" s="20" t="s">
        <v>21</v>
      </c>
      <c r="F585" s="314">
        <v>0</v>
      </c>
      <c r="G585" s="41"/>
      <c r="H585" s="47"/>
    </row>
    <row r="586" s="2" customFormat="1" ht="16.8" customHeight="1">
      <c r="A586" s="41"/>
      <c r="B586" s="47"/>
      <c r="C586" s="313" t="s">
        <v>21</v>
      </c>
      <c r="D586" s="313" t="s">
        <v>485</v>
      </c>
      <c r="E586" s="20" t="s">
        <v>21</v>
      </c>
      <c r="F586" s="314">
        <v>40.799999999999997</v>
      </c>
      <c r="G586" s="41"/>
      <c r="H586" s="47"/>
    </row>
    <row r="587" s="2" customFormat="1" ht="16.8" customHeight="1">
      <c r="A587" s="41"/>
      <c r="B587" s="47"/>
      <c r="C587" s="313" t="s">
        <v>21</v>
      </c>
      <c r="D587" s="313" t="s">
        <v>1811</v>
      </c>
      <c r="E587" s="20" t="s">
        <v>21</v>
      </c>
      <c r="F587" s="314">
        <v>0</v>
      </c>
      <c r="G587" s="41"/>
      <c r="H587" s="47"/>
    </row>
    <row r="588" s="2" customFormat="1" ht="16.8" customHeight="1">
      <c r="A588" s="41"/>
      <c r="B588" s="47"/>
      <c r="C588" s="313" t="s">
        <v>21</v>
      </c>
      <c r="D588" s="313" t="s">
        <v>1812</v>
      </c>
      <c r="E588" s="20" t="s">
        <v>21</v>
      </c>
      <c r="F588" s="314">
        <v>3.9870000000000001</v>
      </c>
      <c r="G588" s="41"/>
      <c r="H588" s="47"/>
    </row>
    <row r="589" s="2" customFormat="1" ht="16.8" customHeight="1">
      <c r="A589" s="41"/>
      <c r="B589" s="47"/>
      <c r="C589" s="313" t="s">
        <v>21</v>
      </c>
      <c r="D589" s="313" t="s">
        <v>1813</v>
      </c>
      <c r="E589" s="20" t="s">
        <v>21</v>
      </c>
      <c r="F589" s="314">
        <v>0.81499999999999995</v>
      </c>
      <c r="G589" s="41"/>
      <c r="H589" s="47"/>
    </row>
    <row r="590" s="2" customFormat="1" ht="16.8" customHeight="1">
      <c r="A590" s="41"/>
      <c r="B590" s="47"/>
      <c r="C590" s="313" t="s">
        <v>21</v>
      </c>
      <c r="D590" s="313" t="s">
        <v>1814</v>
      </c>
      <c r="E590" s="20" t="s">
        <v>21</v>
      </c>
      <c r="F590" s="314">
        <v>2.3999999999999999</v>
      </c>
      <c r="G590" s="41"/>
      <c r="H590" s="47"/>
    </row>
    <row r="591" s="2" customFormat="1" ht="16.8" customHeight="1">
      <c r="A591" s="41"/>
      <c r="B591" s="47"/>
      <c r="C591" s="313" t="s">
        <v>21</v>
      </c>
      <c r="D591" s="313" t="s">
        <v>21</v>
      </c>
      <c r="E591" s="20" t="s">
        <v>21</v>
      </c>
      <c r="F591" s="314">
        <v>0</v>
      </c>
      <c r="G591" s="41"/>
      <c r="H591" s="47"/>
    </row>
    <row r="592" s="2" customFormat="1" ht="16.8" customHeight="1">
      <c r="A592" s="41"/>
      <c r="B592" s="47"/>
      <c r="C592" s="313" t="s">
        <v>1815</v>
      </c>
      <c r="D592" s="313" t="s">
        <v>192</v>
      </c>
      <c r="E592" s="20" t="s">
        <v>21</v>
      </c>
      <c r="F592" s="314">
        <v>48.002000000000002</v>
      </c>
      <c r="G592" s="41"/>
      <c r="H592" s="47"/>
    </row>
    <row r="593" s="2" customFormat="1" ht="16.8" customHeight="1">
      <c r="A593" s="41"/>
      <c r="B593" s="47"/>
      <c r="C593" s="309" t="s">
        <v>3986</v>
      </c>
      <c r="D593" s="310" t="s">
        <v>21</v>
      </c>
      <c r="E593" s="311" t="s">
        <v>21</v>
      </c>
      <c r="F593" s="312">
        <v>0</v>
      </c>
      <c r="G593" s="41"/>
      <c r="H593" s="47"/>
    </row>
    <row r="594" s="2" customFormat="1" ht="16.8" customHeight="1">
      <c r="A594" s="41"/>
      <c r="B594" s="47"/>
      <c r="C594" s="309" t="s">
        <v>472</v>
      </c>
      <c r="D594" s="310" t="s">
        <v>21</v>
      </c>
      <c r="E594" s="311" t="s">
        <v>21</v>
      </c>
      <c r="F594" s="312">
        <v>51.417999999999999</v>
      </c>
      <c r="G594" s="41"/>
      <c r="H594" s="47"/>
    </row>
    <row r="595" s="2" customFormat="1" ht="16.8" customHeight="1">
      <c r="A595" s="41"/>
      <c r="B595" s="47"/>
      <c r="C595" s="313" t="s">
        <v>21</v>
      </c>
      <c r="D595" s="313" t="s">
        <v>1206</v>
      </c>
      <c r="E595" s="20" t="s">
        <v>21</v>
      </c>
      <c r="F595" s="314">
        <v>0</v>
      </c>
      <c r="G595" s="41"/>
      <c r="H595" s="47"/>
    </row>
    <row r="596" s="2" customFormat="1" ht="16.8" customHeight="1">
      <c r="A596" s="41"/>
      <c r="B596" s="47"/>
      <c r="C596" s="313" t="s">
        <v>21</v>
      </c>
      <c r="D596" s="313" t="s">
        <v>1735</v>
      </c>
      <c r="E596" s="20" t="s">
        <v>21</v>
      </c>
      <c r="F596" s="314">
        <v>51.417999999999999</v>
      </c>
      <c r="G596" s="41"/>
      <c r="H596" s="47"/>
    </row>
    <row r="597" s="2" customFormat="1" ht="16.8" customHeight="1">
      <c r="A597" s="41"/>
      <c r="B597" s="47"/>
      <c r="C597" s="313" t="s">
        <v>21</v>
      </c>
      <c r="D597" s="313" t="s">
        <v>21</v>
      </c>
      <c r="E597" s="20" t="s">
        <v>21</v>
      </c>
      <c r="F597" s="314">
        <v>0</v>
      </c>
      <c r="G597" s="41"/>
      <c r="H597" s="47"/>
    </row>
    <row r="598" s="2" customFormat="1" ht="16.8" customHeight="1">
      <c r="A598" s="41"/>
      <c r="B598" s="47"/>
      <c r="C598" s="313" t="s">
        <v>472</v>
      </c>
      <c r="D598" s="313" t="s">
        <v>192</v>
      </c>
      <c r="E598" s="20" t="s">
        <v>21</v>
      </c>
      <c r="F598" s="314">
        <v>51.417999999999999</v>
      </c>
      <c r="G598" s="41"/>
      <c r="H598" s="47"/>
    </row>
    <row r="599" s="2" customFormat="1" ht="16.8" customHeight="1">
      <c r="A599" s="41"/>
      <c r="B599" s="47"/>
      <c r="C599" s="315" t="s">
        <v>3938</v>
      </c>
      <c r="D599" s="41"/>
      <c r="E599" s="41"/>
      <c r="F599" s="41"/>
      <c r="G599" s="41"/>
      <c r="H599" s="47"/>
    </row>
    <row r="600" s="2" customFormat="1" ht="16.8" customHeight="1">
      <c r="A600" s="41"/>
      <c r="B600" s="47"/>
      <c r="C600" s="313" t="s">
        <v>1731</v>
      </c>
      <c r="D600" s="313" t="s">
        <v>3987</v>
      </c>
      <c r="E600" s="20" t="s">
        <v>155</v>
      </c>
      <c r="F600" s="314">
        <v>51.417999999999999</v>
      </c>
      <c r="G600" s="41"/>
      <c r="H600" s="47"/>
    </row>
    <row r="601" s="2" customFormat="1" ht="16.8" customHeight="1">
      <c r="A601" s="41"/>
      <c r="B601" s="47"/>
      <c r="C601" s="313" t="s">
        <v>1753</v>
      </c>
      <c r="D601" s="313" t="s">
        <v>3988</v>
      </c>
      <c r="E601" s="20" t="s">
        <v>155</v>
      </c>
      <c r="F601" s="314">
        <v>102.836</v>
      </c>
      <c r="G601" s="41"/>
      <c r="H601" s="47"/>
    </row>
    <row r="602" s="2" customFormat="1" ht="16.8" customHeight="1">
      <c r="A602" s="41"/>
      <c r="B602" s="47"/>
      <c r="C602" s="309" t="s">
        <v>2113</v>
      </c>
      <c r="D602" s="310" t="s">
        <v>21</v>
      </c>
      <c r="E602" s="311" t="s">
        <v>21</v>
      </c>
      <c r="F602" s="312">
        <v>74.260000000000005</v>
      </c>
      <c r="G602" s="41"/>
      <c r="H602" s="47"/>
    </row>
    <row r="603" s="2" customFormat="1" ht="16.8" customHeight="1">
      <c r="A603" s="41"/>
      <c r="B603" s="47"/>
      <c r="C603" s="313" t="s">
        <v>21</v>
      </c>
      <c r="D603" s="313" t="s">
        <v>1021</v>
      </c>
      <c r="E603" s="20" t="s">
        <v>21</v>
      </c>
      <c r="F603" s="314">
        <v>0</v>
      </c>
      <c r="G603" s="41"/>
      <c r="H603" s="47"/>
    </row>
    <row r="604" s="2" customFormat="1" ht="16.8" customHeight="1">
      <c r="A604" s="41"/>
      <c r="B604" s="47"/>
      <c r="C604" s="313" t="s">
        <v>21</v>
      </c>
      <c r="D604" s="313" t="s">
        <v>1022</v>
      </c>
      <c r="E604" s="20" t="s">
        <v>21</v>
      </c>
      <c r="F604" s="314">
        <v>0</v>
      </c>
      <c r="G604" s="41"/>
      <c r="H604" s="47"/>
    </row>
    <row r="605" s="2" customFormat="1" ht="16.8" customHeight="1">
      <c r="A605" s="41"/>
      <c r="B605" s="47"/>
      <c r="C605" s="313" t="s">
        <v>21</v>
      </c>
      <c r="D605" s="313" t="s">
        <v>227</v>
      </c>
      <c r="E605" s="20" t="s">
        <v>21</v>
      </c>
      <c r="F605" s="314">
        <v>0</v>
      </c>
      <c r="G605" s="41"/>
      <c r="H605" s="47"/>
    </row>
    <row r="606" s="2" customFormat="1" ht="16.8" customHeight="1">
      <c r="A606" s="41"/>
      <c r="B606" s="47"/>
      <c r="C606" s="313" t="s">
        <v>21</v>
      </c>
      <c r="D606" s="313" t="s">
        <v>1023</v>
      </c>
      <c r="E606" s="20" t="s">
        <v>21</v>
      </c>
      <c r="F606" s="314">
        <v>0</v>
      </c>
      <c r="G606" s="41"/>
      <c r="H606" s="47"/>
    </row>
    <row r="607" s="2" customFormat="1" ht="16.8" customHeight="1">
      <c r="A607" s="41"/>
      <c r="B607" s="47"/>
      <c r="C607" s="313" t="s">
        <v>21</v>
      </c>
      <c r="D607" s="313" t="s">
        <v>1037</v>
      </c>
      <c r="E607" s="20" t="s">
        <v>21</v>
      </c>
      <c r="F607" s="314">
        <v>10.82</v>
      </c>
      <c r="G607" s="41"/>
      <c r="H607" s="47"/>
    </row>
    <row r="608" s="2" customFormat="1" ht="16.8" customHeight="1">
      <c r="A608" s="41"/>
      <c r="B608" s="47"/>
      <c r="C608" s="313" t="s">
        <v>21</v>
      </c>
      <c r="D608" s="313" t="s">
        <v>976</v>
      </c>
      <c r="E608" s="20" t="s">
        <v>21</v>
      </c>
      <c r="F608" s="314">
        <v>0</v>
      </c>
      <c r="G608" s="41"/>
      <c r="H608" s="47"/>
    </row>
    <row r="609" s="2" customFormat="1" ht="16.8" customHeight="1">
      <c r="A609" s="41"/>
      <c r="B609" s="47"/>
      <c r="C609" s="313" t="s">
        <v>21</v>
      </c>
      <c r="D609" s="313" t="s">
        <v>1023</v>
      </c>
      <c r="E609" s="20" t="s">
        <v>21</v>
      </c>
      <c r="F609" s="314">
        <v>0</v>
      </c>
      <c r="G609" s="41"/>
      <c r="H609" s="47"/>
    </row>
    <row r="610" s="2" customFormat="1" ht="16.8" customHeight="1">
      <c r="A610" s="41"/>
      <c r="B610" s="47"/>
      <c r="C610" s="313" t="s">
        <v>21</v>
      </c>
      <c r="D610" s="313" t="s">
        <v>1038</v>
      </c>
      <c r="E610" s="20" t="s">
        <v>21</v>
      </c>
      <c r="F610" s="314">
        <v>26.309999999999999</v>
      </c>
      <c r="G610" s="41"/>
      <c r="H610" s="47"/>
    </row>
    <row r="611" s="2" customFormat="1" ht="16.8" customHeight="1">
      <c r="A611" s="41"/>
      <c r="B611" s="47"/>
      <c r="C611" s="313" t="s">
        <v>21</v>
      </c>
      <c r="D611" s="313" t="s">
        <v>669</v>
      </c>
      <c r="E611" s="20" t="s">
        <v>21</v>
      </c>
      <c r="F611" s="314">
        <v>0</v>
      </c>
      <c r="G611" s="41"/>
      <c r="H611" s="47"/>
    </row>
    <row r="612" s="2" customFormat="1" ht="16.8" customHeight="1">
      <c r="A612" s="41"/>
      <c r="B612" s="47"/>
      <c r="C612" s="313" t="s">
        <v>21</v>
      </c>
      <c r="D612" s="313" t="s">
        <v>1026</v>
      </c>
      <c r="E612" s="20" t="s">
        <v>21</v>
      </c>
      <c r="F612" s="314">
        <v>0</v>
      </c>
      <c r="G612" s="41"/>
      <c r="H612" s="47"/>
    </row>
    <row r="613" s="2" customFormat="1" ht="16.8" customHeight="1">
      <c r="A613" s="41"/>
      <c r="B613" s="47"/>
      <c r="C613" s="313" t="s">
        <v>21</v>
      </c>
      <c r="D613" s="313" t="s">
        <v>1037</v>
      </c>
      <c r="E613" s="20" t="s">
        <v>21</v>
      </c>
      <c r="F613" s="314">
        <v>10.82</v>
      </c>
      <c r="G613" s="41"/>
      <c r="H613" s="47"/>
    </row>
    <row r="614" s="2" customFormat="1" ht="16.8" customHeight="1">
      <c r="A614" s="41"/>
      <c r="B614" s="47"/>
      <c r="C614" s="313" t="s">
        <v>21</v>
      </c>
      <c r="D614" s="313" t="s">
        <v>226</v>
      </c>
      <c r="E614" s="20" t="s">
        <v>21</v>
      </c>
      <c r="F614" s="314">
        <v>0</v>
      </c>
      <c r="G614" s="41"/>
      <c r="H614" s="47"/>
    </row>
    <row r="615" s="2" customFormat="1" ht="16.8" customHeight="1">
      <c r="A615" s="41"/>
      <c r="B615" s="47"/>
      <c r="C615" s="313" t="s">
        <v>21</v>
      </c>
      <c r="D615" s="313" t="s">
        <v>1023</v>
      </c>
      <c r="E615" s="20" t="s">
        <v>21</v>
      </c>
      <c r="F615" s="314">
        <v>0</v>
      </c>
      <c r="G615" s="41"/>
      <c r="H615" s="47"/>
    </row>
    <row r="616" s="2" customFormat="1" ht="16.8" customHeight="1">
      <c r="A616" s="41"/>
      <c r="B616" s="47"/>
      <c r="C616" s="313" t="s">
        <v>21</v>
      </c>
      <c r="D616" s="313" t="s">
        <v>1038</v>
      </c>
      <c r="E616" s="20" t="s">
        <v>21</v>
      </c>
      <c r="F616" s="314">
        <v>26.309999999999999</v>
      </c>
      <c r="G616" s="41"/>
      <c r="H616" s="47"/>
    </row>
    <row r="617" s="2" customFormat="1" ht="16.8" customHeight="1">
      <c r="A617" s="41"/>
      <c r="B617" s="47"/>
      <c r="C617" s="313" t="s">
        <v>21</v>
      </c>
      <c r="D617" s="313" t="s">
        <v>21</v>
      </c>
      <c r="E617" s="20" t="s">
        <v>21</v>
      </c>
      <c r="F617" s="314">
        <v>0</v>
      </c>
      <c r="G617" s="41"/>
      <c r="H617" s="47"/>
    </row>
    <row r="618" s="2" customFormat="1" ht="16.8" customHeight="1">
      <c r="A618" s="41"/>
      <c r="B618" s="47"/>
      <c r="C618" s="313" t="s">
        <v>2113</v>
      </c>
      <c r="D618" s="313" t="s">
        <v>192</v>
      </c>
      <c r="E618" s="20" t="s">
        <v>21</v>
      </c>
      <c r="F618" s="314">
        <v>74.260000000000005</v>
      </c>
      <c r="G618" s="41"/>
      <c r="H618" s="47"/>
    </row>
    <row r="619" s="2" customFormat="1" ht="16.8" customHeight="1">
      <c r="A619" s="41"/>
      <c r="B619" s="47"/>
      <c r="C619" s="309" t="s">
        <v>474</v>
      </c>
      <c r="D619" s="310" t="s">
        <v>21</v>
      </c>
      <c r="E619" s="311" t="s">
        <v>21</v>
      </c>
      <c r="F619" s="312">
        <v>36.289999999999999</v>
      </c>
      <c r="G619" s="41"/>
      <c r="H619" s="47"/>
    </row>
    <row r="620" s="2" customFormat="1" ht="16.8" customHeight="1">
      <c r="A620" s="41"/>
      <c r="B620" s="47"/>
      <c r="C620" s="313" t="s">
        <v>21</v>
      </c>
      <c r="D620" s="313" t="s">
        <v>1607</v>
      </c>
      <c r="E620" s="20" t="s">
        <v>21</v>
      </c>
      <c r="F620" s="314">
        <v>0</v>
      </c>
      <c r="G620" s="41"/>
      <c r="H620" s="47"/>
    </row>
    <row r="621" s="2" customFormat="1" ht="16.8" customHeight="1">
      <c r="A621" s="41"/>
      <c r="B621" s="47"/>
      <c r="C621" s="313" t="s">
        <v>21</v>
      </c>
      <c r="D621" s="313" t="s">
        <v>475</v>
      </c>
      <c r="E621" s="20" t="s">
        <v>21</v>
      </c>
      <c r="F621" s="314">
        <v>36.289999999999999</v>
      </c>
      <c r="G621" s="41"/>
      <c r="H621" s="47"/>
    </row>
    <row r="622" s="2" customFormat="1" ht="16.8" customHeight="1">
      <c r="A622" s="41"/>
      <c r="B622" s="47"/>
      <c r="C622" s="313" t="s">
        <v>21</v>
      </c>
      <c r="D622" s="313" t="s">
        <v>21</v>
      </c>
      <c r="E622" s="20" t="s">
        <v>21</v>
      </c>
      <c r="F622" s="314">
        <v>0</v>
      </c>
      <c r="G622" s="41"/>
      <c r="H622" s="47"/>
    </row>
    <row r="623" s="2" customFormat="1" ht="16.8" customHeight="1">
      <c r="A623" s="41"/>
      <c r="B623" s="47"/>
      <c r="C623" s="313" t="s">
        <v>474</v>
      </c>
      <c r="D623" s="313" t="s">
        <v>192</v>
      </c>
      <c r="E623" s="20" t="s">
        <v>21</v>
      </c>
      <c r="F623" s="314">
        <v>36.289999999999999</v>
      </c>
      <c r="G623" s="41"/>
      <c r="H623" s="47"/>
    </row>
    <row r="624" s="2" customFormat="1" ht="16.8" customHeight="1">
      <c r="A624" s="41"/>
      <c r="B624" s="47"/>
      <c r="C624" s="315" t="s">
        <v>3938</v>
      </c>
      <c r="D624" s="41"/>
      <c r="E624" s="41"/>
      <c r="F624" s="41"/>
      <c r="G624" s="41"/>
      <c r="H624" s="47"/>
    </row>
    <row r="625" s="2" customFormat="1">
      <c r="A625" s="41"/>
      <c r="B625" s="47"/>
      <c r="C625" s="313" t="s">
        <v>1603</v>
      </c>
      <c r="D625" s="313" t="s">
        <v>3989</v>
      </c>
      <c r="E625" s="20" t="s">
        <v>155</v>
      </c>
      <c r="F625" s="314">
        <v>36.289999999999999</v>
      </c>
      <c r="G625" s="41"/>
      <c r="H625" s="47"/>
    </row>
    <row r="626" s="2" customFormat="1" ht="16.8" customHeight="1">
      <c r="A626" s="41"/>
      <c r="B626" s="47"/>
      <c r="C626" s="313" t="s">
        <v>871</v>
      </c>
      <c r="D626" s="313" t="s">
        <v>3990</v>
      </c>
      <c r="E626" s="20" t="s">
        <v>155</v>
      </c>
      <c r="F626" s="314">
        <v>2924.6799999999998</v>
      </c>
      <c r="G626" s="41"/>
      <c r="H626" s="47"/>
    </row>
    <row r="627" s="2" customFormat="1" ht="16.8" customHeight="1">
      <c r="A627" s="41"/>
      <c r="B627" s="47"/>
      <c r="C627" s="313" t="s">
        <v>878</v>
      </c>
      <c r="D627" s="313" t="s">
        <v>3991</v>
      </c>
      <c r="E627" s="20" t="s">
        <v>155</v>
      </c>
      <c r="F627" s="314">
        <v>1480.4849999999999</v>
      </c>
      <c r="G627" s="41"/>
      <c r="H627" s="47"/>
    </row>
    <row r="628" s="2" customFormat="1" ht="16.8" customHeight="1">
      <c r="A628" s="41"/>
      <c r="B628" s="47"/>
      <c r="C628" s="313" t="s">
        <v>890</v>
      </c>
      <c r="D628" s="313" t="s">
        <v>3992</v>
      </c>
      <c r="E628" s="20" t="s">
        <v>155</v>
      </c>
      <c r="F628" s="314">
        <v>1480.4849999999999</v>
      </c>
      <c r="G628" s="41"/>
      <c r="H628" s="47"/>
    </row>
    <row r="629" s="2" customFormat="1" ht="16.8" customHeight="1">
      <c r="A629" s="41"/>
      <c r="B629" s="47"/>
      <c r="C629" s="313" t="s">
        <v>903</v>
      </c>
      <c r="D629" s="313" t="s">
        <v>3993</v>
      </c>
      <c r="E629" s="20" t="s">
        <v>155</v>
      </c>
      <c r="F629" s="314">
        <v>36.289999999999999</v>
      </c>
      <c r="G629" s="41"/>
      <c r="H629" s="47"/>
    </row>
    <row r="630" s="2" customFormat="1" ht="16.8" customHeight="1">
      <c r="A630" s="41"/>
      <c r="B630" s="47"/>
      <c r="C630" s="309" t="s">
        <v>476</v>
      </c>
      <c r="D630" s="310" t="s">
        <v>21</v>
      </c>
      <c r="E630" s="311" t="s">
        <v>21</v>
      </c>
      <c r="F630" s="312">
        <v>14.16</v>
      </c>
      <c r="G630" s="41"/>
      <c r="H630" s="47"/>
    </row>
    <row r="631" s="2" customFormat="1" ht="16.8" customHeight="1">
      <c r="A631" s="41"/>
      <c r="B631" s="47"/>
      <c r="C631" s="313" t="s">
        <v>21</v>
      </c>
      <c r="D631" s="313" t="s">
        <v>1882</v>
      </c>
      <c r="E631" s="20" t="s">
        <v>21</v>
      </c>
      <c r="F631" s="314">
        <v>0</v>
      </c>
      <c r="G631" s="41"/>
      <c r="H631" s="47"/>
    </row>
    <row r="632" s="2" customFormat="1" ht="16.8" customHeight="1">
      <c r="A632" s="41"/>
      <c r="B632" s="47"/>
      <c r="C632" s="313" t="s">
        <v>21</v>
      </c>
      <c r="D632" s="313" t="s">
        <v>331</v>
      </c>
      <c r="E632" s="20" t="s">
        <v>21</v>
      </c>
      <c r="F632" s="314">
        <v>0</v>
      </c>
      <c r="G632" s="41"/>
      <c r="H632" s="47"/>
    </row>
    <row r="633" s="2" customFormat="1" ht="16.8" customHeight="1">
      <c r="A633" s="41"/>
      <c r="B633" s="47"/>
      <c r="C633" s="313" t="s">
        <v>21</v>
      </c>
      <c r="D633" s="313" t="s">
        <v>1883</v>
      </c>
      <c r="E633" s="20" t="s">
        <v>21</v>
      </c>
      <c r="F633" s="314">
        <v>0.26000000000000001</v>
      </c>
      <c r="G633" s="41"/>
      <c r="H633" s="47"/>
    </row>
    <row r="634" s="2" customFormat="1" ht="16.8" customHeight="1">
      <c r="A634" s="41"/>
      <c r="B634" s="47"/>
      <c r="C634" s="313" t="s">
        <v>21</v>
      </c>
      <c r="D634" s="313" t="s">
        <v>1884</v>
      </c>
      <c r="E634" s="20" t="s">
        <v>21</v>
      </c>
      <c r="F634" s="314">
        <v>0</v>
      </c>
      <c r="G634" s="41"/>
      <c r="H634" s="47"/>
    </row>
    <row r="635" s="2" customFormat="1" ht="16.8" customHeight="1">
      <c r="A635" s="41"/>
      <c r="B635" s="47"/>
      <c r="C635" s="313" t="s">
        <v>21</v>
      </c>
      <c r="D635" s="313" t="s">
        <v>1885</v>
      </c>
      <c r="E635" s="20" t="s">
        <v>21</v>
      </c>
      <c r="F635" s="314">
        <v>13.9</v>
      </c>
      <c r="G635" s="41"/>
      <c r="H635" s="47"/>
    </row>
    <row r="636" s="2" customFormat="1" ht="16.8" customHeight="1">
      <c r="A636" s="41"/>
      <c r="B636" s="47"/>
      <c r="C636" s="313" t="s">
        <v>21</v>
      </c>
      <c r="D636" s="313" t="s">
        <v>21</v>
      </c>
      <c r="E636" s="20" t="s">
        <v>21</v>
      </c>
      <c r="F636" s="314">
        <v>0</v>
      </c>
      <c r="G636" s="41"/>
      <c r="H636" s="47"/>
    </row>
    <row r="637" s="2" customFormat="1" ht="16.8" customHeight="1">
      <c r="A637" s="41"/>
      <c r="B637" s="47"/>
      <c r="C637" s="313" t="s">
        <v>476</v>
      </c>
      <c r="D637" s="313" t="s">
        <v>192</v>
      </c>
      <c r="E637" s="20" t="s">
        <v>21</v>
      </c>
      <c r="F637" s="314">
        <v>14.16</v>
      </c>
      <c r="G637" s="41"/>
      <c r="H637" s="47"/>
    </row>
    <row r="638" s="2" customFormat="1" ht="16.8" customHeight="1">
      <c r="A638" s="41"/>
      <c r="B638" s="47"/>
      <c r="C638" s="315" t="s">
        <v>3938</v>
      </c>
      <c r="D638" s="41"/>
      <c r="E638" s="41"/>
      <c r="F638" s="41"/>
      <c r="G638" s="41"/>
      <c r="H638" s="47"/>
    </row>
    <row r="639" s="2" customFormat="1" ht="16.8" customHeight="1">
      <c r="A639" s="41"/>
      <c r="B639" s="47"/>
      <c r="C639" s="313" t="s">
        <v>1878</v>
      </c>
      <c r="D639" s="313" t="s">
        <v>1879</v>
      </c>
      <c r="E639" s="20" t="s">
        <v>155</v>
      </c>
      <c r="F639" s="314">
        <v>118.68000000000001</v>
      </c>
      <c r="G639" s="41"/>
      <c r="H639" s="47"/>
    </row>
    <row r="640" s="2" customFormat="1">
      <c r="A640" s="41"/>
      <c r="B640" s="47"/>
      <c r="C640" s="313" t="s">
        <v>1859</v>
      </c>
      <c r="D640" s="313" t="s">
        <v>3959</v>
      </c>
      <c r="E640" s="20" t="s">
        <v>155</v>
      </c>
      <c r="F640" s="314">
        <v>166.035</v>
      </c>
      <c r="G640" s="41"/>
      <c r="H640" s="47"/>
    </row>
    <row r="641" s="2" customFormat="1" ht="16.8" customHeight="1">
      <c r="A641" s="41"/>
      <c r="B641" s="47"/>
      <c r="C641" s="313" t="s">
        <v>1895</v>
      </c>
      <c r="D641" s="313" t="s">
        <v>3994</v>
      </c>
      <c r="E641" s="20" t="s">
        <v>155</v>
      </c>
      <c r="F641" s="314">
        <v>118.68000000000001</v>
      </c>
      <c r="G641" s="41"/>
      <c r="H641" s="47"/>
    </row>
    <row r="642" s="2" customFormat="1" ht="16.8" customHeight="1">
      <c r="A642" s="41"/>
      <c r="B642" s="47"/>
      <c r="C642" s="313" t="s">
        <v>1889</v>
      </c>
      <c r="D642" s="313" t="s">
        <v>1890</v>
      </c>
      <c r="E642" s="20" t="s">
        <v>155</v>
      </c>
      <c r="F642" s="314">
        <v>138.262</v>
      </c>
      <c r="G642" s="41"/>
      <c r="H642" s="47"/>
    </row>
    <row r="643" s="2" customFormat="1">
      <c r="A643" s="41"/>
      <c r="B643" s="47"/>
      <c r="C643" s="313" t="s">
        <v>1867</v>
      </c>
      <c r="D643" s="313" t="s">
        <v>1868</v>
      </c>
      <c r="E643" s="20" t="s">
        <v>155</v>
      </c>
      <c r="F643" s="314">
        <v>138.262</v>
      </c>
      <c r="G643" s="41"/>
      <c r="H643" s="47"/>
    </row>
    <row r="644" s="2" customFormat="1" ht="16.8" customHeight="1">
      <c r="A644" s="41"/>
      <c r="B644" s="47"/>
      <c r="C644" s="313" t="s">
        <v>1900</v>
      </c>
      <c r="D644" s="313" t="s">
        <v>1901</v>
      </c>
      <c r="E644" s="20" t="s">
        <v>155</v>
      </c>
      <c r="F644" s="314">
        <v>136.482</v>
      </c>
      <c r="G644" s="41"/>
      <c r="H644" s="47"/>
    </row>
    <row r="645" s="2" customFormat="1" ht="16.8" customHeight="1">
      <c r="A645" s="41"/>
      <c r="B645" s="47"/>
      <c r="C645" s="309" t="s">
        <v>116</v>
      </c>
      <c r="D645" s="310" t="s">
        <v>21</v>
      </c>
      <c r="E645" s="311" t="s">
        <v>21</v>
      </c>
      <c r="F645" s="312">
        <v>3042.48</v>
      </c>
      <c r="G645" s="41"/>
      <c r="H645" s="47"/>
    </row>
    <row r="646" s="2" customFormat="1" ht="16.8" customHeight="1">
      <c r="A646" s="41"/>
      <c r="B646" s="47"/>
      <c r="C646" s="313" t="s">
        <v>21</v>
      </c>
      <c r="D646" s="313" t="s">
        <v>261</v>
      </c>
      <c r="E646" s="20" t="s">
        <v>21</v>
      </c>
      <c r="F646" s="314">
        <v>0</v>
      </c>
      <c r="G646" s="41"/>
      <c r="H646" s="47"/>
    </row>
    <row r="647" s="2" customFormat="1" ht="16.8" customHeight="1">
      <c r="A647" s="41"/>
      <c r="B647" s="47"/>
      <c r="C647" s="313" t="s">
        <v>21</v>
      </c>
      <c r="D647" s="313" t="s">
        <v>1026</v>
      </c>
      <c r="E647" s="20" t="s">
        <v>21</v>
      </c>
      <c r="F647" s="314">
        <v>0</v>
      </c>
      <c r="G647" s="41"/>
      <c r="H647" s="47"/>
    </row>
    <row r="648" s="2" customFormat="1" ht="16.8" customHeight="1">
      <c r="A648" s="41"/>
      <c r="B648" s="47"/>
      <c r="C648" s="313" t="s">
        <v>21</v>
      </c>
      <c r="D648" s="313" t="s">
        <v>1142</v>
      </c>
      <c r="E648" s="20" t="s">
        <v>21</v>
      </c>
      <c r="F648" s="314">
        <v>446.39999999999998</v>
      </c>
      <c r="G648" s="41"/>
      <c r="H648" s="47"/>
    </row>
    <row r="649" s="2" customFormat="1" ht="16.8" customHeight="1">
      <c r="A649" s="41"/>
      <c r="B649" s="47"/>
      <c r="C649" s="313" t="s">
        <v>21</v>
      </c>
      <c r="D649" s="313" t="s">
        <v>1143</v>
      </c>
      <c r="E649" s="20" t="s">
        <v>21</v>
      </c>
      <c r="F649" s="314">
        <v>27.800000000000001</v>
      </c>
      <c r="G649" s="41"/>
      <c r="H649" s="47"/>
    </row>
    <row r="650" s="2" customFormat="1" ht="16.8" customHeight="1">
      <c r="A650" s="41"/>
      <c r="B650" s="47"/>
      <c r="C650" s="313" t="s">
        <v>21</v>
      </c>
      <c r="D650" s="313" t="s">
        <v>1144</v>
      </c>
      <c r="E650" s="20" t="s">
        <v>21</v>
      </c>
      <c r="F650" s="314">
        <v>0</v>
      </c>
      <c r="G650" s="41"/>
      <c r="H650" s="47"/>
    </row>
    <row r="651" s="2" customFormat="1" ht="16.8" customHeight="1">
      <c r="A651" s="41"/>
      <c r="B651" s="47"/>
      <c r="C651" s="313" t="s">
        <v>21</v>
      </c>
      <c r="D651" s="313" t="s">
        <v>1145</v>
      </c>
      <c r="E651" s="20" t="s">
        <v>21</v>
      </c>
      <c r="F651" s="314">
        <v>97.680000000000007</v>
      </c>
      <c r="G651" s="41"/>
      <c r="H651" s="47"/>
    </row>
    <row r="652" s="2" customFormat="1" ht="16.8" customHeight="1">
      <c r="A652" s="41"/>
      <c r="B652" s="47"/>
      <c r="C652" s="313" t="s">
        <v>21</v>
      </c>
      <c r="D652" s="313" t="s">
        <v>1146</v>
      </c>
      <c r="E652" s="20" t="s">
        <v>21</v>
      </c>
      <c r="F652" s="314">
        <v>0</v>
      </c>
      <c r="G652" s="41"/>
      <c r="H652" s="47"/>
    </row>
    <row r="653" s="2" customFormat="1" ht="16.8" customHeight="1">
      <c r="A653" s="41"/>
      <c r="B653" s="47"/>
      <c r="C653" s="313" t="s">
        <v>21</v>
      </c>
      <c r="D653" s="313" t="s">
        <v>1147</v>
      </c>
      <c r="E653" s="20" t="s">
        <v>21</v>
      </c>
      <c r="F653" s="314">
        <v>20</v>
      </c>
      <c r="G653" s="41"/>
      <c r="H653" s="47"/>
    </row>
    <row r="654" s="2" customFormat="1" ht="16.8" customHeight="1">
      <c r="A654" s="41"/>
      <c r="B654" s="47"/>
      <c r="C654" s="313" t="s">
        <v>21</v>
      </c>
      <c r="D654" s="313" t="s">
        <v>1148</v>
      </c>
      <c r="E654" s="20" t="s">
        <v>21</v>
      </c>
      <c r="F654" s="314">
        <v>0</v>
      </c>
      <c r="G654" s="41"/>
      <c r="H654" s="47"/>
    </row>
    <row r="655" s="2" customFormat="1" ht="16.8" customHeight="1">
      <c r="A655" s="41"/>
      <c r="B655" s="47"/>
      <c r="C655" s="313" t="s">
        <v>21</v>
      </c>
      <c r="D655" s="313" t="s">
        <v>1022</v>
      </c>
      <c r="E655" s="20" t="s">
        <v>21</v>
      </c>
      <c r="F655" s="314">
        <v>0</v>
      </c>
      <c r="G655" s="41"/>
      <c r="H655" s="47"/>
    </row>
    <row r="656" s="2" customFormat="1" ht="16.8" customHeight="1">
      <c r="A656" s="41"/>
      <c r="B656" s="47"/>
      <c r="C656" s="313" t="s">
        <v>21</v>
      </c>
      <c r="D656" s="313" t="s">
        <v>1149</v>
      </c>
      <c r="E656" s="20" t="s">
        <v>21</v>
      </c>
      <c r="F656" s="314">
        <v>74.400000000000006</v>
      </c>
      <c r="G656" s="41"/>
      <c r="H656" s="47"/>
    </row>
    <row r="657" s="2" customFormat="1" ht="16.8" customHeight="1">
      <c r="A657" s="41"/>
      <c r="B657" s="47"/>
      <c r="C657" s="313" t="s">
        <v>21</v>
      </c>
      <c r="D657" s="313" t="s">
        <v>976</v>
      </c>
      <c r="E657" s="20" t="s">
        <v>21</v>
      </c>
      <c r="F657" s="314">
        <v>0</v>
      </c>
      <c r="G657" s="41"/>
      <c r="H657" s="47"/>
    </row>
    <row r="658" s="2" customFormat="1" ht="16.8" customHeight="1">
      <c r="A658" s="41"/>
      <c r="B658" s="47"/>
      <c r="C658" s="313" t="s">
        <v>21</v>
      </c>
      <c r="D658" s="313" t="s">
        <v>1150</v>
      </c>
      <c r="E658" s="20" t="s">
        <v>21</v>
      </c>
      <c r="F658" s="314">
        <v>19.199999999999999</v>
      </c>
      <c r="G658" s="41"/>
      <c r="H658" s="47"/>
    </row>
    <row r="659" s="2" customFormat="1" ht="16.8" customHeight="1">
      <c r="A659" s="41"/>
      <c r="B659" s="47"/>
      <c r="C659" s="313" t="s">
        <v>21</v>
      </c>
      <c r="D659" s="313" t="s">
        <v>1151</v>
      </c>
      <c r="E659" s="20" t="s">
        <v>21</v>
      </c>
      <c r="F659" s="314">
        <v>344.60000000000002</v>
      </c>
      <c r="G659" s="41"/>
      <c r="H659" s="47"/>
    </row>
    <row r="660" s="2" customFormat="1" ht="16.8" customHeight="1">
      <c r="A660" s="41"/>
      <c r="B660" s="47"/>
      <c r="C660" s="313" t="s">
        <v>21</v>
      </c>
      <c r="D660" s="313" t="s">
        <v>1152</v>
      </c>
      <c r="E660" s="20" t="s">
        <v>21</v>
      </c>
      <c r="F660" s="314">
        <v>119.62000000000001</v>
      </c>
      <c r="G660" s="41"/>
      <c r="H660" s="47"/>
    </row>
    <row r="661" s="2" customFormat="1" ht="16.8" customHeight="1">
      <c r="A661" s="41"/>
      <c r="B661" s="47"/>
      <c r="C661" s="313" t="s">
        <v>21</v>
      </c>
      <c r="D661" s="313" t="s">
        <v>1153</v>
      </c>
      <c r="E661" s="20" t="s">
        <v>21</v>
      </c>
      <c r="F661" s="314">
        <v>91.200000000000003</v>
      </c>
      <c r="G661" s="41"/>
      <c r="H661" s="47"/>
    </row>
    <row r="662" s="2" customFormat="1" ht="16.8" customHeight="1">
      <c r="A662" s="41"/>
      <c r="B662" s="47"/>
      <c r="C662" s="313" t="s">
        <v>21</v>
      </c>
      <c r="D662" s="313" t="s">
        <v>669</v>
      </c>
      <c r="E662" s="20" t="s">
        <v>21</v>
      </c>
      <c r="F662" s="314">
        <v>0</v>
      </c>
      <c r="G662" s="41"/>
      <c r="H662" s="47"/>
    </row>
    <row r="663" s="2" customFormat="1" ht="16.8" customHeight="1">
      <c r="A663" s="41"/>
      <c r="B663" s="47"/>
      <c r="C663" s="313" t="s">
        <v>21</v>
      </c>
      <c r="D663" s="313" t="s">
        <v>1154</v>
      </c>
      <c r="E663" s="20" t="s">
        <v>21</v>
      </c>
      <c r="F663" s="314">
        <v>17.199999999999999</v>
      </c>
      <c r="G663" s="41"/>
      <c r="H663" s="47"/>
    </row>
    <row r="664" s="2" customFormat="1" ht="16.8" customHeight="1">
      <c r="A664" s="41"/>
      <c r="B664" s="47"/>
      <c r="C664" s="313" t="s">
        <v>21</v>
      </c>
      <c r="D664" s="313" t="s">
        <v>1155</v>
      </c>
      <c r="E664" s="20" t="s">
        <v>21</v>
      </c>
      <c r="F664" s="314">
        <v>63.5</v>
      </c>
      <c r="G664" s="41"/>
      <c r="H664" s="47"/>
    </row>
    <row r="665" s="2" customFormat="1" ht="16.8" customHeight="1">
      <c r="A665" s="41"/>
      <c r="B665" s="47"/>
      <c r="C665" s="313" t="s">
        <v>21</v>
      </c>
      <c r="D665" s="313" t="s">
        <v>226</v>
      </c>
      <c r="E665" s="20" t="s">
        <v>21</v>
      </c>
      <c r="F665" s="314">
        <v>0</v>
      </c>
      <c r="G665" s="41"/>
      <c r="H665" s="47"/>
    </row>
    <row r="666" s="2" customFormat="1" ht="16.8" customHeight="1">
      <c r="A666" s="41"/>
      <c r="B666" s="47"/>
      <c r="C666" s="313" t="s">
        <v>21</v>
      </c>
      <c r="D666" s="313" t="s">
        <v>1156</v>
      </c>
      <c r="E666" s="20" t="s">
        <v>21</v>
      </c>
      <c r="F666" s="314">
        <v>16</v>
      </c>
      <c r="G666" s="41"/>
      <c r="H666" s="47"/>
    </row>
    <row r="667" s="2" customFormat="1" ht="16.8" customHeight="1">
      <c r="A667" s="41"/>
      <c r="B667" s="47"/>
      <c r="C667" s="313" t="s">
        <v>21</v>
      </c>
      <c r="D667" s="313" t="s">
        <v>1157</v>
      </c>
      <c r="E667" s="20" t="s">
        <v>21</v>
      </c>
      <c r="F667" s="314">
        <v>558.60000000000002</v>
      </c>
      <c r="G667" s="41"/>
      <c r="H667" s="47"/>
    </row>
    <row r="668" s="2" customFormat="1" ht="16.8" customHeight="1">
      <c r="A668" s="41"/>
      <c r="B668" s="47"/>
      <c r="C668" s="313" t="s">
        <v>21</v>
      </c>
      <c r="D668" s="313" t="s">
        <v>1158</v>
      </c>
      <c r="E668" s="20" t="s">
        <v>21</v>
      </c>
      <c r="F668" s="314">
        <v>0</v>
      </c>
      <c r="G668" s="41"/>
      <c r="H668" s="47"/>
    </row>
    <row r="669" s="2" customFormat="1" ht="16.8" customHeight="1">
      <c r="A669" s="41"/>
      <c r="B669" s="47"/>
      <c r="C669" s="313" t="s">
        <v>21</v>
      </c>
      <c r="D669" s="313" t="s">
        <v>1159</v>
      </c>
      <c r="E669" s="20" t="s">
        <v>21</v>
      </c>
      <c r="F669" s="314">
        <v>-10.48</v>
      </c>
      <c r="G669" s="41"/>
      <c r="H669" s="47"/>
    </row>
    <row r="670" s="2" customFormat="1" ht="16.8" customHeight="1">
      <c r="A670" s="41"/>
      <c r="B670" s="47"/>
      <c r="C670" s="313" t="s">
        <v>21</v>
      </c>
      <c r="D670" s="313" t="s">
        <v>21</v>
      </c>
      <c r="E670" s="20" t="s">
        <v>21</v>
      </c>
      <c r="F670" s="314">
        <v>0</v>
      </c>
      <c r="G670" s="41"/>
      <c r="H670" s="47"/>
    </row>
    <row r="671" s="2" customFormat="1" ht="16.8" customHeight="1">
      <c r="A671" s="41"/>
      <c r="B671" s="47"/>
      <c r="C671" s="313" t="s">
        <v>21</v>
      </c>
      <c r="D671" s="313" t="s">
        <v>914</v>
      </c>
      <c r="E671" s="20" t="s">
        <v>21</v>
      </c>
      <c r="F671" s="314">
        <v>0</v>
      </c>
      <c r="G671" s="41"/>
      <c r="H671" s="47"/>
    </row>
    <row r="672" s="2" customFormat="1" ht="16.8" customHeight="1">
      <c r="A672" s="41"/>
      <c r="B672" s="47"/>
      <c r="C672" s="313" t="s">
        <v>21</v>
      </c>
      <c r="D672" s="313" t="s">
        <v>1160</v>
      </c>
      <c r="E672" s="20" t="s">
        <v>21</v>
      </c>
      <c r="F672" s="314">
        <v>32</v>
      </c>
      <c r="G672" s="41"/>
      <c r="H672" s="47"/>
    </row>
    <row r="673" s="2" customFormat="1" ht="16.8" customHeight="1">
      <c r="A673" s="41"/>
      <c r="B673" s="47"/>
      <c r="C673" s="313" t="s">
        <v>21</v>
      </c>
      <c r="D673" s="313" t="s">
        <v>1161</v>
      </c>
      <c r="E673" s="20" t="s">
        <v>21</v>
      </c>
      <c r="F673" s="314">
        <v>8</v>
      </c>
      <c r="G673" s="41"/>
      <c r="H673" s="47"/>
    </row>
    <row r="674" s="2" customFormat="1" ht="16.8" customHeight="1">
      <c r="A674" s="41"/>
      <c r="B674" s="47"/>
      <c r="C674" s="313" t="s">
        <v>21</v>
      </c>
      <c r="D674" s="313" t="s">
        <v>21</v>
      </c>
      <c r="E674" s="20" t="s">
        <v>21</v>
      </c>
      <c r="F674" s="314">
        <v>0</v>
      </c>
      <c r="G674" s="41"/>
      <c r="H674" s="47"/>
    </row>
    <row r="675" s="2" customFormat="1" ht="16.8" customHeight="1">
      <c r="A675" s="41"/>
      <c r="B675" s="47"/>
      <c r="C675" s="313" t="s">
        <v>21</v>
      </c>
      <c r="D675" s="313" t="s">
        <v>922</v>
      </c>
      <c r="E675" s="20" t="s">
        <v>21</v>
      </c>
      <c r="F675" s="314">
        <v>0</v>
      </c>
      <c r="G675" s="41"/>
      <c r="H675" s="47"/>
    </row>
    <row r="676" s="2" customFormat="1" ht="16.8" customHeight="1">
      <c r="A676" s="41"/>
      <c r="B676" s="47"/>
      <c r="C676" s="313" t="s">
        <v>21</v>
      </c>
      <c r="D676" s="313" t="s">
        <v>1162</v>
      </c>
      <c r="E676" s="20" t="s">
        <v>21</v>
      </c>
      <c r="F676" s="314">
        <v>0</v>
      </c>
      <c r="G676" s="41"/>
      <c r="H676" s="47"/>
    </row>
    <row r="677" s="2" customFormat="1" ht="16.8" customHeight="1">
      <c r="A677" s="41"/>
      <c r="B677" s="47"/>
      <c r="C677" s="313" t="s">
        <v>21</v>
      </c>
      <c r="D677" s="313" t="s">
        <v>1163</v>
      </c>
      <c r="E677" s="20" t="s">
        <v>21</v>
      </c>
      <c r="F677" s="314">
        <v>821.41999999999996</v>
      </c>
      <c r="G677" s="41"/>
      <c r="H677" s="47"/>
    </row>
    <row r="678" s="2" customFormat="1" ht="16.8" customHeight="1">
      <c r="A678" s="41"/>
      <c r="B678" s="47"/>
      <c r="C678" s="313" t="s">
        <v>21</v>
      </c>
      <c r="D678" s="313" t="s">
        <v>1164</v>
      </c>
      <c r="E678" s="20" t="s">
        <v>21</v>
      </c>
      <c r="F678" s="314">
        <v>30.640000000000001</v>
      </c>
      <c r="G678" s="41"/>
      <c r="H678" s="47"/>
    </row>
    <row r="679" s="2" customFormat="1" ht="16.8" customHeight="1">
      <c r="A679" s="41"/>
      <c r="B679" s="47"/>
      <c r="C679" s="313" t="s">
        <v>21</v>
      </c>
      <c r="D679" s="313" t="s">
        <v>1165</v>
      </c>
      <c r="E679" s="20" t="s">
        <v>21</v>
      </c>
      <c r="F679" s="314">
        <v>48</v>
      </c>
      <c r="G679" s="41"/>
      <c r="H679" s="47"/>
    </row>
    <row r="680" s="2" customFormat="1" ht="16.8" customHeight="1">
      <c r="A680" s="41"/>
      <c r="B680" s="47"/>
      <c r="C680" s="313" t="s">
        <v>21</v>
      </c>
      <c r="D680" s="313" t="s">
        <v>1166</v>
      </c>
      <c r="E680" s="20" t="s">
        <v>21</v>
      </c>
      <c r="F680" s="314">
        <v>28</v>
      </c>
      <c r="G680" s="41"/>
      <c r="H680" s="47"/>
    </row>
    <row r="681" s="2" customFormat="1" ht="16.8" customHeight="1">
      <c r="A681" s="41"/>
      <c r="B681" s="47"/>
      <c r="C681" s="313" t="s">
        <v>21</v>
      </c>
      <c r="D681" s="313" t="s">
        <v>1167</v>
      </c>
      <c r="E681" s="20" t="s">
        <v>21</v>
      </c>
      <c r="F681" s="314">
        <v>10</v>
      </c>
      <c r="G681" s="41"/>
      <c r="H681" s="47"/>
    </row>
    <row r="682" s="2" customFormat="1" ht="16.8" customHeight="1">
      <c r="A682" s="41"/>
      <c r="B682" s="47"/>
      <c r="C682" s="313" t="s">
        <v>21</v>
      </c>
      <c r="D682" s="313" t="s">
        <v>1168</v>
      </c>
      <c r="E682" s="20" t="s">
        <v>21</v>
      </c>
      <c r="F682" s="314">
        <v>9.9199999999999999</v>
      </c>
      <c r="G682" s="41"/>
      <c r="H682" s="47"/>
    </row>
    <row r="683" s="2" customFormat="1" ht="16.8" customHeight="1">
      <c r="A683" s="41"/>
      <c r="B683" s="47"/>
      <c r="C683" s="313" t="s">
        <v>21</v>
      </c>
      <c r="D683" s="313" t="s">
        <v>1169</v>
      </c>
      <c r="E683" s="20" t="s">
        <v>21</v>
      </c>
      <c r="F683" s="314">
        <v>10.119999999999999</v>
      </c>
      <c r="G683" s="41"/>
      <c r="H683" s="47"/>
    </row>
    <row r="684" s="2" customFormat="1" ht="16.8" customHeight="1">
      <c r="A684" s="41"/>
      <c r="B684" s="47"/>
      <c r="C684" s="313" t="s">
        <v>21</v>
      </c>
      <c r="D684" s="313" t="s">
        <v>1170</v>
      </c>
      <c r="E684" s="20" t="s">
        <v>21</v>
      </c>
      <c r="F684" s="314">
        <v>6.46</v>
      </c>
      <c r="G684" s="41"/>
      <c r="H684" s="47"/>
    </row>
    <row r="685" s="2" customFormat="1" ht="16.8" customHeight="1">
      <c r="A685" s="41"/>
      <c r="B685" s="47"/>
      <c r="C685" s="313" t="s">
        <v>21</v>
      </c>
      <c r="D685" s="313" t="s">
        <v>1171</v>
      </c>
      <c r="E685" s="20" t="s">
        <v>21</v>
      </c>
      <c r="F685" s="314">
        <v>135</v>
      </c>
      <c r="G685" s="41"/>
      <c r="H685" s="47"/>
    </row>
    <row r="686" s="2" customFormat="1" ht="16.8" customHeight="1">
      <c r="A686" s="41"/>
      <c r="B686" s="47"/>
      <c r="C686" s="313" t="s">
        <v>21</v>
      </c>
      <c r="D686" s="313" t="s">
        <v>1172</v>
      </c>
      <c r="E686" s="20" t="s">
        <v>21</v>
      </c>
      <c r="F686" s="314">
        <v>17.199999999999999</v>
      </c>
      <c r="G686" s="41"/>
      <c r="H686" s="47"/>
    </row>
    <row r="687" s="2" customFormat="1" ht="16.8" customHeight="1">
      <c r="A687" s="41"/>
      <c r="B687" s="47"/>
      <c r="C687" s="313" t="s">
        <v>21</v>
      </c>
      <c r="D687" s="313" t="s">
        <v>21</v>
      </c>
      <c r="E687" s="20" t="s">
        <v>21</v>
      </c>
      <c r="F687" s="314">
        <v>0</v>
      </c>
      <c r="G687" s="41"/>
      <c r="H687" s="47"/>
    </row>
    <row r="688" s="2" customFormat="1" ht="16.8" customHeight="1">
      <c r="A688" s="41"/>
      <c r="B688" s="47"/>
      <c r="C688" s="313" t="s">
        <v>116</v>
      </c>
      <c r="D688" s="313" t="s">
        <v>192</v>
      </c>
      <c r="E688" s="20" t="s">
        <v>21</v>
      </c>
      <c r="F688" s="314">
        <v>3042.48</v>
      </c>
      <c r="G688" s="41"/>
      <c r="H688" s="47"/>
    </row>
    <row r="689" s="2" customFormat="1" ht="16.8" customHeight="1">
      <c r="A689" s="41"/>
      <c r="B689" s="47"/>
      <c r="C689" s="315" t="s">
        <v>3938</v>
      </c>
      <c r="D689" s="41"/>
      <c r="E689" s="41"/>
      <c r="F689" s="41"/>
      <c r="G689" s="41"/>
      <c r="H689" s="47"/>
    </row>
    <row r="690" s="2" customFormat="1" ht="16.8" customHeight="1">
      <c r="A690" s="41"/>
      <c r="B690" s="47"/>
      <c r="C690" s="313" t="s">
        <v>257</v>
      </c>
      <c r="D690" s="313" t="s">
        <v>3947</v>
      </c>
      <c r="E690" s="20" t="s">
        <v>174</v>
      </c>
      <c r="F690" s="314">
        <v>4542.0900000000001</v>
      </c>
      <c r="G690" s="41"/>
      <c r="H690" s="47"/>
    </row>
    <row r="691" s="2" customFormat="1" ht="16.8" customHeight="1">
      <c r="A691" s="41"/>
      <c r="B691" s="47"/>
      <c r="C691" s="313" t="s">
        <v>265</v>
      </c>
      <c r="D691" s="313" t="s">
        <v>266</v>
      </c>
      <c r="E691" s="20" t="s">
        <v>174</v>
      </c>
      <c r="F691" s="314">
        <v>3194.6039999999998</v>
      </c>
      <c r="G691" s="41"/>
      <c r="H691" s="47"/>
    </row>
    <row r="692" s="2" customFormat="1" ht="16.8" customHeight="1">
      <c r="A692" s="41"/>
      <c r="B692" s="47"/>
      <c r="C692" s="309" t="s">
        <v>479</v>
      </c>
      <c r="D692" s="310" t="s">
        <v>21</v>
      </c>
      <c r="E692" s="311" t="s">
        <v>21</v>
      </c>
      <c r="F692" s="312">
        <v>55.720999999999997</v>
      </c>
      <c r="G692" s="41"/>
      <c r="H692" s="47"/>
    </row>
    <row r="693" s="2" customFormat="1" ht="16.8" customHeight="1">
      <c r="A693" s="41"/>
      <c r="B693" s="47"/>
      <c r="C693" s="315" t="s">
        <v>3938</v>
      </c>
      <c r="D693" s="41"/>
      <c r="E693" s="41"/>
      <c r="F693" s="41"/>
      <c r="G693" s="41"/>
      <c r="H693" s="47"/>
    </row>
    <row r="694" s="2" customFormat="1" ht="16.8" customHeight="1">
      <c r="A694" s="41"/>
      <c r="B694" s="47"/>
      <c r="C694" s="313" t="s">
        <v>2315</v>
      </c>
      <c r="D694" s="313" t="s">
        <v>3995</v>
      </c>
      <c r="E694" s="20" t="s">
        <v>155</v>
      </c>
      <c r="F694" s="314">
        <v>83.228999999999999</v>
      </c>
      <c r="G694" s="41"/>
      <c r="H694" s="47"/>
    </row>
    <row r="695" s="2" customFormat="1" ht="16.8" customHeight="1">
      <c r="A695" s="41"/>
      <c r="B695" s="47"/>
      <c r="C695" s="309" t="s">
        <v>3954</v>
      </c>
      <c r="D695" s="310" t="s">
        <v>21</v>
      </c>
      <c r="E695" s="311" t="s">
        <v>21</v>
      </c>
      <c r="F695" s="312">
        <v>58.067</v>
      </c>
      <c r="G695" s="41"/>
      <c r="H695" s="47"/>
    </row>
    <row r="696" s="2" customFormat="1" ht="16.8" customHeight="1">
      <c r="A696" s="41"/>
      <c r="B696" s="47"/>
      <c r="C696" s="309" t="s">
        <v>481</v>
      </c>
      <c r="D696" s="310" t="s">
        <v>21</v>
      </c>
      <c r="E696" s="311" t="s">
        <v>21</v>
      </c>
      <c r="F696" s="312">
        <v>1097.0999999999999</v>
      </c>
      <c r="G696" s="41"/>
      <c r="H696" s="47"/>
    </row>
    <row r="697" s="2" customFormat="1" ht="16.8" customHeight="1">
      <c r="A697" s="41"/>
      <c r="B697" s="47"/>
      <c r="C697" s="313" t="s">
        <v>21</v>
      </c>
      <c r="D697" s="313" t="s">
        <v>2132</v>
      </c>
      <c r="E697" s="20" t="s">
        <v>21</v>
      </c>
      <c r="F697" s="314">
        <v>0</v>
      </c>
      <c r="G697" s="41"/>
      <c r="H697" s="47"/>
    </row>
    <row r="698" s="2" customFormat="1" ht="16.8" customHeight="1">
      <c r="A698" s="41"/>
      <c r="B698" s="47"/>
      <c r="C698" s="313" t="s">
        <v>21</v>
      </c>
      <c r="D698" s="313" t="s">
        <v>2133</v>
      </c>
      <c r="E698" s="20" t="s">
        <v>21</v>
      </c>
      <c r="F698" s="314">
        <v>1124.71</v>
      </c>
      <c r="G698" s="41"/>
      <c r="H698" s="47"/>
    </row>
    <row r="699" s="2" customFormat="1" ht="16.8" customHeight="1">
      <c r="A699" s="41"/>
      <c r="B699" s="47"/>
      <c r="C699" s="313" t="s">
        <v>21</v>
      </c>
      <c r="D699" s="313" t="s">
        <v>2134</v>
      </c>
      <c r="E699" s="20" t="s">
        <v>21</v>
      </c>
      <c r="F699" s="314">
        <v>-10.050000000000001</v>
      </c>
      <c r="G699" s="41"/>
      <c r="H699" s="47"/>
    </row>
    <row r="700" s="2" customFormat="1" ht="16.8" customHeight="1">
      <c r="A700" s="41"/>
      <c r="B700" s="47"/>
      <c r="C700" s="313" t="s">
        <v>21</v>
      </c>
      <c r="D700" s="313" t="s">
        <v>2135</v>
      </c>
      <c r="E700" s="20" t="s">
        <v>21</v>
      </c>
      <c r="F700" s="314">
        <v>-17.559999999999999</v>
      </c>
      <c r="G700" s="41"/>
      <c r="H700" s="47"/>
    </row>
    <row r="701" s="2" customFormat="1" ht="16.8" customHeight="1">
      <c r="A701" s="41"/>
      <c r="B701" s="47"/>
      <c r="C701" s="313" t="s">
        <v>481</v>
      </c>
      <c r="D701" s="313" t="s">
        <v>192</v>
      </c>
      <c r="E701" s="20" t="s">
        <v>21</v>
      </c>
      <c r="F701" s="314">
        <v>1097.0999999999999</v>
      </c>
      <c r="G701" s="41"/>
      <c r="H701" s="47"/>
    </row>
    <row r="702" s="2" customFormat="1" ht="16.8" customHeight="1">
      <c r="A702" s="41"/>
      <c r="B702" s="47"/>
      <c r="C702" s="315" t="s">
        <v>3938</v>
      </c>
      <c r="D702" s="41"/>
      <c r="E702" s="41"/>
      <c r="F702" s="41"/>
      <c r="G702" s="41"/>
      <c r="H702" s="47"/>
    </row>
    <row r="703" s="2" customFormat="1" ht="16.8" customHeight="1">
      <c r="A703" s="41"/>
      <c r="B703" s="47"/>
      <c r="C703" s="313" t="s">
        <v>2129</v>
      </c>
      <c r="D703" s="313" t="s">
        <v>2130</v>
      </c>
      <c r="E703" s="20" t="s">
        <v>155</v>
      </c>
      <c r="F703" s="314">
        <v>2475.3020000000001</v>
      </c>
      <c r="G703" s="41"/>
      <c r="H703" s="47"/>
    </row>
    <row r="704" s="2" customFormat="1" ht="16.8" customHeight="1">
      <c r="A704" s="41"/>
      <c r="B704" s="47"/>
      <c r="C704" s="313" t="s">
        <v>1967</v>
      </c>
      <c r="D704" s="313" t="s">
        <v>3996</v>
      </c>
      <c r="E704" s="20" t="s">
        <v>155</v>
      </c>
      <c r="F704" s="314">
        <v>1097.0999999999999</v>
      </c>
      <c r="G704" s="41"/>
      <c r="H704" s="47"/>
    </row>
    <row r="705" s="2" customFormat="1" ht="16.8" customHeight="1">
      <c r="A705" s="41"/>
      <c r="B705" s="47"/>
      <c r="C705" s="313" t="s">
        <v>1646</v>
      </c>
      <c r="D705" s="313" t="s">
        <v>1647</v>
      </c>
      <c r="E705" s="20" t="s">
        <v>155</v>
      </c>
      <c r="F705" s="314">
        <v>1237.6510000000001</v>
      </c>
      <c r="G705" s="41"/>
      <c r="H705" s="47"/>
    </row>
    <row r="706" s="2" customFormat="1">
      <c r="A706" s="41"/>
      <c r="B706" s="47"/>
      <c r="C706" s="313" t="s">
        <v>2139</v>
      </c>
      <c r="D706" s="313" t="s">
        <v>2140</v>
      </c>
      <c r="E706" s="20" t="s">
        <v>155</v>
      </c>
      <c r="F706" s="314">
        <v>2883.7269999999999</v>
      </c>
      <c r="G706" s="41"/>
      <c r="H706" s="47"/>
    </row>
    <row r="707" s="2" customFormat="1" ht="16.8" customHeight="1">
      <c r="A707" s="41"/>
      <c r="B707" s="47"/>
      <c r="C707" s="313" t="s">
        <v>1972</v>
      </c>
      <c r="D707" s="313" t="s">
        <v>1973</v>
      </c>
      <c r="E707" s="20" t="s">
        <v>155</v>
      </c>
      <c r="F707" s="314">
        <v>2303.9099999999999</v>
      </c>
      <c r="G707" s="41"/>
      <c r="H707" s="47"/>
    </row>
    <row r="708" s="2" customFormat="1" ht="16.8" customHeight="1">
      <c r="A708" s="41"/>
      <c r="B708" s="47"/>
      <c r="C708" s="309" t="s">
        <v>483</v>
      </c>
      <c r="D708" s="310" t="s">
        <v>21</v>
      </c>
      <c r="E708" s="311" t="s">
        <v>21</v>
      </c>
      <c r="F708" s="312">
        <v>104.52</v>
      </c>
      <c r="G708" s="41"/>
      <c r="H708" s="47"/>
    </row>
    <row r="709" s="2" customFormat="1" ht="16.8" customHeight="1">
      <c r="A709" s="41"/>
      <c r="B709" s="47"/>
      <c r="C709" s="313" t="s">
        <v>21</v>
      </c>
      <c r="D709" s="313" t="s">
        <v>21</v>
      </c>
      <c r="E709" s="20" t="s">
        <v>21</v>
      </c>
      <c r="F709" s="314">
        <v>0</v>
      </c>
      <c r="G709" s="41"/>
      <c r="H709" s="47"/>
    </row>
    <row r="710" s="2" customFormat="1" ht="16.8" customHeight="1">
      <c r="A710" s="41"/>
      <c r="B710" s="47"/>
      <c r="C710" s="313" t="s">
        <v>21</v>
      </c>
      <c r="D710" s="313" t="s">
        <v>1794</v>
      </c>
      <c r="E710" s="20" t="s">
        <v>21</v>
      </c>
      <c r="F710" s="314">
        <v>0</v>
      </c>
      <c r="G710" s="41"/>
      <c r="H710" s="47"/>
    </row>
    <row r="711" s="2" customFormat="1" ht="16.8" customHeight="1">
      <c r="A711" s="41"/>
      <c r="B711" s="47"/>
      <c r="C711" s="313" t="s">
        <v>21</v>
      </c>
      <c r="D711" s="313" t="s">
        <v>1795</v>
      </c>
      <c r="E711" s="20" t="s">
        <v>21</v>
      </c>
      <c r="F711" s="314">
        <v>92.796000000000006</v>
      </c>
      <c r="G711" s="41"/>
      <c r="H711" s="47"/>
    </row>
    <row r="712" s="2" customFormat="1" ht="16.8" customHeight="1">
      <c r="A712" s="41"/>
      <c r="B712" s="47"/>
      <c r="C712" s="313" t="s">
        <v>21</v>
      </c>
      <c r="D712" s="313" t="s">
        <v>1886</v>
      </c>
      <c r="E712" s="20" t="s">
        <v>21</v>
      </c>
      <c r="F712" s="314">
        <v>0</v>
      </c>
      <c r="G712" s="41"/>
      <c r="H712" s="47"/>
    </row>
    <row r="713" s="2" customFormat="1" ht="16.8" customHeight="1">
      <c r="A713" s="41"/>
      <c r="B713" s="47"/>
      <c r="C713" s="313" t="s">
        <v>21</v>
      </c>
      <c r="D713" s="313" t="s">
        <v>1887</v>
      </c>
      <c r="E713" s="20" t="s">
        <v>21</v>
      </c>
      <c r="F713" s="314">
        <v>11.724</v>
      </c>
      <c r="G713" s="41"/>
      <c r="H713" s="47"/>
    </row>
    <row r="714" s="2" customFormat="1" ht="16.8" customHeight="1">
      <c r="A714" s="41"/>
      <c r="B714" s="47"/>
      <c r="C714" s="313" t="s">
        <v>21</v>
      </c>
      <c r="D714" s="313" t="s">
        <v>21</v>
      </c>
      <c r="E714" s="20" t="s">
        <v>21</v>
      </c>
      <c r="F714" s="314">
        <v>0</v>
      </c>
      <c r="G714" s="41"/>
      <c r="H714" s="47"/>
    </row>
    <row r="715" s="2" customFormat="1" ht="16.8" customHeight="1">
      <c r="A715" s="41"/>
      <c r="B715" s="47"/>
      <c r="C715" s="313" t="s">
        <v>483</v>
      </c>
      <c r="D715" s="313" t="s">
        <v>192</v>
      </c>
      <c r="E715" s="20" t="s">
        <v>21</v>
      </c>
      <c r="F715" s="314">
        <v>104.52</v>
      </c>
      <c r="G715" s="41"/>
      <c r="H715" s="47"/>
    </row>
    <row r="716" s="2" customFormat="1" ht="16.8" customHeight="1">
      <c r="A716" s="41"/>
      <c r="B716" s="47"/>
      <c r="C716" s="315" t="s">
        <v>3938</v>
      </c>
      <c r="D716" s="41"/>
      <c r="E716" s="41"/>
      <c r="F716" s="41"/>
      <c r="G716" s="41"/>
      <c r="H716" s="47"/>
    </row>
    <row r="717" s="2" customFormat="1" ht="16.8" customHeight="1">
      <c r="A717" s="41"/>
      <c r="B717" s="47"/>
      <c r="C717" s="313" t="s">
        <v>1878</v>
      </c>
      <c r="D717" s="313" t="s">
        <v>1879</v>
      </c>
      <c r="E717" s="20" t="s">
        <v>155</v>
      </c>
      <c r="F717" s="314">
        <v>118.68000000000001</v>
      </c>
      <c r="G717" s="41"/>
      <c r="H717" s="47"/>
    </row>
    <row r="718" s="2" customFormat="1">
      <c r="A718" s="41"/>
      <c r="B718" s="47"/>
      <c r="C718" s="313" t="s">
        <v>1859</v>
      </c>
      <c r="D718" s="313" t="s">
        <v>3959</v>
      </c>
      <c r="E718" s="20" t="s">
        <v>155</v>
      </c>
      <c r="F718" s="314">
        <v>166.035</v>
      </c>
      <c r="G718" s="41"/>
      <c r="H718" s="47"/>
    </row>
    <row r="719" s="2" customFormat="1" ht="16.8" customHeight="1">
      <c r="A719" s="41"/>
      <c r="B719" s="47"/>
      <c r="C719" s="313" t="s">
        <v>1895</v>
      </c>
      <c r="D719" s="313" t="s">
        <v>3994</v>
      </c>
      <c r="E719" s="20" t="s">
        <v>155</v>
      </c>
      <c r="F719" s="314">
        <v>118.68000000000001</v>
      </c>
      <c r="G719" s="41"/>
      <c r="H719" s="47"/>
    </row>
    <row r="720" s="2" customFormat="1" ht="16.8" customHeight="1">
      <c r="A720" s="41"/>
      <c r="B720" s="47"/>
      <c r="C720" s="313" t="s">
        <v>1889</v>
      </c>
      <c r="D720" s="313" t="s">
        <v>1890</v>
      </c>
      <c r="E720" s="20" t="s">
        <v>155</v>
      </c>
      <c r="F720" s="314">
        <v>138.262</v>
      </c>
      <c r="G720" s="41"/>
      <c r="H720" s="47"/>
    </row>
    <row r="721" s="2" customFormat="1">
      <c r="A721" s="41"/>
      <c r="B721" s="47"/>
      <c r="C721" s="313" t="s">
        <v>1867</v>
      </c>
      <c r="D721" s="313" t="s">
        <v>1868</v>
      </c>
      <c r="E721" s="20" t="s">
        <v>155</v>
      </c>
      <c r="F721" s="314">
        <v>138.262</v>
      </c>
      <c r="G721" s="41"/>
      <c r="H721" s="47"/>
    </row>
    <row r="722" s="2" customFormat="1" ht="16.8" customHeight="1">
      <c r="A722" s="41"/>
      <c r="B722" s="47"/>
      <c r="C722" s="313" t="s">
        <v>1900</v>
      </c>
      <c r="D722" s="313" t="s">
        <v>1901</v>
      </c>
      <c r="E722" s="20" t="s">
        <v>155</v>
      </c>
      <c r="F722" s="314">
        <v>136.482</v>
      </c>
      <c r="G722" s="41"/>
      <c r="H722" s="47"/>
    </row>
    <row r="723" s="2" customFormat="1" ht="16.8" customHeight="1">
      <c r="A723" s="41"/>
      <c r="B723" s="47"/>
      <c r="C723" s="309" t="s">
        <v>485</v>
      </c>
      <c r="D723" s="310" t="s">
        <v>21</v>
      </c>
      <c r="E723" s="311" t="s">
        <v>21</v>
      </c>
      <c r="F723" s="312">
        <v>40.799999999999997</v>
      </c>
      <c r="G723" s="41"/>
      <c r="H723" s="47"/>
    </row>
    <row r="724" s="2" customFormat="1" ht="16.8" customHeight="1">
      <c r="A724" s="41"/>
      <c r="B724" s="47"/>
      <c r="C724" s="313" t="s">
        <v>21</v>
      </c>
      <c r="D724" s="313" t="s">
        <v>1280</v>
      </c>
      <c r="E724" s="20" t="s">
        <v>21</v>
      </c>
      <c r="F724" s="314">
        <v>0</v>
      </c>
      <c r="G724" s="41"/>
      <c r="H724" s="47"/>
    </row>
    <row r="725" s="2" customFormat="1" ht="16.8" customHeight="1">
      <c r="A725" s="41"/>
      <c r="B725" s="47"/>
      <c r="C725" s="313" t="s">
        <v>21</v>
      </c>
      <c r="D725" s="313" t="s">
        <v>486</v>
      </c>
      <c r="E725" s="20" t="s">
        <v>21</v>
      </c>
      <c r="F725" s="314">
        <v>40.799999999999997</v>
      </c>
      <c r="G725" s="41"/>
      <c r="H725" s="47"/>
    </row>
    <row r="726" s="2" customFormat="1" ht="16.8" customHeight="1">
      <c r="A726" s="41"/>
      <c r="B726" s="47"/>
      <c r="C726" s="313" t="s">
        <v>21</v>
      </c>
      <c r="D726" s="313" t="s">
        <v>21</v>
      </c>
      <c r="E726" s="20" t="s">
        <v>21</v>
      </c>
      <c r="F726" s="314">
        <v>0</v>
      </c>
      <c r="G726" s="41"/>
      <c r="H726" s="47"/>
    </row>
    <row r="727" s="2" customFormat="1" ht="16.8" customHeight="1">
      <c r="A727" s="41"/>
      <c r="B727" s="47"/>
      <c r="C727" s="313" t="s">
        <v>485</v>
      </c>
      <c r="D727" s="313" t="s">
        <v>192</v>
      </c>
      <c r="E727" s="20" t="s">
        <v>21</v>
      </c>
      <c r="F727" s="314">
        <v>40.799999999999997</v>
      </c>
      <c r="G727" s="41"/>
      <c r="H727" s="47"/>
    </row>
    <row r="728" s="2" customFormat="1" ht="16.8" customHeight="1">
      <c r="A728" s="41"/>
      <c r="B728" s="47"/>
      <c r="C728" s="315" t="s">
        <v>3938</v>
      </c>
      <c r="D728" s="41"/>
      <c r="E728" s="41"/>
      <c r="F728" s="41"/>
      <c r="G728" s="41"/>
      <c r="H728" s="47"/>
    </row>
    <row r="729" s="2" customFormat="1" ht="16.8" customHeight="1">
      <c r="A729" s="41"/>
      <c r="B729" s="47"/>
      <c r="C729" s="313" t="s">
        <v>1315</v>
      </c>
      <c r="D729" s="313" t="s">
        <v>3997</v>
      </c>
      <c r="E729" s="20" t="s">
        <v>155</v>
      </c>
      <c r="F729" s="314">
        <v>73.340000000000003</v>
      </c>
      <c r="G729" s="41"/>
      <c r="H729" s="47"/>
    </row>
    <row r="730" s="2" customFormat="1" ht="16.8" customHeight="1">
      <c r="A730" s="41"/>
      <c r="B730" s="47"/>
      <c r="C730" s="313" t="s">
        <v>815</v>
      </c>
      <c r="D730" s="313" t="s">
        <v>3998</v>
      </c>
      <c r="E730" s="20" t="s">
        <v>155</v>
      </c>
      <c r="F730" s="314">
        <v>40.799999999999997</v>
      </c>
      <c r="G730" s="41"/>
      <c r="H730" s="47"/>
    </row>
    <row r="731" s="2" customFormat="1" ht="16.8" customHeight="1">
      <c r="A731" s="41"/>
      <c r="B731" s="47"/>
      <c r="C731" s="313" t="s">
        <v>861</v>
      </c>
      <c r="D731" s="313" t="s">
        <v>3999</v>
      </c>
      <c r="E731" s="20" t="s">
        <v>155</v>
      </c>
      <c r="F731" s="314">
        <v>40.799999999999997</v>
      </c>
      <c r="G731" s="41"/>
      <c r="H731" s="47"/>
    </row>
    <row r="732" s="2" customFormat="1" ht="16.8" customHeight="1">
      <c r="A732" s="41"/>
      <c r="B732" s="47"/>
      <c r="C732" s="313" t="s">
        <v>1276</v>
      </c>
      <c r="D732" s="313" t="s">
        <v>4000</v>
      </c>
      <c r="E732" s="20" t="s">
        <v>327</v>
      </c>
      <c r="F732" s="314">
        <v>2.448</v>
      </c>
      <c r="G732" s="41"/>
      <c r="H732" s="47"/>
    </row>
    <row r="733" s="2" customFormat="1" ht="16.8" customHeight="1">
      <c r="A733" s="41"/>
      <c r="B733" s="47"/>
      <c r="C733" s="313" t="s">
        <v>1806</v>
      </c>
      <c r="D733" s="313" t="s">
        <v>4001</v>
      </c>
      <c r="E733" s="20" t="s">
        <v>155</v>
      </c>
      <c r="F733" s="314">
        <v>48.002000000000002</v>
      </c>
      <c r="G733" s="41"/>
      <c r="H733" s="47"/>
    </row>
    <row r="734" s="2" customFormat="1" ht="16.8" customHeight="1">
      <c r="A734" s="41"/>
      <c r="B734" s="47"/>
      <c r="C734" s="313" t="s">
        <v>1839</v>
      </c>
      <c r="D734" s="313" t="s">
        <v>4002</v>
      </c>
      <c r="E734" s="20" t="s">
        <v>155</v>
      </c>
      <c r="F734" s="314">
        <v>40.799999999999997</v>
      </c>
      <c r="G734" s="41"/>
      <c r="H734" s="47"/>
    </row>
    <row r="735" s="2" customFormat="1">
      <c r="A735" s="41"/>
      <c r="B735" s="47"/>
      <c r="C735" s="313" t="s">
        <v>1849</v>
      </c>
      <c r="D735" s="313" t="s">
        <v>4003</v>
      </c>
      <c r="E735" s="20" t="s">
        <v>155</v>
      </c>
      <c r="F735" s="314">
        <v>40.799999999999997</v>
      </c>
      <c r="G735" s="41"/>
      <c r="H735" s="47"/>
    </row>
    <row r="736" s="2" customFormat="1">
      <c r="A736" s="41"/>
      <c r="B736" s="47"/>
      <c r="C736" s="313" t="s">
        <v>1859</v>
      </c>
      <c r="D736" s="313" t="s">
        <v>3959</v>
      </c>
      <c r="E736" s="20" t="s">
        <v>155</v>
      </c>
      <c r="F736" s="314">
        <v>166.035</v>
      </c>
      <c r="G736" s="41"/>
      <c r="H736" s="47"/>
    </row>
    <row r="737" s="2" customFormat="1" ht="16.8" customHeight="1">
      <c r="A737" s="41"/>
      <c r="B737" s="47"/>
      <c r="C737" s="313" t="s">
        <v>1651</v>
      </c>
      <c r="D737" s="313" t="s">
        <v>1652</v>
      </c>
      <c r="E737" s="20" t="s">
        <v>155</v>
      </c>
      <c r="F737" s="314">
        <v>40.799999999999997</v>
      </c>
      <c r="G737" s="41"/>
      <c r="H737" s="47"/>
    </row>
    <row r="738" s="2" customFormat="1" ht="16.8" customHeight="1">
      <c r="A738" s="41"/>
      <c r="B738" s="47"/>
      <c r="C738" s="313" t="s">
        <v>1854</v>
      </c>
      <c r="D738" s="313" t="s">
        <v>1855</v>
      </c>
      <c r="E738" s="20" t="s">
        <v>155</v>
      </c>
      <c r="F738" s="314">
        <v>42.840000000000003</v>
      </c>
      <c r="G738" s="41"/>
      <c r="H738" s="47"/>
    </row>
    <row r="739" s="2" customFormat="1" ht="16.8" customHeight="1">
      <c r="A739" s="41"/>
      <c r="B739" s="47"/>
      <c r="C739" s="309" t="s">
        <v>4004</v>
      </c>
      <c r="D739" s="310" t="s">
        <v>21</v>
      </c>
      <c r="E739" s="311" t="s">
        <v>21</v>
      </c>
      <c r="F739" s="312">
        <v>19.776</v>
      </c>
      <c r="G739" s="41"/>
      <c r="H739" s="47"/>
    </row>
    <row r="740" s="2" customFormat="1" ht="16.8" customHeight="1">
      <c r="A740" s="41"/>
      <c r="B740" s="47"/>
      <c r="C740" s="309" t="s">
        <v>487</v>
      </c>
      <c r="D740" s="310" t="s">
        <v>21</v>
      </c>
      <c r="E740" s="311" t="s">
        <v>21</v>
      </c>
      <c r="F740" s="312">
        <v>10.4</v>
      </c>
      <c r="G740" s="41"/>
      <c r="H740" s="47"/>
    </row>
    <row r="741" s="2" customFormat="1" ht="16.8" customHeight="1">
      <c r="A741" s="41"/>
      <c r="B741" s="47"/>
      <c r="C741" s="313" t="s">
        <v>21</v>
      </c>
      <c r="D741" s="313" t="s">
        <v>21</v>
      </c>
      <c r="E741" s="20" t="s">
        <v>21</v>
      </c>
      <c r="F741" s="314">
        <v>0</v>
      </c>
      <c r="G741" s="41"/>
      <c r="H741" s="47"/>
    </row>
    <row r="742" s="2" customFormat="1" ht="16.8" customHeight="1">
      <c r="A742" s="41"/>
      <c r="B742" s="47"/>
      <c r="C742" s="313" t="s">
        <v>21</v>
      </c>
      <c r="D742" s="313" t="s">
        <v>2136</v>
      </c>
      <c r="E742" s="20" t="s">
        <v>21</v>
      </c>
      <c r="F742" s="314">
        <v>0</v>
      </c>
      <c r="G742" s="41"/>
      <c r="H742" s="47"/>
    </row>
    <row r="743" s="2" customFormat="1" ht="16.8" customHeight="1">
      <c r="A743" s="41"/>
      <c r="B743" s="47"/>
      <c r="C743" s="313" t="s">
        <v>21</v>
      </c>
      <c r="D743" s="313" t="s">
        <v>488</v>
      </c>
      <c r="E743" s="20" t="s">
        <v>21</v>
      </c>
      <c r="F743" s="314">
        <v>10.4</v>
      </c>
      <c r="G743" s="41"/>
      <c r="H743" s="47"/>
    </row>
    <row r="744" s="2" customFormat="1" ht="16.8" customHeight="1">
      <c r="A744" s="41"/>
      <c r="B744" s="47"/>
      <c r="C744" s="313" t="s">
        <v>21</v>
      </c>
      <c r="D744" s="313" t="s">
        <v>21</v>
      </c>
      <c r="E744" s="20" t="s">
        <v>21</v>
      </c>
      <c r="F744" s="314">
        <v>0</v>
      </c>
      <c r="G744" s="41"/>
      <c r="H744" s="47"/>
    </row>
    <row r="745" s="2" customFormat="1" ht="16.8" customHeight="1">
      <c r="A745" s="41"/>
      <c r="B745" s="47"/>
      <c r="C745" s="313" t="s">
        <v>487</v>
      </c>
      <c r="D745" s="313" t="s">
        <v>192</v>
      </c>
      <c r="E745" s="20" t="s">
        <v>21</v>
      </c>
      <c r="F745" s="314">
        <v>10.4</v>
      </c>
      <c r="G745" s="41"/>
      <c r="H745" s="47"/>
    </row>
    <row r="746" s="2" customFormat="1" ht="16.8" customHeight="1">
      <c r="A746" s="41"/>
      <c r="B746" s="47"/>
      <c r="C746" s="315" t="s">
        <v>3938</v>
      </c>
      <c r="D746" s="41"/>
      <c r="E746" s="41"/>
      <c r="F746" s="41"/>
      <c r="G746" s="41"/>
      <c r="H746" s="47"/>
    </row>
    <row r="747" s="2" customFormat="1" ht="16.8" customHeight="1">
      <c r="A747" s="41"/>
      <c r="B747" s="47"/>
      <c r="C747" s="313" t="s">
        <v>2129</v>
      </c>
      <c r="D747" s="313" t="s">
        <v>2130</v>
      </c>
      <c r="E747" s="20" t="s">
        <v>155</v>
      </c>
      <c r="F747" s="314">
        <v>2475.3020000000001</v>
      </c>
      <c r="G747" s="41"/>
      <c r="H747" s="47"/>
    </row>
    <row r="748" s="2" customFormat="1" ht="16.8" customHeight="1">
      <c r="A748" s="41"/>
      <c r="B748" s="47"/>
      <c r="C748" s="313" t="s">
        <v>1646</v>
      </c>
      <c r="D748" s="313" t="s">
        <v>1647</v>
      </c>
      <c r="E748" s="20" t="s">
        <v>155</v>
      </c>
      <c r="F748" s="314">
        <v>1237.6510000000001</v>
      </c>
      <c r="G748" s="41"/>
      <c r="H748" s="47"/>
    </row>
    <row r="749" s="2" customFormat="1">
      <c r="A749" s="41"/>
      <c r="B749" s="47"/>
      <c r="C749" s="313" t="s">
        <v>2139</v>
      </c>
      <c r="D749" s="313" t="s">
        <v>2140</v>
      </c>
      <c r="E749" s="20" t="s">
        <v>155</v>
      </c>
      <c r="F749" s="314">
        <v>2883.7269999999999</v>
      </c>
      <c r="G749" s="41"/>
      <c r="H749" s="47"/>
    </row>
    <row r="750" s="2" customFormat="1" ht="16.8" customHeight="1">
      <c r="A750" s="41"/>
      <c r="B750" s="47"/>
      <c r="C750" s="309" t="s">
        <v>489</v>
      </c>
      <c r="D750" s="310" t="s">
        <v>21</v>
      </c>
      <c r="E750" s="311" t="s">
        <v>21</v>
      </c>
      <c r="F750" s="312">
        <v>132.34200000000001</v>
      </c>
      <c r="G750" s="41"/>
      <c r="H750" s="47"/>
    </row>
    <row r="751" s="2" customFormat="1" ht="16.8" customHeight="1">
      <c r="A751" s="41"/>
      <c r="B751" s="47"/>
      <c r="C751" s="313" t="s">
        <v>21</v>
      </c>
      <c r="D751" s="313" t="s">
        <v>21</v>
      </c>
      <c r="E751" s="20" t="s">
        <v>21</v>
      </c>
      <c r="F751" s="314">
        <v>0</v>
      </c>
      <c r="G751" s="41"/>
      <c r="H751" s="47"/>
    </row>
    <row r="752" s="2" customFormat="1" ht="16.8" customHeight="1">
      <c r="A752" s="41"/>
      <c r="B752" s="47"/>
      <c r="C752" s="313" t="s">
        <v>21</v>
      </c>
      <c r="D752" s="313" t="s">
        <v>1072</v>
      </c>
      <c r="E752" s="20" t="s">
        <v>21</v>
      </c>
      <c r="F752" s="314">
        <v>0</v>
      </c>
      <c r="G752" s="41"/>
      <c r="H752" s="47"/>
    </row>
    <row r="753" s="2" customFormat="1" ht="16.8" customHeight="1">
      <c r="A753" s="41"/>
      <c r="B753" s="47"/>
      <c r="C753" s="313" t="s">
        <v>21</v>
      </c>
      <c r="D753" s="313" t="s">
        <v>1022</v>
      </c>
      <c r="E753" s="20" t="s">
        <v>21</v>
      </c>
      <c r="F753" s="314">
        <v>0</v>
      </c>
      <c r="G753" s="41"/>
      <c r="H753" s="47"/>
    </row>
    <row r="754" s="2" customFormat="1" ht="16.8" customHeight="1">
      <c r="A754" s="41"/>
      <c r="B754" s="47"/>
      <c r="C754" s="313" t="s">
        <v>21</v>
      </c>
      <c r="D754" s="313" t="s">
        <v>227</v>
      </c>
      <c r="E754" s="20" t="s">
        <v>21</v>
      </c>
      <c r="F754" s="314">
        <v>0</v>
      </c>
      <c r="G754" s="41"/>
      <c r="H754" s="47"/>
    </row>
    <row r="755" s="2" customFormat="1" ht="16.8" customHeight="1">
      <c r="A755" s="41"/>
      <c r="B755" s="47"/>
      <c r="C755" s="313" t="s">
        <v>21</v>
      </c>
      <c r="D755" s="313" t="s">
        <v>1073</v>
      </c>
      <c r="E755" s="20" t="s">
        <v>21</v>
      </c>
      <c r="F755" s="314">
        <v>0</v>
      </c>
      <c r="G755" s="41"/>
      <c r="H755" s="47"/>
    </row>
    <row r="756" s="2" customFormat="1" ht="16.8" customHeight="1">
      <c r="A756" s="41"/>
      <c r="B756" s="47"/>
      <c r="C756" s="313" t="s">
        <v>21</v>
      </c>
      <c r="D756" s="313" t="s">
        <v>1074</v>
      </c>
      <c r="E756" s="20" t="s">
        <v>21</v>
      </c>
      <c r="F756" s="314">
        <v>33.799999999999997</v>
      </c>
      <c r="G756" s="41"/>
      <c r="H756" s="47"/>
    </row>
    <row r="757" s="2" customFormat="1" ht="16.8" customHeight="1">
      <c r="A757" s="41"/>
      <c r="B757" s="47"/>
      <c r="C757" s="313" t="s">
        <v>21</v>
      </c>
      <c r="D757" s="313" t="s">
        <v>976</v>
      </c>
      <c r="E757" s="20" t="s">
        <v>21</v>
      </c>
      <c r="F757" s="314">
        <v>0</v>
      </c>
      <c r="G757" s="41"/>
      <c r="H757" s="47"/>
    </row>
    <row r="758" s="2" customFormat="1" ht="16.8" customHeight="1">
      <c r="A758" s="41"/>
      <c r="B758" s="47"/>
      <c r="C758" s="313" t="s">
        <v>21</v>
      </c>
      <c r="D758" s="313" t="s">
        <v>227</v>
      </c>
      <c r="E758" s="20" t="s">
        <v>21</v>
      </c>
      <c r="F758" s="314">
        <v>0</v>
      </c>
      <c r="G758" s="41"/>
      <c r="H758" s="47"/>
    </row>
    <row r="759" s="2" customFormat="1" ht="16.8" customHeight="1">
      <c r="A759" s="41"/>
      <c r="B759" s="47"/>
      <c r="C759" s="313" t="s">
        <v>21</v>
      </c>
      <c r="D759" s="313" t="s">
        <v>1073</v>
      </c>
      <c r="E759" s="20" t="s">
        <v>21</v>
      </c>
      <c r="F759" s="314">
        <v>0</v>
      </c>
      <c r="G759" s="41"/>
      <c r="H759" s="47"/>
    </row>
    <row r="760" s="2" customFormat="1" ht="16.8" customHeight="1">
      <c r="A760" s="41"/>
      <c r="B760" s="47"/>
      <c r="C760" s="313" t="s">
        <v>21</v>
      </c>
      <c r="D760" s="313" t="s">
        <v>1075</v>
      </c>
      <c r="E760" s="20" t="s">
        <v>21</v>
      </c>
      <c r="F760" s="314">
        <v>34.021000000000001</v>
      </c>
      <c r="G760" s="41"/>
      <c r="H760" s="47"/>
    </row>
    <row r="761" s="2" customFormat="1" ht="16.8" customHeight="1">
      <c r="A761" s="41"/>
      <c r="B761" s="47"/>
      <c r="C761" s="313" t="s">
        <v>21</v>
      </c>
      <c r="D761" s="313" t="s">
        <v>1076</v>
      </c>
      <c r="E761" s="20" t="s">
        <v>21</v>
      </c>
      <c r="F761" s="314">
        <v>-1.8</v>
      </c>
      <c r="G761" s="41"/>
      <c r="H761" s="47"/>
    </row>
    <row r="762" s="2" customFormat="1" ht="16.8" customHeight="1">
      <c r="A762" s="41"/>
      <c r="B762" s="47"/>
      <c r="C762" s="313" t="s">
        <v>21</v>
      </c>
      <c r="D762" s="313" t="s">
        <v>669</v>
      </c>
      <c r="E762" s="20" t="s">
        <v>21</v>
      </c>
      <c r="F762" s="314">
        <v>0</v>
      </c>
      <c r="G762" s="41"/>
      <c r="H762" s="47"/>
    </row>
    <row r="763" s="2" customFormat="1" ht="16.8" customHeight="1">
      <c r="A763" s="41"/>
      <c r="B763" s="47"/>
      <c r="C763" s="313" t="s">
        <v>21</v>
      </c>
      <c r="D763" s="313" t="s">
        <v>227</v>
      </c>
      <c r="E763" s="20" t="s">
        <v>21</v>
      </c>
      <c r="F763" s="314">
        <v>0</v>
      </c>
      <c r="G763" s="41"/>
      <c r="H763" s="47"/>
    </row>
    <row r="764" s="2" customFormat="1" ht="16.8" customHeight="1">
      <c r="A764" s="41"/>
      <c r="B764" s="47"/>
      <c r="C764" s="313" t="s">
        <v>21</v>
      </c>
      <c r="D764" s="313" t="s">
        <v>1073</v>
      </c>
      <c r="E764" s="20" t="s">
        <v>21</v>
      </c>
      <c r="F764" s="314">
        <v>0</v>
      </c>
      <c r="G764" s="41"/>
      <c r="H764" s="47"/>
    </row>
    <row r="765" s="2" customFormat="1" ht="16.8" customHeight="1">
      <c r="A765" s="41"/>
      <c r="B765" s="47"/>
      <c r="C765" s="313" t="s">
        <v>21</v>
      </c>
      <c r="D765" s="313" t="s">
        <v>1074</v>
      </c>
      <c r="E765" s="20" t="s">
        <v>21</v>
      </c>
      <c r="F765" s="314">
        <v>33.799999999999997</v>
      </c>
      <c r="G765" s="41"/>
      <c r="H765" s="47"/>
    </row>
    <row r="766" s="2" customFormat="1" ht="16.8" customHeight="1">
      <c r="A766" s="41"/>
      <c r="B766" s="47"/>
      <c r="C766" s="313" t="s">
        <v>21</v>
      </c>
      <c r="D766" s="313" t="s">
        <v>226</v>
      </c>
      <c r="E766" s="20" t="s">
        <v>21</v>
      </c>
      <c r="F766" s="314">
        <v>0</v>
      </c>
      <c r="G766" s="41"/>
      <c r="H766" s="47"/>
    </row>
    <row r="767" s="2" customFormat="1" ht="16.8" customHeight="1">
      <c r="A767" s="41"/>
      <c r="B767" s="47"/>
      <c r="C767" s="313" t="s">
        <v>21</v>
      </c>
      <c r="D767" s="313" t="s">
        <v>227</v>
      </c>
      <c r="E767" s="20" t="s">
        <v>21</v>
      </c>
      <c r="F767" s="314">
        <v>0</v>
      </c>
      <c r="G767" s="41"/>
      <c r="H767" s="47"/>
    </row>
    <row r="768" s="2" customFormat="1" ht="16.8" customHeight="1">
      <c r="A768" s="41"/>
      <c r="B768" s="47"/>
      <c r="C768" s="313" t="s">
        <v>21</v>
      </c>
      <c r="D768" s="313" t="s">
        <v>1073</v>
      </c>
      <c r="E768" s="20" t="s">
        <v>21</v>
      </c>
      <c r="F768" s="314">
        <v>0</v>
      </c>
      <c r="G768" s="41"/>
      <c r="H768" s="47"/>
    </row>
    <row r="769" s="2" customFormat="1" ht="16.8" customHeight="1">
      <c r="A769" s="41"/>
      <c r="B769" s="47"/>
      <c r="C769" s="313" t="s">
        <v>21</v>
      </c>
      <c r="D769" s="313" t="s">
        <v>1075</v>
      </c>
      <c r="E769" s="20" t="s">
        <v>21</v>
      </c>
      <c r="F769" s="314">
        <v>34.021000000000001</v>
      </c>
      <c r="G769" s="41"/>
      <c r="H769" s="47"/>
    </row>
    <row r="770" s="2" customFormat="1" ht="16.8" customHeight="1">
      <c r="A770" s="41"/>
      <c r="B770" s="47"/>
      <c r="C770" s="313" t="s">
        <v>21</v>
      </c>
      <c r="D770" s="313" t="s">
        <v>1077</v>
      </c>
      <c r="E770" s="20" t="s">
        <v>21</v>
      </c>
      <c r="F770" s="314">
        <v>-1.5</v>
      </c>
      <c r="G770" s="41"/>
      <c r="H770" s="47"/>
    </row>
    <row r="771" s="2" customFormat="1" ht="16.8" customHeight="1">
      <c r="A771" s="41"/>
      <c r="B771" s="47"/>
      <c r="C771" s="313" t="s">
        <v>21</v>
      </c>
      <c r="D771" s="313" t="s">
        <v>21</v>
      </c>
      <c r="E771" s="20" t="s">
        <v>21</v>
      </c>
      <c r="F771" s="314">
        <v>0</v>
      </c>
      <c r="G771" s="41"/>
      <c r="H771" s="47"/>
    </row>
    <row r="772" s="2" customFormat="1" ht="16.8" customHeight="1">
      <c r="A772" s="41"/>
      <c r="B772" s="47"/>
      <c r="C772" s="313" t="s">
        <v>489</v>
      </c>
      <c r="D772" s="313" t="s">
        <v>192</v>
      </c>
      <c r="E772" s="20" t="s">
        <v>21</v>
      </c>
      <c r="F772" s="314">
        <v>132.34200000000001</v>
      </c>
      <c r="G772" s="41"/>
      <c r="H772" s="47"/>
    </row>
    <row r="773" s="2" customFormat="1" ht="16.8" customHeight="1">
      <c r="A773" s="41"/>
      <c r="B773" s="47"/>
      <c r="C773" s="315" t="s">
        <v>3938</v>
      </c>
      <c r="D773" s="41"/>
      <c r="E773" s="41"/>
      <c r="F773" s="41"/>
      <c r="G773" s="41"/>
      <c r="H773" s="47"/>
    </row>
    <row r="774" s="2" customFormat="1">
      <c r="A774" s="41"/>
      <c r="B774" s="47"/>
      <c r="C774" s="313" t="s">
        <v>1045</v>
      </c>
      <c r="D774" s="313" t="s">
        <v>3970</v>
      </c>
      <c r="E774" s="20" t="s">
        <v>155</v>
      </c>
      <c r="F774" s="314">
        <v>1854.117</v>
      </c>
      <c r="G774" s="41"/>
      <c r="H774" s="47"/>
    </row>
    <row r="775" s="2" customFormat="1" ht="16.8" customHeight="1">
      <c r="A775" s="41"/>
      <c r="B775" s="47"/>
      <c r="C775" s="313" t="s">
        <v>1006</v>
      </c>
      <c r="D775" s="313" t="s">
        <v>3967</v>
      </c>
      <c r="E775" s="20" t="s">
        <v>155</v>
      </c>
      <c r="F775" s="314">
        <v>2183.9839999999999</v>
      </c>
      <c r="G775" s="41"/>
      <c r="H775" s="47"/>
    </row>
    <row r="776" s="2" customFormat="1" ht="16.8" customHeight="1">
      <c r="A776" s="41"/>
      <c r="B776" s="47"/>
      <c r="C776" s="313" t="s">
        <v>1209</v>
      </c>
      <c r="D776" s="313" t="s">
        <v>3968</v>
      </c>
      <c r="E776" s="20" t="s">
        <v>155</v>
      </c>
      <c r="F776" s="314">
        <v>2183.9839999999999</v>
      </c>
      <c r="G776" s="41"/>
      <c r="H776" s="47"/>
    </row>
    <row r="777" s="2" customFormat="1" ht="16.8" customHeight="1">
      <c r="A777" s="41"/>
      <c r="B777" s="47"/>
      <c r="C777" s="313" t="s">
        <v>2864</v>
      </c>
      <c r="D777" s="313" t="s">
        <v>3984</v>
      </c>
      <c r="E777" s="20" t="s">
        <v>155</v>
      </c>
      <c r="F777" s="314">
        <v>2439.1709999999998</v>
      </c>
      <c r="G777" s="41"/>
      <c r="H777" s="47"/>
    </row>
    <row r="778" s="2" customFormat="1" ht="16.8" customHeight="1">
      <c r="A778" s="41"/>
      <c r="B778" s="47"/>
      <c r="C778" s="313" t="s">
        <v>2870</v>
      </c>
      <c r="D778" s="313" t="s">
        <v>3985</v>
      </c>
      <c r="E778" s="20" t="s">
        <v>155</v>
      </c>
      <c r="F778" s="314">
        <v>2071.48</v>
      </c>
      <c r="G778" s="41"/>
      <c r="H778" s="47"/>
    </row>
    <row r="779" s="2" customFormat="1" ht="16.8" customHeight="1">
      <c r="A779" s="41"/>
      <c r="B779" s="47"/>
      <c r="C779" s="309" t="s">
        <v>491</v>
      </c>
      <c r="D779" s="310" t="s">
        <v>21</v>
      </c>
      <c r="E779" s="311" t="s">
        <v>21</v>
      </c>
      <c r="F779" s="312">
        <v>130.15100000000001</v>
      </c>
      <c r="G779" s="41"/>
      <c r="H779" s="47"/>
    </row>
    <row r="780" s="2" customFormat="1" ht="16.8" customHeight="1">
      <c r="A780" s="41"/>
      <c r="B780" s="47"/>
      <c r="C780" s="313" t="s">
        <v>21</v>
      </c>
      <c r="D780" s="313" t="s">
        <v>21</v>
      </c>
      <c r="E780" s="20" t="s">
        <v>21</v>
      </c>
      <c r="F780" s="314">
        <v>0</v>
      </c>
      <c r="G780" s="41"/>
      <c r="H780" s="47"/>
    </row>
    <row r="781" s="2" customFormat="1" ht="16.8" customHeight="1">
      <c r="A781" s="41"/>
      <c r="B781" s="47"/>
      <c r="C781" s="313" t="s">
        <v>21</v>
      </c>
      <c r="D781" s="313" t="s">
        <v>1072</v>
      </c>
      <c r="E781" s="20" t="s">
        <v>21</v>
      </c>
      <c r="F781" s="314">
        <v>0</v>
      </c>
      <c r="G781" s="41"/>
      <c r="H781" s="47"/>
    </row>
    <row r="782" s="2" customFormat="1" ht="16.8" customHeight="1">
      <c r="A782" s="41"/>
      <c r="B782" s="47"/>
      <c r="C782" s="313" t="s">
        <v>21</v>
      </c>
      <c r="D782" s="313" t="s">
        <v>2009</v>
      </c>
      <c r="E782" s="20" t="s">
        <v>21</v>
      </c>
      <c r="F782" s="314">
        <v>0</v>
      </c>
      <c r="G782" s="41"/>
      <c r="H782" s="47"/>
    </row>
    <row r="783" s="2" customFormat="1" ht="16.8" customHeight="1">
      <c r="A783" s="41"/>
      <c r="B783" s="47"/>
      <c r="C783" s="313" t="s">
        <v>21</v>
      </c>
      <c r="D783" s="313" t="s">
        <v>2010</v>
      </c>
      <c r="E783" s="20" t="s">
        <v>21</v>
      </c>
      <c r="F783" s="314">
        <v>0</v>
      </c>
      <c r="G783" s="41"/>
      <c r="H783" s="47"/>
    </row>
    <row r="784" s="2" customFormat="1" ht="16.8" customHeight="1">
      <c r="A784" s="41"/>
      <c r="B784" s="47"/>
      <c r="C784" s="313" t="s">
        <v>21</v>
      </c>
      <c r="D784" s="313" t="s">
        <v>2011</v>
      </c>
      <c r="E784" s="20" t="s">
        <v>21</v>
      </c>
      <c r="F784" s="314">
        <v>0</v>
      </c>
      <c r="G784" s="41"/>
      <c r="H784" s="47"/>
    </row>
    <row r="785" s="2" customFormat="1" ht="16.8" customHeight="1">
      <c r="A785" s="41"/>
      <c r="B785" s="47"/>
      <c r="C785" s="313" t="s">
        <v>21</v>
      </c>
      <c r="D785" s="313" t="s">
        <v>2012</v>
      </c>
      <c r="E785" s="20" t="s">
        <v>21</v>
      </c>
      <c r="F785" s="314">
        <v>105.703</v>
      </c>
      <c r="G785" s="41"/>
      <c r="H785" s="47"/>
    </row>
    <row r="786" s="2" customFormat="1" ht="16.8" customHeight="1">
      <c r="A786" s="41"/>
      <c r="B786" s="47"/>
      <c r="C786" s="313" t="s">
        <v>21</v>
      </c>
      <c r="D786" s="313" t="s">
        <v>2013</v>
      </c>
      <c r="E786" s="20" t="s">
        <v>21</v>
      </c>
      <c r="F786" s="314">
        <v>4.1040000000000001</v>
      </c>
      <c r="G786" s="41"/>
      <c r="H786" s="47"/>
    </row>
    <row r="787" s="2" customFormat="1" ht="16.8" customHeight="1">
      <c r="A787" s="41"/>
      <c r="B787" s="47"/>
      <c r="C787" s="313" t="s">
        <v>21</v>
      </c>
      <c r="D787" s="313" t="s">
        <v>2014</v>
      </c>
      <c r="E787" s="20" t="s">
        <v>21</v>
      </c>
      <c r="F787" s="314">
        <v>6.4800000000000004</v>
      </c>
      <c r="G787" s="41"/>
      <c r="H787" s="47"/>
    </row>
    <row r="788" s="2" customFormat="1" ht="16.8" customHeight="1">
      <c r="A788" s="41"/>
      <c r="B788" s="47"/>
      <c r="C788" s="313" t="s">
        <v>21</v>
      </c>
      <c r="D788" s="313" t="s">
        <v>2015</v>
      </c>
      <c r="E788" s="20" t="s">
        <v>21</v>
      </c>
      <c r="F788" s="314">
        <v>-2.7000000000000002</v>
      </c>
      <c r="G788" s="41"/>
      <c r="H788" s="47"/>
    </row>
    <row r="789" s="2" customFormat="1" ht="16.8" customHeight="1">
      <c r="A789" s="41"/>
      <c r="B789" s="47"/>
      <c r="C789" s="313" t="s">
        <v>21</v>
      </c>
      <c r="D789" s="313" t="s">
        <v>2016</v>
      </c>
      <c r="E789" s="20" t="s">
        <v>21</v>
      </c>
      <c r="F789" s="314">
        <v>0</v>
      </c>
      <c r="G789" s="41"/>
      <c r="H789" s="47"/>
    </row>
    <row r="790" s="2" customFormat="1" ht="16.8" customHeight="1">
      <c r="A790" s="41"/>
      <c r="B790" s="47"/>
      <c r="C790" s="313" t="s">
        <v>21</v>
      </c>
      <c r="D790" s="313" t="s">
        <v>2017</v>
      </c>
      <c r="E790" s="20" t="s">
        <v>21</v>
      </c>
      <c r="F790" s="314">
        <v>12.460000000000001</v>
      </c>
      <c r="G790" s="41"/>
      <c r="H790" s="47"/>
    </row>
    <row r="791" s="2" customFormat="1" ht="16.8" customHeight="1">
      <c r="A791" s="41"/>
      <c r="B791" s="47"/>
      <c r="C791" s="313" t="s">
        <v>21</v>
      </c>
      <c r="D791" s="313" t="s">
        <v>2018</v>
      </c>
      <c r="E791" s="20" t="s">
        <v>21</v>
      </c>
      <c r="F791" s="314">
        <v>0</v>
      </c>
      <c r="G791" s="41"/>
      <c r="H791" s="47"/>
    </row>
    <row r="792" s="2" customFormat="1" ht="16.8" customHeight="1">
      <c r="A792" s="41"/>
      <c r="B792" s="47"/>
      <c r="C792" s="313" t="s">
        <v>21</v>
      </c>
      <c r="D792" s="313" t="s">
        <v>2013</v>
      </c>
      <c r="E792" s="20" t="s">
        <v>21</v>
      </c>
      <c r="F792" s="314">
        <v>4.1040000000000001</v>
      </c>
      <c r="G792" s="41"/>
      <c r="H792" s="47"/>
    </row>
    <row r="793" s="2" customFormat="1" ht="16.8" customHeight="1">
      <c r="A793" s="41"/>
      <c r="B793" s="47"/>
      <c r="C793" s="313" t="s">
        <v>21</v>
      </c>
      <c r="D793" s="313" t="s">
        <v>21</v>
      </c>
      <c r="E793" s="20" t="s">
        <v>21</v>
      </c>
      <c r="F793" s="314">
        <v>0</v>
      </c>
      <c r="G793" s="41"/>
      <c r="H793" s="47"/>
    </row>
    <row r="794" s="2" customFormat="1" ht="16.8" customHeight="1">
      <c r="A794" s="41"/>
      <c r="B794" s="47"/>
      <c r="C794" s="313" t="s">
        <v>491</v>
      </c>
      <c r="D794" s="313" t="s">
        <v>192</v>
      </c>
      <c r="E794" s="20" t="s">
        <v>21</v>
      </c>
      <c r="F794" s="314">
        <v>130.15100000000001</v>
      </c>
      <c r="G794" s="41"/>
      <c r="H794" s="47"/>
    </row>
    <row r="795" s="2" customFormat="1" ht="16.8" customHeight="1">
      <c r="A795" s="41"/>
      <c r="B795" s="47"/>
      <c r="C795" s="315" t="s">
        <v>3938</v>
      </c>
      <c r="D795" s="41"/>
      <c r="E795" s="41"/>
      <c r="F795" s="41"/>
      <c r="G795" s="41"/>
      <c r="H795" s="47"/>
    </row>
    <row r="796" s="2" customFormat="1" ht="16.8" customHeight="1">
      <c r="A796" s="41"/>
      <c r="B796" s="47"/>
      <c r="C796" s="313" t="s">
        <v>2129</v>
      </c>
      <c r="D796" s="313" t="s">
        <v>2130</v>
      </c>
      <c r="E796" s="20" t="s">
        <v>155</v>
      </c>
      <c r="F796" s="314">
        <v>2475.3020000000001</v>
      </c>
      <c r="G796" s="41"/>
      <c r="H796" s="47"/>
    </row>
    <row r="797" s="2" customFormat="1" ht="16.8" customHeight="1">
      <c r="A797" s="41"/>
      <c r="B797" s="47"/>
      <c r="C797" s="313" t="s">
        <v>1646</v>
      </c>
      <c r="D797" s="313" t="s">
        <v>1647</v>
      </c>
      <c r="E797" s="20" t="s">
        <v>155</v>
      </c>
      <c r="F797" s="314">
        <v>1237.6510000000001</v>
      </c>
      <c r="G797" s="41"/>
      <c r="H797" s="47"/>
    </row>
    <row r="798" s="2" customFormat="1">
      <c r="A798" s="41"/>
      <c r="B798" s="47"/>
      <c r="C798" s="313" t="s">
        <v>2139</v>
      </c>
      <c r="D798" s="313" t="s">
        <v>2140</v>
      </c>
      <c r="E798" s="20" t="s">
        <v>155</v>
      </c>
      <c r="F798" s="314">
        <v>2883.7269999999999</v>
      </c>
      <c r="G798" s="41"/>
      <c r="H798" s="47"/>
    </row>
    <row r="799" s="2" customFormat="1" ht="16.8" customHeight="1">
      <c r="A799" s="41"/>
      <c r="B799" s="47"/>
      <c r="C799" s="309" t="s">
        <v>493</v>
      </c>
      <c r="D799" s="310" t="s">
        <v>21</v>
      </c>
      <c r="E799" s="311" t="s">
        <v>21</v>
      </c>
      <c r="F799" s="312">
        <v>28.75</v>
      </c>
      <c r="G799" s="41"/>
      <c r="H799" s="47"/>
    </row>
    <row r="800" s="2" customFormat="1" ht="16.8" customHeight="1">
      <c r="A800" s="41"/>
      <c r="B800" s="47"/>
      <c r="C800" s="313" t="s">
        <v>21</v>
      </c>
      <c r="D800" s="313" t="s">
        <v>2324</v>
      </c>
      <c r="E800" s="20" t="s">
        <v>21</v>
      </c>
      <c r="F800" s="314">
        <v>0</v>
      </c>
      <c r="G800" s="41"/>
      <c r="H800" s="47"/>
    </row>
    <row r="801" s="2" customFormat="1" ht="16.8" customHeight="1">
      <c r="A801" s="41"/>
      <c r="B801" s="47"/>
      <c r="C801" s="313" t="s">
        <v>21</v>
      </c>
      <c r="D801" s="313" t="s">
        <v>2325</v>
      </c>
      <c r="E801" s="20" t="s">
        <v>21</v>
      </c>
      <c r="F801" s="314">
        <v>0</v>
      </c>
      <c r="G801" s="41"/>
      <c r="H801" s="47"/>
    </row>
    <row r="802" s="2" customFormat="1" ht="16.8" customHeight="1">
      <c r="A802" s="41"/>
      <c r="B802" s="47"/>
      <c r="C802" s="313" t="s">
        <v>21</v>
      </c>
      <c r="D802" s="313" t="s">
        <v>494</v>
      </c>
      <c r="E802" s="20" t="s">
        <v>21</v>
      </c>
      <c r="F802" s="314">
        <v>28.75</v>
      </c>
      <c r="G802" s="41"/>
      <c r="H802" s="47"/>
    </row>
    <row r="803" s="2" customFormat="1" ht="16.8" customHeight="1">
      <c r="A803" s="41"/>
      <c r="B803" s="47"/>
      <c r="C803" s="313" t="s">
        <v>21</v>
      </c>
      <c r="D803" s="313" t="s">
        <v>21</v>
      </c>
      <c r="E803" s="20" t="s">
        <v>21</v>
      </c>
      <c r="F803" s="314">
        <v>0</v>
      </c>
      <c r="G803" s="41"/>
      <c r="H803" s="47"/>
    </row>
    <row r="804" s="2" customFormat="1" ht="16.8" customHeight="1">
      <c r="A804" s="41"/>
      <c r="B804" s="47"/>
      <c r="C804" s="313" t="s">
        <v>493</v>
      </c>
      <c r="D804" s="313" t="s">
        <v>192</v>
      </c>
      <c r="E804" s="20" t="s">
        <v>21</v>
      </c>
      <c r="F804" s="314">
        <v>28.75</v>
      </c>
      <c r="G804" s="41"/>
      <c r="H804" s="47"/>
    </row>
    <row r="805" s="2" customFormat="1" ht="16.8" customHeight="1">
      <c r="A805" s="41"/>
      <c r="B805" s="47"/>
      <c r="C805" s="315" t="s">
        <v>3938</v>
      </c>
      <c r="D805" s="41"/>
      <c r="E805" s="41"/>
      <c r="F805" s="41"/>
      <c r="G805" s="41"/>
      <c r="H805" s="47"/>
    </row>
    <row r="806" s="2" customFormat="1">
      <c r="A806" s="41"/>
      <c r="B806" s="47"/>
      <c r="C806" s="313" t="s">
        <v>2321</v>
      </c>
      <c r="D806" s="313" t="s">
        <v>2322</v>
      </c>
      <c r="E806" s="20" t="s">
        <v>155</v>
      </c>
      <c r="F806" s="314">
        <v>28.75</v>
      </c>
      <c r="G806" s="41"/>
      <c r="H806" s="47"/>
    </row>
    <row r="807" s="2" customFormat="1" ht="16.8" customHeight="1">
      <c r="A807" s="41"/>
      <c r="B807" s="47"/>
      <c r="C807" s="313" t="s">
        <v>2119</v>
      </c>
      <c r="D807" s="313" t="s">
        <v>4005</v>
      </c>
      <c r="E807" s="20" t="s">
        <v>155</v>
      </c>
      <c r="F807" s="314">
        <v>28.75</v>
      </c>
      <c r="G807" s="41"/>
      <c r="H807" s="47"/>
    </row>
    <row r="808" s="2" customFormat="1" ht="16.8" customHeight="1">
      <c r="A808" s="41"/>
      <c r="B808" s="47"/>
      <c r="C808" s="313" t="s">
        <v>2327</v>
      </c>
      <c r="D808" s="313" t="s">
        <v>4006</v>
      </c>
      <c r="E808" s="20" t="s">
        <v>155</v>
      </c>
      <c r="F808" s="314">
        <v>28.75</v>
      </c>
      <c r="G808" s="41"/>
      <c r="H808" s="47"/>
    </row>
    <row r="809" s="2" customFormat="1" ht="16.8" customHeight="1">
      <c r="A809" s="41"/>
      <c r="B809" s="47"/>
      <c r="C809" s="313" t="s">
        <v>2332</v>
      </c>
      <c r="D809" s="313" t="s">
        <v>4007</v>
      </c>
      <c r="E809" s="20" t="s">
        <v>155</v>
      </c>
      <c r="F809" s="314">
        <v>28.75</v>
      </c>
      <c r="G809" s="41"/>
      <c r="H809" s="47"/>
    </row>
    <row r="810" s="2" customFormat="1" ht="16.8" customHeight="1">
      <c r="A810" s="41"/>
      <c r="B810" s="47"/>
      <c r="C810" s="313" t="s">
        <v>2343</v>
      </c>
      <c r="D810" s="313" t="s">
        <v>4008</v>
      </c>
      <c r="E810" s="20" t="s">
        <v>155</v>
      </c>
      <c r="F810" s="314">
        <v>28.75</v>
      </c>
      <c r="G810" s="41"/>
      <c r="H810" s="47"/>
    </row>
    <row r="811" s="2" customFormat="1" ht="16.8" customHeight="1">
      <c r="A811" s="41"/>
      <c r="B811" s="47"/>
      <c r="C811" s="309" t="s">
        <v>495</v>
      </c>
      <c r="D811" s="310" t="s">
        <v>21</v>
      </c>
      <c r="E811" s="311" t="s">
        <v>21</v>
      </c>
      <c r="F811" s="312">
        <v>50</v>
      </c>
      <c r="G811" s="41"/>
      <c r="H811" s="47"/>
    </row>
    <row r="812" s="2" customFormat="1" ht="16.8" customHeight="1">
      <c r="A812" s="41"/>
      <c r="B812" s="47"/>
      <c r="C812" s="313" t="s">
        <v>21</v>
      </c>
      <c r="D812" s="313" t="s">
        <v>558</v>
      </c>
      <c r="E812" s="20" t="s">
        <v>21</v>
      </c>
      <c r="F812" s="314">
        <v>0</v>
      </c>
      <c r="G812" s="41"/>
      <c r="H812" s="47"/>
    </row>
    <row r="813" s="2" customFormat="1" ht="16.8" customHeight="1">
      <c r="A813" s="41"/>
      <c r="B813" s="47"/>
      <c r="C813" s="313" t="s">
        <v>21</v>
      </c>
      <c r="D813" s="313" t="s">
        <v>559</v>
      </c>
      <c r="E813" s="20" t="s">
        <v>21</v>
      </c>
      <c r="F813" s="314">
        <v>50</v>
      </c>
      <c r="G813" s="41"/>
      <c r="H813" s="47"/>
    </row>
    <row r="814" s="2" customFormat="1" ht="16.8" customHeight="1">
      <c r="A814" s="41"/>
      <c r="B814" s="47"/>
      <c r="C814" s="313" t="s">
        <v>21</v>
      </c>
      <c r="D814" s="313" t="s">
        <v>21</v>
      </c>
      <c r="E814" s="20" t="s">
        <v>21</v>
      </c>
      <c r="F814" s="314">
        <v>0</v>
      </c>
      <c r="G814" s="41"/>
      <c r="H814" s="47"/>
    </row>
    <row r="815" s="2" customFormat="1" ht="16.8" customHeight="1">
      <c r="A815" s="41"/>
      <c r="B815" s="47"/>
      <c r="C815" s="313" t="s">
        <v>495</v>
      </c>
      <c r="D815" s="313" t="s">
        <v>192</v>
      </c>
      <c r="E815" s="20" t="s">
        <v>21</v>
      </c>
      <c r="F815" s="314">
        <v>50</v>
      </c>
      <c r="G815" s="41"/>
      <c r="H815" s="47"/>
    </row>
    <row r="816" s="2" customFormat="1" ht="16.8" customHeight="1">
      <c r="A816" s="41"/>
      <c r="B816" s="47"/>
      <c r="C816" s="315" t="s">
        <v>3938</v>
      </c>
      <c r="D816" s="41"/>
      <c r="E816" s="41"/>
      <c r="F816" s="41"/>
      <c r="G816" s="41"/>
      <c r="H816" s="47"/>
    </row>
    <row r="817" s="2" customFormat="1" ht="16.8" customHeight="1">
      <c r="A817" s="41"/>
      <c r="B817" s="47"/>
      <c r="C817" s="313" t="s">
        <v>553</v>
      </c>
      <c r="D817" s="313" t="s">
        <v>4009</v>
      </c>
      <c r="E817" s="20" t="s">
        <v>155</v>
      </c>
      <c r="F817" s="314">
        <v>50</v>
      </c>
      <c r="G817" s="41"/>
      <c r="H817" s="47"/>
    </row>
    <row r="818" s="2" customFormat="1" ht="16.8" customHeight="1">
      <c r="A818" s="41"/>
      <c r="B818" s="47"/>
      <c r="C818" s="313" t="s">
        <v>560</v>
      </c>
      <c r="D818" s="313" t="s">
        <v>4010</v>
      </c>
      <c r="E818" s="20" t="s">
        <v>155</v>
      </c>
      <c r="F818" s="314">
        <v>50</v>
      </c>
      <c r="G818" s="41"/>
      <c r="H818" s="47"/>
    </row>
    <row r="819" s="2" customFormat="1" ht="16.8" customHeight="1">
      <c r="A819" s="41"/>
      <c r="B819" s="47"/>
      <c r="C819" s="313" t="s">
        <v>642</v>
      </c>
      <c r="D819" s="313" t="s">
        <v>4011</v>
      </c>
      <c r="E819" s="20" t="s">
        <v>155</v>
      </c>
      <c r="F819" s="314">
        <v>342</v>
      </c>
      <c r="G819" s="41"/>
      <c r="H819" s="47"/>
    </row>
    <row r="820" s="2" customFormat="1" ht="16.8" customHeight="1">
      <c r="A820" s="41"/>
      <c r="B820" s="47"/>
      <c r="C820" s="313" t="s">
        <v>820</v>
      </c>
      <c r="D820" s="313" t="s">
        <v>4012</v>
      </c>
      <c r="E820" s="20" t="s">
        <v>155</v>
      </c>
      <c r="F820" s="314">
        <v>142.28999999999999</v>
      </c>
      <c r="G820" s="41"/>
      <c r="H820" s="47"/>
    </row>
    <row r="821" s="2" customFormat="1" ht="16.8" customHeight="1">
      <c r="A821" s="41"/>
      <c r="B821" s="47"/>
      <c r="C821" s="313" t="s">
        <v>842</v>
      </c>
      <c r="D821" s="313" t="s">
        <v>4013</v>
      </c>
      <c r="E821" s="20" t="s">
        <v>155</v>
      </c>
      <c r="F821" s="314">
        <v>89.150000000000006</v>
      </c>
      <c r="G821" s="41"/>
      <c r="H821" s="47"/>
    </row>
    <row r="822" s="2" customFormat="1" ht="16.8" customHeight="1">
      <c r="A822" s="41"/>
      <c r="B822" s="47"/>
      <c r="C822" s="313" t="s">
        <v>1346</v>
      </c>
      <c r="D822" s="313" t="s">
        <v>4014</v>
      </c>
      <c r="E822" s="20" t="s">
        <v>155</v>
      </c>
      <c r="F822" s="314">
        <v>112</v>
      </c>
      <c r="G822" s="41"/>
      <c r="H822" s="47"/>
    </row>
    <row r="823" s="2" customFormat="1" ht="16.8" customHeight="1">
      <c r="A823" s="41"/>
      <c r="B823" s="47"/>
      <c r="C823" s="309" t="s">
        <v>497</v>
      </c>
      <c r="D823" s="310" t="s">
        <v>21</v>
      </c>
      <c r="E823" s="311" t="s">
        <v>21</v>
      </c>
      <c r="F823" s="312">
        <v>1444.1949999999999</v>
      </c>
      <c r="G823" s="41"/>
      <c r="H823" s="47"/>
    </row>
    <row r="824" s="2" customFormat="1" ht="16.8" customHeight="1">
      <c r="A824" s="41"/>
      <c r="B824" s="47"/>
      <c r="C824" s="313" t="s">
        <v>21</v>
      </c>
      <c r="D824" s="313" t="s">
        <v>1411</v>
      </c>
      <c r="E824" s="20" t="s">
        <v>21</v>
      </c>
      <c r="F824" s="314">
        <v>0</v>
      </c>
      <c r="G824" s="41"/>
      <c r="H824" s="47"/>
    </row>
    <row r="825" s="2" customFormat="1" ht="16.8" customHeight="1">
      <c r="A825" s="41"/>
      <c r="B825" s="47"/>
      <c r="C825" s="313" t="s">
        <v>21</v>
      </c>
      <c r="D825" s="313" t="s">
        <v>1412</v>
      </c>
      <c r="E825" s="20" t="s">
        <v>21</v>
      </c>
      <c r="F825" s="314">
        <v>0</v>
      </c>
      <c r="G825" s="41"/>
      <c r="H825" s="47"/>
    </row>
    <row r="826" s="2" customFormat="1" ht="16.8" customHeight="1">
      <c r="A826" s="41"/>
      <c r="B826" s="47"/>
      <c r="C826" s="313" t="s">
        <v>21</v>
      </c>
      <c r="D826" s="313" t="s">
        <v>1413</v>
      </c>
      <c r="E826" s="20" t="s">
        <v>21</v>
      </c>
      <c r="F826" s="314">
        <v>1050.7000000000001</v>
      </c>
      <c r="G826" s="41"/>
      <c r="H826" s="47"/>
    </row>
    <row r="827" s="2" customFormat="1" ht="16.8" customHeight="1">
      <c r="A827" s="41"/>
      <c r="B827" s="47"/>
      <c r="C827" s="313" t="s">
        <v>21</v>
      </c>
      <c r="D827" s="313" t="s">
        <v>1414</v>
      </c>
      <c r="E827" s="20" t="s">
        <v>21</v>
      </c>
      <c r="F827" s="314">
        <v>0</v>
      </c>
      <c r="G827" s="41"/>
      <c r="H827" s="47"/>
    </row>
    <row r="828" s="2" customFormat="1" ht="16.8" customHeight="1">
      <c r="A828" s="41"/>
      <c r="B828" s="47"/>
      <c r="C828" s="313" t="s">
        <v>21</v>
      </c>
      <c r="D828" s="313" t="s">
        <v>1938</v>
      </c>
      <c r="E828" s="20" t="s">
        <v>21</v>
      </c>
      <c r="F828" s="314">
        <v>0</v>
      </c>
      <c r="G828" s="41"/>
      <c r="H828" s="47"/>
    </row>
    <row r="829" s="2" customFormat="1" ht="16.8" customHeight="1">
      <c r="A829" s="41"/>
      <c r="B829" s="47"/>
      <c r="C829" s="313" t="s">
        <v>21</v>
      </c>
      <c r="D829" s="313" t="s">
        <v>1416</v>
      </c>
      <c r="E829" s="20" t="s">
        <v>21</v>
      </c>
      <c r="F829" s="314">
        <v>-70.200000000000003</v>
      </c>
      <c r="G829" s="41"/>
      <c r="H829" s="47"/>
    </row>
    <row r="830" s="2" customFormat="1" ht="16.8" customHeight="1">
      <c r="A830" s="41"/>
      <c r="B830" s="47"/>
      <c r="C830" s="313" t="s">
        <v>21</v>
      </c>
      <c r="D830" s="313" t="s">
        <v>1939</v>
      </c>
      <c r="E830" s="20" t="s">
        <v>21</v>
      </c>
      <c r="F830" s="314">
        <v>0</v>
      </c>
      <c r="G830" s="41"/>
      <c r="H830" s="47"/>
    </row>
    <row r="831" s="2" customFormat="1" ht="16.8" customHeight="1">
      <c r="A831" s="41"/>
      <c r="B831" s="47"/>
      <c r="C831" s="313" t="s">
        <v>21</v>
      </c>
      <c r="D831" s="313" t="s">
        <v>475</v>
      </c>
      <c r="E831" s="20" t="s">
        <v>21</v>
      </c>
      <c r="F831" s="314">
        <v>36.289999999999999</v>
      </c>
      <c r="G831" s="41"/>
      <c r="H831" s="47"/>
    </row>
    <row r="832" s="2" customFormat="1" ht="16.8" customHeight="1">
      <c r="A832" s="41"/>
      <c r="B832" s="47"/>
      <c r="C832" s="313" t="s">
        <v>21</v>
      </c>
      <c r="D832" s="313" t="s">
        <v>1940</v>
      </c>
      <c r="E832" s="20" t="s">
        <v>21</v>
      </c>
      <c r="F832" s="314">
        <v>0</v>
      </c>
      <c r="G832" s="41"/>
      <c r="H832" s="47"/>
    </row>
    <row r="833" s="2" customFormat="1" ht="16.8" customHeight="1">
      <c r="A833" s="41"/>
      <c r="B833" s="47"/>
      <c r="C833" s="313" t="s">
        <v>21</v>
      </c>
      <c r="D833" s="313" t="s">
        <v>1941</v>
      </c>
      <c r="E833" s="20" t="s">
        <v>21</v>
      </c>
      <c r="F833" s="314">
        <v>0</v>
      </c>
      <c r="G833" s="41"/>
      <c r="H833" s="47"/>
    </row>
    <row r="834" s="2" customFormat="1" ht="16.8" customHeight="1">
      <c r="A834" s="41"/>
      <c r="B834" s="47"/>
      <c r="C834" s="313" t="s">
        <v>21</v>
      </c>
      <c r="D834" s="313" t="s">
        <v>1942</v>
      </c>
      <c r="E834" s="20" t="s">
        <v>21</v>
      </c>
      <c r="F834" s="314">
        <v>304.90499999999997</v>
      </c>
      <c r="G834" s="41"/>
      <c r="H834" s="47"/>
    </row>
    <row r="835" s="2" customFormat="1" ht="16.8" customHeight="1">
      <c r="A835" s="41"/>
      <c r="B835" s="47"/>
      <c r="C835" s="313" t="s">
        <v>21</v>
      </c>
      <c r="D835" s="313" t="s">
        <v>1943</v>
      </c>
      <c r="E835" s="20" t="s">
        <v>21</v>
      </c>
      <c r="F835" s="314">
        <v>0</v>
      </c>
      <c r="G835" s="41"/>
      <c r="H835" s="47"/>
    </row>
    <row r="836" s="2" customFormat="1" ht="16.8" customHeight="1">
      <c r="A836" s="41"/>
      <c r="B836" s="47"/>
      <c r="C836" s="313" t="s">
        <v>21</v>
      </c>
      <c r="D836" s="313" t="s">
        <v>1944</v>
      </c>
      <c r="E836" s="20" t="s">
        <v>21</v>
      </c>
      <c r="F836" s="314">
        <v>110.29600000000001</v>
      </c>
      <c r="G836" s="41"/>
      <c r="H836" s="47"/>
    </row>
    <row r="837" s="2" customFormat="1" ht="16.8" customHeight="1">
      <c r="A837" s="41"/>
      <c r="B837" s="47"/>
      <c r="C837" s="313" t="s">
        <v>21</v>
      </c>
      <c r="D837" s="313" t="s">
        <v>1945</v>
      </c>
      <c r="E837" s="20" t="s">
        <v>21</v>
      </c>
      <c r="F837" s="314">
        <v>0</v>
      </c>
      <c r="G837" s="41"/>
      <c r="H837" s="47"/>
    </row>
    <row r="838" s="2" customFormat="1" ht="16.8" customHeight="1">
      <c r="A838" s="41"/>
      <c r="B838" s="47"/>
      <c r="C838" s="313" t="s">
        <v>21</v>
      </c>
      <c r="D838" s="313" t="s">
        <v>1946</v>
      </c>
      <c r="E838" s="20" t="s">
        <v>21</v>
      </c>
      <c r="F838" s="314">
        <v>12.204000000000001</v>
      </c>
      <c r="G838" s="41"/>
      <c r="H838" s="47"/>
    </row>
    <row r="839" s="2" customFormat="1" ht="16.8" customHeight="1">
      <c r="A839" s="41"/>
      <c r="B839" s="47"/>
      <c r="C839" s="313" t="s">
        <v>21</v>
      </c>
      <c r="D839" s="313" t="s">
        <v>21</v>
      </c>
      <c r="E839" s="20" t="s">
        <v>21</v>
      </c>
      <c r="F839" s="314">
        <v>0</v>
      </c>
      <c r="G839" s="41"/>
      <c r="H839" s="47"/>
    </row>
    <row r="840" s="2" customFormat="1" ht="16.8" customHeight="1">
      <c r="A840" s="41"/>
      <c r="B840" s="47"/>
      <c r="C840" s="313" t="s">
        <v>497</v>
      </c>
      <c r="D840" s="313" t="s">
        <v>192</v>
      </c>
      <c r="E840" s="20" t="s">
        <v>21</v>
      </c>
      <c r="F840" s="314">
        <v>1444.1949999999999</v>
      </c>
      <c r="G840" s="41"/>
      <c r="H840" s="47"/>
    </row>
    <row r="841" s="2" customFormat="1" ht="16.8" customHeight="1">
      <c r="A841" s="41"/>
      <c r="B841" s="47"/>
      <c r="C841" s="315" t="s">
        <v>3938</v>
      </c>
      <c r="D841" s="41"/>
      <c r="E841" s="41"/>
      <c r="F841" s="41"/>
      <c r="G841" s="41"/>
      <c r="H841" s="47"/>
    </row>
    <row r="842" s="2" customFormat="1">
      <c r="A842" s="41"/>
      <c r="B842" s="47"/>
      <c r="C842" s="313" t="s">
        <v>1934</v>
      </c>
      <c r="D842" s="313" t="s">
        <v>4015</v>
      </c>
      <c r="E842" s="20" t="s">
        <v>155</v>
      </c>
      <c r="F842" s="314">
        <v>1444.1949999999999</v>
      </c>
      <c r="G842" s="41"/>
      <c r="H842" s="47"/>
    </row>
    <row r="843" s="2" customFormat="1" ht="16.8" customHeight="1">
      <c r="A843" s="41"/>
      <c r="B843" s="47"/>
      <c r="C843" s="313" t="s">
        <v>871</v>
      </c>
      <c r="D843" s="313" t="s">
        <v>3990</v>
      </c>
      <c r="E843" s="20" t="s">
        <v>155</v>
      </c>
      <c r="F843" s="314">
        <v>2924.6799999999998</v>
      </c>
      <c r="G843" s="41"/>
      <c r="H843" s="47"/>
    </row>
    <row r="844" s="2" customFormat="1" ht="16.8" customHeight="1">
      <c r="A844" s="41"/>
      <c r="B844" s="47"/>
      <c r="C844" s="313" t="s">
        <v>878</v>
      </c>
      <c r="D844" s="313" t="s">
        <v>3991</v>
      </c>
      <c r="E844" s="20" t="s">
        <v>155</v>
      </c>
      <c r="F844" s="314">
        <v>1480.4849999999999</v>
      </c>
      <c r="G844" s="41"/>
      <c r="H844" s="47"/>
    </row>
    <row r="845" s="2" customFormat="1" ht="16.8" customHeight="1">
      <c r="A845" s="41"/>
      <c r="B845" s="47"/>
      <c r="C845" s="313" t="s">
        <v>890</v>
      </c>
      <c r="D845" s="313" t="s">
        <v>3992</v>
      </c>
      <c r="E845" s="20" t="s">
        <v>155</v>
      </c>
      <c r="F845" s="314">
        <v>1480.4849999999999</v>
      </c>
      <c r="G845" s="41"/>
      <c r="H845" s="47"/>
    </row>
    <row r="846" s="2" customFormat="1" ht="16.8" customHeight="1">
      <c r="A846" s="41"/>
      <c r="B846" s="47"/>
      <c r="C846" s="313" t="s">
        <v>2858</v>
      </c>
      <c r="D846" s="313" t="s">
        <v>4016</v>
      </c>
      <c r="E846" s="20" t="s">
        <v>155</v>
      </c>
      <c r="F846" s="314">
        <v>1444.1949999999999</v>
      </c>
      <c r="G846" s="41"/>
      <c r="H846" s="47"/>
    </row>
    <row r="847" s="2" customFormat="1" ht="16.8" customHeight="1">
      <c r="A847" s="41"/>
      <c r="B847" s="47"/>
      <c r="C847" s="313" t="s">
        <v>1948</v>
      </c>
      <c r="D847" s="313" t="s">
        <v>1949</v>
      </c>
      <c r="E847" s="20" t="s">
        <v>155</v>
      </c>
      <c r="F847" s="314">
        <v>1516.405</v>
      </c>
      <c r="G847" s="41"/>
      <c r="H847" s="47"/>
    </row>
    <row r="848" s="2" customFormat="1" ht="16.8" customHeight="1">
      <c r="A848" s="41"/>
      <c r="B848" s="47"/>
      <c r="C848" s="309" t="s">
        <v>499</v>
      </c>
      <c r="D848" s="310" t="s">
        <v>21</v>
      </c>
      <c r="E848" s="311" t="s">
        <v>21</v>
      </c>
      <c r="F848" s="312">
        <v>182.173</v>
      </c>
      <c r="G848" s="41"/>
      <c r="H848" s="47"/>
    </row>
    <row r="849" s="2" customFormat="1" ht="16.8" customHeight="1">
      <c r="A849" s="41"/>
      <c r="B849" s="47"/>
      <c r="C849" s="313" t="s">
        <v>21</v>
      </c>
      <c r="D849" s="313" t="s">
        <v>1095</v>
      </c>
      <c r="E849" s="20" t="s">
        <v>21</v>
      </c>
      <c r="F849" s="314">
        <v>0</v>
      </c>
      <c r="G849" s="41"/>
      <c r="H849" s="47"/>
    </row>
    <row r="850" s="2" customFormat="1" ht="16.8" customHeight="1">
      <c r="A850" s="41"/>
      <c r="B850" s="47"/>
      <c r="C850" s="313" t="s">
        <v>21</v>
      </c>
      <c r="D850" s="313" t="s">
        <v>1022</v>
      </c>
      <c r="E850" s="20" t="s">
        <v>21</v>
      </c>
      <c r="F850" s="314">
        <v>0</v>
      </c>
      <c r="G850" s="41"/>
      <c r="H850" s="47"/>
    </row>
    <row r="851" s="2" customFormat="1" ht="16.8" customHeight="1">
      <c r="A851" s="41"/>
      <c r="B851" s="47"/>
      <c r="C851" s="313" t="s">
        <v>21</v>
      </c>
      <c r="D851" s="313" t="s">
        <v>227</v>
      </c>
      <c r="E851" s="20" t="s">
        <v>21</v>
      </c>
      <c r="F851" s="314">
        <v>0</v>
      </c>
      <c r="G851" s="41"/>
      <c r="H851" s="47"/>
    </row>
    <row r="852" s="2" customFormat="1" ht="16.8" customHeight="1">
      <c r="A852" s="41"/>
      <c r="B852" s="47"/>
      <c r="C852" s="313" t="s">
        <v>21</v>
      </c>
      <c r="D852" s="313" t="s">
        <v>1096</v>
      </c>
      <c r="E852" s="20" t="s">
        <v>21</v>
      </c>
      <c r="F852" s="314">
        <v>30.363</v>
      </c>
      <c r="G852" s="41"/>
      <c r="H852" s="47"/>
    </row>
    <row r="853" s="2" customFormat="1" ht="16.8" customHeight="1">
      <c r="A853" s="41"/>
      <c r="B853" s="47"/>
      <c r="C853" s="313" t="s">
        <v>21</v>
      </c>
      <c r="D853" s="313" t="s">
        <v>1053</v>
      </c>
      <c r="E853" s="20" t="s">
        <v>21</v>
      </c>
      <c r="F853" s="314">
        <v>0</v>
      </c>
      <c r="G853" s="41"/>
      <c r="H853" s="47"/>
    </row>
    <row r="854" s="2" customFormat="1" ht="16.8" customHeight="1">
      <c r="A854" s="41"/>
      <c r="B854" s="47"/>
      <c r="C854" s="313" t="s">
        <v>21</v>
      </c>
      <c r="D854" s="313" t="s">
        <v>1097</v>
      </c>
      <c r="E854" s="20" t="s">
        <v>21</v>
      </c>
      <c r="F854" s="314">
        <v>6.5199999999999996</v>
      </c>
      <c r="G854" s="41"/>
      <c r="H854" s="47"/>
    </row>
    <row r="855" s="2" customFormat="1" ht="16.8" customHeight="1">
      <c r="A855" s="41"/>
      <c r="B855" s="47"/>
      <c r="C855" s="313" t="s">
        <v>21</v>
      </c>
      <c r="D855" s="313" t="s">
        <v>976</v>
      </c>
      <c r="E855" s="20" t="s">
        <v>21</v>
      </c>
      <c r="F855" s="314">
        <v>0</v>
      </c>
      <c r="G855" s="41"/>
      <c r="H855" s="47"/>
    </row>
    <row r="856" s="2" customFormat="1" ht="16.8" customHeight="1">
      <c r="A856" s="41"/>
      <c r="B856" s="47"/>
      <c r="C856" s="313" t="s">
        <v>21</v>
      </c>
      <c r="D856" s="313" t="s">
        <v>227</v>
      </c>
      <c r="E856" s="20" t="s">
        <v>21</v>
      </c>
      <c r="F856" s="314">
        <v>0</v>
      </c>
      <c r="G856" s="41"/>
      <c r="H856" s="47"/>
    </row>
    <row r="857" s="2" customFormat="1" ht="16.8" customHeight="1">
      <c r="A857" s="41"/>
      <c r="B857" s="47"/>
      <c r="C857" s="313" t="s">
        <v>21</v>
      </c>
      <c r="D857" s="313" t="s">
        <v>1098</v>
      </c>
      <c r="E857" s="20" t="s">
        <v>21</v>
      </c>
      <c r="F857" s="314">
        <v>47.530999999999999</v>
      </c>
      <c r="G857" s="41"/>
      <c r="H857" s="47"/>
    </row>
    <row r="858" s="2" customFormat="1" ht="16.8" customHeight="1">
      <c r="A858" s="41"/>
      <c r="B858" s="47"/>
      <c r="C858" s="313" t="s">
        <v>21</v>
      </c>
      <c r="D858" s="313" t="s">
        <v>1099</v>
      </c>
      <c r="E858" s="20" t="s">
        <v>21</v>
      </c>
      <c r="F858" s="314">
        <v>8.5120000000000005</v>
      </c>
      <c r="G858" s="41"/>
      <c r="H858" s="47"/>
    </row>
    <row r="859" s="2" customFormat="1" ht="16.8" customHeight="1">
      <c r="A859" s="41"/>
      <c r="B859" s="47"/>
      <c r="C859" s="313" t="s">
        <v>21</v>
      </c>
      <c r="D859" s="313" t="s">
        <v>1100</v>
      </c>
      <c r="E859" s="20" t="s">
        <v>21</v>
      </c>
      <c r="F859" s="314">
        <v>-11.204000000000001</v>
      </c>
      <c r="G859" s="41"/>
      <c r="H859" s="47"/>
    </row>
    <row r="860" s="2" customFormat="1" ht="16.8" customHeight="1">
      <c r="A860" s="41"/>
      <c r="B860" s="47"/>
      <c r="C860" s="313" t="s">
        <v>21</v>
      </c>
      <c r="D860" s="313" t="s">
        <v>1053</v>
      </c>
      <c r="E860" s="20" t="s">
        <v>21</v>
      </c>
      <c r="F860" s="314">
        <v>0</v>
      </c>
      <c r="G860" s="41"/>
      <c r="H860" s="47"/>
    </row>
    <row r="861" s="2" customFormat="1" ht="16.8" customHeight="1">
      <c r="A861" s="41"/>
      <c r="B861" s="47"/>
      <c r="C861" s="313" t="s">
        <v>21</v>
      </c>
      <c r="D861" s="313" t="s">
        <v>1101</v>
      </c>
      <c r="E861" s="20" t="s">
        <v>21</v>
      </c>
      <c r="F861" s="314">
        <v>15.944000000000001</v>
      </c>
      <c r="G861" s="41"/>
      <c r="H861" s="47"/>
    </row>
    <row r="862" s="2" customFormat="1" ht="16.8" customHeight="1">
      <c r="A862" s="41"/>
      <c r="B862" s="47"/>
      <c r="C862" s="313" t="s">
        <v>21</v>
      </c>
      <c r="D862" s="313" t="s">
        <v>669</v>
      </c>
      <c r="E862" s="20" t="s">
        <v>21</v>
      </c>
      <c r="F862" s="314">
        <v>0</v>
      </c>
      <c r="G862" s="41"/>
      <c r="H862" s="47"/>
    </row>
    <row r="863" s="2" customFormat="1" ht="16.8" customHeight="1">
      <c r="A863" s="41"/>
      <c r="B863" s="47"/>
      <c r="C863" s="313" t="s">
        <v>21</v>
      </c>
      <c r="D863" s="313" t="s">
        <v>227</v>
      </c>
      <c r="E863" s="20" t="s">
        <v>21</v>
      </c>
      <c r="F863" s="314">
        <v>0</v>
      </c>
      <c r="G863" s="41"/>
      <c r="H863" s="47"/>
    </row>
    <row r="864" s="2" customFormat="1" ht="16.8" customHeight="1">
      <c r="A864" s="41"/>
      <c r="B864" s="47"/>
      <c r="C864" s="313" t="s">
        <v>21</v>
      </c>
      <c r="D864" s="313" t="s">
        <v>1096</v>
      </c>
      <c r="E864" s="20" t="s">
        <v>21</v>
      </c>
      <c r="F864" s="314">
        <v>30.363</v>
      </c>
      <c r="G864" s="41"/>
      <c r="H864" s="47"/>
    </row>
    <row r="865" s="2" customFormat="1" ht="16.8" customHeight="1">
      <c r="A865" s="41"/>
      <c r="B865" s="47"/>
      <c r="C865" s="313" t="s">
        <v>21</v>
      </c>
      <c r="D865" s="313" t="s">
        <v>1053</v>
      </c>
      <c r="E865" s="20" t="s">
        <v>21</v>
      </c>
      <c r="F865" s="314">
        <v>0</v>
      </c>
      <c r="G865" s="41"/>
      <c r="H865" s="47"/>
    </row>
    <row r="866" s="2" customFormat="1" ht="16.8" customHeight="1">
      <c r="A866" s="41"/>
      <c r="B866" s="47"/>
      <c r="C866" s="313" t="s">
        <v>21</v>
      </c>
      <c r="D866" s="313" t="s">
        <v>1102</v>
      </c>
      <c r="E866" s="20" t="s">
        <v>21</v>
      </c>
      <c r="F866" s="314">
        <v>11.818</v>
      </c>
      <c r="G866" s="41"/>
      <c r="H866" s="47"/>
    </row>
    <row r="867" s="2" customFormat="1" ht="16.8" customHeight="1">
      <c r="A867" s="41"/>
      <c r="B867" s="47"/>
      <c r="C867" s="313" t="s">
        <v>21</v>
      </c>
      <c r="D867" s="313" t="s">
        <v>1103</v>
      </c>
      <c r="E867" s="20" t="s">
        <v>21</v>
      </c>
      <c r="F867" s="314">
        <v>-2.8999999999999999</v>
      </c>
      <c r="G867" s="41"/>
      <c r="H867" s="47"/>
    </row>
    <row r="868" s="2" customFormat="1" ht="16.8" customHeight="1">
      <c r="A868" s="41"/>
      <c r="B868" s="47"/>
      <c r="C868" s="313" t="s">
        <v>21</v>
      </c>
      <c r="D868" s="313" t="s">
        <v>226</v>
      </c>
      <c r="E868" s="20" t="s">
        <v>21</v>
      </c>
      <c r="F868" s="314">
        <v>0</v>
      </c>
      <c r="G868" s="41"/>
      <c r="H868" s="47"/>
    </row>
    <row r="869" s="2" customFormat="1" ht="16.8" customHeight="1">
      <c r="A869" s="41"/>
      <c r="B869" s="47"/>
      <c r="C869" s="313" t="s">
        <v>21</v>
      </c>
      <c r="D869" s="313" t="s">
        <v>227</v>
      </c>
      <c r="E869" s="20" t="s">
        <v>21</v>
      </c>
      <c r="F869" s="314">
        <v>0</v>
      </c>
      <c r="G869" s="41"/>
      <c r="H869" s="47"/>
    </row>
    <row r="870" s="2" customFormat="1" ht="16.8" customHeight="1">
      <c r="A870" s="41"/>
      <c r="B870" s="47"/>
      <c r="C870" s="313" t="s">
        <v>21</v>
      </c>
      <c r="D870" s="313" t="s">
        <v>1104</v>
      </c>
      <c r="E870" s="20" t="s">
        <v>21</v>
      </c>
      <c r="F870" s="314">
        <v>75.733999999999995</v>
      </c>
      <c r="G870" s="41"/>
      <c r="H870" s="47"/>
    </row>
    <row r="871" s="2" customFormat="1" ht="16.8" customHeight="1">
      <c r="A871" s="41"/>
      <c r="B871" s="47"/>
      <c r="C871" s="313" t="s">
        <v>21</v>
      </c>
      <c r="D871" s="313" t="s">
        <v>1105</v>
      </c>
      <c r="E871" s="20" t="s">
        <v>21</v>
      </c>
      <c r="F871" s="314">
        <v>-24.007999999999999</v>
      </c>
      <c r="G871" s="41"/>
      <c r="H871" s="47"/>
    </row>
    <row r="872" s="2" customFormat="1" ht="16.8" customHeight="1">
      <c r="A872" s="41"/>
      <c r="B872" s="47"/>
      <c r="C872" s="313" t="s">
        <v>21</v>
      </c>
      <c r="D872" s="313" t="s">
        <v>21</v>
      </c>
      <c r="E872" s="20" t="s">
        <v>21</v>
      </c>
      <c r="F872" s="314">
        <v>0</v>
      </c>
      <c r="G872" s="41"/>
      <c r="H872" s="47"/>
    </row>
    <row r="873" s="2" customFormat="1" ht="16.8" customHeight="1">
      <c r="A873" s="41"/>
      <c r="B873" s="47"/>
      <c r="C873" s="313" t="s">
        <v>21</v>
      </c>
      <c r="D873" s="313" t="s">
        <v>1106</v>
      </c>
      <c r="E873" s="20" t="s">
        <v>21</v>
      </c>
      <c r="F873" s="314">
        <v>0</v>
      </c>
      <c r="G873" s="41"/>
      <c r="H873" s="47"/>
    </row>
    <row r="874" s="2" customFormat="1" ht="16.8" customHeight="1">
      <c r="A874" s="41"/>
      <c r="B874" s="47"/>
      <c r="C874" s="313" t="s">
        <v>21</v>
      </c>
      <c r="D874" s="313" t="s">
        <v>1107</v>
      </c>
      <c r="E874" s="20" t="s">
        <v>21</v>
      </c>
      <c r="F874" s="314">
        <v>-6.5</v>
      </c>
      <c r="G874" s="41"/>
      <c r="H874" s="47"/>
    </row>
    <row r="875" s="2" customFormat="1" ht="16.8" customHeight="1">
      <c r="A875" s="41"/>
      <c r="B875" s="47"/>
      <c r="C875" s="313" t="s">
        <v>21</v>
      </c>
      <c r="D875" s="313" t="s">
        <v>21</v>
      </c>
      <c r="E875" s="20" t="s">
        <v>21</v>
      </c>
      <c r="F875" s="314">
        <v>0</v>
      </c>
      <c r="G875" s="41"/>
      <c r="H875" s="47"/>
    </row>
    <row r="876" s="2" customFormat="1" ht="16.8" customHeight="1">
      <c r="A876" s="41"/>
      <c r="B876" s="47"/>
      <c r="C876" s="313" t="s">
        <v>499</v>
      </c>
      <c r="D876" s="313" t="s">
        <v>192</v>
      </c>
      <c r="E876" s="20" t="s">
        <v>21</v>
      </c>
      <c r="F876" s="314">
        <v>182.173</v>
      </c>
      <c r="G876" s="41"/>
      <c r="H876" s="47"/>
    </row>
    <row r="877" s="2" customFormat="1" ht="16.8" customHeight="1">
      <c r="A877" s="41"/>
      <c r="B877" s="47"/>
      <c r="C877" s="315" t="s">
        <v>3938</v>
      </c>
      <c r="D877" s="41"/>
      <c r="E877" s="41"/>
      <c r="F877" s="41"/>
      <c r="G877" s="41"/>
      <c r="H877" s="47"/>
    </row>
    <row r="878" s="2" customFormat="1">
      <c r="A878" s="41"/>
      <c r="B878" s="47"/>
      <c r="C878" s="313" t="s">
        <v>221</v>
      </c>
      <c r="D878" s="313" t="s">
        <v>3955</v>
      </c>
      <c r="E878" s="20" t="s">
        <v>155</v>
      </c>
      <c r="F878" s="314">
        <v>182.173</v>
      </c>
      <c r="G878" s="41"/>
      <c r="H878" s="47"/>
    </row>
    <row r="879" s="2" customFormat="1" ht="16.8" customHeight="1">
      <c r="A879" s="41"/>
      <c r="B879" s="47"/>
      <c r="C879" s="313" t="s">
        <v>193</v>
      </c>
      <c r="D879" s="313" t="s">
        <v>3945</v>
      </c>
      <c r="E879" s="20" t="s">
        <v>155</v>
      </c>
      <c r="F879" s="314">
        <v>4615.3760000000002</v>
      </c>
      <c r="G879" s="41"/>
      <c r="H879" s="47"/>
    </row>
    <row r="880" s="2" customFormat="1" ht="16.8" customHeight="1">
      <c r="A880" s="41"/>
      <c r="B880" s="47"/>
      <c r="C880" s="313" t="s">
        <v>282</v>
      </c>
      <c r="D880" s="313" t="s">
        <v>283</v>
      </c>
      <c r="E880" s="20" t="s">
        <v>155</v>
      </c>
      <c r="F880" s="314">
        <v>302.50999999999999</v>
      </c>
      <c r="G880" s="41"/>
      <c r="H880" s="47"/>
    </row>
    <row r="881" s="2" customFormat="1" ht="16.8" customHeight="1">
      <c r="A881" s="41"/>
      <c r="B881" s="47"/>
      <c r="C881" s="313" t="s">
        <v>2864</v>
      </c>
      <c r="D881" s="313" t="s">
        <v>3984</v>
      </c>
      <c r="E881" s="20" t="s">
        <v>155</v>
      </c>
      <c r="F881" s="314">
        <v>2439.1709999999998</v>
      </c>
      <c r="G881" s="41"/>
      <c r="H881" s="47"/>
    </row>
    <row r="882" s="2" customFormat="1" ht="16.8" customHeight="1">
      <c r="A882" s="41"/>
      <c r="B882" s="47"/>
      <c r="C882" s="313" t="s">
        <v>230</v>
      </c>
      <c r="D882" s="313" t="s">
        <v>231</v>
      </c>
      <c r="E882" s="20" t="s">
        <v>155</v>
      </c>
      <c r="F882" s="314">
        <v>191.28200000000001</v>
      </c>
      <c r="G882" s="41"/>
      <c r="H882" s="47"/>
    </row>
    <row r="883" s="2" customFormat="1" ht="16.8" customHeight="1">
      <c r="A883" s="41"/>
      <c r="B883" s="47"/>
      <c r="C883" s="309" t="s">
        <v>501</v>
      </c>
      <c r="D883" s="310" t="s">
        <v>21</v>
      </c>
      <c r="E883" s="311" t="s">
        <v>21</v>
      </c>
      <c r="F883" s="312">
        <v>32.195999999999998</v>
      </c>
      <c r="G883" s="41"/>
      <c r="H883" s="47"/>
    </row>
    <row r="884" s="2" customFormat="1" ht="16.8" customHeight="1">
      <c r="A884" s="41"/>
      <c r="B884" s="47"/>
      <c r="C884" s="313" t="s">
        <v>21</v>
      </c>
      <c r="D884" s="313" t="s">
        <v>21</v>
      </c>
      <c r="E884" s="20" t="s">
        <v>21</v>
      </c>
      <c r="F884" s="314">
        <v>0</v>
      </c>
      <c r="G884" s="41"/>
      <c r="H884" s="47"/>
    </row>
    <row r="885" s="2" customFormat="1" ht="16.8" customHeight="1">
      <c r="A885" s="41"/>
      <c r="B885" s="47"/>
      <c r="C885" s="313" t="s">
        <v>21</v>
      </c>
      <c r="D885" s="313" t="s">
        <v>21</v>
      </c>
      <c r="E885" s="20" t="s">
        <v>21</v>
      </c>
      <c r="F885" s="314">
        <v>0</v>
      </c>
      <c r="G885" s="41"/>
      <c r="H885" s="47"/>
    </row>
    <row r="886" s="2" customFormat="1" ht="16.8" customHeight="1">
      <c r="A886" s="41"/>
      <c r="B886" s="47"/>
      <c r="C886" s="313" t="s">
        <v>21</v>
      </c>
      <c r="D886" s="313" t="s">
        <v>1078</v>
      </c>
      <c r="E886" s="20" t="s">
        <v>21</v>
      </c>
      <c r="F886" s="314">
        <v>0</v>
      </c>
      <c r="G886" s="41"/>
      <c r="H886" s="47"/>
    </row>
    <row r="887" s="2" customFormat="1" ht="16.8" customHeight="1">
      <c r="A887" s="41"/>
      <c r="B887" s="47"/>
      <c r="C887" s="313" t="s">
        <v>21</v>
      </c>
      <c r="D887" s="313" t="s">
        <v>1079</v>
      </c>
      <c r="E887" s="20" t="s">
        <v>21</v>
      </c>
      <c r="F887" s="314">
        <v>0</v>
      </c>
      <c r="G887" s="41"/>
      <c r="H887" s="47"/>
    </row>
    <row r="888" s="2" customFormat="1" ht="16.8" customHeight="1">
      <c r="A888" s="41"/>
      <c r="B888" s="47"/>
      <c r="C888" s="313" t="s">
        <v>21</v>
      </c>
      <c r="D888" s="313" t="s">
        <v>991</v>
      </c>
      <c r="E888" s="20" t="s">
        <v>21</v>
      </c>
      <c r="F888" s="314">
        <v>19.776</v>
      </c>
      <c r="G888" s="41"/>
      <c r="H888" s="47"/>
    </row>
    <row r="889" s="2" customFormat="1" ht="16.8" customHeight="1">
      <c r="A889" s="41"/>
      <c r="B889" s="47"/>
      <c r="C889" s="313" t="s">
        <v>21</v>
      </c>
      <c r="D889" s="313" t="s">
        <v>21</v>
      </c>
      <c r="E889" s="20" t="s">
        <v>21</v>
      </c>
      <c r="F889" s="314">
        <v>0</v>
      </c>
      <c r="G889" s="41"/>
      <c r="H889" s="47"/>
    </row>
    <row r="890" s="2" customFormat="1" ht="16.8" customHeight="1">
      <c r="A890" s="41"/>
      <c r="B890" s="47"/>
      <c r="C890" s="313" t="s">
        <v>21</v>
      </c>
      <c r="D890" s="313" t="s">
        <v>1080</v>
      </c>
      <c r="E890" s="20" t="s">
        <v>21</v>
      </c>
      <c r="F890" s="314">
        <v>0</v>
      </c>
      <c r="G890" s="41"/>
      <c r="H890" s="47"/>
    </row>
    <row r="891" s="2" customFormat="1" ht="16.8" customHeight="1">
      <c r="A891" s="41"/>
      <c r="B891" s="47"/>
      <c r="C891" s="313" t="s">
        <v>21</v>
      </c>
      <c r="D891" s="313" t="s">
        <v>1081</v>
      </c>
      <c r="E891" s="20" t="s">
        <v>21</v>
      </c>
      <c r="F891" s="314">
        <v>7.008</v>
      </c>
      <c r="G891" s="41"/>
      <c r="H891" s="47"/>
    </row>
    <row r="892" s="2" customFormat="1" ht="16.8" customHeight="1">
      <c r="A892" s="41"/>
      <c r="B892" s="47"/>
      <c r="C892" s="313" t="s">
        <v>21</v>
      </c>
      <c r="D892" s="313" t="s">
        <v>1082</v>
      </c>
      <c r="E892" s="20" t="s">
        <v>21</v>
      </c>
      <c r="F892" s="314">
        <v>5.4119999999999999</v>
      </c>
      <c r="G892" s="41"/>
      <c r="H892" s="47"/>
    </row>
    <row r="893" s="2" customFormat="1" ht="16.8" customHeight="1">
      <c r="A893" s="41"/>
      <c r="B893" s="47"/>
      <c r="C893" s="313" t="s">
        <v>21</v>
      </c>
      <c r="D893" s="313" t="s">
        <v>21</v>
      </c>
      <c r="E893" s="20" t="s">
        <v>21</v>
      </c>
      <c r="F893" s="314">
        <v>0</v>
      </c>
      <c r="G893" s="41"/>
      <c r="H893" s="47"/>
    </row>
    <row r="894" s="2" customFormat="1" ht="16.8" customHeight="1">
      <c r="A894" s="41"/>
      <c r="B894" s="47"/>
      <c r="C894" s="313" t="s">
        <v>501</v>
      </c>
      <c r="D894" s="313" t="s">
        <v>192</v>
      </c>
      <c r="E894" s="20" t="s">
        <v>21</v>
      </c>
      <c r="F894" s="314">
        <v>32.195999999999998</v>
      </c>
      <c r="G894" s="41"/>
      <c r="H894" s="47"/>
    </row>
    <row r="895" s="2" customFormat="1" ht="16.8" customHeight="1">
      <c r="A895" s="41"/>
      <c r="B895" s="47"/>
      <c r="C895" s="315" t="s">
        <v>3938</v>
      </c>
      <c r="D895" s="41"/>
      <c r="E895" s="41"/>
      <c r="F895" s="41"/>
      <c r="G895" s="41"/>
      <c r="H895" s="47"/>
    </row>
    <row r="896" s="2" customFormat="1">
      <c r="A896" s="41"/>
      <c r="B896" s="47"/>
      <c r="C896" s="313" t="s">
        <v>1045</v>
      </c>
      <c r="D896" s="313" t="s">
        <v>3970</v>
      </c>
      <c r="E896" s="20" t="s">
        <v>155</v>
      </c>
      <c r="F896" s="314">
        <v>1854.117</v>
      </c>
      <c r="G896" s="41"/>
      <c r="H896" s="47"/>
    </row>
    <row r="897" s="2" customFormat="1" ht="16.8" customHeight="1">
      <c r="A897" s="41"/>
      <c r="B897" s="47"/>
      <c r="C897" s="313" t="s">
        <v>193</v>
      </c>
      <c r="D897" s="313" t="s">
        <v>3945</v>
      </c>
      <c r="E897" s="20" t="s">
        <v>155</v>
      </c>
      <c r="F897" s="314">
        <v>4615.3760000000002</v>
      </c>
      <c r="G897" s="41"/>
      <c r="H897" s="47"/>
    </row>
    <row r="898" s="2" customFormat="1" ht="16.8" customHeight="1">
      <c r="A898" s="41"/>
      <c r="B898" s="47"/>
      <c r="C898" s="313" t="s">
        <v>1090</v>
      </c>
      <c r="D898" s="313" t="s">
        <v>1091</v>
      </c>
      <c r="E898" s="20" t="s">
        <v>155</v>
      </c>
      <c r="F898" s="314">
        <v>33.805999999999997</v>
      </c>
      <c r="G898" s="41"/>
      <c r="H898" s="47"/>
    </row>
    <row r="899" s="2" customFormat="1" ht="16.8" customHeight="1">
      <c r="A899" s="41"/>
      <c r="B899" s="47"/>
      <c r="C899" s="309" t="s">
        <v>503</v>
      </c>
      <c r="D899" s="310" t="s">
        <v>21</v>
      </c>
      <c r="E899" s="311" t="s">
        <v>21</v>
      </c>
      <c r="F899" s="312">
        <v>27.507999999999999</v>
      </c>
      <c r="G899" s="41"/>
      <c r="H899" s="47"/>
    </row>
    <row r="900" s="2" customFormat="1" ht="16.8" customHeight="1">
      <c r="A900" s="41"/>
      <c r="B900" s="47"/>
      <c r="C900" s="313" t="s">
        <v>21</v>
      </c>
      <c r="D900" s="313" t="s">
        <v>2312</v>
      </c>
      <c r="E900" s="20" t="s">
        <v>21</v>
      </c>
      <c r="F900" s="314">
        <v>0</v>
      </c>
      <c r="G900" s="41"/>
      <c r="H900" s="47"/>
    </row>
    <row r="901" s="2" customFormat="1" ht="16.8" customHeight="1">
      <c r="A901" s="41"/>
      <c r="B901" s="47"/>
      <c r="C901" s="313" t="s">
        <v>21</v>
      </c>
      <c r="D901" s="313" t="s">
        <v>2313</v>
      </c>
      <c r="E901" s="20" t="s">
        <v>21</v>
      </c>
      <c r="F901" s="314">
        <v>27.507999999999999</v>
      </c>
      <c r="G901" s="41"/>
      <c r="H901" s="47"/>
    </row>
    <row r="902" s="2" customFormat="1" ht="16.8" customHeight="1">
      <c r="A902" s="41"/>
      <c r="B902" s="47"/>
      <c r="C902" s="313" t="s">
        <v>21</v>
      </c>
      <c r="D902" s="313" t="s">
        <v>21</v>
      </c>
      <c r="E902" s="20" t="s">
        <v>21</v>
      </c>
      <c r="F902" s="314">
        <v>0</v>
      </c>
      <c r="G902" s="41"/>
      <c r="H902" s="47"/>
    </row>
    <row r="903" s="2" customFormat="1" ht="16.8" customHeight="1">
      <c r="A903" s="41"/>
      <c r="B903" s="47"/>
      <c r="C903" s="313" t="s">
        <v>503</v>
      </c>
      <c r="D903" s="313" t="s">
        <v>192</v>
      </c>
      <c r="E903" s="20" t="s">
        <v>21</v>
      </c>
      <c r="F903" s="314">
        <v>27.507999999999999</v>
      </c>
      <c r="G903" s="41"/>
      <c r="H903" s="47"/>
    </row>
    <row r="904" s="2" customFormat="1" ht="16.8" customHeight="1">
      <c r="A904" s="41"/>
      <c r="B904" s="47"/>
      <c r="C904" s="315" t="s">
        <v>3938</v>
      </c>
      <c r="D904" s="41"/>
      <c r="E904" s="41"/>
      <c r="F904" s="41"/>
      <c r="G904" s="41"/>
      <c r="H904" s="47"/>
    </row>
    <row r="905" s="2" customFormat="1" ht="16.8" customHeight="1">
      <c r="A905" s="41"/>
      <c r="B905" s="47"/>
      <c r="C905" s="313" t="s">
        <v>2308</v>
      </c>
      <c r="D905" s="313" t="s">
        <v>4017</v>
      </c>
      <c r="E905" s="20" t="s">
        <v>155</v>
      </c>
      <c r="F905" s="314">
        <v>27.507999999999999</v>
      </c>
      <c r="G905" s="41"/>
      <c r="H905" s="47"/>
    </row>
    <row r="906" s="2" customFormat="1" ht="16.8" customHeight="1">
      <c r="A906" s="41"/>
      <c r="B906" s="47"/>
      <c r="C906" s="313" t="s">
        <v>2315</v>
      </c>
      <c r="D906" s="313" t="s">
        <v>3995</v>
      </c>
      <c r="E906" s="20" t="s">
        <v>155</v>
      </c>
      <c r="F906" s="314">
        <v>83.228999999999999</v>
      </c>
      <c r="G906" s="41"/>
      <c r="H906" s="47"/>
    </row>
    <row r="907" s="2" customFormat="1" ht="16.8" customHeight="1">
      <c r="A907" s="41"/>
      <c r="B907" s="47"/>
      <c r="C907" s="309" t="s">
        <v>3956</v>
      </c>
      <c r="D907" s="310" t="s">
        <v>21</v>
      </c>
      <c r="E907" s="311" t="s">
        <v>21</v>
      </c>
      <c r="F907" s="312">
        <v>0</v>
      </c>
      <c r="G907" s="41"/>
      <c r="H907" s="47"/>
    </row>
    <row r="908" s="2" customFormat="1" ht="16.8" customHeight="1">
      <c r="A908" s="41"/>
      <c r="B908" s="47"/>
      <c r="C908" s="309" t="s">
        <v>505</v>
      </c>
      <c r="D908" s="310" t="s">
        <v>21</v>
      </c>
      <c r="E908" s="311" t="s">
        <v>21</v>
      </c>
      <c r="F908" s="312">
        <v>1676.124</v>
      </c>
      <c r="G908" s="41"/>
      <c r="H908" s="47"/>
    </row>
    <row r="909" s="2" customFormat="1" ht="16.8" customHeight="1">
      <c r="A909" s="41"/>
      <c r="B909" s="47"/>
      <c r="C909" s="313" t="s">
        <v>21</v>
      </c>
      <c r="D909" s="313" t="s">
        <v>1049</v>
      </c>
      <c r="E909" s="20" t="s">
        <v>21</v>
      </c>
      <c r="F909" s="314">
        <v>0</v>
      </c>
      <c r="G909" s="41"/>
      <c r="H909" s="47"/>
    </row>
    <row r="910" s="2" customFormat="1" ht="16.8" customHeight="1">
      <c r="A910" s="41"/>
      <c r="B910" s="47"/>
      <c r="C910" s="313" t="s">
        <v>21</v>
      </c>
      <c r="D910" s="313" t="s">
        <v>1022</v>
      </c>
      <c r="E910" s="20" t="s">
        <v>21</v>
      </c>
      <c r="F910" s="314">
        <v>0</v>
      </c>
      <c r="G910" s="41"/>
      <c r="H910" s="47"/>
    </row>
    <row r="911" s="2" customFormat="1" ht="16.8" customHeight="1">
      <c r="A911" s="41"/>
      <c r="B911" s="47"/>
      <c r="C911" s="313" t="s">
        <v>21</v>
      </c>
      <c r="D911" s="313" t="s">
        <v>227</v>
      </c>
      <c r="E911" s="20" t="s">
        <v>21</v>
      </c>
      <c r="F911" s="314">
        <v>0</v>
      </c>
      <c r="G911" s="41"/>
      <c r="H911" s="47"/>
    </row>
    <row r="912" s="2" customFormat="1" ht="16.8" customHeight="1">
      <c r="A912" s="41"/>
      <c r="B912" s="47"/>
      <c r="C912" s="313" t="s">
        <v>21</v>
      </c>
      <c r="D912" s="313" t="s">
        <v>1023</v>
      </c>
      <c r="E912" s="20" t="s">
        <v>21</v>
      </c>
      <c r="F912" s="314">
        <v>0</v>
      </c>
      <c r="G912" s="41"/>
      <c r="H912" s="47"/>
    </row>
    <row r="913" s="2" customFormat="1" ht="16.8" customHeight="1">
      <c r="A913" s="41"/>
      <c r="B913" s="47"/>
      <c r="C913" s="313" t="s">
        <v>21</v>
      </c>
      <c r="D913" s="313" t="s">
        <v>1037</v>
      </c>
      <c r="E913" s="20" t="s">
        <v>21</v>
      </c>
      <c r="F913" s="314">
        <v>10.82</v>
      </c>
      <c r="G913" s="41"/>
      <c r="H913" s="47"/>
    </row>
    <row r="914" s="2" customFormat="1" ht="16.8" customHeight="1">
      <c r="A914" s="41"/>
      <c r="B914" s="47"/>
      <c r="C914" s="313" t="s">
        <v>21</v>
      </c>
      <c r="D914" s="313" t="s">
        <v>1050</v>
      </c>
      <c r="E914" s="20" t="s">
        <v>21</v>
      </c>
      <c r="F914" s="314">
        <v>0</v>
      </c>
      <c r="G914" s="41"/>
      <c r="H914" s="47"/>
    </row>
    <row r="915" s="2" customFormat="1" ht="16.8" customHeight="1">
      <c r="A915" s="41"/>
      <c r="B915" s="47"/>
      <c r="C915" s="313" t="s">
        <v>21</v>
      </c>
      <c r="D915" s="313" t="s">
        <v>1051</v>
      </c>
      <c r="E915" s="20" t="s">
        <v>21</v>
      </c>
      <c r="F915" s="314">
        <v>290.85000000000002</v>
      </c>
      <c r="G915" s="41"/>
      <c r="H915" s="47"/>
    </row>
    <row r="916" s="2" customFormat="1" ht="16.8" customHeight="1">
      <c r="A916" s="41"/>
      <c r="B916" s="47"/>
      <c r="C916" s="313" t="s">
        <v>21</v>
      </c>
      <c r="D916" s="313" t="s">
        <v>1052</v>
      </c>
      <c r="E916" s="20" t="s">
        <v>21</v>
      </c>
      <c r="F916" s="314">
        <v>-4.4100000000000001</v>
      </c>
      <c r="G916" s="41"/>
      <c r="H916" s="47"/>
    </row>
    <row r="917" s="2" customFormat="1" ht="16.8" customHeight="1">
      <c r="A917" s="41"/>
      <c r="B917" s="47"/>
      <c r="C917" s="313" t="s">
        <v>21</v>
      </c>
      <c r="D917" s="313" t="s">
        <v>1053</v>
      </c>
      <c r="E917" s="20" t="s">
        <v>21</v>
      </c>
      <c r="F917" s="314">
        <v>0</v>
      </c>
      <c r="G917" s="41"/>
      <c r="H917" s="47"/>
    </row>
    <row r="918" s="2" customFormat="1" ht="16.8" customHeight="1">
      <c r="A918" s="41"/>
      <c r="B918" s="47"/>
      <c r="C918" s="313" t="s">
        <v>21</v>
      </c>
      <c r="D918" s="313" t="s">
        <v>1054</v>
      </c>
      <c r="E918" s="20" t="s">
        <v>21</v>
      </c>
      <c r="F918" s="314">
        <v>114.09999999999999</v>
      </c>
      <c r="G918" s="41"/>
      <c r="H918" s="47"/>
    </row>
    <row r="919" s="2" customFormat="1" ht="16.8" customHeight="1">
      <c r="A919" s="41"/>
      <c r="B919" s="47"/>
      <c r="C919" s="313" t="s">
        <v>21</v>
      </c>
      <c r="D919" s="313" t="s">
        <v>1055</v>
      </c>
      <c r="E919" s="20" t="s">
        <v>21</v>
      </c>
      <c r="F919" s="314">
        <v>-20.300000000000001</v>
      </c>
      <c r="G919" s="41"/>
      <c r="H919" s="47"/>
    </row>
    <row r="920" s="2" customFormat="1" ht="16.8" customHeight="1">
      <c r="A920" s="41"/>
      <c r="B920" s="47"/>
      <c r="C920" s="313" t="s">
        <v>21</v>
      </c>
      <c r="D920" s="313" t="s">
        <v>976</v>
      </c>
      <c r="E920" s="20" t="s">
        <v>21</v>
      </c>
      <c r="F920" s="314">
        <v>0</v>
      </c>
      <c r="G920" s="41"/>
      <c r="H920" s="47"/>
    </row>
    <row r="921" s="2" customFormat="1" ht="16.8" customHeight="1">
      <c r="A921" s="41"/>
      <c r="B921" s="47"/>
      <c r="C921" s="313" t="s">
        <v>21</v>
      </c>
      <c r="D921" s="313" t="s">
        <v>227</v>
      </c>
      <c r="E921" s="20" t="s">
        <v>21</v>
      </c>
      <c r="F921" s="314">
        <v>0</v>
      </c>
      <c r="G921" s="41"/>
      <c r="H921" s="47"/>
    </row>
    <row r="922" s="2" customFormat="1" ht="16.8" customHeight="1">
      <c r="A922" s="41"/>
      <c r="B922" s="47"/>
      <c r="C922" s="313" t="s">
        <v>21</v>
      </c>
      <c r="D922" s="313" t="s">
        <v>1023</v>
      </c>
      <c r="E922" s="20" t="s">
        <v>21</v>
      </c>
      <c r="F922" s="314">
        <v>0</v>
      </c>
      <c r="G922" s="41"/>
      <c r="H922" s="47"/>
    </row>
    <row r="923" s="2" customFormat="1" ht="16.8" customHeight="1">
      <c r="A923" s="41"/>
      <c r="B923" s="47"/>
      <c r="C923" s="313" t="s">
        <v>21</v>
      </c>
      <c r="D923" s="313" t="s">
        <v>1038</v>
      </c>
      <c r="E923" s="20" t="s">
        <v>21</v>
      </c>
      <c r="F923" s="314">
        <v>26.309999999999999</v>
      </c>
      <c r="G923" s="41"/>
      <c r="H923" s="47"/>
    </row>
    <row r="924" s="2" customFormat="1" ht="16.8" customHeight="1">
      <c r="A924" s="41"/>
      <c r="B924" s="47"/>
      <c r="C924" s="313" t="s">
        <v>21</v>
      </c>
      <c r="D924" s="313" t="s">
        <v>1056</v>
      </c>
      <c r="E924" s="20" t="s">
        <v>21</v>
      </c>
      <c r="F924" s="314">
        <v>0</v>
      </c>
      <c r="G924" s="41"/>
      <c r="H924" s="47"/>
    </row>
    <row r="925" s="2" customFormat="1" ht="16.8" customHeight="1">
      <c r="A925" s="41"/>
      <c r="B925" s="47"/>
      <c r="C925" s="313" t="s">
        <v>21</v>
      </c>
      <c r="D925" s="313" t="s">
        <v>1057</v>
      </c>
      <c r="E925" s="20" t="s">
        <v>21</v>
      </c>
      <c r="F925" s="314">
        <v>563.54999999999995</v>
      </c>
      <c r="G925" s="41"/>
      <c r="H925" s="47"/>
    </row>
    <row r="926" s="2" customFormat="1" ht="16.8" customHeight="1">
      <c r="A926" s="41"/>
      <c r="B926" s="47"/>
      <c r="C926" s="313" t="s">
        <v>21</v>
      </c>
      <c r="D926" s="313" t="s">
        <v>1058</v>
      </c>
      <c r="E926" s="20" t="s">
        <v>21</v>
      </c>
      <c r="F926" s="314">
        <v>-206.40000000000001</v>
      </c>
      <c r="G926" s="41"/>
      <c r="H926" s="47"/>
    </row>
    <row r="927" s="2" customFormat="1" ht="16.8" customHeight="1">
      <c r="A927" s="41"/>
      <c r="B927" s="47"/>
      <c r="C927" s="313" t="s">
        <v>21</v>
      </c>
      <c r="D927" s="313" t="s">
        <v>1059</v>
      </c>
      <c r="E927" s="20" t="s">
        <v>21</v>
      </c>
      <c r="F927" s="314">
        <v>-55.100000000000001</v>
      </c>
      <c r="G927" s="41"/>
      <c r="H927" s="47"/>
    </row>
    <row r="928" s="2" customFormat="1" ht="16.8" customHeight="1">
      <c r="A928" s="41"/>
      <c r="B928" s="47"/>
      <c r="C928" s="313" t="s">
        <v>21</v>
      </c>
      <c r="D928" s="313" t="s">
        <v>1053</v>
      </c>
      <c r="E928" s="20" t="s">
        <v>21</v>
      </c>
      <c r="F928" s="314">
        <v>0</v>
      </c>
      <c r="G928" s="41"/>
      <c r="H928" s="47"/>
    </row>
    <row r="929" s="2" customFormat="1" ht="16.8" customHeight="1">
      <c r="A929" s="41"/>
      <c r="B929" s="47"/>
      <c r="C929" s="313" t="s">
        <v>21</v>
      </c>
      <c r="D929" s="313" t="s">
        <v>1060</v>
      </c>
      <c r="E929" s="20" t="s">
        <v>21</v>
      </c>
      <c r="F929" s="314">
        <v>168.91999999999999</v>
      </c>
      <c r="G929" s="41"/>
      <c r="H929" s="47"/>
    </row>
    <row r="930" s="2" customFormat="1" ht="16.8" customHeight="1">
      <c r="A930" s="41"/>
      <c r="B930" s="47"/>
      <c r="C930" s="313" t="s">
        <v>21</v>
      </c>
      <c r="D930" s="313" t="s">
        <v>1061</v>
      </c>
      <c r="E930" s="20" t="s">
        <v>21</v>
      </c>
      <c r="F930" s="314">
        <v>-43.200000000000003</v>
      </c>
      <c r="G930" s="41"/>
      <c r="H930" s="47"/>
    </row>
    <row r="931" s="2" customFormat="1" ht="16.8" customHeight="1">
      <c r="A931" s="41"/>
      <c r="B931" s="47"/>
      <c r="C931" s="313" t="s">
        <v>21</v>
      </c>
      <c r="D931" s="313" t="s">
        <v>669</v>
      </c>
      <c r="E931" s="20" t="s">
        <v>21</v>
      </c>
      <c r="F931" s="314">
        <v>0</v>
      </c>
      <c r="G931" s="41"/>
      <c r="H931" s="47"/>
    </row>
    <row r="932" s="2" customFormat="1" ht="16.8" customHeight="1">
      <c r="A932" s="41"/>
      <c r="B932" s="47"/>
      <c r="C932" s="313" t="s">
        <v>21</v>
      </c>
      <c r="D932" s="313" t="s">
        <v>227</v>
      </c>
      <c r="E932" s="20" t="s">
        <v>21</v>
      </c>
      <c r="F932" s="314">
        <v>0</v>
      </c>
      <c r="G932" s="41"/>
      <c r="H932" s="47"/>
    </row>
    <row r="933" s="2" customFormat="1" ht="16.8" customHeight="1">
      <c r="A933" s="41"/>
      <c r="B933" s="47"/>
      <c r="C933" s="313" t="s">
        <v>21</v>
      </c>
      <c r="D933" s="313" t="s">
        <v>1026</v>
      </c>
      <c r="E933" s="20" t="s">
        <v>21</v>
      </c>
      <c r="F933" s="314">
        <v>0</v>
      </c>
      <c r="G933" s="41"/>
      <c r="H933" s="47"/>
    </row>
    <row r="934" s="2" customFormat="1" ht="16.8" customHeight="1">
      <c r="A934" s="41"/>
      <c r="B934" s="47"/>
      <c r="C934" s="313" t="s">
        <v>21</v>
      </c>
      <c r="D934" s="313" t="s">
        <v>1037</v>
      </c>
      <c r="E934" s="20" t="s">
        <v>21</v>
      </c>
      <c r="F934" s="314">
        <v>10.82</v>
      </c>
      <c r="G934" s="41"/>
      <c r="H934" s="47"/>
    </row>
    <row r="935" s="2" customFormat="1" ht="16.8" customHeight="1">
      <c r="A935" s="41"/>
      <c r="B935" s="47"/>
      <c r="C935" s="313" t="s">
        <v>21</v>
      </c>
      <c r="D935" s="313" t="s">
        <v>1056</v>
      </c>
      <c r="E935" s="20" t="s">
        <v>21</v>
      </c>
      <c r="F935" s="314">
        <v>0</v>
      </c>
      <c r="G935" s="41"/>
      <c r="H935" s="47"/>
    </row>
    <row r="936" s="2" customFormat="1" ht="16.8" customHeight="1">
      <c r="A936" s="41"/>
      <c r="B936" s="47"/>
      <c r="C936" s="313" t="s">
        <v>21</v>
      </c>
      <c r="D936" s="313" t="s">
        <v>1062</v>
      </c>
      <c r="E936" s="20" t="s">
        <v>21</v>
      </c>
      <c r="F936" s="314">
        <v>291.55000000000001</v>
      </c>
      <c r="G936" s="41"/>
      <c r="H936" s="47"/>
    </row>
    <row r="937" s="2" customFormat="1" ht="16.8" customHeight="1">
      <c r="A937" s="41"/>
      <c r="B937" s="47"/>
      <c r="C937" s="313" t="s">
        <v>21</v>
      </c>
      <c r="D937" s="313" t="s">
        <v>1063</v>
      </c>
      <c r="E937" s="20" t="s">
        <v>21</v>
      </c>
      <c r="F937" s="314">
        <v>-8.5250000000000004</v>
      </c>
      <c r="G937" s="41"/>
      <c r="H937" s="47"/>
    </row>
    <row r="938" s="2" customFormat="1" ht="16.8" customHeight="1">
      <c r="A938" s="41"/>
      <c r="B938" s="47"/>
      <c r="C938" s="313" t="s">
        <v>21</v>
      </c>
      <c r="D938" s="313" t="s">
        <v>1053</v>
      </c>
      <c r="E938" s="20" t="s">
        <v>21</v>
      </c>
      <c r="F938" s="314">
        <v>0</v>
      </c>
      <c r="G938" s="41"/>
      <c r="H938" s="47"/>
    </row>
    <row r="939" s="2" customFormat="1" ht="16.8" customHeight="1">
      <c r="A939" s="41"/>
      <c r="B939" s="47"/>
      <c r="C939" s="313" t="s">
        <v>21</v>
      </c>
      <c r="D939" s="313" t="s">
        <v>1064</v>
      </c>
      <c r="E939" s="20" t="s">
        <v>21</v>
      </c>
      <c r="F939" s="314">
        <v>114.508</v>
      </c>
      <c r="G939" s="41"/>
      <c r="H939" s="47"/>
    </row>
    <row r="940" s="2" customFormat="1" ht="16.8" customHeight="1">
      <c r="A940" s="41"/>
      <c r="B940" s="47"/>
      <c r="C940" s="313" t="s">
        <v>21</v>
      </c>
      <c r="D940" s="313" t="s">
        <v>1065</v>
      </c>
      <c r="E940" s="20" t="s">
        <v>21</v>
      </c>
      <c r="F940" s="314">
        <v>-28.375</v>
      </c>
      <c r="G940" s="41"/>
      <c r="H940" s="47"/>
    </row>
    <row r="941" s="2" customFormat="1" ht="16.8" customHeight="1">
      <c r="A941" s="41"/>
      <c r="B941" s="47"/>
      <c r="C941" s="313" t="s">
        <v>21</v>
      </c>
      <c r="D941" s="313" t="s">
        <v>226</v>
      </c>
      <c r="E941" s="20" t="s">
        <v>21</v>
      </c>
      <c r="F941" s="314">
        <v>0</v>
      </c>
      <c r="G941" s="41"/>
      <c r="H941" s="47"/>
    </row>
    <row r="942" s="2" customFormat="1" ht="16.8" customHeight="1">
      <c r="A942" s="41"/>
      <c r="B942" s="47"/>
      <c r="C942" s="313" t="s">
        <v>21</v>
      </c>
      <c r="D942" s="313" t="s">
        <v>227</v>
      </c>
      <c r="E942" s="20" t="s">
        <v>21</v>
      </c>
      <c r="F942" s="314">
        <v>0</v>
      </c>
      <c r="G942" s="41"/>
      <c r="H942" s="47"/>
    </row>
    <row r="943" s="2" customFormat="1" ht="16.8" customHeight="1">
      <c r="A943" s="41"/>
      <c r="B943" s="47"/>
      <c r="C943" s="313" t="s">
        <v>21</v>
      </c>
      <c r="D943" s="313" t="s">
        <v>1023</v>
      </c>
      <c r="E943" s="20" t="s">
        <v>21</v>
      </c>
      <c r="F943" s="314">
        <v>0</v>
      </c>
      <c r="G943" s="41"/>
      <c r="H943" s="47"/>
    </row>
    <row r="944" s="2" customFormat="1" ht="16.8" customHeight="1">
      <c r="A944" s="41"/>
      <c r="B944" s="47"/>
      <c r="C944" s="313" t="s">
        <v>21</v>
      </c>
      <c r="D944" s="313" t="s">
        <v>1038</v>
      </c>
      <c r="E944" s="20" t="s">
        <v>21</v>
      </c>
      <c r="F944" s="314">
        <v>26.309999999999999</v>
      </c>
      <c r="G944" s="41"/>
      <c r="H944" s="47"/>
    </row>
    <row r="945" s="2" customFormat="1" ht="16.8" customHeight="1">
      <c r="A945" s="41"/>
      <c r="B945" s="47"/>
      <c r="C945" s="313" t="s">
        <v>21</v>
      </c>
      <c r="D945" s="313" t="s">
        <v>1050</v>
      </c>
      <c r="E945" s="20" t="s">
        <v>21</v>
      </c>
      <c r="F945" s="314">
        <v>0</v>
      </c>
      <c r="G945" s="41"/>
      <c r="H945" s="47"/>
    </row>
    <row r="946" s="2" customFormat="1" ht="16.8" customHeight="1">
      <c r="A946" s="41"/>
      <c r="B946" s="47"/>
      <c r="C946" s="313" t="s">
        <v>21</v>
      </c>
      <c r="D946" s="313" t="s">
        <v>1066</v>
      </c>
      <c r="E946" s="20" t="s">
        <v>21</v>
      </c>
      <c r="F946" s="314">
        <v>738.58000000000004</v>
      </c>
      <c r="G946" s="41"/>
      <c r="H946" s="47"/>
    </row>
    <row r="947" s="2" customFormat="1" ht="16.8" customHeight="1">
      <c r="A947" s="41"/>
      <c r="B947" s="47"/>
      <c r="C947" s="313" t="s">
        <v>21</v>
      </c>
      <c r="D947" s="313" t="s">
        <v>1067</v>
      </c>
      <c r="E947" s="20" t="s">
        <v>21</v>
      </c>
      <c r="F947" s="314">
        <v>-320</v>
      </c>
      <c r="G947" s="41"/>
      <c r="H947" s="47"/>
    </row>
    <row r="948" s="2" customFormat="1" ht="16.8" customHeight="1">
      <c r="A948" s="41"/>
      <c r="B948" s="47"/>
      <c r="C948" s="313" t="s">
        <v>21</v>
      </c>
      <c r="D948" s="313" t="s">
        <v>1068</v>
      </c>
      <c r="E948" s="20" t="s">
        <v>21</v>
      </c>
      <c r="F948" s="314">
        <v>0</v>
      </c>
      <c r="G948" s="41"/>
      <c r="H948" s="47"/>
    </row>
    <row r="949" s="2" customFormat="1" ht="16.8" customHeight="1">
      <c r="A949" s="41"/>
      <c r="B949" s="47"/>
      <c r="C949" s="313" t="s">
        <v>21</v>
      </c>
      <c r="D949" s="313" t="s">
        <v>1069</v>
      </c>
      <c r="E949" s="20" t="s">
        <v>21</v>
      </c>
      <c r="F949" s="314">
        <v>6.1159999999999997</v>
      </c>
      <c r="G949" s="41"/>
      <c r="H949" s="47"/>
    </row>
    <row r="950" s="2" customFormat="1" ht="16.8" customHeight="1">
      <c r="A950" s="41"/>
      <c r="B950" s="47"/>
      <c r="C950" s="313" t="s">
        <v>21</v>
      </c>
      <c r="D950" s="313" t="s">
        <v>21</v>
      </c>
      <c r="E950" s="20" t="s">
        <v>21</v>
      </c>
      <c r="F950" s="314">
        <v>0</v>
      </c>
      <c r="G950" s="41"/>
      <c r="H950" s="47"/>
    </row>
    <row r="951" s="2" customFormat="1" ht="16.8" customHeight="1">
      <c r="A951" s="41"/>
      <c r="B951" s="47"/>
      <c r="C951" s="313" t="s">
        <v>21</v>
      </c>
      <c r="D951" s="313" t="s">
        <v>21</v>
      </c>
      <c r="E951" s="20" t="s">
        <v>21</v>
      </c>
      <c r="F951" s="314">
        <v>0</v>
      </c>
      <c r="G951" s="41"/>
      <c r="H951" s="47"/>
    </row>
    <row r="952" s="2" customFormat="1" ht="16.8" customHeight="1">
      <c r="A952" s="41"/>
      <c r="B952" s="47"/>
      <c r="C952" s="313" t="s">
        <v>505</v>
      </c>
      <c r="D952" s="313" t="s">
        <v>192</v>
      </c>
      <c r="E952" s="20" t="s">
        <v>21</v>
      </c>
      <c r="F952" s="314">
        <v>1676.124</v>
      </c>
      <c r="G952" s="41"/>
      <c r="H952" s="47"/>
    </row>
    <row r="953" s="2" customFormat="1" ht="16.8" customHeight="1">
      <c r="A953" s="41"/>
      <c r="B953" s="47"/>
      <c r="C953" s="315" t="s">
        <v>3938</v>
      </c>
      <c r="D953" s="41"/>
      <c r="E953" s="41"/>
      <c r="F953" s="41"/>
      <c r="G953" s="41"/>
      <c r="H953" s="47"/>
    </row>
    <row r="954" s="2" customFormat="1">
      <c r="A954" s="41"/>
      <c r="B954" s="47"/>
      <c r="C954" s="313" t="s">
        <v>1045</v>
      </c>
      <c r="D954" s="313" t="s">
        <v>3970</v>
      </c>
      <c r="E954" s="20" t="s">
        <v>155</v>
      </c>
      <c r="F954" s="314">
        <v>1854.117</v>
      </c>
      <c r="G954" s="41"/>
      <c r="H954" s="47"/>
    </row>
    <row r="955" s="2" customFormat="1" ht="16.8" customHeight="1">
      <c r="A955" s="41"/>
      <c r="B955" s="47"/>
      <c r="C955" s="313" t="s">
        <v>193</v>
      </c>
      <c r="D955" s="313" t="s">
        <v>3945</v>
      </c>
      <c r="E955" s="20" t="s">
        <v>155</v>
      </c>
      <c r="F955" s="314">
        <v>4615.3760000000002</v>
      </c>
      <c r="G955" s="41"/>
      <c r="H955" s="47"/>
    </row>
    <row r="956" s="2" customFormat="1" ht="16.8" customHeight="1">
      <c r="A956" s="41"/>
      <c r="B956" s="47"/>
      <c r="C956" s="313" t="s">
        <v>1006</v>
      </c>
      <c r="D956" s="313" t="s">
        <v>3967</v>
      </c>
      <c r="E956" s="20" t="s">
        <v>155</v>
      </c>
      <c r="F956" s="314">
        <v>2183.9839999999999</v>
      </c>
      <c r="G956" s="41"/>
      <c r="H956" s="47"/>
    </row>
    <row r="957" s="2" customFormat="1" ht="16.8" customHeight="1">
      <c r="A957" s="41"/>
      <c r="B957" s="47"/>
      <c r="C957" s="313" t="s">
        <v>1209</v>
      </c>
      <c r="D957" s="313" t="s">
        <v>3968</v>
      </c>
      <c r="E957" s="20" t="s">
        <v>155</v>
      </c>
      <c r="F957" s="314">
        <v>2183.9839999999999</v>
      </c>
      <c r="G957" s="41"/>
      <c r="H957" s="47"/>
    </row>
    <row r="958" s="2" customFormat="1" ht="16.8" customHeight="1">
      <c r="A958" s="41"/>
      <c r="B958" s="47"/>
      <c r="C958" s="313" t="s">
        <v>2864</v>
      </c>
      <c r="D958" s="313" t="s">
        <v>3984</v>
      </c>
      <c r="E958" s="20" t="s">
        <v>155</v>
      </c>
      <c r="F958" s="314">
        <v>2439.1709999999998</v>
      </c>
      <c r="G958" s="41"/>
      <c r="H958" s="47"/>
    </row>
    <row r="959" s="2" customFormat="1" ht="16.8" customHeight="1">
      <c r="A959" s="41"/>
      <c r="B959" s="47"/>
      <c r="C959" s="313" t="s">
        <v>2870</v>
      </c>
      <c r="D959" s="313" t="s">
        <v>3985</v>
      </c>
      <c r="E959" s="20" t="s">
        <v>155</v>
      </c>
      <c r="F959" s="314">
        <v>2071.48</v>
      </c>
      <c r="G959" s="41"/>
      <c r="H959" s="47"/>
    </row>
    <row r="960" s="2" customFormat="1" ht="16.8" customHeight="1">
      <c r="A960" s="41"/>
      <c r="B960" s="47"/>
      <c r="C960" s="313" t="s">
        <v>1084</v>
      </c>
      <c r="D960" s="313" t="s">
        <v>1085</v>
      </c>
      <c r="E960" s="20" t="s">
        <v>155</v>
      </c>
      <c r="F960" s="314">
        <v>1774.058</v>
      </c>
      <c r="G960" s="41"/>
      <c r="H960" s="47"/>
    </row>
    <row r="961" s="2" customFormat="1" ht="16.8" customHeight="1">
      <c r="A961" s="41"/>
      <c r="B961" s="47"/>
      <c r="C961" s="309" t="s">
        <v>507</v>
      </c>
      <c r="D961" s="310" t="s">
        <v>21</v>
      </c>
      <c r="E961" s="311" t="s">
        <v>21</v>
      </c>
      <c r="F961" s="312">
        <v>446.70400000000001</v>
      </c>
      <c r="G961" s="41"/>
      <c r="H961" s="47"/>
    </row>
    <row r="962" s="2" customFormat="1" ht="16.8" customHeight="1">
      <c r="A962" s="41"/>
      <c r="B962" s="47"/>
      <c r="C962" s="313" t="s">
        <v>21</v>
      </c>
      <c r="D962" s="313" t="s">
        <v>922</v>
      </c>
      <c r="E962" s="20" t="s">
        <v>21</v>
      </c>
      <c r="F962" s="314">
        <v>0</v>
      </c>
      <c r="G962" s="41"/>
      <c r="H962" s="47"/>
    </row>
    <row r="963" s="2" customFormat="1" ht="16.8" customHeight="1">
      <c r="A963" s="41"/>
      <c r="B963" s="47"/>
      <c r="C963" s="313" t="s">
        <v>21</v>
      </c>
      <c r="D963" s="313" t="s">
        <v>714</v>
      </c>
      <c r="E963" s="20" t="s">
        <v>21</v>
      </c>
      <c r="F963" s="314">
        <v>0</v>
      </c>
      <c r="G963" s="41"/>
      <c r="H963" s="47"/>
    </row>
    <row r="964" s="2" customFormat="1" ht="16.8" customHeight="1">
      <c r="A964" s="41"/>
      <c r="B964" s="47"/>
      <c r="C964" s="313" t="s">
        <v>21</v>
      </c>
      <c r="D964" s="313" t="s">
        <v>923</v>
      </c>
      <c r="E964" s="20" t="s">
        <v>21</v>
      </c>
      <c r="F964" s="314">
        <v>328.56799999999998</v>
      </c>
      <c r="G964" s="41"/>
      <c r="H964" s="47"/>
    </row>
    <row r="965" s="2" customFormat="1" ht="16.8" customHeight="1">
      <c r="A965" s="41"/>
      <c r="B965" s="47"/>
      <c r="C965" s="313" t="s">
        <v>21</v>
      </c>
      <c r="D965" s="313" t="s">
        <v>924</v>
      </c>
      <c r="E965" s="20" t="s">
        <v>21</v>
      </c>
      <c r="F965" s="314">
        <v>12.256</v>
      </c>
      <c r="G965" s="41"/>
      <c r="H965" s="47"/>
    </row>
    <row r="966" s="2" customFormat="1" ht="16.8" customHeight="1">
      <c r="A966" s="41"/>
      <c r="B966" s="47"/>
      <c r="C966" s="313" t="s">
        <v>21</v>
      </c>
      <c r="D966" s="313" t="s">
        <v>925</v>
      </c>
      <c r="E966" s="20" t="s">
        <v>21</v>
      </c>
      <c r="F966" s="314">
        <v>19.199999999999999</v>
      </c>
      <c r="G966" s="41"/>
      <c r="H966" s="47"/>
    </row>
    <row r="967" s="2" customFormat="1" ht="16.8" customHeight="1">
      <c r="A967" s="41"/>
      <c r="B967" s="47"/>
      <c r="C967" s="313" t="s">
        <v>21</v>
      </c>
      <c r="D967" s="313" t="s">
        <v>926</v>
      </c>
      <c r="E967" s="20" t="s">
        <v>21</v>
      </c>
      <c r="F967" s="314">
        <v>11.199999999999999</v>
      </c>
      <c r="G967" s="41"/>
      <c r="H967" s="47"/>
    </row>
    <row r="968" s="2" customFormat="1" ht="16.8" customHeight="1">
      <c r="A968" s="41"/>
      <c r="B968" s="47"/>
      <c r="C968" s="313" t="s">
        <v>21</v>
      </c>
      <c r="D968" s="313" t="s">
        <v>927</v>
      </c>
      <c r="E968" s="20" t="s">
        <v>21</v>
      </c>
      <c r="F968" s="314">
        <v>4</v>
      </c>
      <c r="G968" s="41"/>
      <c r="H968" s="47"/>
    </row>
    <row r="969" s="2" customFormat="1" ht="16.8" customHeight="1">
      <c r="A969" s="41"/>
      <c r="B969" s="47"/>
      <c r="C969" s="313" t="s">
        <v>21</v>
      </c>
      <c r="D969" s="313" t="s">
        <v>928</v>
      </c>
      <c r="E969" s="20" t="s">
        <v>21</v>
      </c>
      <c r="F969" s="314">
        <v>3.968</v>
      </c>
      <c r="G969" s="41"/>
      <c r="H969" s="47"/>
    </row>
    <row r="970" s="2" customFormat="1" ht="16.8" customHeight="1">
      <c r="A970" s="41"/>
      <c r="B970" s="47"/>
      <c r="C970" s="313" t="s">
        <v>21</v>
      </c>
      <c r="D970" s="313" t="s">
        <v>929</v>
      </c>
      <c r="E970" s="20" t="s">
        <v>21</v>
      </c>
      <c r="F970" s="314">
        <v>4.048</v>
      </c>
      <c r="G970" s="41"/>
      <c r="H970" s="47"/>
    </row>
    <row r="971" s="2" customFormat="1" ht="16.8" customHeight="1">
      <c r="A971" s="41"/>
      <c r="B971" s="47"/>
      <c r="C971" s="313" t="s">
        <v>21</v>
      </c>
      <c r="D971" s="313" t="s">
        <v>930</v>
      </c>
      <c r="E971" s="20" t="s">
        <v>21</v>
      </c>
      <c r="F971" s="314">
        <v>2.5840000000000001</v>
      </c>
      <c r="G971" s="41"/>
      <c r="H971" s="47"/>
    </row>
    <row r="972" s="2" customFormat="1" ht="16.8" customHeight="1">
      <c r="A972" s="41"/>
      <c r="B972" s="47"/>
      <c r="C972" s="313" t="s">
        <v>21</v>
      </c>
      <c r="D972" s="313" t="s">
        <v>931</v>
      </c>
      <c r="E972" s="20" t="s">
        <v>21</v>
      </c>
      <c r="F972" s="314">
        <v>54</v>
      </c>
      <c r="G972" s="41"/>
      <c r="H972" s="47"/>
    </row>
    <row r="973" s="2" customFormat="1" ht="16.8" customHeight="1">
      <c r="A973" s="41"/>
      <c r="B973" s="47"/>
      <c r="C973" s="313" t="s">
        <v>21</v>
      </c>
      <c r="D973" s="313" t="s">
        <v>932</v>
      </c>
      <c r="E973" s="20" t="s">
        <v>21</v>
      </c>
      <c r="F973" s="314">
        <v>6.8799999999999999</v>
      </c>
      <c r="G973" s="41"/>
      <c r="H973" s="47"/>
    </row>
    <row r="974" s="2" customFormat="1" ht="16.8" customHeight="1">
      <c r="A974" s="41"/>
      <c r="B974" s="47"/>
      <c r="C974" s="313" t="s">
        <v>21</v>
      </c>
      <c r="D974" s="313" t="s">
        <v>21</v>
      </c>
      <c r="E974" s="20" t="s">
        <v>21</v>
      </c>
      <c r="F974" s="314">
        <v>0</v>
      </c>
      <c r="G974" s="41"/>
      <c r="H974" s="47"/>
    </row>
    <row r="975" s="2" customFormat="1" ht="16.8" customHeight="1">
      <c r="A975" s="41"/>
      <c r="B975" s="47"/>
      <c r="C975" s="313" t="s">
        <v>507</v>
      </c>
      <c r="D975" s="313" t="s">
        <v>192</v>
      </c>
      <c r="E975" s="20" t="s">
        <v>21</v>
      </c>
      <c r="F975" s="314">
        <v>446.70400000000001</v>
      </c>
      <c r="G975" s="41"/>
      <c r="H975" s="47"/>
    </row>
    <row r="976" s="2" customFormat="1" ht="16.8" customHeight="1">
      <c r="A976" s="41"/>
      <c r="B976" s="47"/>
      <c r="C976" s="315" t="s">
        <v>3938</v>
      </c>
      <c r="D976" s="41"/>
      <c r="E976" s="41"/>
      <c r="F976" s="41"/>
      <c r="G976" s="41"/>
      <c r="H976" s="47"/>
    </row>
    <row r="977" s="2" customFormat="1" ht="16.8" customHeight="1">
      <c r="A977" s="41"/>
      <c r="B977" s="47"/>
      <c r="C977" s="313" t="s">
        <v>947</v>
      </c>
      <c r="D977" s="313" t="s">
        <v>4018</v>
      </c>
      <c r="E977" s="20" t="s">
        <v>155</v>
      </c>
      <c r="F977" s="314">
        <v>446.70400000000001</v>
      </c>
      <c r="G977" s="41"/>
      <c r="H977" s="47"/>
    </row>
    <row r="978" s="2" customFormat="1" ht="16.8" customHeight="1">
      <c r="A978" s="41"/>
      <c r="B978" s="47"/>
      <c r="C978" s="313" t="s">
        <v>181</v>
      </c>
      <c r="D978" s="313" t="s">
        <v>3949</v>
      </c>
      <c r="E978" s="20" t="s">
        <v>155</v>
      </c>
      <c r="F978" s="314">
        <v>560.00400000000002</v>
      </c>
      <c r="G978" s="41"/>
      <c r="H978" s="47"/>
    </row>
    <row r="979" s="2" customFormat="1" ht="16.8" customHeight="1">
      <c r="A979" s="41"/>
      <c r="B979" s="47"/>
      <c r="C979" s="309" t="s">
        <v>509</v>
      </c>
      <c r="D979" s="310" t="s">
        <v>21</v>
      </c>
      <c r="E979" s="311" t="s">
        <v>21</v>
      </c>
      <c r="F979" s="312">
        <v>143.22999999999999</v>
      </c>
      <c r="G979" s="41"/>
      <c r="H979" s="47"/>
    </row>
    <row r="980" s="2" customFormat="1" ht="16.8" customHeight="1">
      <c r="A980" s="41"/>
      <c r="B980" s="47"/>
      <c r="C980" s="313" t="s">
        <v>21</v>
      </c>
      <c r="D980" s="313" t="s">
        <v>21</v>
      </c>
      <c r="E980" s="20" t="s">
        <v>21</v>
      </c>
      <c r="F980" s="314">
        <v>0</v>
      </c>
      <c r="G980" s="41"/>
      <c r="H980" s="47"/>
    </row>
    <row r="981" s="2" customFormat="1" ht="16.8" customHeight="1">
      <c r="A981" s="41"/>
      <c r="B981" s="47"/>
      <c r="C981" s="313" t="s">
        <v>21</v>
      </c>
      <c r="D981" s="313" t="s">
        <v>21</v>
      </c>
      <c r="E981" s="20" t="s">
        <v>21</v>
      </c>
      <c r="F981" s="314">
        <v>0</v>
      </c>
      <c r="G981" s="41"/>
      <c r="H981" s="47"/>
    </row>
    <row r="982" s="2" customFormat="1" ht="16.8" customHeight="1">
      <c r="A982" s="41"/>
      <c r="B982" s="47"/>
      <c r="C982" s="313" t="s">
        <v>21</v>
      </c>
      <c r="D982" s="313" t="s">
        <v>1177</v>
      </c>
      <c r="E982" s="20" t="s">
        <v>21</v>
      </c>
      <c r="F982" s="314">
        <v>0</v>
      </c>
      <c r="G982" s="41"/>
      <c r="H982" s="47"/>
    </row>
    <row r="983" s="2" customFormat="1" ht="16.8" customHeight="1">
      <c r="A983" s="41"/>
      <c r="B983" s="47"/>
      <c r="C983" s="313" t="s">
        <v>21</v>
      </c>
      <c r="D983" s="313" t="s">
        <v>1178</v>
      </c>
      <c r="E983" s="20" t="s">
        <v>21</v>
      </c>
      <c r="F983" s="314">
        <v>143.22999999999999</v>
      </c>
      <c r="G983" s="41"/>
      <c r="H983" s="47"/>
    </row>
    <row r="984" s="2" customFormat="1" ht="16.8" customHeight="1">
      <c r="A984" s="41"/>
      <c r="B984" s="47"/>
      <c r="C984" s="313" t="s">
        <v>21</v>
      </c>
      <c r="D984" s="313" t="s">
        <v>21</v>
      </c>
      <c r="E984" s="20" t="s">
        <v>21</v>
      </c>
      <c r="F984" s="314">
        <v>0</v>
      </c>
      <c r="G984" s="41"/>
      <c r="H984" s="47"/>
    </row>
    <row r="985" s="2" customFormat="1" ht="16.8" customHeight="1">
      <c r="A985" s="41"/>
      <c r="B985" s="47"/>
      <c r="C985" s="313" t="s">
        <v>509</v>
      </c>
      <c r="D985" s="313" t="s">
        <v>192</v>
      </c>
      <c r="E985" s="20" t="s">
        <v>21</v>
      </c>
      <c r="F985" s="314">
        <v>143.22999999999999</v>
      </c>
      <c r="G985" s="41"/>
      <c r="H985" s="47"/>
    </row>
    <row r="986" s="2" customFormat="1" ht="16.8" customHeight="1">
      <c r="A986" s="41"/>
      <c r="B986" s="47"/>
      <c r="C986" s="315" t="s">
        <v>3938</v>
      </c>
      <c r="D986" s="41"/>
      <c r="E986" s="41"/>
      <c r="F986" s="41"/>
      <c r="G986" s="41"/>
      <c r="H986" s="47"/>
    </row>
    <row r="987" s="2" customFormat="1" ht="16.8" customHeight="1">
      <c r="A987" s="41"/>
      <c r="B987" s="47"/>
      <c r="C987" s="313" t="s">
        <v>257</v>
      </c>
      <c r="D987" s="313" t="s">
        <v>3947</v>
      </c>
      <c r="E987" s="20" t="s">
        <v>174</v>
      </c>
      <c r="F987" s="314">
        <v>4542.0900000000001</v>
      </c>
      <c r="G987" s="41"/>
      <c r="H987" s="47"/>
    </row>
    <row r="988" s="2" customFormat="1" ht="16.8" customHeight="1">
      <c r="A988" s="41"/>
      <c r="B988" s="47"/>
      <c r="C988" s="313" t="s">
        <v>1187</v>
      </c>
      <c r="D988" s="313" t="s">
        <v>1188</v>
      </c>
      <c r="E988" s="20" t="s">
        <v>174</v>
      </c>
      <c r="F988" s="314">
        <v>150.392</v>
      </c>
      <c r="G988" s="41"/>
      <c r="H988" s="47"/>
    </row>
    <row r="989" s="2" customFormat="1" ht="16.8" customHeight="1">
      <c r="A989" s="41"/>
      <c r="B989" s="47"/>
      <c r="C989" s="309" t="s">
        <v>3957</v>
      </c>
      <c r="D989" s="310" t="s">
        <v>21</v>
      </c>
      <c r="E989" s="311" t="s">
        <v>21</v>
      </c>
      <c r="F989" s="312">
        <v>0</v>
      </c>
      <c r="G989" s="41"/>
      <c r="H989" s="47"/>
    </row>
    <row r="990" s="2" customFormat="1" ht="16.8" customHeight="1">
      <c r="A990" s="41"/>
      <c r="B990" s="47"/>
      <c r="C990" s="309" t="s">
        <v>901</v>
      </c>
      <c r="D990" s="310" t="s">
        <v>21</v>
      </c>
      <c r="E990" s="311" t="s">
        <v>21</v>
      </c>
      <c r="F990" s="312">
        <v>400</v>
      </c>
      <c r="G990" s="41"/>
      <c r="H990" s="47"/>
    </row>
    <row r="991" s="2" customFormat="1" ht="16.8" customHeight="1">
      <c r="A991" s="41"/>
      <c r="B991" s="47"/>
      <c r="C991" s="313" t="s">
        <v>21</v>
      </c>
      <c r="D991" s="313" t="s">
        <v>899</v>
      </c>
      <c r="E991" s="20" t="s">
        <v>21</v>
      </c>
      <c r="F991" s="314">
        <v>0</v>
      </c>
      <c r="G991" s="41"/>
      <c r="H991" s="47"/>
    </row>
    <row r="992" s="2" customFormat="1" ht="16.8" customHeight="1">
      <c r="A992" s="41"/>
      <c r="B992" s="47"/>
      <c r="C992" s="313" t="s">
        <v>21</v>
      </c>
      <c r="D992" s="313" t="s">
        <v>900</v>
      </c>
      <c r="E992" s="20" t="s">
        <v>21</v>
      </c>
      <c r="F992" s="314">
        <v>400</v>
      </c>
      <c r="G992" s="41"/>
      <c r="H992" s="47"/>
    </row>
    <row r="993" s="2" customFormat="1" ht="16.8" customHeight="1">
      <c r="A993" s="41"/>
      <c r="B993" s="47"/>
      <c r="C993" s="313" t="s">
        <v>901</v>
      </c>
      <c r="D993" s="313" t="s">
        <v>192</v>
      </c>
      <c r="E993" s="20" t="s">
        <v>21</v>
      </c>
      <c r="F993" s="314">
        <v>400</v>
      </c>
      <c r="G993" s="41"/>
      <c r="H993" s="47"/>
    </row>
    <row r="994" s="2" customFormat="1" ht="7.44" customHeight="1">
      <c r="A994" s="41"/>
      <c r="B994" s="169"/>
      <c r="C994" s="170"/>
      <c r="D994" s="170"/>
      <c r="E994" s="170"/>
      <c r="F994" s="170"/>
      <c r="G994" s="170"/>
      <c r="H994" s="47"/>
    </row>
    <row r="995" s="2" customFormat="1">
      <c r="A995" s="41"/>
      <c r="B995" s="41"/>
      <c r="C995" s="41"/>
      <c r="D995" s="41"/>
      <c r="E995" s="41"/>
      <c r="F995" s="41"/>
      <c r="G995" s="41"/>
      <c r="H995" s="41"/>
    </row>
  </sheetData>
  <sheetProtection sheet="1" formatColumns="0" formatRows="0" objects="1" scenarios="1" spinCount="100000" saltValue="qN5Kd+5NutlGabizn6xHT3DfiMgFCT32//qa2TX+ZNhB/sF6esQUJESCTSL2IfBeYNRSKK/P0cvgiCl+KeduUA==" hashValue="d3VRsBAZ+am0E8zXo5F0mQ04D6cudkei1j2K/5xTsOyufFhUvZVUQIAYR9+LSluqDnM3KkPY7cd9kAQ7GsRFCQ==" algorithmName="SHA-512" password="CC35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16" customWidth="1"/>
    <col min="2" max="2" width="1.667969" style="316" customWidth="1"/>
    <col min="3" max="4" width="5" style="316" customWidth="1"/>
    <col min="5" max="5" width="11.66016" style="316" customWidth="1"/>
    <col min="6" max="6" width="9.160156" style="316" customWidth="1"/>
    <col min="7" max="7" width="5" style="316" customWidth="1"/>
    <col min="8" max="8" width="77.83203" style="316" customWidth="1"/>
    <col min="9" max="10" width="20" style="316" customWidth="1"/>
    <col min="11" max="11" width="1.667969" style="316" customWidth="1"/>
  </cols>
  <sheetData>
    <row r="1" s="1" customFormat="1" ht="37.5" customHeight="1"/>
    <row r="2" s="1" customFormat="1" ht="7.5" customHeight="1">
      <c r="B2" s="317"/>
      <c r="C2" s="318"/>
      <c r="D2" s="318"/>
      <c r="E2" s="318"/>
      <c r="F2" s="318"/>
      <c r="G2" s="318"/>
      <c r="H2" s="318"/>
      <c r="I2" s="318"/>
      <c r="J2" s="318"/>
      <c r="K2" s="319"/>
    </row>
    <row r="3" s="17" customFormat="1" ht="45" customHeight="1">
      <c r="B3" s="320"/>
      <c r="C3" s="321" t="s">
        <v>4019</v>
      </c>
      <c r="D3" s="321"/>
      <c r="E3" s="321"/>
      <c r="F3" s="321"/>
      <c r="G3" s="321"/>
      <c r="H3" s="321"/>
      <c r="I3" s="321"/>
      <c r="J3" s="321"/>
      <c r="K3" s="322"/>
    </row>
    <row r="4" s="1" customFormat="1" ht="25.5" customHeight="1">
      <c r="B4" s="323"/>
      <c r="C4" s="324" t="s">
        <v>4020</v>
      </c>
      <c r="D4" s="324"/>
      <c r="E4" s="324"/>
      <c r="F4" s="324"/>
      <c r="G4" s="324"/>
      <c r="H4" s="324"/>
      <c r="I4" s="324"/>
      <c r="J4" s="324"/>
      <c r="K4" s="325"/>
    </row>
    <row r="5" s="1" customFormat="1" ht="5.25" customHeight="1">
      <c r="B5" s="323"/>
      <c r="C5" s="326"/>
      <c r="D5" s="326"/>
      <c r="E5" s="326"/>
      <c r="F5" s="326"/>
      <c r="G5" s="326"/>
      <c r="H5" s="326"/>
      <c r="I5" s="326"/>
      <c r="J5" s="326"/>
      <c r="K5" s="325"/>
    </row>
    <row r="6" s="1" customFormat="1" ht="15" customHeight="1">
      <c r="B6" s="323"/>
      <c r="C6" s="327" t="s">
        <v>4021</v>
      </c>
      <c r="D6" s="327"/>
      <c r="E6" s="327"/>
      <c r="F6" s="327"/>
      <c r="G6" s="327"/>
      <c r="H6" s="327"/>
      <c r="I6" s="327"/>
      <c r="J6" s="327"/>
      <c r="K6" s="325"/>
    </row>
    <row r="7" s="1" customFormat="1" ht="15" customHeight="1">
      <c r="B7" s="328"/>
      <c r="C7" s="327" t="s">
        <v>4022</v>
      </c>
      <c r="D7" s="327"/>
      <c r="E7" s="327"/>
      <c r="F7" s="327"/>
      <c r="G7" s="327"/>
      <c r="H7" s="327"/>
      <c r="I7" s="327"/>
      <c r="J7" s="327"/>
      <c r="K7" s="325"/>
    </row>
    <row r="8" s="1" customFormat="1" ht="12.75" customHeight="1">
      <c r="B8" s="328"/>
      <c r="C8" s="327"/>
      <c r="D8" s="327"/>
      <c r="E8" s="327"/>
      <c r="F8" s="327"/>
      <c r="G8" s="327"/>
      <c r="H8" s="327"/>
      <c r="I8" s="327"/>
      <c r="J8" s="327"/>
      <c r="K8" s="325"/>
    </row>
    <row r="9" s="1" customFormat="1" ht="15" customHeight="1">
      <c r="B9" s="328"/>
      <c r="C9" s="327" t="s">
        <v>4023</v>
      </c>
      <c r="D9" s="327"/>
      <c r="E9" s="327"/>
      <c r="F9" s="327"/>
      <c r="G9" s="327"/>
      <c r="H9" s="327"/>
      <c r="I9" s="327"/>
      <c r="J9" s="327"/>
      <c r="K9" s="325"/>
    </row>
    <row r="10" s="1" customFormat="1" ht="15" customHeight="1">
      <c r="B10" s="328"/>
      <c r="C10" s="327"/>
      <c r="D10" s="327" t="s">
        <v>4024</v>
      </c>
      <c r="E10" s="327"/>
      <c r="F10" s="327"/>
      <c r="G10" s="327"/>
      <c r="H10" s="327"/>
      <c r="I10" s="327"/>
      <c r="J10" s="327"/>
      <c r="K10" s="325"/>
    </row>
    <row r="11" s="1" customFormat="1" ht="15" customHeight="1">
      <c r="B11" s="328"/>
      <c r="C11" s="329"/>
      <c r="D11" s="327" t="s">
        <v>4025</v>
      </c>
      <c r="E11" s="327"/>
      <c r="F11" s="327"/>
      <c r="G11" s="327"/>
      <c r="H11" s="327"/>
      <c r="I11" s="327"/>
      <c r="J11" s="327"/>
      <c r="K11" s="325"/>
    </row>
    <row r="12" s="1" customFormat="1" ht="15" customHeight="1">
      <c r="B12" s="328"/>
      <c r="C12" s="329"/>
      <c r="D12" s="327"/>
      <c r="E12" s="327"/>
      <c r="F12" s="327"/>
      <c r="G12" s="327"/>
      <c r="H12" s="327"/>
      <c r="I12" s="327"/>
      <c r="J12" s="327"/>
      <c r="K12" s="325"/>
    </row>
    <row r="13" s="1" customFormat="1" ht="15" customHeight="1">
      <c r="B13" s="328"/>
      <c r="C13" s="329"/>
      <c r="D13" s="330" t="s">
        <v>4026</v>
      </c>
      <c r="E13" s="327"/>
      <c r="F13" s="327"/>
      <c r="G13" s="327"/>
      <c r="H13" s="327"/>
      <c r="I13" s="327"/>
      <c r="J13" s="327"/>
      <c r="K13" s="325"/>
    </row>
    <row r="14" s="1" customFormat="1" ht="12.75" customHeight="1">
      <c r="B14" s="328"/>
      <c r="C14" s="329"/>
      <c r="D14" s="329"/>
      <c r="E14" s="329"/>
      <c r="F14" s="329"/>
      <c r="G14" s="329"/>
      <c r="H14" s="329"/>
      <c r="I14" s="329"/>
      <c r="J14" s="329"/>
      <c r="K14" s="325"/>
    </row>
    <row r="15" s="1" customFormat="1" ht="15" customHeight="1">
      <c r="B15" s="328"/>
      <c r="C15" s="329"/>
      <c r="D15" s="327" t="s">
        <v>4027</v>
      </c>
      <c r="E15" s="327"/>
      <c r="F15" s="327"/>
      <c r="G15" s="327"/>
      <c r="H15" s="327"/>
      <c r="I15" s="327"/>
      <c r="J15" s="327"/>
      <c r="K15" s="325"/>
    </row>
    <row r="16" s="1" customFormat="1" ht="15" customHeight="1">
      <c r="B16" s="328"/>
      <c r="C16" s="329"/>
      <c r="D16" s="327" t="s">
        <v>4028</v>
      </c>
      <c r="E16" s="327"/>
      <c r="F16" s="327"/>
      <c r="G16" s="327"/>
      <c r="H16" s="327"/>
      <c r="I16" s="327"/>
      <c r="J16" s="327"/>
      <c r="K16" s="325"/>
    </row>
    <row r="17" s="1" customFormat="1" ht="15" customHeight="1">
      <c r="B17" s="328"/>
      <c r="C17" s="329"/>
      <c r="D17" s="327" t="s">
        <v>4029</v>
      </c>
      <c r="E17" s="327"/>
      <c r="F17" s="327"/>
      <c r="G17" s="327"/>
      <c r="H17" s="327"/>
      <c r="I17" s="327"/>
      <c r="J17" s="327"/>
      <c r="K17" s="325"/>
    </row>
    <row r="18" s="1" customFormat="1" ht="15" customHeight="1">
      <c r="B18" s="328"/>
      <c r="C18" s="329"/>
      <c r="D18" s="329"/>
      <c r="E18" s="331" t="s">
        <v>79</v>
      </c>
      <c r="F18" s="327" t="s">
        <v>4030</v>
      </c>
      <c r="G18" s="327"/>
      <c r="H18" s="327"/>
      <c r="I18" s="327"/>
      <c r="J18" s="327"/>
      <c r="K18" s="325"/>
    </row>
    <row r="19" s="1" customFormat="1" ht="15" customHeight="1">
      <c r="B19" s="328"/>
      <c r="C19" s="329"/>
      <c r="D19" s="329"/>
      <c r="E19" s="331" t="s">
        <v>4031</v>
      </c>
      <c r="F19" s="327" t="s">
        <v>4032</v>
      </c>
      <c r="G19" s="327"/>
      <c r="H19" s="327"/>
      <c r="I19" s="327"/>
      <c r="J19" s="327"/>
      <c r="K19" s="325"/>
    </row>
    <row r="20" s="1" customFormat="1" ht="15" customHeight="1">
      <c r="B20" s="328"/>
      <c r="C20" s="329"/>
      <c r="D20" s="329"/>
      <c r="E20" s="331" t="s">
        <v>4033</v>
      </c>
      <c r="F20" s="327" t="s">
        <v>4034</v>
      </c>
      <c r="G20" s="327"/>
      <c r="H20" s="327"/>
      <c r="I20" s="327"/>
      <c r="J20" s="327"/>
      <c r="K20" s="325"/>
    </row>
    <row r="21" s="1" customFormat="1" ht="15" customHeight="1">
      <c r="B21" s="328"/>
      <c r="C21" s="329"/>
      <c r="D21" s="329"/>
      <c r="E21" s="331" t="s">
        <v>4035</v>
      </c>
      <c r="F21" s="327" t="s">
        <v>4036</v>
      </c>
      <c r="G21" s="327"/>
      <c r="H21" s="327"/>
      <c r="I21" s="327"/>
      <c r="J21" s="327"/>
      <c r="K21" s="325"/>
    </row>
    <row r="22" s="1" customFormat="1" ht="15" customHeight="1">
      <c r="B22" s="328"/>
      <c r="C22" s="329"/>
      <c r="D22" s="329"/>
      <c r="E22" s="331" t="s">
        <v>4037</v>
      </c>
      <c r="F22" s="327" t="s">
        <v>4038</v>
      </c>
      <c r="G22" s="327"/>
      <c r="H22" s="327"/>
      <c r="I22" s="327"/>
      <c r="J22" s="327"/>
      <c r="K22" s="325"/>
    </row>
    <row r="23" s="1" customFormat="1" ht="15" customHeight="1">
      <c r="B23" s="328"/>
      <c r="C23" s="329"/>
      <c r="D23" s="329"/>
      <c r="E23" s="331" t="s">
        <v>85</v>
      </c>
      <c r="F23" s="327" t="s">
        <v>4039</v>
      </c>
      <c r="G23" s="327"/>
      <c r="H23" s="327"/>
      <c r="I23" s="327"/>
      <c r="J23" s="327"/>
      <c r="K23" s="325"/>
    </row>
    <row r="24" s="1" customFormat="1" ht="12.75" customHeight="1">
      <c r="B24" s="328"/>
      <c r="C24" s="329"/>
      <c r="D24" s="329"/>
      <c r="E24" s="329"/>
      <c r="F24" s="329"/>
      <c r="G24" s="329"/>
      <c r="H24" s="329"/>
      <c r="I24" s="329"/>
      <c r="J24" s="329"/>
      <c r="K24" s="325"/>
    </row>
    <row r="25" s="1" customFormat="1" ht="15" customHeight="1">
      <c r="B25" s="328"/>
      <c r="C25" s="327" t="s">
        <v>4040</v>
      </c>
      <c r="D25" s="327"/>
      <c r="E25" s="327"/>
      <c r="F25" s="327"/>
      <c r="G25" s="327"/>
      <c r="H25" s="327"/>
      <c r="I25" s="327"/>
      <c r="J25" s="327"/>
      <c r="K25" s="325"/>
    </row>
    <row r="26" s="1" customFormat="1" ht="15" customHeight="1">
      <c r="B26" s="328"/>
      <c r="C26" s="327" t="s">
        <v>4041</v>
      </c>
      <c r="D26" s="327"/>
      <c r="E26" s="327"/>
      <c r="F26" s="327"/>
      <c r="G26" s="327"/>
      <c r="H26" s="327"/>
      <c r="I26" s="327"/>
      <c r="J26" s="327"/>
      <c r="K26" s="325"/>
    </row>
    <row r="27" s="1" customFormat="1" ht="15" customHeight="1">
      <c r="B27" s="328"/>
      <c r="C27" s="327"/>
      <c r="D27" s="327" t="s">
        <v>4042</v>
      </c>
      <c r="E27" s="327"/>
      <c r="F27" s="327"/>
      <c r="G27" s="327"/>
      <c r="H27" s="327"/>
      <c r="I27" s="327"/>
      <c r="J27" s="327"/>
      <c r="K27" s="325"/>
    </row>
    <row r="28" s="1" customFormat="1" ht="15" customHeight="1">
      <c r="B28" s="328"/>
      <c r="C28" s="329"/>
      <c r="D28" s="327" t="s">
        <v>4043</v>
      </c>
      <c r="E28" s="327"/>
      <c r="F28" s="327"/>
      <c r="G28" s="327"/>
      <c r="H28" s="327"/>
      <c r="I28" s="327"/>
      <c r="J28" s="327"/>
      <c r="K28" s="325"/>
    </row>
    <row r="29" s="1" customFormat="1" ht="12.75" customHeight="1">
      <c r="B29" s="328"/>
      <c r="C29" s="329"/>
      <c r="D29" s="329"/>
      <c r="E29" s="329"/>
      <c r="F29" s="329"/>
      <c r="G29" s="329"/>
      <c r="H29" s="329"/>
      <c r="I29" s="329"/>
      <c r="J29" s="329"/>
      <c r="K29" s="325"/>
    </row>
    <row r="30" s="1" customFormat="1" ht="15" customHeight="1">
      <c r="B30" s="328"/>
      <c r="C30" s="329"/>
      <c r="D30" s="327" t="s">
        <v>4044</v>
      </c>
      <c r="E30" s="327"/>
      <c r="F30" s="327"/>
      <c r="G30" s="327"/>
      <c r="H30" s="327"/>
      <c r="I30" s="327"/>
      <c r="J30" s="327"/>
      <c r="K30" s="325"/>
    </row>
    <row r="31" s="1" customFormat="1" ht="15" customHeight="1">
      <c r="B31" s="328"/>
      <c r="C31" s="329"/>
      <c r="D31" s="327" t="s">
        <v>4045</v>
      </c>
      <c r="E31" s="327"/>
      <c r="F31" s="327"/>
      <c r="G31" s="327"/>
      <c r="H31" s="327"/>
      <c r="I31" s="327"/>
      <c r="J31" s="327"/>
      <c r="K31" s="325"/>
    </row>
    <row r="32" s="1" customFormat="1" ht="12.75" customHeight="1">
      <c r="B32" s="328"/>
      <c r="C32" s="329"/>
      <c r="D32" s="329"/>
      <c r="E32" s="329"/>
      <c r="F32" s="329"/>
      <c r="G32" s="329"/>
      <c r="H32" s="329"/>
      <c r="I32" s="329"/>
      <c r="J32" s="329"/>
      <c r="K32" s="325"/>
    </row>
    <row r="33" s="1" customFormat="1" ht="15" customHeight="1">
      <c r="B33" s="328"/>
      <c r="C33" s="329"/>
      <c r="D33" s="327" t="s">
        <v>4046</v>
      </c>
      <c r="E33" s="327"/>
      <c r="F33" s="327"/>
      <c r="G33" s="327"/>
      <c r="H33" s="327"/>
      <c r="I33" s="327"/>
      <c r="J33" s="327"/>
      <c r="K33" s="325"/>
    </row>
    <row r="34" s="1" customFormat="1" ht="15" customHeight="1">
      <c r="B34" s="328"/>
      <c r="C34" s="329"/>
      <c r="D34" s="327" t="s">
        <v>4047</v>
      </c>
      <c r="E34" s="327"/>
      <c r="F34" s="327"/>
      <c r="G34" s="327"/>
      <c r="H34" s="327"/>
      <c r="I34" s="327"/>
      <c r="J34" s="327"/>
      <c r="K34" s="325"/>
    </row>
    <row r="35" s="1" customFormat="1" ht="15" customHeight="1">
      <c r="B35" s="328"/>
      <c r="C35" s="329"/>
      <c r="D35" s="327" t="s">
        <v>4048</v>
      </c>
      <c r="E35" s="327"/>
      <c r="F35" s="327"/>
      <c r="G35" s="327"/>
      <c r="H35" s="327"/>
      <c r="I35" s="327"/>
      <c r="J35" s="327"/>
      <c r="K35" s="325"/>
    </row>
    <row r="36" s="1" customFormat="1" ht="15" customHeight="1">
      <c r="B36" s="328"/>
      <c r="C36" s="329"/>
      <c r="D36" s="327"/>
      <c r="E36" s="330" t="s">
        <v>135</v>
      </c>
      <c r="F36" s="327"/>
      <c r="G36" s="327" t="s">
        <v>4049</v>
      </c>
      <c r="H36" s="327"/>
      <c r="I36" s="327"/>
      <c r="J36" s="327"/>
      <c r="K36" s="325"/>
    </row>
    <row r="37" s="1" customFormat="1" ht="30.75" customHeight="1">
      <c r="B37" s="328"/>
      <c r="C37" s="329"/>
      <c r="D37" s="327"/>
      <c r="E37" s="330" t="s">
        <v>4050</v>
      </c>
      <c r="F37" s="327"/>
      <c r="G37" s="327" t="s">
        <v>4051</v>
      </c>
      <c r="H37" s="327"/>
      <c r="I37" s="327"/>
      <c r="J37" s="327"/>
      <c r="K37" s="325"/>
    </row>
    <row r="38" s="1" customFormat="1" ht="15" customHeight="1">
      <c r="B38" s="328"/>
      <c r="C38" s="329"/>
      <c r="D38" s="327"/>
      <c r="E38" s="330" t="s">
        <v>54</v>
      </c>
      <c r="F38" s="327"/>
      <c r="G38" s="327" t="s">
        <v>4052</v>
      </c>
      <c r="H38" s="327"/>
      <c r="I38" s="327"/>
      <c r="J38" s="327"/>
      <c r="K38" s="325"/>
    </row>
    <row r="39" s="1" customFormat="1" ht="15" customHeight="1">
      <c r="B39" s="328"/>
      <c r="C39" s="329"/>
      <c r="D39" s="327"/>
      <c r="E39" s="330" t="s">
        <v>55</v>
      </c>
      <c r="F39" s="327"/>
      <c r="G39" s="327" t="s">
        <v>4053</v>
      </c>
      <c r="H39" s="327"/>
      <c r="I39" s="327"/>
      <c r="J39" s="327"/>
      <c r="K39" s="325"/>
    </row>
    <row r="40" s="1" customFormat="1" ht="15" customHeight="1">
      <c r="B40" s="328"/>
      <c r="C40" s="329"/>
      <c r="D40" s="327"/>
      <c r="E40" s="330" t="s">
        <v>136</v>
      </c>
      <c r="F40" s="327"/>
      <c r="G40" s="327" t="s">
        <v>4054</v>
      </c>
      <c r="H40" s="327"/>
      <c r="I40" s="327"/>
      <c r="J40" s="327"/>
      <c r="K40" s="325"/>
    </row>
    <row r="41" s="1" customFormat="1" ht="15" customHeight="1">
      <c r="B41" s="328"/>
      <c r="C41" s="329"/>
      <c r="D41" s="327"/>
      <c r="E41" s="330" t="s">
        <v>137</v>
      </c>
      <c r="F41" s="327"/>
      <c r="G41" s="327" t="s">
        <v>4055</v>
      </c>
      <c r="H41" s="327"/>
      <c r="I41" s="327"/>
      <c r="J41" s="327"/>
      <c r="K41" s="325"/>
    </row>
    <row r="42" s="1" customFormat="1" ht="15" customHeight="1">
      <c r="B42" s="328"/>
      <c r="C42" s="329"/>
      <c r="D42" s="327"/>
      <c r="E42" s="330" t="s">
        <v>4056</v>
      </c>
      <c r="F42" s="327"/>
      <c r="G42" s="327" t="s">
        <v>4057</v>
      </c>
      <c r="H42" s="327"/>
      <c r="I42" s="327"/>
      <c r="J42" s="327"/>
      <c r="K42" s="325"/>
    </row>
    <row r="43" s="1" customFormat="1" ht="15" customHeight="1">
      <c r="B43" s="328"/>
      <c r="C43" s="329"/>
      <c r="D43" s="327"/>
      <c r="E43" s="330"/>
      <c r="F43" s="327"/>
      <c r="G43" s="327" t="s">
        <v>4058</v>
      </c>
      <c r="H43" s="327"/>
      <c r="I43" s="327"/>
      <c r="J43" s="327"/>
      <c r="K43" s="325"/>
    </row>
    <row r="44" s="1" customFormat="1" ht="15" customHeight="1">
      <c r="B44" s="328"/>
      <c r="C44" s="329"/>
      <c r="D44" s="327"/>
      <c r="E44" s="330" t="s">
        <v>4059</v>
      </c>
      <c r="F44" s="327"/>
      <c r="G44" s="327" t="s">
        <v>4060</v>
      </c>
      <c r="H44" s="327"/>
      <c r="I44" s="327"/>
      <c r="J44" s="327"/>
      <c r="K44" s="325"/>
    </row>
    <row r="45" s="1" customFormat="1" ht="15" customHeight="1">
      <c r="B45" s="328"/>
      <c r="C45" s="329"/>
      <c r="D45" s="327"/>
      <c r="E45" s="330" t="s">
        <v>139</v>
      </c>
      <c r="F45" s="327"/>
      <c r="G45" s="327" t="s">
        <v>4061</v>
      </c>
      <c r="H45" s="327"/>
      <c r="I45" s="327"/>
      <c r="J45" s="327"/>
      <c r="K45" s="325"/>
    </row>
    <row r="46" s="1" customFormat="1" ht="12.75" customHeight="1">
      <c r="B46" s="328"/>
      <c r="C46" s="329"/>
      <c r="D46" s="327"/>
      <c r="E46" s="327"/>
      <c r="F46" s="327"/>
      <c r="G46" s="327"/>
      <c r="H46" s="327"/>
      <c r="I46" s="327"/>
      <c r="J46" s="327"/>
      <c r="K46" s="325"/>
    </row>
    <row r="47" s="1" customFormat="1" ht="15" customHeight="1">
      <c r="B47" s="328"/>
      <c r="C47" s="329"/>
      <c r="D47" s="327" t="s">
        <v>4062</v>
      </c>
      <c r="E47" s="327"/>
      <c r="F47" s="327"/>
      <c r="G47" s="327"/>
      <c r="H47" s="327"/>
      <c r="I47" s="327"/>
      <c r="J47" s="327"/>
      <c r="K47" s="325"/>
    </row>
    <row r="48" s="1" customFormat="1" ht="15" customHeight="1">
      <c r="B48" s="328"/>
      <c r="C48" s="329"/>
      <c r="D48" s="329"/>
      <c r="E48" s="327" t="s">
        <v>4063</v>
      </c>
      <c r="F48" s="327"/>
      <c r="G48" s="327"/>
      <c r="H48" s="327"/>
      <c r="I48" s="327"/>
      <c r="J48" s="327"/>
      <c r="K48" s="325"/>
    </row>
    <row r="49" s="1" customFormat="1" ht="15" customHeight="1">
      <c r="B49" s="328"/>
      <c r="C49" s="329"/>
      <c r="D49" s="329"/>
      <c r="E49" s="327" t="s">
        <v>4064</v>
      </c>
      <c r="F49" s="327"/>
      <c r="G49" s="327"/>
      <c r="H49" s="327"/>
      <c r="I49" s="327"/>
      <c r="J49" s="327"/>
      <c r="K49" s="325"/>
    </row>
    <row r="50" s="1" customFormat="1" ht="15" customHeight="1">
      <c r="B50" s="328"/>
      <c r="C50" s="329"/>
      <c r="D50" s="329"/>
      <c r="E50" s="327" t="s">
        <v>4065</v>
      </c>
      <c r="F50" s="327"/>
      <c r="G50" s="327"/>
      <c r="H50" s="327"/>
      <c r="I50" s="327"/>
      <c r="J50" s="327"/>
      <c r="K50" s="325"/>
    </row>
    <row r="51" s="1" customFormat="1" ht="15" customHeight="1">
      <c r="B51" s="328"/>
      <c r="C51" s="329"/>
      <c r="D51" s="327" t="s">
        <v>4066</v>
      </c>
      <c r="E51" s="327"/>
      <c r="F51" s="327"/>
      <c r="G51" s="327"/>
      <c r="H51" s="327"/>
      <c r="I51" s="327"/>
      <c r="J51" s="327"/>
      <c r="K51" s="325"/>
    </row>
    <row r="52" s="1" customFormat="1" ht="25.5" customHeight="1">
      <c r="B52" s="323"/>
      <c r="C52" s="324" t="s">
        <v>4067</v>
      </c>
      <c r="D52" s="324"/>
      <c r="E52" s="324"/>
      <c r="F52" s="324"/>
      <c r="G52" s="324"/>
      <c r="H52" s="324"/>
      <c r="I52" s="324"/>
      <c r="J52" s="324"/>
      <c r="K52" s="325"/>
    </row>
    <row r="53" s="1" customFormat="1" ht="5.25" customHeight="1">
      <c r="B53" s="323"/>
      <c r="C53" s="326"/>
      <c r="D53" s="326"/>
      <c r="E53" s="326"/>
      <c r="F53" s="326"/>
      <c r="G53" s="326"/>
      <c r="H53" s="326"/>
      <c r="I53" s="326"/>
      <c r="J53" s="326"/>
      <c r="K53" s="325"/>
    </row>
    <row r="54" s="1" customFormat="1" ht="15" customHeight="1">
      <c r="B54" s="323"/>
      <c r="C54" s="327" t="s">
        <v>4068</v>
      </c>
      <c r="D54" s="327"/>
      <c r="E54" s="327"/>
      <c r="F54" s="327"/>
      <c r="G54" s="327"/>
      <c r="H54" s="327"/>
      <c r="I54" s="327"/>
      <c r="J54" s="327"/>
      <c r="K54" s="325"/>
    </row>
    <row r="55" s="1" customFormat="1" ht="15" customHeight="1">
      <c r="B55" s="323"/>
      <c r="C55" s="327" t="s">
        <v>4069</v>
      </c>
      <c r="D55" s="327"/>
      <c r="E55" s="327"/>
      <c r="F55" s="327"/>
      <c r="G55" s="327"/>
      <c r="H55" s="327"/>
      <c r="I55" s="327"/>
      <c r="J55" s="327"/>
      <c r="K55" s="325"/>
    </row>
    <row r="56" s="1" customFormat="1" ht="12.75" customHeight="1">
      <c r="B56" s="323"/>
      <c r="C56" s="327"/>
      <c r="D56" s="327"/>
      <c r="E56" s="327"/>
      <c r="F56" s="327"/>
      <c r="G56" s="327"/>
      <c r="H56" s="327"/>
      <c r="I56" s="327"/>
      <c r="J56" s="327"/>
      <c r="K56" s="325"/>
    </row>
    <row r="57" s="1" customFormat="1" ht="15" customHeight="1">
      <c r="B57" s="323"/>
      <c r="C57" s="327" t="s">
        <v>4070</v>
      </c>
      <c r="D57" s="327"/>
      <c r="E57" s="327"/>
      <c r="F57" s="327"/>
      <c r="G57" s="327"/>
      <c r="H57" s="327"/>
      <c r="I57" s="327"/>
      <c r="J57" s="327"/>
      <c r="K57" s="325"/>
    </row>
    <row r="58" s="1" customFormat="1" ht="15" customHeight="1">
      <c r="B58" s="323"/>
      <c r="C58" s="329"/>
      <c r="D58" s="327" t="s">
        <v>4071</v>
      </c>
      <c r="E58" s="327"/>
      <c r="F58" s="327"/>
      <c r="G58" s="327"/>
      <c r="H58" s="327"/>
      <c r="I58" s="327"/>
      <c r="J58" s="327"/>
      <c r="K58" s="325"/>
    </row>
    <row r="59" s="1" customFormat="1" ht="15" customHeight="1">
      <c r="B59" s="323"/>
      <c r="C59" s="329"/>
      <c r="D59" s="327" t="s">
        <v>4072</v>
      </c>
      <c r="E59" s="327"/>
      <c r="F59" s="327"/>
      <c r="G59" s="327"/>
      <c r="H59" s="327"/>
      <c r="I59" s="327"/>
      <c r="J59" s="327"/>
      <c r="K59" s="325"/>
    </row>
    <row r="60" s="1" customFormat="1" ht="15" customHeight="1">
      <c r="B60" s="323"/>
      <c r="C60" s="329"/>
      <c r="D60" s="327" t="s">
        <v>4073</v>
      </c>
      <c r="E60" s="327"/>
      <c r="F60" s="327"/>
      <c r="G60" s="327"/>
      <c r="H60" s="327"/>
      <c r="I60" s="327"/>
      <c r="J60" s="327"/>
      <c r="K60" s="325"/>
    </row>
    <row r="61" s="1" customFormat="1" ht="15" customHeight="1">
      <c r="B61" s="323"/>
      <c r="C61" s="329"/>
      <c r="D61" s="327" t="s">
        <v>4074</v>
      </c>
      <c r="E61" s="327"/>
      <c r="F61" s="327"/>
      <c r="G61" s="327"/>
      <c r="H61" s="327"/>
      <c r="I61" s="327"/>
      <c r="J61" s="327"/>
      <c r="K61" s="325"/>
    </row>
    <row r="62" s="1" customFormat="1" ht="15" customHeight="1">
      <c r="B62" s="323"/>
      <c r="C62" s="329"/>
      <c r="D62" s="332" t="s">
        <v>4075</v>
      </c>
      <c r="E62" s="332"/>
      <c r="F62" s="332"/>
      <c r="G62" s="332"/>
      <c r="H62" s="332"/>
      <c r="I62" s="332"/>
      <c r="J62" s="332"/>
      <c r="K62" s="325"/>
    </row>
    <row r="63" s="1" customFormat="1" ht="15" customHeight="1">
      <c r="B63" s="323"/>
      <c r="C63" s="329"/>
      <c r="D63" s="327" t="s">
        <v>4076</v>
      </c>
      <c r="E63" s="327"/>
      <c r="F63" s="327"/>
      <c r="G63" s="327"/>
      <c r="H63" s="327"/>
      <c r="I63" s="327"/>
      <c r="J63" s="327"/>
      <c r="K63" s="325"/>
    </row>
    <row r="64" s="1" customFormat="1" ht="12.75" customHeight="1">
      <c r="B64" s="323"/>
      <c r="C64" s="329"/>
      <c r="D64" s="329"/>
      <c r="E64" s="333"/>
      <c r="F64" s="329"/>
      <c r="G64" s="329"/>
      <c r="H64" s="329"/>
      <c r="I64" s="329"/>
      <c r="J64" s="329"/>
      <c r="K64" s="325"/>
    </row>
    <row r="65" s="1" customFormat="1" ht="15" customHeight="1">
      <c r="B65" s="323"/>
      <c r="C65" s="329"/>
      <c r="D65" s="327" t="s">
        <v>4077</v>
      </c>
      <c r="E65" s="327"/>
      <c r="F65" s="327"/>
      <c r="G65" s="327"/>
      <c r="H65" s="327"/>
      <c r="I65" s="327"/>
      <c r="J65" s="327"/>
      <c r="K65" s="325"/>
    </row>
    <row r="66" s="1" customFormat="1" ht="15" customHeight="1">
      <c r="B66" s="323"/>
      <c r="C66" s="329"/>
      <c r="D66" s="332" t="s">
        <v>4078</v>
      </c>
      <c r="E66" s="332"/>
      <c r="F66" s="332"/>
      <c r="G66" s="332"/>
      <c r="H66" s="332"/>
      <c r="I66" s="332"/>
      <c r="J66" s="332"/>
      <c r="K66" s="325"/>
    </row>
    <row r="67" s="1" customFormat="1" ht="15" customHeight="1">
      <c r="B67" s="323"/>
      <c r="C67" s="329"/>
      <c r="D67" s="327" t="s">
        <v>4079</v>
      </c>
      <c r="E67" s="327"/>
      <c r="F67" s="327"/>
      <c r="G67" s="327"/>
      <c r="H67" s="327"/>
      <c r="I67" s="327"/>
      <c r="J67" s="327"/>
      <c r="K67" s="325"/>
    </row>
    <row r="68" s="1" customFormat="1" ht="15" customHeight="1">
      <c r="B68" s="323"/>
      <c r="C68" s="329"/>
      <c r="D68" s="327" t="s">
        <v>4080</v>
      </c>
      <c r="E68" s="327"/>
      <c r="F68" s="327"/>
      <c r="G68" s="327"/>
      <c r="H68" s="327"/>
      <c r="I68" s="327"/>
      <c r="J68" s="327"/>
      <c r="K68" s="325"/>
    </row>
    <row r="69" s="1" customFormat="1" ht="15" customHeight="1">
      <c r="B69" s="323"/>
      <c r="C69" s="329"/>
      <c r="D69" s="327" t="s">
        <v>4081</v>
      </c>
      <c r="E69" s="327"/>
      <c r="F69" s="327"/>
      <c r="G69" s="327"/>
      <c r="H69" s="327"/>
      <c r="I69" s="327"/>
      <c r="J69" s="327"/>
      <c r="K69" s="325"/>
    </row>
    <row r="70" s="1" customFormat="1" ht="15" customHeight="1">
      <c r="B70" s="323"/>
      <c r="C70" s="329"/>
      <c r="D70" s="327" t="s">
        <v>4082</v>
      </c>
      <c r="E70" s="327"/>
      <c r="F70" s="327"/>
      <c r="G70" s="327"/>
      <c r="H70" s="327"/>
      <c r="I70" s="327"/>
      <c r="J70" s="327"/>
      <c r="K70" s="325"/>
    </row>
    <row r="71" s="1" customFormat="1" ht="12.75" customHeight="1">
      <c r="B71" s="334"/>
      <c r="C71" s="335"/>
      <c r="D71" s="335"/>
      <c r="E71" s="335"/>
      <c r="F71" s="335"/>
      <c r="G71" s="335"/>
      <c r="H71" s="335"/>
      <c r="I71" s="335"/>
      <c r="J71" s="335"/>
      <c r="K71" s="336"/>
    </row>
    <row r="72" s="1" customFormat="1" ht="18.75" customHeight="1">
      <c r="B72" s="337"/>
      <c r="C72" s="337"/>
      <c r="D72" s="337"/>
      <c r="E72" s="337"/>
      <c r="F72" s="337"/>
      <c r="G72" s="337"/>
      <c r="H72" s="337"/>
      <c r="I72" s="337"/>
      <c r="J72" s="337"/>
      <c r="K72" s="338"/>
    </row>
    <row r="73" s="1" customFormat="1" ht="18.75" customHeight="1">
      <c r="B73" s="338"/>
      <c r="C73" s="338"/>
      <c r="D73" s="338"/>
      <c r="E73" s="338"/>
      <c r="F73" s="338"/>
      <c r="G73" s="338"/>
      <c r="H73" s="338"/>
      <c r="I73" s="338"/>
      <c r="J73" s="338"/>
      <c r="K73" s="338"/>
    </row>
    <row r="74" s="1" customFormat="1" ht="7.5" customHeight="1">
      <c r="B74" s="339"/>
      <c r="C74" s="340"/>
      <c r="D74" s="340"/>
      <c r="E74" s="340"/>
      <c r="F74" s="340"/>
      <c r="G74" s="340"/>
      <c r="H74" s="340"/>
      <c r="I74" s="340"/>
      <c r="J74" s="340"/>
      <c r="K74" s="341"/>
    </row>
    <row r="75" s="1" customFormat="1" ht="45" customHeight="1">
      <c r="B75" s="342"/>
      <c r="C75" s="343" t="s">
        <v>4083</v>
      </c>
      <c r="D75" s="343"/>
      <c r="E75" s="343"/>
      <c r="F75" s="343"/>
      <c r="G75" s="343"/>
      <c r="H75" s="343"/>
      <c r="I75" s="343"/>
      <c r="J75" s="343"/>
      <c r="K75" s="344"/>
    </row>
    <row r="76" s="1" customFormat="1" ht="17.25" customHeight="1">
      <c r="B76" s="342"/>
      <c r="C76" s="345" t="s">
        <v>4084</v>
      </c>
      <c r="D76" s="345"/>
      <c r="E76" s="345"/>
      <c r="F76" s="345" t="s">
        <v>4085</v>
      </c>
      <c r="G76" s="346"/>
      <c r="H76" s="345" t="s">
        <v>55</v>
      </c>
      <c r="I76" s="345" t="s">
        <v>58</v>
      </c>
      <c r="J76" s="345" t="s">
        <v>4086</v>
      </c>
      <c r="K76" s="344"/>
    </row>
    <row r="77" s="1" customFormat="1" ht="17.25" customHeight="1">
      <c r="B77" s="342"/>
      <c r="C77" s="347" t="s">
        <v>4087</v>
      </c>
      <c r="D77" s="347"/>
      <c r="E77" s="347"/>
      <c r="F77" s="348" t="s">
        <v>4088</v>
      </c>
      <c r="G77" s="349"/>
      <c r="H77" s="347"/>
      <c r="I77" s="347"/>
      <c r="J77" s="347" t="s">
        <v>4089</v>
      </c>
      <c r="K77" s="344"/>
    </row>
    <row r="78" s="1" customFormat="1" ht="5.25" customHeight="1">
      <c r="B78" s="342"/>
      <c r="C78" s="350"/>
      <c r="D78" s="350"/>
      <c r="E78" s="350"/>
      <c r="F78" s="350"/>
      <c r="G78" s="351"/>
      <c r="H78" s="350"/>
      <c r="I78" s="350"/>
      <c r="J78" s="350"/>
      <c r="K78" s="344"/>
    </row>
    <row r="79" s="1" customFormat="1" ht="15" customHeight="1">
      <c r="B79" s="342"/>
      <c r="C79" s="330" t="s">
        <v>54</v>
      </c>
      <c r="D79" s="352"/>
      <c r="E79" s="352"/>
      <c r="F79" s="353" t="s">
        <v>4090</v>
      </c>
      <c r="G79" s="354"/>
      <c r="H79" s="330" t="s">
        <v>4091</v>
      </c>
      <c r="I79" s="330" t="s">
        <v>4092</v>
      </c>
      <c r="J79" s="330">
        <v>20</v>
      </c>
      <c r="K79" s="344"/>
    </row>
    <row r="80" s="1" customFormat="1" ht="15" customHeight="1">
      <c r="B80" s="342"/>
      <c r="C80" s="330" t="s">
        <v>4093</v>
      </c>
      <c r="D80" s="330"/>
      <c r="E80" s="330"/>
      <c r="F80" s="353" t="s">
        <v>4090</v>
      </c>
      <c r="G80" s="354"/>
      <c r="H80" s="330" t="s">
        <v>4094</v>
      </c>
      <c r="I80" s="330" t="s">
        <v>4092</v>
      </c>
      <c r="J80" s="330">
        <v>120</v>
      </c>
      <c r="K80" s="344"/>
    </row>
    <row r="81" s="1" customFormat="1" ht="15" customHeight="1">
      <c r="B81" s="355"/>
      <c r="C81" s="330" t="s">
        <v>4095</v>
      </c>
      <c r="D81" s="330"/>
      <c r="E81" s="330"/>
      <c r="F81" s="353" t="s">
        <v>4096</v>
      </c>
      <c r="G81" s="354"/>
      <c r="H81" s="330" t="s">
        <v>4097</v>
      </c>
      <c r="I81" s="330" t="s">
        <v>4092</v>
      </c>
      <c r="J81" s="330">
        <v>50</v>
      </c>
      <c r="K81" s="344"/>
    </row>
    <row r="82" s="1" customFormat="1" ht="15" customHeight="1">
      <c r="B82" s="355"/>
      <c r="C82" s="330" t="s">
        <v>4098</v>
      </c>
      <c r="D82" s="330"/>
      <c r="E82" s="330"/>
      <c r="F82" s="353" t="s">
        <v>4090</v>
      </c>
      <c r="G82" s="354"/>
      <c r="H82" s="330" t="s">
        <v>4099</v>
      </c>
      <c r="I82" s="330" t="s">
        <v>4100</v>
      </c>
      <c r="J82" s="330"/>
      <c r="K82" s="344"/>
    </row>
    <row r="83" s="1" customFormat="1" ht="15" customHeight="1">
      <c r="B83" s="355"/>
      <c r="C83" s="356" t="s">
        <v>4101</v>
      </c>
      <c r="D83" s="356"/>
      <c r="E83" s="356"/>
      <c r="F83" s="357" t="s">
        <v>4096</v>
      </c>
      <c r="G83" s="356"/>
      <c r="H83" s="356" t="s">
        <v>4102</v>
      </c>
      <c r="I83" s="356" t="s">
        <v>4092</v>
      </c>
      <c r="J83" s="356">
        <v>15</v>
      </c>
      <c r="K83" s="344"/>
    </row>
    <row r="84" s="1" customFormat="1" ht="15" customHeight="1">
      <c r="B84" s="355"/>
      <c r="C84" s="356" t="s">
        <v>4103</v>
      </c>
      <c r="D84" s="356"/>
      <c r="E84" s="356"/>
      <c r="F84" s="357" t="s">
        <v>4096</v>
      </c>
      <c r="G84" s="356"/>
      <c r="H84" s="356" t="s">
        <v>4104</v>
      </c>
      <c r="I84" s="356" t="s">
        <v>4092</v>
      </c>
      <c r="J84" s="356">
        <v>15</v>
      </c>
      <c r="K84" s="344"/>
    </row>
    <row r="85" s="1" customFormat="1" ht="15" customHeight="1">
      <c r="B85" s="355"/>
      <c r="C85" s="356" t="s">
        <v>4105</v>
      </c>
      <c r="D85" s="356"/>
      <c r="E85" s="356"/>
      <c r="F85" s="357" t="s">
        <v>4096</v>
      </c>
      <c r="G85" s="356"/>
      <c r="H85" s="356" t="s">
        <v>4106</v>
      </c>
      <c r="I85" s="356" t="s">
        <v>4092</v>
      </c>
      <c r="J85" s="356">
        <v>20</v>
      </c>
      <c r="K85" s="344"/>
    </row>
    <row r="86" s="1" customFormat="1" ht="15" customHeight="1">
      <c r="B86" s="355"/>
      <c r="C86" s="356" t="s">
        <v>4107</v>
      </c>
      <c r="D86" s="356"/>
      <c r="E86" s="356"/>
      <c r="F86" s="357" t="s">
        <v>4096</v>
      </c>
      <c r="G86" s="356"/>
      <c r="H86" s="356" t="s">
        <v>4108</v>
      </c>
      <c r="I86" s="356" t="s">
        <v>4092</v>
      </c>
      <c r="J86" s="356">
        <v>20</v>
      </c>
      <c r="K86" s="344"/>
    </row>
    <row r="87" s="1" customFormat="1" ht="15" customHeight="1">
      <c r="B87" s="355"/>
      <c r="C87" s="330" t="s">
        <v>4109</v>
      </c>
      <c r="D87" s="330"/>
      <c r="E87" s="330"/>
      <c r="F87" s="353" t="s">
        <v>4096</v>
      </c>
      <c r="G87" s="354"/>
      <c r="H87" s="330" t="s">
        <v>4110</v>
      </c>
      <c r="I87" s="330" t="s">
        <v>4092</v>
      </c>
      <c r="J87" s="330">
        <v>50</v>
      </c>
      <c r="K87" s="344"/>
    </row>
    <row r="88" s="1" customFormat="1" ht="15" customHeight="1">
      <c r="B88" s="355"/>
      <c r="C88" s="330" t="s">
        <v>4111</v>
      </c>
      <c r="D88" s="330"/>
      <c r="E88" s="330"/>
      <c r="F88" s="353" t="s">
        <v>4096</v>
      </c>
      <c r="G88" s="354"/>
      <c r="H88" s="330" t="s">
        <v>4112</v>
      </c>
      <c r="I88" s="330" t="s">
        <v>4092</v>
      </c>
      <c r="J88" s="330">
        <v>20</v>
      </c>
      <c r="K88" s="344"/>
    </row>
    <row r="89" s="1" customFormat="1" ht="15" customHeight="1">
      <c r="B89" s="355"/>
      <c r="C89" s="330" t="s">
        <v>4113</v>
      </c>
      <c r="D89" s="330"/>
      <c r="E89" s="330"/>
      <c r="F89" s="353" t="s">
        <v>4096</v>
      </c>
      <c r="G89" s="354"/>
      <c r="H89" s="330" t="s">
        <v>4114</v>
      </c>
      <c r="I89" s="330" t="s">
        <v>4092</v>
      </c>
      <c r="J89" s="330">
        <v>20</v>
      </c>
      <c r="K89" s="344"/>
    </row>
    <row r="90" s="1" customFormat="1" ht="15" customHeight="1">
      <c r="B90" s="355"/>
      <c r="C90" s="330" t="s">
        <v>4115</v>
      </c>
      <c r="D90" s="330"/>
      <c r="E90" s="330"/>
      <c r="F90" s="353" t="s">
        <v>4096</v>
      </c>
      <c r="G90" s="354"/>
      <c r="H90" s="330" t="s">
        <v>4116</v>
      </c>
      <c r="I90" s="330" t="s">
        <v>4092</v>
      </c>
      <c r="J90" s="330">
        <v>50</v>
      </c>
      <c r="K90" s="344"/>
    </row>
    <row r="91" s="1" customFormat="1" ht="15" customHeight="1">
      <c r="B91" s="355"/>
      <c r="C91" s="330" t="s">
        <v>4117</v>
      </c>
      <c r="D91" s="330"/>
      <c r="E91" s="330"/>
      <c r="F91" s="353" t="s">
        <v>4096</v>
      </c>
      <c r="G91" s="354"/>
      <c r="H91" s="330" t="s">
        <v>4117</v>
      </c>
      <c r="I91" s="330" t="s">
        <v>4092</v>
      </c>
      <c r="J91" s="330">
        <v>50</v>
      </c>
      <c r="K91" s="344"/>
    </row>
    <row r="92" s="1" customFormat="1" ht="15" customHeight="1">
      <c r="B92" s="355"/>
      <c r="C92" s="330" t="s">
        <v>4118</v>
      </c>
      <c r="D92" s="330"/>
      <c r="E92" s="330"/>
      <c r="F92" s="353" t="s">
        <v>4096</v>
      </c>
      <c r="G92" s="354"/>
      <c r="H92" s="330" t="s">
        <v>4119</v>
      </c>
      <c r="I92" s="330" t="s">
        <v>4092</v>
      </c>
      <c r="J92" s="330">
        <v>255</v>
      </c>
      <c r="K92" s="344"/>
    </row>
    <row r="93" s="1" customFormat="1" ht="15" customHeight="1">
      <c r="B93" s="355"/>
      <c r="C93" s="330" t="s">
        <v>4120</v>
      </c>
      <c r="D93" s="330"/>
      <c r="E93" s="330"/>
      <c r="F93" s="353" t="s">
        <v>4090</v>
      </c>
      <c r="G93" s="354"/>
      <c r="H93" s="330" t="s">
        <v>4121</v>
      </c>
      <c r="I93" s="330" t="s">
        <v>4122</v>
      </c>
      <c r="J93" s="330"/>
      <c r="K93" s="344"/>
    </row>
    <row r="94" s="1" customFormat="1" ht="15" customHeight="1">
      <c r="B94" s="355"/>
      <c r="C94" s="330" t="s">
        <v>4123</v>
      </c>
      <c r="D94" s="330"/>
      <c r="E94" s="330"/>
      <c r="F94" s="353" t="s">
        <v>4090</v>
      </c>
      <c r="G94" s="354"/>
      <c r="H94" s="330" t="s">
        <v>4124</v>
      </c>
      <c r="I94" s="330" t="s">
        <v>4125</v>
      </c>
      <c r="J94" s="330"/>
      <c r="K94" s="344"/>
    </row>
    <row r="95" s="1" customFormat="1" ht="15" customHeight="1">
      <c r="B95" s="355"/>
      <c r="C95" s="330" t="s">
        <v>4126</v>
      </c>
      <c r="D95" s="330"/>
      <c r="E95" s="330"/>
      <c r="F95" s="353" t="s">
        <v>4090</v>
      </c>
      <c r="G95" s="354"/>
      <c r="H95" s="330" t="s">
        <v>4126</v>
      </c>
      <c r="I95" s="330" t="s">
        <v>4125</v>
      </c>
      <c r="J95" s="330"/>
      <c r="K95" s="344"/>
    </row>
    <row r="96" s="1" customFormat="1" ht="15" customHeight="1">
      <c r="B96" s="355"/>
      <c r="C96" s="330" t="s">
        <v>39</v>
      </c>
      <c r="D96" s="330"/>
      <c r="E96" s="330"/>
      <c r="F96" s="353" t="s">
        <v>4090</v>
      </c>
      <c r="G96" s="354"/>
      <c r="H96" s="330" t="s">
        <v>4127</v>
      </c>
      <c r="I96" s="330" t="s">
        <v>4125</v>
      </c>
      <c r="J96" s="330"/>
      <c r="K96" s="344"/>
    </row>
    <row r="97" s="1" customFormat="1" ht="15" customHeight="1">
      <c r="B97" s="355"/>
      <c r="C97" s="330" t="s">
        <v>49</v>
      </c>
      <c r="D97" s="330"/>
      <c r="E97" s="330"/>
      <c r="F97" s="353" t="s">
        <v>4090</v>
      </c>
      <c r="G97" s="354"/>
      <c r="H97" s="330" t="s">
        <v>4128</v>
      </c>
      <c r="I97" s="330" t="s">
        <v>4125</v>
      </c>
      <c r="J97" s="330"/>
      <c r="K97" s="344"/>
    </row>
    <row r="98" s="1" customFormat="1" ht="15" customHeight="1">
      <c r="B98" s="358"/>
      <c r="C98" s="359"/>
      <c r="D98" s="359"/>
      <c r="E98" s="359"/>
      <c r="F98" s="359"/>
      <c r="G98" s="359"/>
      <c r="H98" s="359"/>
      <c r="I98" s="359"/>
      <c r="J98" s="359"/>
      <c r="K98" s="360"/>
    </row>
    <row r="99" s="1" customFormat="1" ht="18.75" customHeight="1">
      <c r="B99" s="361"/>
      <c r="C99" s="362"/>
      <c r="D99" s="362"/>
      <c r="E99" s="362"/>
      <c r="F99" s="362"/>
      <c r="G99" s="362"/>
      <c r="H99" s="362"/>
      <c r="I99" s="362"/>
      <c r="J99" s="362"/>
      <c r="K99" s="361"/>
    </row>
    <row r="100" s="1" customFormat="1" ht="18.75" customHeight="1">
      <c r="B100" s="338"/>
      <c r="C100" s="338"/>
      <c r="D100" s="338"/>
      <c r="E100" s="338"/>
      <c r="F100" s="338"/>
      <c r="G100" s="338"/>
      <c r="H100" s="338"/>
      <c r="I100" s="338"/>
      <c r="J100" s="338"/>
      <c r="K100" s="338"/>
    </row>
    <row r="101" s="1" customFormat="1" ht="7.5" customHeight="1">
      <c r="B101" s="339"/>
      <c r="C101" s="340"/>
      <c r="D101" s="340"/>
      <c r="E101" s="340"/>
      <c r="F101" s="340"/>
      <c r="G101" s="340"/>
      <c r="H101" s="340"/>
      <c r="I101" s="340"/>
      <c r="J101" s="340"/>
      <c r="K101" s="341"/>
    </row>
    <row r="102" s="1" customFormat="1" ht="45" customHeight="1">
      <c r="B102" s="342"/>
      <c r="C102" s="343" t="s">
        <v>4129</v>
      </c>
      <c r="D102" s="343"/>
      <c r="E102" s="343"/>
      <c r="F102" s="343"/>
      <c r="G102" s="343"/>
      <c r="H102" s="343"/>
      <c r="I102" s="343"/>
      <c r="J102" s="343"/>
      <c r="K102" s="344"/>
    </row>
    <row r="103" s="1" customFormat="1" ht="17.25" customHeight="1">
      <c r="B103" s="342"/>
      <c r="C103" s="345" t="s">
        <v>4084</v>
      </c>
      <c r="D103" s="345"/>
      <c r="E103" s="345"/>
      <c r="F103" s="345" t="s">
        <v>4085</v>
      </c>
      <c r="G103" s="346"/>
      <c r="H103" s="345" t="s">
        <v>55</v>
      </c>
      <c r="I103" s="345" t="s">
        <v>58</v>
      </c>
      <c r="J103" s="345" t="s">
        <v>4086</v>
      </c>
      <c r="K103" s="344"/>
    </row>
    <row r="104" s="1" customFormat="1" ht="17.25" customHeight="1">
      <c r="B104" s="342"/>
      <c r="C104" s="347" t="s">
        <v>4087</v>
      </c>
      <c r="D104" s="347"/>
      <c r="E104" s="347"/>
      <c r="F104" s="348" t="s">
        <v>4088</v>
      </c>
      <c r="G104" s="349"/>
      <c r="H104" s="347"/>
      <c r="I104" s="347"/>
      <c r="J104" s="347" t="s">
        <v>4089</v>
      </c>
      <c r="K104" s="344"/>
    </row>
    <row r="105" s="1" customFormat="1" ht="5.25" customHeight="1">
      <c r="B105" s="342"/>
      <c r="C105" s="345"/>
      <c r="D105" s="345"/>
      <c r="E105" s="345"/>
      <c r="F105" s="345"/>
      <c r="G105" s="363"/>
      <c r="H105" s="345"/>
      <c r="I105" s="345"/>
      <c r="J105" s="345"/>
      <c r="K105" s="344"/>
    </row>
    <row r="106" s="1" customFormat="1" ht="15" customHeight="1">
      <c r="B106" s="342"/>
      <c r="C106" s="330" t="s">
        <v>54</v>
      </c>
      <c r="D106" s="352"/>
      <c r="E106" s="352"/>
      <c r="F106" s="353" t="s">
        <v>4090</v>
      </c>
      <c r="G106" s="330"/>
      <c r="H106" s="330" t="s">
        <v>4130</v>
      </c>
      <c r="I106" s="330" t="s">
        <v>4092</v>
      </c>
      <c r="J106" s="330">
        <v>20</v>
      </c>
      <c r="K106" s="344"/>
    </row>
    <row r="107" s="1" customFormat="1" ht="15" customHeight="1">
      <c r="B107" s="342"/>
      <c r="C107" s="330" t="s">
        <v>4093</v>
      </c>
      <c r="D107" s="330"/>
      <c r="E107" s="330"/>
      <c r="F107" s="353" t="s">
        <v>4090</v>
      </c>
      <c r="G107" s="330"/>
      <c r="H107" s="330" t="s">
        <v>4130</v>
      </c>
      <c r="I107" s="330" t="s">
        <v>4092</v>
      </c>
      <c r="J107" s="330">
        <v>120</v>
      </c>
      <c r="K107" s="344"/>
    </row>
    <row r="108" s="1" customFormat="1" ht="15" customHeight="1">
      <c r="B108" s="355"/>
      <c r="C108" s="330" t="s">
        <v>4095</v>
      </c>
      <c r="D108" s="330"/>
      <c r="E108" s="330"/>
      <c r="F108" s="353" t="s">
        <v>4096</v>
      </c>
      <c r="G108" s="330"/>
      <c r="H108" s="330" t="s">
        <v>4130</v>
      </c>
      <c r="I108" s="330" t="s">
        <v>4092</v>
      </c>
      <c r="J108" s="330">
        <v>50</v>
      </c>
      <c r="K108" s="344"/>
    </row>
    <row r="109" s="1" customFormat="1" ht="15" customHeight="1">
      <c r="B109" s="355"/>
      <c r="C109" s="330" t="s">
        <v>4098</v>
      </c>
      <c r="D109" s="330"/>
      <c r="E109" s="330"/>
      <c r="F109" s="353" t="s">
        <v>4090</v>
      </c>
      <c r="G109" s="330"/>
      <c r="H109" s="330" t="s">
        <v>4130</v>
      </c>
      <c r="I109" s="330" t="s">
        <v>4100</v>
      </c>
      <c r="J109" s="330"/>
      <c r="K109" s="344"/>
    </row>
    <row r="110" s="1" customFormat="1" ht="15" customHeight="1">
      <c r="B110" s="355"/>
      <c r="C110" s="330" t="s">
        <v>4109</v>
      </c>
      <c r="D110" s="330"/>
      <c r="E110" s="330"/>
      <c r="F110" s="353" t="s">
        <v>4096</v>
      </c>
      <c r="G110" s="330"/>
      <c r="H110" s="330" t="s">
        <v>4130</v>
      </c>
      <c r="I110" s="330" t="s">
        <v>4092</v>
      </c>
      <c r="J110" s="330">
        <v>50</v>
      </c>
      <c r="K110" s="344"/>
    </row>
    <row r="111" s="1" customFormat="1" ht="15" customHeight="1">
      <c r="B111" s="355"/>
      <c r="C111" s="330" t="s">
        <v>4117</v>
      </c>
      <c r="D111" s="330"/>
      <c r="E111" s="330"/>
      <c r="F111" s="353" t="s">
        <v>4096</v>
      </c>
      <c r="G111" s="330"/>
      <c r="H111" s="330" t="s">
        <v>4130</v>
      </c>
      <c r="I111" s="330" t="s">
        <v>4092</v>
      </c>
      <c r="J111" s="330">
        <v>50</v>
      </c>
      <c r="K111" s="344"/>
    </row>
    <row r="112" s="1" customFormat="1" ht="15" customHeight="1">
      <c r="B112" s="355"/>
      <c r="C112" s="330" t="s">
        <v>4115</v>
      </c>
      <c r="D112" s="330"/>
      <c r="E112" s="330"/>
      <c r="F112" s="353" t="s">
        <v>4096</v>
      </c>
      <c r="G112" s="330"/>
      <c r="H112" s="330" t="s">
        <v>4130</v>
      </c>
      <c r="I112" s="330" t="s">
        <v>4092</v>
      </c>
      <c r="J112" s="330">
        <v>50</v>
      </c>
      <c r="K112" s="344"/>
    </row>
    <row r="113" s="1" customFormat="1" ht="15" customHeight="1">
      <c r="B113" s="355"/>
      <c r="C113" s="330" t="s">
        <v>54</v>
      </c>
      <c r="D113" s="330"/>
      <c r="E113" s="330"/>
      <c r="F113" s="353" t="s">
        <v>4090</v>
      </c>
      <c r="G113" s="330"/>
      <c r="H113" s="330" t="s">
        <v>4131</v>
      </c>
      <c r="I113" s="330" t="s">
        <v>4092</v>
      </c>
      <c r="J113" s="330">
        <v>20</v>
      </c>
      <c r="K113" s="344"/>
    </row>
    <row r="114" s="1" customFormat="1" ht="15" customHeight="1">
      <c r="B114" s="355"/>
      <c r="C114" s="330" t="s">
        <v>4132</v>
      </c>
      <c r="D114" s="330"/>
      <c r="E114" s="330"/>
      <c r="F114" s="353" t="s">
        <v>4090</v>
      </c>
      <c r="G114" s="330"/>
      <c r="H114" s="330" t="s">
        <v>4133</v>
      </c>
      <c r="I114" s="330" t="s">
        <v>4092</v>
      </c>
      <c r="J114" s="330">
        <v>120</v>
      </c>
      <c r="K114" s="344"/>
    </row>
    <row r="115" s="1" customFormat="1" ht="15" customHeight="1">
      <c r="B115" s="355"/>
      <c r="C115" s="330" t="s">
        <v>39</v>
      </c>
      <c r="D115" s="330"/>
      <c r="E115" s="330"/>
      <c r="F115" s="353" t="s">
        <v>4090</v>
      </c>
      <c r="G115" s="330"/>
      <c r="H115" s="330" t="s">
        <v>4134</v>
      </c>
      <c r="I115" s="330" t="s">
        <v>4125</v>
      </c>
      <c r="J115" s="330"/>
      <c r="K115" s="344"/>
    </row>
    <row r="116" s="1" customFormat="1" ht="15" customHeight="1">
      <c r="B116" s="355"/>
      <c r="C116" s="330" t="s">
        <v>49</v>
      </c>
      <c r="D116" s="330"/>
      <c r="E116" s="330"/>
      <c r="F116" s="353" t="s">
        <v>4090</v>
      </c>
      <c r="G116" s="330"/>
      <c r="H116" s="330" t="s">
        <v>4135</v>
      </c>
      <c r="I116" s="330" t="s">
        <v>4125</v>
      </c>
      <c r="J116" s="330"/>
      <c r="K116" s="344"/>
    </row>
    <row r="117" s="1" customFormat="1" ht="15" customHeight="1">
      <c r="B117" s="355"/>
      <c r="C117" s="330" t="s">
        <v>58</v>
      </c>
      <c r="D117" s="330"/>
      <c r="E117" s="330"/>
      <c r="F117" s="353" t="s">
        <v>4090</v>
      </c>
      <c r="G117" s="330"/>
      <c r="H117" s="330" t="s">
        <v>4136</v>
      </c>
      <c r="I117" s="330" t="s">
        <v>4137</v>
      </c>
      <c r="J117" s="330"/>
      <c r="K117" s="344"/>
    </row>
    <row r="118" s="1" customFormat="1" ht="15" customHeight="1">
      <c r="B118" s="358"/>
      <c r="C118" s="364"/>
      <c r="D118" s="364"/>
      <c r="E118" s="364"/>
      <c r="F118" s="364"/>
      <c r="G118" s="364"/>
      <c r="H118" s="364"/>
      <c r="I118" s="364"/>
      <c r="J118" s="364"/>
      <c r="K118" s="360"/>
    </row>
    <row r="119" s="1" customFormat="1" ht="18.75" customHeight="1">
      <c r="B119" s="365"/>
      <c r="C119" s="366"/>
      <c r="D119" s="366"/>
      <c r="E119" s="366"/>
      <c r="F119" s="367"/>
      <c r="G119" s="366"/>
      <c r="H119" s="366"/>
      <c r="I119" s="366"/>
      <c r="J119" s="366"/>
      <c r="K119" s="365"/>
    </row>
    <row r="120" s="1" customFormat="1" ht="18.75" customHeight="1">
      <c r="B120" s="338"/>
      <c r="C120" s="338"/>
      <c r="D120" s="338"/>
      <c r="E120" s="338"/>
      <c r="F120" s="338"/>
      <c r="G120" s="338"/>
      <c r="H120" s="338"/>
      <c r="I120" s="338"/>
      <c r="J120" s="338"/>
      <c r="K120" s="338"/>
    </row>
    <row r="121" s="1" customFormat="1" ht="7.5" customHeight="1">
      <c r="B121" s="368"/>
      <c r="C121" s="369"/>
      <c r="D121" s="369"/>
      <c r="E121" s="369"/>
      <c r="F121" s="369"/>
      <c r="G121" s="369"/>
      <c r="H121" s="369"/>
      <c r="I121" s="369"/>
      <c r="J121" s="369"/>
      <c r="K121" s="370"/>
    </row>
    <row r="122" s="1" customFormat="1" ht="45" customHeight="1">
      <c r="B122" s="371"/>
      <c r="C122" s="321" t="s">
        <v>4138</v>
      </c>
      <c r="D122" s="321"/>
      <c r="E122" s="321"/>
      <c r="F122" s="321"/>
      <c r="G122" s="321"/>
      <c r="H122" s="321"/>
      <c r="I122" s="321"/>
      <c r="J122" s="321"/>
      <c r="K122" s="372"/>
    </row>
    <row r="123" s="1" customFormat="1" ht="17.25" customHeight="1">
      <c r="B123" s="373"/>
      <c r="C123" s="345" t="s">
        <v>4084</v>
      </c>
      <c r="D123" s="345"/>
      <c r="E123" s="345"/>
      <c r="F123" s="345" t="s">
        <v>4085</v>
      </c>
      <c r="G123" s="346"/>
      <c r="H123" s="345" t="s">
        <v>55</v>
      </c>
      <c r="I123" s="345" t="s">
        <v>58</v>
      </c>
      <c r="J123" s="345" t="s">
        <v>4086</v>
      </c>
      <c r="K123" s="374"/>
    </row>
    <row r="124" s="1" customFormat="1" ht="17.25" customHeight="1">
      <c r="B124" s="373"/>
      <c r="C124" s="347" t="s">
        <v>4087</v>
      </c>
      <c r="D124" s="347"/>
      <c r="E124" s="347"/>
      <c r="F124" s="348" t="s">
        <v>4088</v>
      </c>
      <c r="G124" s="349"/>
      <c r="H124" s="347"/>
      <c r="I124" s="347"/>
      <c r="J124" s="347" t="s">
        <v>4089</v>
      </c>
      <c r="K124" s="374"/>
    </row>
    <row r="125" s="1" customFormat="1" ht="5.25" customHeight="1">
      <c r="B125" s="375"/>
      <c r="C125" s="350"/>
      <c r="D125" s="350"/>
      <c r="E125" s="350"/>
      <c r="F125" s="350"/>
      <c r="G125" s="376"/>
      <c r="H125" s="350"/>
      <c r="I125" s="350"/>
      <c r="J125" s="350"/>
      <c r="K125" s="377"/>
    </row>
    <row r="126" s="1" customFormat="1" ht="15" customHeight="1">
      <c r="B126" s="375"/>
      <c r="C126" s="330" t="s">
        <v>4093</v>
      </c>
      <c r="D126" s="352"/>
      <c r="E126" s="352"/>
      <c r="F126" s="353" t="s">
        <v>4090</v>
      </c>
      <c r="G126" s="330"/>
      <c r="H126" s="330" t="s">
        <v>4130</v>
      </c>
      <c r="I126" s="330" t="s">
        <v>4092</v>
      </c>
      <c r="J126" s="330">
        <v>120</v>
      </c>
      <c r="K126" s="378"/>
    </row>
    <row r="127" s="1" customFormat="1" ht="15" customHeight="1">
      <c r="B127" s="375"/>
      <c r="C127" s="330" t="s">
        <v>4139</v>
      </c>
      <c r="D127" s="330"/>
      <c r="E127" s="330"/>
      <c r="F127" s="353" t="s">
        <v>4090</v>
      </c>
      <c r="G127" s="330"/>
      <c r="H127" s="330" t="s">
        <v>4140</v>
      </c>
      <c r="I127" s="330" t="s">
        <v>4092</v>
      </c>
      <c r="J127" s="330" t="s">
        <v>4141</v>
      </c>
      <c r="K127" s="378"/>
    </row>
    <row r="128" s="1" customFormat="1" ht="15" customHeight="1">
      <c r="B128" s="375"/>
      <c r="C128" s="330" t="s">
        <v>85</v>
      </c>
      <c r="D128" s="330"/>
      <c r="E128" s="330"/>
      <c r="F128" s="353" t="s">
        <v>4090</v>
      </c>
      <c r="G128" s="330"/>
      <c r="H128" s="330" t="s">
        <v>4142</v>
      </c>
      <c r="I128" s="330" t="s">
        <v>4092</v>
      </c>
      <c r="J128" s="330" t="s">
        <v>4141</v>
      </c>
      <c r="K128" s="378"/>
    </row>
    <row r="129" s="1" customFormat="1" ht="15" customHeight="1">
      <c r="B129" s="375"/>
      <c r="C129" s="330" t="s">
        <v>4101</v>
      </c>
      <c r="D129" s="330"/>
      <c r="E129" s="330"/>
      <c r="F129" s="353" t="s">
        <v>4096</v>
      </c>
      <c r="G129" s="330"/>
      <c r="H129" s="330" t="s">
        <v>4102</v>
      </c>
      <c r="I129" s="330" t="s">
        <v>4092</v>
      </c>
      <c r="J129" s="330">
        <v>15</v>
      </c>
      <c r="K129" s="378"/>
    </row>
    <row r="130" s="1" customFormat="1" ht="15" customHeight="1">
      <c r="B130" s="375"/>
      <c r="C130" s="356" t="s">
        <v>4103</v>
      </c>
      <c r="D130" s="356"/>
      <c r="E130" s="356"/>
      <c r="F130" s="357" t="s">
        <v>4096</v>
      </c>
      <c r="G130" s="356"/>
      <c r="H130" s="356" t="s">
        <v>4104</v>
      </c>
      <c r="I130" s="356" t="s">
        <v>4092</v>
      </c>
      <c r="J130" s="356">
        <v>15</v>
      </c>
      <c r="K130" s="378"/>
    </row>
    <row r="131" s="1" customFormat="1" ht="15" customHeight="1">
      <c r="B131" s="375"/>
      <c r="C131" s="356" t="s">
        <v>4105</v>
      </c>
      <c r="D131" s="356"/>
      <c r="E131" s="356"/>
      <c r="F131" s="357" t="s">
        <v>4096</v>
      </c>
      <c r="G131" s="356"/>
      <c r="H131" s="356" t="s">
        <v>4106</v>
      </c>
      <c r="I131" s="356" t="s">
        <v>4092</v>
      </c>
      <c r="J131" s="356">
        <v>20</v>
      </c>
      <c r="K131" s="378"/>
    </row>
    <row r="132" s="1" customFormat="1" ht="15" customHeight="1">
      <c r="B132" s="375"/>
      <c r="C132" s="356" t="s">
        <v>4107</v>
      </c>
      <c r="D132" s="356"/>
      <c r="E132" s="356"/>
      <c r="F132" s="357" t="s">
        <v>4096</v>
      </c>
      <c r="G132" s="356"/>
      <c r="H132" s="356" t="s">
        <v>4108</v>
      </c>
      <c r="I132" s="356" t="s">
        <v>4092</v>
      </c>
      <c r="J132" s="356">
        <v>20</v>
      </c>
      <c r="K132" s="378"/>
    </row>
    <row r="133" s="1" customFormat="1" ht="15" customHeight="1">
      <c r="B133" s="375"/>
      <c r="C133" s="330" t="s">
        <v>4095</v>
      </c>
      <c r="D133" s="330"/>
      <c r="E133" s="330"/>
      <c r="F133" s="353" t="s">
        <v>4096</v>
      </c>
      <c r="G133" s="330"/>
      <c r="H133" s="330" t="s">
        <v>4130</v>
      </c>
      <c r="I133" s="330" t="s">
        <v>4092</v>
      </c>
      <c r="J133" s="330">
        <v>50</v>
      </c>
      <c r="K133" s="378"/>
    </row>
    <row r="134" s="1" customFormat="1" ht="15" customHeight="1">
      <c r="B134" s="375"/>
      <c r="C134" s="330" t="s">
        <v>4109</v>
      </c>
      <c r="D134" s="330"/>
      <c r="E134" s="330"/>
      <c r="F134" s="353" t="s">
        <v>4096</v>
      </c>
      <c r="G134" s="330"/>
      <c r="H134" s="330" t="s">
        <v>4130</v>
      </c>
      <c r="I134" s="330" t="s">
        <v>4092</v>
      </c>
      <c r="J134" s="330">
        <v>50</v>
      </c>
      <c r="K134" s="378"/>
    </row>
    <row r="135" s="1" customFormat="1" ht="15" customHeight="1">
      <c r="B135" s="375"/>
      <c r="C135" s="330" t="s">
        <v>4115</v>
      </c>
      <c r="D135" s="330"/>
      <c r="E135" s="330"/>
      <c r="F135" s="353" t="s">
        <v>4096</v>
      </c>
      <c r="G135" s="330"/>
      <c r="H135" s="330" t="s">
        <v>4130</v>
      </c>
      <c r="I135" s="330" t="s">
        <v>4092</v>
      </c>
      <c r="J135" s="330">
        <v>50</v>
      </c>
      <c r="K135" s="378"/>
    </row>
    <row r="136" s="1" customFormat="1" ht="15" customHeight="1">
      <c r="B136" s="375"/>
      <c r="C136" s="330" t="s">
        <v>4117</v>
      </c>
      <c r="D136" s="330"/>
      <c r="E136" s="330"/>
      <c r="F136" s="353" t="s">
        <v>4096</v>
      </c>
      <c r="G136" s="330"/>
      <c r="H136" s="330" t="s">
        <v>4130</v>
      </c>
      <c r="I136" s="330" t="s">
        <v>4092</v>
      </c>
      <c r="J136" s="330">
        <v>50</v>
      </c>
      <c r="K136" s="378"/>
    </row>
    <row r="137" s="1" customFormat="1" ht="15" customHeight="1">
      <c r="B137" s="375"/>
      <c r="C137" s="330" t="s">
        <v>4118</v>
      </c>
      <c r="D137" s="330"/>
      <c r="E137" s="330"/>
      <c r="F137" s="353" t="s">
        <v>4096</v>
      </c>
      <c r="G137" s="330"/>
      <c r="H137" s="330" t="s">
        <v>4143</v>
      </c>
      <c r="I137" s="330" t="s">
        <v>4092</v>
      </c>
      <c r="J137" s="330">
        <v>255</v>
      </c>
      <c r="K137" s="378"/>
    </row>
    <row r="138" s="1" customFormat="1" ht="15" customHeight="1">
      <c r="B138" s="375"/>
      <c r="C138" s="330" t="s">
        <v>4120</v>
      </c>
      <c r="D138" s="330"/>
      <c r="E138" s="330"/>
      <c r="F138" s="353" t="s">
        <v>4090</v>
      </c>
      <c r="G138" s="330"/>
      <c r="H138" s="330" t="s">
        <v>4144</v>
      </c>
      <c r="I138" s="330" t="s">
        <v>4122</v>
      </c>
      <c r="J138" s="330"/>
      <c r="K138" s="378"/>
    </row>
    <row r="139" s="1" customFormat="1" ht="15" customHeight="1">
      <c r="B139" s="375"/>
      <c r="C139" s="330" t="s">
        <v>4123</v>
      </c>
      <c r="D139" s="330"/>
      <c r="E139" s="330"/>
      <c r="F139" s="353" t="s">
        <v>4090</v>
      </c>
      <c r="G139" s="330"/>
      <c r="H139" s="330" t="s">
        <v>4145</v>
      </c>
      <c r="I139" s="330" t="s">
        <v>4125</v>
      </c>
      <c r="J139" s="330"/>
      <c r="K139" s="378"/>
    </row>
    <row r="140" s="1" customFormat="1" ht="15" customHeight="1">
      <c r="B140" s="375"/>
      <c r="C140" s="330" t="s">
        <v>4126</v>
      </c>
      <c r="D140" s="330"/>
      <c r="E140" s="330"/>
      <c r="F140" s="353" t="s">
        <v>4090</v>
      </c>
      <c r="G140" s="330"/>
      <c r="H140" s="330" t="s">
        <v>4126</v>
      </c>
      <c r="I140" s="330" t="s">
        <v>4125</v>
      </c>
      <c r="J140" s="330"/>
      <c r="K140" s="378"/>
    </row>
    <row r="141" s="1" customFormat="1" ht="15" customHeight="1">
      <c r="B141" s="375"/>
      <c r="C141" s="330" t="s">
        <v>39</v>
      </c>
      <c r="D141" s="330"/>
      <c r="E141" s="330"/>
      <c r="F141" s="353" t="s">
        <v>4090</v>
      </c>
      <c r="G141" s="330"/>
      <c r="H141" s="330" t="s">
        <v>4146</v>
      </c>
      <c r="I141" s="330" t="s">
        <v>4125</v>
      </c>
      <c r="J141" s="330"/>
      <c r="K141" s="378"/>
    </row>
    <row r="142" s="1" customFormat="1" ht="15" customHeight="1">
      <c r="B142" s="375"/>
      <c r="C142" s="330" t="s">
        <v>4147</v>
      </c>
      <c r="D142" s="330"/>
      <c r="E142" s="330"/>
      <c r="F142" s="353" t="s">
        <v>4090</v>
      </c>
      <c r="G142" s="330"/>
      <c r="H142" s="330" t="s">
        <v>4148</v>
      </c>
      <c r="I142" s="330" t="s">
        <v>4125</v>
      </c>
      <c r="J142" s="330"/>
      <c r="K142" s="378"/>
    </row>
    <row r="143" s="1" customFormat="1" ht="15" customHeight="1">
      <c r="B143" s="379"/>
      <c r="C143" s="380"/>
      <c r="D143" s="380"/>
      <c r="E143" s="380"/>
      <c r="F143" s="380"/>
      <c r="G143" s="380"/>
      <c r="H143" s="380"/>
      <c r="I143" s="380"/>
      <c r="J143" s="380"/>
      <c r="K143" s="381"/>
    </row>
    <row r="144" s="1" customFormat="1" ht="18.75" customHeight="1">
      <c r="B144" s="366"/>
      <c r="C144" s="366"/>
      <c r="D144" s="366"/>
      <c r="E144" s="366"/>
      <c r="F144" s="367"/>
      <c r="G144" s="366"/>
      <c r="H144" s="366"/>
      <c r="I144" s="366"/>
      <c r="J144" s="366"/>
      <c r="K144" s="366"/>
    </row>
    <row r="145" s="1" customFormat="1" ht="18.75" customHeight="1">
      <c r="B145" s="338"/>
      <c r="C145" s="338"/>
      <c r="D145" s="338"/>
      <c r="E145" s="338"/>
      <c r="F145" s="338"/>
      <c r="G145" s="338"/>
      <c r="H145" s="338"/>
      <c r="I145" s="338"/>
      <c r="J145" s="338"/>
      <c r="K145" s="338"/>
    </row>
    <row r="146" s="1" customFormat="1" ht="7.5" customHeight="1">
      <c r="B146" s="339"/>
      <c r="C146" s="340"/>
      <c r="D146" s="340"/>
      <c r="E146" s="340"/>
      <c r="F146" s="340"/>
      <c r="G146" s="340"/>
      <c r="H146" s="340"/>
      <c r="I146" s="340"/>
      <c r="J146" s="340"/>
      <c r="K146" s="341"/>
    </row>
    <row r="147" s="1" customFormat="1" ht="45" customHeight="1">
      <c r="B147" s="342"/>
      <c r="C147" s="343" t="s">
        <v>4149</v>
      </c>
      <c r="D147" s="343"/>
      <c r="E147" s="343"/>
      <c r="F147" s="343"/>
      <c r="G147" s="343"/>
      <c r="H147" s="343"/>
      <c r="I147" s="343"/>
      <c r="J147" s="343"/>
      <c r="K147" s="344"/>
    </row>
    <row r="148" s="1" customFormat="1" ht="17.25" customHeight="1">
      <c r="B148" s="342"/>
      <c r="C148" s="345" t="s">
        <v>4084</v>
      </c>
      <c r="D148" s="345"/>
      <c r="E148" s="345"/>
      <c r="F148" s="345" t="s">
        <v>4085</v>
      </c>
      <c r="G148" s="346"/>
      <c r="H148" s="345" t="s">
        <v>55</v>
      </c>
      <c r="I148" s="345" t="s">
        <v>58</v>
      </c>
      <c r="J148" s="345" t="s">
        <v>4086</v>
      </c>
      <c r="K148" s="344"/>
    </row>
    <row r="149" s="1" customFormat="1" ht="17.25" customHeight="1">
      <c r="B149" s="342"/>
      <c r="C149" s="347" t="s">
        <v>4087</v>
      </c>
      <c r="D149" s="347"/>
      <c r="E149" s="347"/>
      <c r="F149" s="348" t="s">
        <v>4088</v>
      </c>
      <c r="G149" s="349"/>
      <c r="H149" s="347"/>
      <c r="I149" s="347"/>
      <c r="J149" s="347" t="s">
        <v>4089</v>
      </c>
      <c r="K149" s="344"/>
    </row>
    <row r="150" s="1" customFormat="1" ht="5.25" customHeight="1">
      <c r="B150" s="355"/>
      <c r="C150" s="350"/>
      <c r="D150" s="350"/>
      <c r="E150" s="350"/>
      <c r="F150" s="350"/>
      <c r="G150" s="351"/>
      <c r="H150" s="350"/>
      <c r="I150" s="350"/>
      <c r="J150" s="350"/>
      <c r="K150" s="378"/>
    </row>
    <row r="151" s="1" customFormat="1" ht="15" customHeight="1">
      <c r="B151" s="355"/>
      <c r="C151" s="382" t="s">
        <v>4093</v>
      </c>
      <c r="D151" s="330"/>
      <c r="E151" s="330"/>
      <c r="F151" s="383" t="s">
        <v>4090</v>
      </c>
      <c r="G151" s="330"/>
      <c r="H151" s="382" t="s">
        <v>4130</v>
      </c>
      <c r="I151" s="382" t="s">
        <v>4092</v>
      </c>
      <c r="J151" s="382">
        <v>120</v>
      </c>
      <c r="K151" s="378"/>
    </row>
    <row r="152" s="1" customFormat="1" ht="15" customHeight="1">
      <c r="B152" s="355"/>
      <c r="C152" s="382" t="s">
        <v>4139</v>
      </c>
      <c r="D152" s="330"/>
      <c r="E152" s="330"/>
      <c r="F152" s="383" t="s">
        <v>4090</v>
      </c>
      <c r="G152" s="330"/>
      <c r="H152" s="382" t="s">
        <v>4150</v>
      </c>
      <c r="I152" s="382" t="s">
        <v>4092</v>
      </c>
      <c r="J152" s="382" t="s">
        <v>4141</v>
      </c>
      <c r="K152" s="378"/>
    </row>
    <row r="153" s="1" customFormat="1" ht="15" customHeight="1">
      <c r="B153" s="355"/>
      <c r="C153" s="382" t="s">
        <v>85</v>
      </c>
      <c r="D153" s="330"/>
      <c r="E153" s="330"/>
      <c r="F153" s="383" t="s">
        <v>4090</v>
      </c>
      <c r="G153" s="330"/>
      <c r="H153" s="382" t="s">
        <v>4151</v>
      </c>
      <c r="I153" s="382" t="s">
        <v>4092</v>
      </c>
      <c r="J153" s="382" t="s">
        <v>4141</v>
      </c>
      <c r="K153" s="378"/>
    </row>
    <row r="154" s="1" customFormat="1" ht="15" customHeight="1">
      <c r="B154" s="355"/>
      <c r="C154" s="382" t="s">
        <v>4095</v>
      </c>
      <c r="D154" s="330"/>
      <c r="E154" s="330"/>
      <c r="F154" s="383" t="s">
        <v>4096</v>
      </c>
      <c r="G154" s="330"/>
      <c r="H154" s="382" t="s">
        <v>4130</v>
      </c>
      <c r="I154" s="382" t="s">
        <v>4092</v>
      </c>
      <c r="J154" s="382">
        <v>50</v>
      </c>
      <c r="K154" s="378"/>
    </row>
    <row r="155" s="1" customFormat="1" ht="15" customHeight="1">
      <c r="B155" s="355"/>
      <c r="C155" s="382" t="s">
        <v>4098</v>
      </c>
      <c r="D155" s="330"/>
      <c r="E155" s="330"/>
      <c r="F155" s="383" t="s">
        <v>4090</v>
      </c>
      <c r="G155" s="330"/>
      <c r="H155" s="382" t="s">
        <v>4130</v>
      </c>
      <c r="I155" s="382" t="s">
        <v>4100</v>
      </c>
      <c r="J155" s="382"/>
      <c r="K155" s="378"/>
    </row>
    <row r="156" s="1" customFormat="1" ht="15" customHeight="1">
      <c r="B156" s="355"/>
      <c r="C156" s="382" t="s">
        <v>4109</v>
      </c>
      <c r="D156" s="330"/>
      <c r="E156" s="330"/>
      <c r="F156" s="383" t="s">
        <v>4096</v>
      </c>
      <c r="G156" s="330"/>
      <c r="H156" s="382" t="s">
        <v>4130</v>
      </c>
      <c r="I156" s="382" t="s">
        <v>4092</v>
      </c>
      <c r="J156" s="382">
        <v>50</v>
      </c>
      <c r="K156" s="378"/>
    </row>
    <row r="157" s="1" customFormat="1" ht="15" customHeight="1">
      <c r="B157" s="355"/>
      <c r="C157" s="382" t="s">
        <v>4117</v>
      </c>
      <c r="D157" s="330"/>
      <c r="E157" s="330"/>
      <c r="F157" s="383" t="s">
        <v>4096</v>
      </c>
      <c r="G157" s="330"/>
      <c r="H157" s="382" t="s">
        <v>4130</v>
      </c>
      <c r="I157" s="382" t="s">
        <v>4092</v>
      </c>
      <c r="J157" s="382">
        <v>50</v>
      </c>
      <c r="K157" s="378"/>
    </row>
    <row r="158" s="1" customFormat="1" ht="15" customHeight="1">
      <c r="B158" s="355"/>
      <c r="C158" s="382" t="s">
        <v>4115</v>
      </c>
      <c r="D158" s="330"/>
      <c r="E158" s="330"/>
      <c r="F158" s="383" t="s">
        <v>4096</v>
      </c>
      <c r="G158" s="330"/>
      <c r="H158" s="382" t="s">
        <v>4130</v>
      </c>
      <c r="I158" s="382" t="s">
        <v>4092</v>
      </c>
      <c r="J158" s="382">
        <v>50</v>
      </c>
      <c r="K158" s="378"/>
    </row>
    <row r="159" s="1" customFormat="1" ht="15" customHeight="1">
      <c r="B159" s="355"/>
      <c r="C159" s="382" t="s">
        <v>121</v>
      </c>
      <c r="D159" s="330"/>
      <c r="E159" s="330"/>
      <c r="F159" s="383" t="s">
        <v>4090</v>
      </c>
      <c r="G159" s="330"/>
      <c r="H159" s="382" t="s">
        <v>4152</v>
      </c>
      <c r="I159" s="382" t="s">
        <v>4092</v>
      </c>
      <c r="J159" s="382" t="s">
        <v>4153</v>
      </c>
      <c r="K159" s="378"/>
    </row>
    <row r="160" s="1" customFormat="1" ht="15" customHeight="1">
      <c r="B160" s="355"/>
      <c r="C160" s="382" t="s">
        <v>4154</v>
      </c>
      <c r="D160" s="330"/>
      <c r="E160" s="330"/>
      <c r="F160" s="383" t="s">
        <v>4090</v>
      </c>
      <c r="G160" s="330"/>
      <c r="H160" s="382" t="s">
        <v>4155</v>
      </c>
      <c r="I160" s="382" t="s">
        <v>4125</v>
      </c>
      <c r="J160" s="382"/>
      <c r="K160" s="378"/>
    </row>
    <row r="161" s="1" customFormat="1" ht="15" customHeight="1">
      <c r="B161" s="384"/>
      <c r="C161" s="364"/>
      <c r="D161" s="364"/>
      <c r="E161" s="364"/>
      <c r="F161" s="364"/>
      <c r="G161" s="364"/>
      <c r="H161" s="364"/>
      <c r="I161" s="364"/>
      <c r="J161" s="364"/>
      <c r="K161" s="385"/>
    </row>
    <row r="162" s="1" customFormat="1" ht="18.75" customHeight="1">
      <c r="B162" s="366"/>
      <c r="C162" s="376"/>
      <c r="D162" s="376"/>
      <c r="E162" s="376"/>
      <c r="F162" s="386"/>
      <c r="G162" s="376"/>
      <c r="H162" s="376"/>
      <c r="I162" s="376"/>
      <c r="J162" s="376"/>
      <c r="K162" s="366"/>
    </row>
    <row r="163" s="1" customFormat="1" ht="18.75" customHeight="1">
      <c r="B163" s="338"/>
      <c r="C163" s="338"/>
      <c r="D163" s="338"/>
      <c r="E163" s="338"/>
      <c r="F163" s="338"/>
      <c r="G163" s="338"/>
      <c r="H163" s="338"/>
      <c r="I163" s="338"/>
      <c r="J163" s="338"/>
      <c r="K163" s="338"/>
    </row>
    <row r="164" s="1" customFormat="1" ht="7.5" customHeight="1">
      <c r="B164" s="317"/>
      <c r="C164" s="318"/>
      <c r="D164" s="318"/>
      <c r="E164" s="318"/>
      <c r="F164" s="318"/>
      <c r="G164" s="318"/>
      <c r="H164" s="318"/>
      <c r="I164" s="318"/>
      <c r="J164" s="318"/>
      <c r="K164" s="319"/>
    </row>
    <row r="165" s="1" customFormat="1" ht="45" customHeight="1">
      <c r="B165" s="320"/>
      <c r="C165" s="321" t="s">
        <v>4156</v>
      </c>
      <c r="D165" s="321"/>
      <c r="E165" s="321"/>
      <c r="F165" s="321"/>
      <c r="G165" s="321"/>
      <c r="H165" s="321"/>
      <c r="I165" s="321"/>
      <c r="J165" s="321"/>
      <c r="K165" s="322"/>
    </row>
    <row r="166" s="1" customFormat="1" ht="17.25" customHeight="1">
      <c r="B166" s="320"/>
      <c r="C166" s="345" t="s">
        <v>4084</v>
      </c>
      <c r="D166" s="345"/>
      <c r="E166" s="345"/>
      <c r="F166" s="345" t="s">
        <v>4085</v>
      </c>
      <c r="G166" s="387"/>
      <c r="H166" s="388" t="s">
        <v>55</v>
      </c>
      <c r="I166" s="388" t="s">
        <v>58</v>
      </c>
      <c r="J166" s="345" t="s">
        <v>4086</v>
      </c>
      <c r="K166" s="322"/>
    </row>
    <row r="167" s="1" customFormat="1" ht="17.25" customHeight="1">
      <c r="B167" s="323"/>
      <c r="C167" s="347" t="s">
        <v>4087</v>
      </c>
      <c r="D167" s="347"/>
      <c r="E167" s="347"/>
      <c r="F167" s="348" t="s">
        <v>4088</v>
      </c>
      <c r="G167" s="389"/>
      <c r="H167" s="390"/>
      <c r="I167" s="390"/>
      <c r="J167" s="347" t="s">
        <v>4089</v>
      </c>
      <c r="K167" s="325"/>
    </row>
    <row r="168" s="1" customFormat="1" ht="5.25" customHeight="1">
      <c r="B168" s="355"/>
      <c r="C168" s="350"/>
      <c r="D168" s="350"/>
      <c r="E168" s="350"/>
      <c r="F168" s="350"/>
      <c r="G168" s="351"/>
      <c r="H168" s="350"/>
      <c r="I168" s="350"/>
      <c r="J168" s="350"/>
      <c r="K168" s="378"/>
    </row>
    <row r="169" s="1" customFormat="1" ht="15" customHeight="1">
      <c r="B169" s="355"/>
      <c r="C169" s="330" t="s">
        <v>4093</v>
      </c>
      <c r="D169" s="330"/>
      <c r="E169" s="330"/>
      <c r="F169" s="353" t="s">
        <v>4090</v>
      </c>
      <c r="G169" s="330"/>
      <c r="H169" s="330" t="s">
        <v>4130</v>
      </c>
      <c r="I169" s="330" t="s">
        <v>4092</v>
      </c>
      <c r="J169" s="330">
        <v>120</v>
      </c>
      <c r="K169" s="378"/>
    </row>
    <row r="170" s="1" customFormat="1" ht="15" customHeight="1">
      <c r="B170" s="355"/>
      <c r="C170" s="330" t="s">
        <v>4139</v>
      </c>
      <c r="D170" s="330"/>
      <c r="E170" s="330"/>
      <c r="F170" s="353" t="s">
        <v>4090</v>
      </c>
      <c r="G170" s="330"/>
      <c r="H170" s="330" t="s">
        <v>4140</v>
      </c>
      <c r="I170" s="330" t="s">
        <v>4092</v>
      </c>
      <c r="J170" s="330" t="s">
        <v>4141</v>
      </c>
      <c r="K170" s="378"/>
    </row>
    <row r="171" s="1" customFormat="1" ht="15" customHeight="1">
      <c r="B171" s="355"/>
      <c r="C171" s="330" t="s">
        <v>85</v>
      </c>
      <c r="D171" s="330"/>
      <c r="E171" s="330"/>
      <c r="F171" s="353" t="s">
        <v>4090</v>
      </c>
      <c r="G171" s="330"/>
      <c r="H171" s="330" t="s">
        <v>4157</v>
      </c>
      <c r="I171" s="330" t="s">
        <v>4092</v>
      </c>
      <c r="J171" s="330" t="s">
        <v>4141</v>
      </c>
      <c r="K171" s="378"/>
    </row>
    <row r="172" s="1" customFormat="1" ht="15" customHeight="1">
      <c r="B172" s="355"/>
      <c r="C172" s="330" t="s">
        <v>4095</v>
      </c>
      <c r="D172" s="330"/>
      <c r="E172" s="330"/>
      <c r="F172" s="353" t="s">
        <v>4096</v>
      </c>
      <c r="G172" s="330"/>
      <c r="H172" s="330" t="s">
        <v>4157</v>
      </c>
      <c r="I172" s="330" t="s">
        <v>4092</v>
      </c>
      <c r="J172" s="330">
        <v>50</v>
      </c>
      <c r="K172" s="378"/>
    </row>
    <row r="173" s="1" customFormat="1" ht="15" customHeight="1">
      <c r="B173" s="355"/>
      <c r="C173" s="330" t="s">
        <v>4098</v>
      </c>
      <c r="D173" s="330"/>
      <c r="E173" s="330"/>
      <c r="F173" s="353" t="s">
        <v>4090</v>
      </c>
      <c r="G173" s="330"/>
      <c r="H173" s="330" t="s">
        <v>4157</v>
      </c>
      <c r="I173" s="330" t="s">
        <v>4100</v>
      </c>
      <c r="J173" s="330"/>
      <c r="K173" s="378"/>
    </row>
    <row r="174" s="1" customFormat="1" ht="15" customHeight="1">
      <c r="B174" s="355"/>
      <c r="C174" s="330" t="s">
        <v>4109</v>
      </c>
      <c r="D174" s="330"/>
      <c r="E174" s="330"/>
      <c r="F174" s="353" t="s">
        <v>4096</v>
      </c>
      <c r="G174" s="330"/>
      <c r="H174" s="330" t="s">
        <v>4157</v>
      </c>
      <c r="I174" s="330" t="s">
        <v>4092</v>
      </c>
      <c r="J174" s="330">
        <v>50</v>
      </c>
      <c r="K174" s="378"/>
    </row>
    <row r="175" s="1" customFormat="1" ht="15" customHeight="1">
      <c r="B175" s="355"/>
      <c r="C175" s="330" t="s">
        <v>4117</v>
      </c>
      <c r="D175" s="330"/>
      <c r="E175" s="330"/>
      <c r="F175" s="353" t="s">
        <v>4096</v>
      </c>
      <c r="G175" s="330"/>
      <c r="H175" s="330" t="s">
        <v>4157</v>
      </c>
      <c r="I175" s="330" t="s">
        <v>4092</v>
      </c>
      <c r="J175" s="330">
        <v>50</v>
      </c>
      <c r="K175" s="378"/>
    </row>
    <row r="176" s="1" customFormat="1" ht="15" customHeight="1">
      <c r="B176" s="355"/>
      <c r="C176" s="330" t="s">
        <v>4115</v>
      </c>
      <c r="D176" s="330"/>
      <c r="E176" s="330"/>
      <c r="F176" s="353" t="s">
        <v>4096</v>
      </c>
      <c r="G176" s="330"/>
      <c r="H176" s="330" t="s">
        <v>4157</v>
      </c>
      <c r="I176" s="330" t="s">
        <v>4092</v>
      </c>
      <c r="J176" s="330">
        <v>50</v>
      </c>
      <c r="K176" s="378"/>
    </row>
    <row r="177" s="1" customFormat="1" ht="15" customHeight="1">
      <c r="B177" s="355"/>
      <c r="C177" s="330" t="s">
        <v>135</v>
      </c>
      <c r="D177" s="330"/>
      <c r="E177" s="330"/>
      <c r="F177" s="353" t="s">
        <v>4090</v>
      </c>
      <c r="G177" s="330"/>
      <c r="H177" s="330" t="s">
        <v>4158</v>
      </c>
      <c r="I177" s="330" t="s">
        <v>4159</v>
      </c>
      <c r="J177" s="330"/>
      <c r="K177" s="378"/>
    </row>
    <row r="178" s="1" customFormat="1" ht="15" customHeight="1">
      <c r="B178" s="355"/>
      <c r="C178" s="330" t="s">
        <v>58</v>
      </c>
      <c r="D178" s="330"/>
      <c r="E178" s="330"/>
      <c r="F178" s="353" t="s">
        <v>4090</v>
      </c>
      <c r="G178" s="330"/>
      <c r="H178" s="330" t="s">
        <v>4160</v>
      </c>
      <c r="I178" s="330" t="s">
        <v>4161</v>
      </c>
      <c r="J178" s="330">
        <v>1</v>
      </c>
      <c r="K178" s="378"/>
    </row>
    <row r="179" s="1" customFormat="1" ht="15" customHeight="1">
      <c r="B179" s="355"/>
      <c r="C179" s="330" t="s">
        <v>54</v>
      </c>
      <c r="D179" s="330"/>
      <c r="E179" s="330"/>
      <c r="F179" s="353" t="s">
        <v>4090</v>
      </c>
      <c r="G179" s="330"/>
      <c r="H179" s="330" t="s">
        <v>4162</v>
      </c>
      <c r="I179" s="330" t="s">
        <v>4092</v>
      </c>
      <c r="J179" s="330">
        <v>20</v>
      </c>
      <c r="K179" s="378"/>
    </row>
    <row r="180" s="1" customFormat="1" ht="15" customHeight="1">
      <c r="B180" s="355"/>
      <c r="C180" s="330" t="s">
        <v>55</v>
      </c>
      <c r="D180" s="330"/>
      <c r="E180" s="330"/>
      <c r="F180" s="353" t="s">
        <v>4090</v>
      </c>
      <c r="G180" s="330"/>
      <c r="H180" s="330" t="s">
        <v>4163</v>
      </c>
      <c r="I180" s="330" t="s">
        <v>4092</v>
      </c>
      <c r="J180" s="330">
        <v>255</v>
      </c>
      <c r="K180" s="378"/>
    </row>
    <row r="181" s="1" customFormat="1" ht="15" customHeight="1">
      <c r="B181" s="355"/>
      <c r="C181" s="330" t="s">
        <v>136</v>
      </c>
      <c r="D181" s="330"/>
      <c r="E181" s="330"/>
      <c r="F181" s="353" t="s">
        <v>4090</v>
      </c>
      <c r="G181" s="330"/>
      <c r="H181" s="330" t="s">
        <v>4054</v>
      </c>
      <c r="I181" s="330" t="s">
        <v>4092</v>
      </c>
      <c r="J181" s="330">
        <v>10</v>
      </c>
      <c r="K181" s="378"/>
    </row>
    <row r="182" s="1" customFormat="1" ht="15" customHeight="1">
      <c r="B182" s="355"/>
      <c r="C182" s="330" t="s">
        <v>137</v>
      </c>
      <c r="D182" s="330"/>
      <c r="E182" s="330"/>
      <c r="F182" s="353" t="s">
        <v>4090</v>
      </c>
      <c r="G182" s="330"/>
      <c r="H182" s="330" t="s">
        <v>4164</v>
      </c>
      <c r="I182" s="330" t="s">
        <v>4125</v>
      </c>
      <c r="J182" s="330"/>
      <c r="K182" s="378"/>
    </row>
    <row r="183" s="1" customFormat="1" ht="15" customHeight="1">
      <c r="B183" s="355"/>
      <c r="C183" s="330" t="s">
        <v>4165</v>
      </c>
      <c r="D183" s="330"/>
      <c r="E183" s="330"/>
      <c r="F183" s="353" t="s">
        <v>4090</v>
      </c>
      <c r="G183" s="330"/>
      <c r="H183" s="330" t="s">
        <v>4166</v>
      </c>
      <c r="I183" s="330" t="s">
        <v>4125</v>
      </c>
      <c r="J183" s="330"/>
      <c r="K183" s="378"/>
    </row>
    <row r="184" s="1" customFormat="1" ht="15" customHeight="1">
      <c r="B184" s="355"/>
      <c r="C184" s="330" t="s">
        <v>4154</v>
      </c>
      <c r="D184" s="330"/>
      <c r="E184" s="330"/>
      <c r="F184" s="353" t="s">
        <v>4090</v>
      </c>
      <c r="G184" s="330"/>
      <c r="H184" s="330" t="s">
        <v>4167</v>
      </c>
      <c r="I184" s="330" t="s">
        <v>4125</v>
      </c>
      <c r="J184" s="330"/>
      <c r="K184" s="378"/>
    </row>
    <row r="185" s="1" customFormat="1" ht="15" customHeight="1">
      <c r="B185" s="355"/>
      <c r="C185" s="330" t="s">
        <v>139</v>
      </c>
      <c r="D185" s="330"/>
      <c r="E185" s="330"/>
      <c r="F185" s="353" t="s">
        <v>4096</v>
      </c>
      <c r="G185" s="330"/>
      <c r="H185" s="330" t="s">
        <v>4168</v>
      </c>
      <c r="I185" s="330" t="s">
        <v>4092</v>
      </c>
      <c r="J185" s="330">
        <v>50</v>
      </c>
      <c r="K185" s="378"/>
    </row>
    <row r="186" s="1" customFormat="1" ht="15" customHeight="1">
      <c r="B186" s="355"/>
      <c r="C186" s="330" t="s">
        <v>4169</v>
      </c>
      <c r="D186" s="330"/>
      <c r="E186" s="330"/>
      <c r="F186" s="353" t="s">
        <v>4096</v>
      </c>
      <c r="G186" s="330"/>
      <c r="H186" s="330" t="s">
        <v>4170</v>
      </c>
      <c r="I186" s="330" t="s">
        <v>4171</v>
      </c>
      <c r="J186" s="330"/>
      <c r="K186" s="378"/>
    </row>
    <row r="187" s="1" customFormat="1" ht="15" customHeight="1">
      <c r="B187" s="355"/>
      <c r="C187" s="330" t="s">
        <v>4172</v>
      </c>
      <c r="D187" s="330"/>
      <c r="E187" s="330"/>
      <c r="F187" s="353" t="s">
        <v>4096</v>
      </c>
      <c r="G187" s="330"/>
      <c r="H187" s="330" t="s">
        <v>4173</v>
      </c>
      <c r="I187" s="330" t="s">
        <v>4171</v>
      </c>
      <c r="J187" s="330"/>
      <c r="K187" s="378"/>
    </row>
    <row r="188" s="1" customFormat="1" ht="15" customHeight="1">
      <c r="B188" s="355"/>
      <c r="C188" s="330" t="s">
        <v>4174</v>
      </c>
      <c r="D188" s="330"/>
      <c r="E188" s="330"/>
      <c r="F188" s="353" t="s">
        <v>4096</v>
      </c>
      <c r="G188" s="330"/>
      <c r="H188" s="330" t="s">
        <v>4175</v>
      </c>
      <c r="I188" s="330" t="s">
        <v>4171</v>
      </c>
      <c r="J188" s="330"/>
      <c r="K188" s="378"/>
    </row>
    <row r="189" s="1" customFormat="1" ht="15" customHeight="1">
      <c r="B189" s="355"/>
      <c r="C189" s="391" t="s">
        <v>4176</v>
      </c>
      <c r="D189" s="330"/>
      <c r="E189" s="330"/>
      <c r="F189" s="353" t="s">
        <v>4096</v>
      </c>
      <c r="G189" s="330"/>
      <c r="H189" s="330" t="s">
        <v>4177</v>
      </c>
      <c r="I189" s="330" t="s">
        <v>4178</v>
      </c>
      <c r="J189" s="392" t="s">
        <v>4179</v>
      </c>
      <c r="K189" s="378"/>
    </row>
    <row r="190" s="18" customFormat="1" ht="15" customHeight="1">
      <c r="B190" s="393"/>
      <c r="C190" s="394" t="s">
        <v>4180</v>
      </c>
      <c r="D190" s="395"/>
      <c r="E190" s="395"/>
      <c r="F190" s="396" t="s">
        <v>4096</v>
      </c>
      <c r="G190" s="395"/>
      <c r="H190" s="395" t="s">
        <v>4181</v>
      </c>
      <c r="I190" s="395" t="s">
        <v>4178</v>
      </c>
      <c r="J190" s="397" t="s">
        <v>4179</v>
      </c>
      <c r="K190" s="398"/>
    </row>
    <row r="191" s="1" customFormat="1" ht="15" customHeight="1">
      <c r="B191" s="355"/>
      <c r="C191" s="391" t="s">
        <v>43</v>
      </c>
      <c r="D191" s="330"/>
      <c r="E191" s="330"/>
      <c r="F191" s="353" t="s">
        <v>4090</v>
      </c>
      <c r="G191" s="330"/>
      <c r="H191" s="327" t="s">
        <v>4182</v>
      </c>
      <c r="I191" s="330" t="s">
        <v>4183</v>
      </c>
      <c r="J191" s="330"/>
      <c r="K191" s="378"/>
    </row>
    <row r="192" s="1" customFormat="1" ht="15" customHeight="1">
      <c r="B192" s="355"/>
      <c r="C192" s="391" t="s">
        <v>4184</v>
      </c>
      <c r="D192" s="330"/>
      <c r="E192" s="330"/>
      <c r="F192" s="353" t="s">
        <v>4090</v>
      </c>
      <c r="G192" s="330"/>
      <c r="H192" s="330" t="s">
        <v>4185</v>
      </c>
      <c r="I192" s="330" t="s">
        <v>4125</v>
      </c>
      <c r="J192" s="330"/>
      <c r="K192" s="378"/>
    </row>
    <row r="193" s="1" customFormat="1" ht="15" customHeight="1">
      <c r="B193" s="355"/>
      <c r="C193" s="391" t="s">
        <v>4186</v>
      </c>
      <c r="D193" s="330"/>
      <c r="E193" s="330"/>
      <c r="F193" s="353" t="s">
        <v>4090</v>
      </c>
      <c r="G193" s="330"/>
      <c r="H193" s="330" t="s">
        <v>4187</v>
      </c>
      <c r="I193" s="330" t="s">
        <v>4125</v>
      </c>
      <c r="J193" s="330"/>
      <c r="K193" s="378"/>
    </row>
    <row r="194" s="1" customFormat="1" ht="15" customHeight="1">
      <c r="B194" s="355"/>
      <c r="C194" s="391" t="s">
        <v>4188</v>
      </c>
      <c r="D194" s="330"/>
      <c r="E194" s="330"/>
      <c r="F194" s="353" t="s">
        <v>4096</v>
      </c>
      <c r="G194" s="330"/>
      <c r="H194" s="330" t="s">
        <v>4189</v>
      </c>
      <c r="I194" s="330" t="s">
        <v>4125</v>
      </c>
      <c r="J194" s="330"/>
      <c r="K194" s="378"/>
    </row>
    <row r="195" s="1" customFormat="1" ht="15" customHeight="1">
      <c r="B195" s="384"/>
      <c r="C195" s="399"/>
      <c r="D195" s="364"/>
      <c r="E195" s="364"/>
      <c r="F195" s="364"/>
      <c r="G195" s="364"/>
      <c r="H195" s="364"/>
      <c r="I195" s="364"/>
      <c r="J195" s="364"/>
      <c r="K195" s="385"/>
    </row>
    <row r="196" s="1" customFormat="1" ht="18.75" customHeight="1">
      <c r="B196" s="366"/>
      <c r="C196" s="376"/>
      <c r="D196" s="376"/>
      <c r="E196" s="376"/>
      <c r="F196" s="386"/>
      <c r="G196" s="376"/>
      <c r="H196" s="376"/>
      <c r="I196" s="376"/>
      <c r="J196" s="376"/>
      <c r="K196" s="366"/>
    </row>
    <row r="197" s="1" customFormat="1" ht="18.75" customHeight="1">
      <c r="B197" s="366"/>
      <c r="C197" s="376"/>
      <c r="D197" s="376"/>
      <c r="E197" s="376"/>
      <c r="F197" s="386"/>
      <c r="G197" s="376"/>
      <c r="H197" s="376"/>
      <c r="I197" s="376"/>
      <c r="J197" s="376"/>
      <c r="K197" s="366"/>
    </row>
    <row r="198" s="1" customFormat="1" ht="18.75" customHeight="1">
      <c r="B198" s="338"/>
      <c r="C198" s="338"/>
      <c r="D198" s="338"/>
      <c r="E198" s="338"/>
      <c r="F198" s="338"/>
      <c r="G198" s="338"/>
      <c r="H198" s="338"/>
      <c r="I198" s="338"/>
      <c r="J198" s="338"/>
      <c r="K198" s="338"/>
    </row>
    <row r="199" s="1" customFormat="1" ht="13.5">
      <c r="B199" s="317"/>
      <c r="C199" s="318"/>
      <c r="D199" s="318"/>
      <c r="E199" s="318"/>
      <c r="F199" s="318"/>
      <c r="G199" s="318"/>
      <c r="H199" s="318"/>
      <c r="I199" s="318"/>
      <c r="J199" s="318"/>
      <c r="K199" s="319"/>
    </row>
    <row r="200" s="1" customFormat="1" ht="21">
      <c r="B200" s="320"/>
      <c r="C200" s="321" t="s">
        <v>4190</v>
      </c>
      <c r="D200" s="321"/>
      <c r="E200" s="321"/>
      <c r="F200" s="321"/>
      <c r="G200" s="321"/>
      <c r="H200" s="321"/>
      <c r="I200" s="321"/>
      <c r="J200" s="321"/>
      <c r="K200" s="322"/>
    </row>
    <row r="201" s="1" customFormat="1" ht="25.5" customHeight="1">
      <c r="B201" s="320"/>
      <c r="C201" s="400" t="s">
        <v>4191</v>
      </c>
      <c r="D201" s="400"/>
      <c r="E201" s="400"/>
      <c r="F201" s="400" t="s">
        <v>4192</v>
      </c>
      <c r="G201" s="401"/>
      <c r="H201" s="400" t="s">
        <v>4193</v>
      </c>
      <c r="I201" s="400"/>
      <c r="J201" s="400"/>
      <c r="K201" s="322"/>
    </row>
    <row r="202" s="1" customFormat="1" ht="5.25" customHeight="1">
      <c r="B202" s="355"/>
      <c r="C202" s="350"/>
      <c r="D202" s="350"/>
      <c r="E202" s="350"/>
      <c r="F202" s="350"/>
      <c r="G202" s="376"/>
      <c r="H202" s="350"/>
      <c r="I202" s="350"/>
      <c r="J202" s="350"/>
      <c r="K202" s="378"/>
    </row>
    <row r="203" s="1" customFormat="1" ht="15" customHeight="1">
      <c r="B203" s="355"/>
      <c r="C203" s="330" t="s">
        <v>4183</v>
      </c>
      <c r="D203" s="330"/>
      <c r="E203" s="330"/>
      <c r="F203" s="353" t="s">
        <v>44</v>
      </c>
      <c r="G203" s="330"/>
      <c r="H203" s="330" t="s">
        <v>4194</v>
      </c>
      <c r="I203" s="330"/>
      <c r="J203" s="330"/>
      <c r="K203" s="378"/>
    </row>
    <row r="204" s="1" customFormat="1" ht="15" customHeight="1">
      <c r="B204" s="355"/>
      <c r="C204" s="330"/>
      <c r="D204" s="330"/>
      <c r="E204" s="330"/>
      <c r="F204" s="353" t="s">
        <v>45</v>
      </c>
      <c r="G204" s="330"/>
      <c r="H204" s="330" t="s">
        <v>4195</v>
      </c>
      <c r="I204" s="330"/>
      <c r="J204" s="330"/>
      <c r="K204" s="378"/>
    </row>
    <row r="205" s="1" customFormat="1" ht="15" customHeight="1">
      <c r="B205" s="355"/>
      <c r="C205" s="330"/>
      <c r="D205" s="330"/>
      <c r="E205" s="330"/>
      <c r="F205" s="353" t="s">
        <v>48</v>
      </c>
      <c r="G205" s="330"/>
      <c r="H205" s="330" t="s">
        <v>4196</v>
      </c>
      <c r="I205" s="330"/>
      <c r="J205" s="330"/>
      <c r="K205" s="378"/>
    </row>
    <row r="206" s="1" customFormat="1" ht="15" customHeight="1">
      <c r="B206" s="355"/>
      <c r="C206" s="330"/>
      <c r="D206" s="330"/>
      <c r="E206" s="330"/>
      <c r="F206" s="353" t="s">
        <v>46</v>
      </c>
      <c r="G206" s="330"/>
      <c r="H206" s="330" t="s">
        <v>4197</v>
      </c>
      <c r="I206" s="330"/>
      <c r="J206" s="330"/>
      <c r="K206" s="378"/>
    </row>
    <row r="207" s="1" customFormat="1" ht="15" customHeight="1">
      <c r="B207" s="355"/>
      <c r="C207" s="330"/>
      <c r="D207" s="330"/>
      <c r="E207" s="330"/>
      <c r="F207" s="353" t="s">
        <v>47</v>
      </c>
      <c r="G207" s="330"/>
      <c r="H207" s="330" t="s">
        <v>4198</v>
      </c>
      <c r="I207" s="330"/>
      <c r="J207" s="330"/>
      <c r="K207" s="378"/>
    </row>
    <row r="208" s="1" customFormat="1" ht="15" customHeight="1">
      <c r="B208" s="355"/>
      <c r="C208" s="330"/>
      <c r="D208" s="330"/>
      <c r="E208" s="330"/>
      <c r="F208" s="353"/>
      <c r="G208" s="330"/>
      <c r="H208" s="330"/>
      <c r="I208" s="330"/>
      <c r="J208" s="330"/>
      <c r="K208" s="378"/>
    </row>
    <row r="209" s="1" customFormat="1" ht="15" customHeight="1">
      <c r="B209" s="355"/>
      <c r="C209" s="330" t="s">
        <v>4137</v>
      </c>
      <c r="D209" s="330"/>
      <c r="E209" s="330"/>
      <c r="F209" s="353" t="s">
        <v>79</v>
      </c>
      <c r="G209" s="330"/>
      <c r="H209" s="330" t="s">
        <v>4199</v>
      </c>
      <c r="I209" s="330"/>
      <c r="J209" s="330"/>
      <c r="K209" s="378"/>
    </row>
    <row r="210" s="1" customFormat="1" ht="15" customHeight="1">
      <c r="B210" s="355"/>
      <c r="C210" s="330"/>
      <c r="D210" s="330"/>
      <c r="E210" s="330"/>
      <c r="F210" s="353" t="s">
        <v>4033</v>
      </c>
      <c r="G210" s="330"/>
      <c r="H210" s="330" t="s">
        <v>4034</v>
      </c>
      <c r="I210" s="330"/>
      <c r="J210" s="330"/>
      <c r="K210" s="378"/>
    </row>
    <row r="211" s="1" customFormat="1" ht="15" customHeight="1">
      <c r="B211" s="355"/>
      <c r="C211" s="330"/>
      <c r="D211" s="330"/>
      <c r="E211" s="330"/>
      <c r="F211" s="353" t="s">
        <v>4031</v>
      </c>
      <c r="G211" s="330"/>
      <c r="H211" s="330" t="s">
        <v>4200</v>
      </c>
      <c r="I211" s="330"/>
      <c r="J211" s="330"/>
      <c r="K211" s="378"/>
    </row>
    <row r="212" s="1" customFormat="1" ht="15" customHeight="1">
      <c r="B212" s="402"/>
      <c r="C212" s="330"/>
      <c r="D212" s="330"/>
      <c r="E212" s="330"/>
      <c r="F212" s="353" t="s">
        <v>4035</v>
      </c>
      <c r="G212" s="391"/>
      <c r="H212" s="382" t="s">
        <v>4036</v>
      </c>
      <c r="I212" s="382"/>
      <c r="J212" s="382"/>
      <c r="K212" s="403"/>
    </row>
    <row r="213" s="1" customFormat="1" ht="15" customHeight="1">
      <c r="B213" s="402"/>
      <c r="C213" s="330"/>
      <c r="D213" s="330"/>
      <c r="E213" s="330"/>
      <c r="F213" s="353" t="s">
        <v>4037</v>
      </c>
      <c r="G213" s="391"/>
      <c r="H213" s="382" t="s">
        <v>4201</v>
      </c>
      <c r="I213" s="382"/>
      <c r="J213" s="382"/>
      <c r="K213" s="403"/>
    </row>
    <row r="214" s="1" customFormat="1" ht="15" customHeight="1">
      <c r="B214" s="402"/>
      <c r="C214" s="330"/>
      <c r="D214" s="330"/>
      <c r="E214" s="330"/>
      <c r="F214" s="353"/>
      <c r="G214" s="391"/>
      <c r="H214" s="382"/>
      <c r="I214" s="382"/>
      <c r="J214" s="382"/>
      <c r="K214" s="403"/>
    </row>
    <row r="215" s="1" customFormat="1" ht="15" customHeight="1">
      <c r="B215" s="402"/>
      <c r="C215" s="330" t="s">
        <v>4161</v>
      </c>
      <c r="D215" s="330"/>
      <c r="E215" s="330"/>
      <c r="F215" s="353">
        <v>1</v>
      </c>
      <c r="G215" s="391"/>
      <c r="H215" s="382" t="s">
        <v>4202</v>
      </c>
      <c r="I215" s="382"/>
      <c r="J215" s="382"/>
      <c r="K215" s="403"/>
    </row>
    <row r="216" s="1" customFormat="1" ht="15" customHeight="1">
      <c r="B216" s="402"/>
      <c r="C216" s="330"/>
      <c r="D216" s="330"/>
      <c r="E216" s="330"/>
      <c r="F216" s="353">
        <v>2</v>
      </c>
      <c r="G216" s="391"/>
      <c r="H216" s="382" t="s">
        <v>4203</v>
      </c>
      <c r="I216" s="382"/>
      <c r="J216" s="382"/>
      <c r="K216" s="403"/>
    </row>
    <row r="217" s="1" customFormat="1" ht="15" customHeight="1">
      <c r="B217" s="402"/>
      <c r="C217" s="330"/>
      <c r="D217" s="330"/>
      <c r="E217" s="330"/>
      <c r="F217" s="353">
        <v>3</v>
      </c>
      <c r="G217" s="391"/>
      <c r="H217" s="382" t="s">
        <v>4204</v>
      </c>
      <c r="I217" s="382"/>
      <c r="J217" s="382"/>
      <c r="K217" s="403"/>
    </row>
    <row r="218" s="1" customFormat="1" ht="15" customHeight="1">
      <c r="B218" s="402"/>
      <c r="C218" s="330"/>
      <c r="D218" s="330"/>
      <c r="E218" s="330"/>
      <c r="F218" s="353">
        <v>4</v>
      </c>
      <c r="G218" s="391"/>
      <c r="H218" s="382" t="s">
        <v>4205</v>
      </c>
      <c r="I218" s="382"/>
      <c r="J218" s="382"/>
      <c r="K218" s="403"/>
    </row>
    <row r="219" s="1" customFormat="1" ht="12.75" customHeight="1">
      <c r="B219" s="404"/>
      <c r="C219" s="405"/>
      <c r="D219" s="405"/>
      <c r="E219" s="405"/>
      <c r="F219" s="405"/>
      <c r="G219" s="405"/>
      <c r="H219" s="405"/>
      <c r="I219" s="405"/>
      <c r="J219" s="405"/>
      <c r="K219" s="406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1EFAF052DCD3843B1444F0AFAC1399F" ma:contentTypeVersion="13" ma:contentTypeDescription="Vytvoří nový dokument" ma:contentTypeScope="" ma:versionID="33f9b885eea4a076cec4394f2eb425b8">
  <xsd:schema xmlns:xsd="http://www.w3.org/2001/XMLSchema" xmlns:xs="http://www.w3.org/2001/XMLSchema" xmlns:p="http://schemas.microsoft.com/office/2006/metadata/properties" xmlns:ns2="32d4a518-432c-41a3-a820-8db4c30f793b" xmlns:ns3="1cd912cf-f597-4e6f-81be-1352a7a3be36" targetNamespace="http://schemas.microsoft.com/office/2006/metadata/properties" ma:root="true" ma:fieldsID="5c58d80369c6667e5a248943e8a99acb" ns2:_="" ns3:_="">
    <xsd:import namespace="32d4a518-432c-41a3-a820-8db4c30f793b"/>
    <xsd:import namespace="1cd912cf-f597-4e6f-81be-1352a7a3be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4a518-432c-41a3-a820-8db4c30f79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Značky obrázků" ma:readOnly="false" ma:fieldId="{5cf76f15-5ced-4ddc-b409-7134ff3c332f}" ma:taxonomyMulti="true" ma:sspId="db80b279-50d4-4448-8907-f00433b4a2c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d912cf-f597-4e6f-81be-1352a7a3be36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fd08639-734b-473d-a32e-88e38356120c}" ma:internalName="TaxCatchAll" ma:showField="CatchAllData" ma:web="1cd912cf-f597-4e6f-81be-1352a7a3be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d4a518-432c-41a3-a820-8db4c30f793b">
      <Terms xmlns="http://schemas.microsoft.com/office/infopath/2007/PartnerControls"/>
    </lcf76f155ced4ddcb4097134ff3c332f>
    <TaxCatchAll xmlns="1cd912cf-f597-4e6f-81be-1352a7a3be36" xsi:nil="true"/>
  </documentManagement>
</p:properties>
</file>

<file path=customXml/itemProps1.xml><?xml version="1.0" encoding="utf-8"?>
<ds:datastoreItem xmlns:ds="http://schemas.openxmlformats.org/officeDocument/2006/customXml" ds:itemID="{B12D1089-B55B-4582-99A7-480D042F7FFB}"/>
</file>

<file path=customXml/itemProps2.xml><?xml version="1.0" encoding="utf-8"?>
<ds:datastoreItem xmlns:ds="http://schemas.openxmlformats.org/officeDocument/2006/customXml" ds:itemID="{F1DF8F24-514A-4928-9D44-6CD67932BD47}"/>
</file>

<file path=customXml/itemProps3.xml><?xml version="1.0" encoding="utf-8"?>
<ds:datastoreItem xmlns:ds="http://schemas.openxmlformats.org/officeDocument/2006/customXml" ds:itemID="{E813E0D2-40D8-4555-844B-2A21A0F9F8F5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Terezie horackova</dc:creator>
  <cp:lastModifiedBy>Terezie horackova</cp:lastModifiedBy>
  <dcterms:created xsi:type="dcterms:W3CDTF">2026-03-02T16:07:03Z</dcterms:created>
  <dcterms:modified xsi:type="dcterms:W3CDTF">2026-03-02T16:07:37Z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0x010100E1EFAF052DCD3843B1444F0AFAC1399F</vt:lpwstr>
  </property>
  <property fmtid="{D5CDD505-2E9C-101B-9397-08002B2CF9AE}" pid="3" name="MediaServiceImageTags">
    <vt:lpwstr/>
  </property>
</Properties>
</file>