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029"/>
  <workbookPr defaultThemeVersion="124226"/>
  <bookViews>
    <workbookView xWindow="0" yWindow="0" windowWidth="23040" windowHeight="9048" tabRatio="663" activeTab="0"/>
  </bookViews>
  <sheets>
    <sheet name="VV" sheetId="32" r:id="rId1"/>
  </sheets>
  <definedNames>
    <definedName name="Excel_BuiltIn_Print_Titles_1" localSheetId="0">'VV'!$A$1:$IF$1</definedName>
    <definedName name="Excel_BuiltIn_Print_Titles_1">#REF!</definedName>
    <definedName name="_xlnm.Print_Area" localSheetId="0">'VV'!$A:$J</definedName>
    <definedName name="_xlnm.Print_Titles" localSheetId="0">'VV'!$1:$1</definedName>
  </definedNames>
  <calcPr calcId="171027"/>
</workbook>
</file>

<file path=xl/sharedStrings.xml><?xml version="1.0" encoding="utf-8"?>
<sst xmlns="http://schemas.openxmlformats.org/spreadsheetml/2006/main" count="151" uniqueCount="104">
  <si>
    <t>číslo položky</t>
  </si>
  <si>
    <t>název</t>
  </si>
  <si>
    <t>popis</t>
  </si>
  <si>
    <t>množstevní jednotka</t>
  </si>
  <si>
    <t>cena celkem / Kč bez DPH</t>
  </si>
  <si>
    <t>počet</t>
  </si>
  <si>
    <t>Kč/jednotka bez_DPH</t>
  </si>
  <si>
    <t>ks</t>
  </si>
  <si>
    <t>mezisoučet:</t>
  </si>
  <si>
    <t>Optická kabeláž</t>
  </si>
  <si>
    <t>m</t>
  </si>
  <si>
    <t>Deinstalace</t>
  </si>
  <si>
    <t>UTP CAT 6 kabel</t>
  </si>
  <si>
    <t>Instalační krabice</t>
  </si>
  <si>
    <t>Datová dovjzásuvka CAT6</t>
  </si>
  <si>
    <t>19" rack nástěnný</t>
  </si>
  <si>
    <t>19" rozvodný panel 1U 8x230V UTE, přívod černý - 2m</t>
  </si>
  <si>
    <t>Rozvodný panel 230V</t>
  </si>
  <si>
    <t>Patch panel CAT6</t>
  </si>
  <si>
    <t>Patch cord</t>
  </si>
  <si>
    <t>Likvidace</t>
  </si>
  <si>
    <t>Lišta vkládací 40x20</t>
  </si>
  <si>
    <t>Lišta vkládací 40x40</t>
  </si>
  <si>
    <t>Doplňky k lištám</t>
  </si>
  <si>
    <t>Lišta vkládací 25x20</t>
  </si>
  <si>
    <t>Instalační materiál</t>
  </si>
  <si>
    <t>Konektory</t>
  </si>
  <si>
    <t>Optické konektory</t>
  </si>
  <si>
    <t>Prostupy</t>
  </si>
  <si>
    <t>Acces point</t>
  </si>
  <si>
    <t>Ostatní příslušenství</t>
  </si>
  <si>
    <t xml:space="preserve">Rozvaděč optický </t>
  </si>
  <si>
    <t>Interface technologie</t>
  </si>
  <si>
    <t>Koncové prvky strukturované kabeláže</t>
  </si>
  <si>
    <t>Aktivní síťové prvky pro rozvody LAN + WIFI</t>
  </si>
  <si>
    <t>Optický patch kabel</t>
  </si>
  <si>
    <t>Optický patch kabel, multimode OM3 vláknem, konektory LCpc/LCpc, délka 1m</t>
  </si>
  <si>
    <t>Kabeláž + lišty</t>
  </si>
  <si>
    <t>UPS jednotka 750VA</t>
  </si>
  <si>
    <t>UPS jednotka 2200VA</t>
  </si>
  <si>
    <t>HW appliance</t>
  </si>
  <si>
    <t>Školní webový filtr</t>
  </si>
  <si>
    <t>HW záruka next business</t>
  </si>
  <si>
    <t>Lišta vkládací 60x40</t>
  </si>
  <si>
    <t>Ventilační jednotka</t>
  </si>
  <si>
    <t>UPS jištění systému po dobu 5 minut.</t>
  </si>
  <si>
    <t>ZŠ Vrbovec - Strukturovaná kabeláž + Wifi</t>
  </si>
  <si>
    <t>Licence</t>
  </si>
  <si>
    <t>Optický modul</t>
  </si>
  <si>
    <t>28-portový switch s POE</t>
  </si>
  <si>
    <t>Bezpečnostní brána</t>
  </si>
  <si>
    <t>Soubor</t>
  </si>
  <si>
    <t>Síťové prvky - Router, gateway, firewall</t>
  </si>
  <si>
    <t>Licence pro bezpečnostní bránu zajišťující IDP, Antivirus, Antispam, a filtraci obsahu, Licence na 60 měsíců.  Cena včetně instalace a dopravy</t>
  </si>
  <si>
    <t>Optický switch</t>
  </si>
  <si>
    <t>48 portový switch POE</t>
  </si>
  <si>
    <t>Kontrolér</t>
  </si>
  <si>
    <t>1000Base-SX (Multi-Mode) SFP transceiver (miniGbic), LC, Standard 802.3z , SFP MSA. Jedno napájecí napětí +3.3V. Cena včetně instalace a dopravy</t>
  </si>
  <si>
    <t>Server</t>
  </si>
  <si>
    <t>Server - operační systém</t>
  </si>
  <si>
    <t>Operační systém zajišťující programové vybavení na server hardwarové úrovní, s podporu až 2 virtuálních stanic, dvou CPU a paměti až 4TB,  bez uživatelských a přístupových limitů, podpora serverové vitalizace a kontejnerů. Cena včetně instalace a dopravy</t>
  </si>
  <si>
    <t>Přístupové uživatelská licence</t>
  </si>
  <si>
    <t>Přístupové uživatelské licence zajišťující uživateli přístup k serverové části. Cena včetně instalace a dopravy</t>
  </si>
  <si>
    <t>Standardní HW záruka 60 měsíců, zásah u zákazníka. Pro výše uvedené zařízení.</t>
  </si>
  <si>
    <t>Licence do 750 žáků první rok</t>
  </si>
  <si>
    <t>Standardni licence do 250 žáků pro školní webový filter a modul zajišťující sběr, analýzu a uchování dat na min 2 měsíce - licence v délce trvání 60 měsíců</t>
  </si>
  <si>
    <t>19" rozvaděč nástěnný dvoudílný 9U/600x600mm skleněné dveře.  Cena včetně instalace a dopravy</t>
  </si>
  <si>
    <t>19" rozvaděč stojanový 27U/600x600 skleněné dveře, šedý.  Cena včetně instalace a dopravy</t>
  </si>
  <si>
    <t>Ventilační jednotka spodní (horní) 220V/30W, 2 ventilátory, termostat.  Cena včetně instalace a dopravy</t>
  </si>
  <si>
    <t>Osazený patch panel s 24 porty RJ-45 CAT6. 19" provedení pro instalaci do racku, černé provedení. Velikost 1U.  Cena včetně instalace a dopravy</t>
  </si>
  <si>
    <t>Rozvaděč optický 19" pevný vysokohustotní FCP3, 1U, pro 6 až 72 vláken LC. Cena včetně instalace a dopravy</t>
  </si>
  <si>
    <t>Ostatní drobné příslušenství pro rack (vyvazovací pásky, příchytky, atd.).  Cena včetně instalace a dopravy</t>
  </si>
  <si>
    <t>Kompletní datová natočená dvojzásuvka (vzorové provedení Tango), 2x RJ45 CAT6 UTP, barva bílá. Obsahuje: 1 x rámeček pro zásuvku, 1 x tělo zásuvky, 1 x nosná maska pro 2 keystone, 2 x keystone RJ45 bílý UTP cat.6. Cena včetně instalace a dopravy</t>
  </si>
  <si>
    <t>Nástěnná instalační krabice hloubka 16mm určená k montáži na stěnu (vzorové provedení Tango).  Cena včetně instalace a dopravy</t>
  </si>
  <si>
    <t>Optický kabel 4 vlákna, multimode 50/125um, OM3. Kabel gelový UNIV LSOH, CLT.  Cena včetně instalace a dopravy</t>
  </si>
  <si>
    <t>Konektor optický mechanický gelový FIC, LC, OM2 50/125 multimode. Cena včetně instalace a dopravy</t>
  </si>
  <si>
    <t>Kvalitní kabel určený pro horizontální rozvody strukturované kabeláže. Nestíněný kabel UTP CAT6 s LSOH pláštěm. Šířka pásma - 250 MHz. Jednotlivé páry odděleny plastovým křížem. Vodič: měděný drát AWG 23. Delay skew: 20 ns/100 m.  Cena včetně instalace a dopravy</t>
  </si>
  <si>
    <t>UTP CAT 6 konektory na instalační kabeláž. Cena včetně instalace a dopravy</t>
  </si>
  <si>
    <t>Patch cord UTP CAT6, 4 páry a dvěma konektory RJ-45, délka 0,5-1m Cena včetně instalace a dopravy</t>
  </si>
  <si>
    <t>Lišta vkládací 25x20. Barva bílá.  Cena včetně instalace a dopravy</t>
  </si>
  <si>
    <t xml:space="preserve">Lišta vkládací 40x20. Barva bílá.  Cena včetně instalace a dopravy </t>
  </si>
  <si>
    <t>Lišta vkládací 40x40. Barva bílá. Cena včetně instalace a dopravy</t>
  </si>
  <si>
    <t>Lišta vkládací 60x40. Barva bílá. Cena včetně instalace a dopravy</t>
  </si>
  <si>
    <t>Dplňky k lištám. Obsahuje lištové rohy, spojky, krytky, odbočky, průchodkové krytky. Cena včetně instalace a dopravy</t>
  </si>
  <si>
    <t>Drobný instalační materál (natloukací hmoždinky pro lišty, hmoždinky, šrouby, stahovací pásky, sádra pro začištění, atd.). Cena včetně instalace a dopravy</t>
  </si>
  <si>
    <t>Prostupy skrze stěny a podlahy v počtu cca 100ks.  Cena včetně instalace a dopravy</t>
  </si>
  <si>
    <t>cena celkem / Kč s DPH</t>
  </si>
  <si>
    <t>Deinstalace a služby</t>
  </si>
  <si>
    <t>Deinstalace stávající kabeláže, lišt, atd.</t>
  </si>
  <si>
    <t>Ekologická likvidace demontovaného materiálu.</t>
  </si>
  <si>
    <t>Integrovaná bezpečnostní brána, 8x 1Gbps konfigurovatelných rozhraní 1000BASE-T, propustnost firewallu 5.000 Mbps / VPN 650Mbps / IDP až 450Mbps, min.100.000 současných relací, filtrace obsahu, anti-virus, anti-spam, IDP, podpora IPSec VPN, IPv6, 802.1Q VLAN, včetně 1-leté licence pro IDP, Antivir, Antispam, filtraci obsahu, 19" rackmount, záruka 60 měsíců NBDS, Cena včetně instalace a dopravy</t>
  </si>
  <si>
    <t>32-portový Layer3 řízený agregační Gigabit switch, 24x Gigabit SFP slotů (RJ45 nebo SFP) + 4x Gigabit combo porty, 4x 10Gigabit SFP+ sloty, možnost stohování skrze 10Gbit, propustnost 136 Gbps, rychlost přesměrování až 101Mpps, IPv6, L3 pokročilé routovací protokoly, možnosti zabezpečení na úrovní L2-L4, L2 Multicast, 19" rackmoun, redundantní napájení, záruka 60 měsíců, udržitelnost 5 let po ukončení výroby, cena včetně instalace a dopravy</t>
  </si>
  <si>
    <t>50-port Gigabit řízený přepínač, 44x Gigabit metal + 4x Gigabit combo (metal/SFP) + 2x SFP, propustnost 100 Gbps, rychlost přesměrování až 74Mpps, PoE+ 802.3at (30W) - Power budget 375W, IPv6, 802.3az (Green), možnosti zabezpečení na úrovní L2-L4, L2 Multicast, 19" rackmount, záruka 60 měsíců, udržitelnost 5 let po ukončení výroby, cena včetně instalace a dopravy</t>
  </si>
  <si>
    <t>28 portový Gigabit řízený přepínač, 24x Gigabit metal + 4x Gigabit combo (metal/SFP), propustnost 56 Gbps, rychlost přesměrování až 41.7Mpps, PoE+ 802.3at (30W) - Power budget 375W, IPv6, 802.3az (Green), možnosti zabezpečení na úrovní L2-L4, L2 Multicast, 19" rackmount, záruka 60 měsíců, udržitelnost 5 let po ukončení výroby, cena včetně instalace a dopravy</t>
  </si>
  <si>
    <t>kontrolér pro centralizovanou správu až 64 AP, automatické nalezení AP, 6x Gbit port, 2x USB 2.0, včetně 8 licenci pro AP, podpora VLAN, DHCP, SNMP, Signal Healing, DCS, Client Steering, MESH, Captive Portal, WPA2 Enterprise, L2 Isolation, záruka 60 měsíců, udržitelnost 5 let po ukončení výroby, cena včetně instalace a dopravy</t>
  </si>
  <si>
    <t>Rozšíření licencí kontroléru pro 8 bezdrátových přístupových bodů, tato licence rozšiřuje funkce kontroleru pro 8 přístupových bodů, které mohou být centrálně řízeny. Licence navyšuje stávající počet o 8 přístupových bodů. Cena včetně instalace a dopravy</t>
  </si>
  <si>
    <t>stropní bezdrátový přístupový bod (AP), 802.11a/c, dvě rádia, 2.4GHz a 5GHz, 4 embedded optimalizované antény - eliminují/omezují radiofrekvenční rušení, citlivost příjímače až --102 dBm, datovou rychlost až 866 Mbps, 2x2 MIMO, PoE+ 15.2W, management, RJ45, 236 x 227 x 62 mm, záruka 60 měsíců, cena včetně instalace a dopravy</t>
  </si>
  <si>
    <t>Záložní zdroj pro ochranu napájení pro servery a síťová zařízení, rackové provedení o výšce 2U, hloubka 490mm, vstupní napětí 230V 50/60 Hz, výkon napájení je 600 W/750 VA s výstupním napětím 230V s frekvencí 57 -63 Hz, s účinnosti 97%/96% při plném/polovičním zatížení, 8 výstupních zásuvek IEC 320 C13, pro správu nabízí komunikační rozhraní SmartSlot, USB, alfanumerický LCD displej, 36 měsíců záruka, Cena včetně instalace a dopravy</t>
  </si>
  <si>
    <t>Záložní zdroj pro ochranu napájení pro servery a síťová zařízení, rackovvé provedení o výšce 4U, hloubka 483mm, technologie Line-interaktivní, s účinnosti 98%/96% při plném/polovičním zatížení, vstupní napětí 230V 50/60 Hz, výkon napájení 1980 W/2200 VA s výstupním napětím 230V s frekvencí 57 -63 Hz. 8 výstupních zásuvek IEC 320 C13, pro správu komunikační rozhraní SmartSlot, USB. Alfanumerický LCD displej, 36 měsíců záruka, cena včetně instalace a dopravy</t>
  </si>
  <si>
    <t>Školní webový filtr, který umožňuje aktivně předcházet rizikům spojených s internetovou bezpečností žáků a studentů, podpora profilu pro jednoduší nastavítelná pravidla jednotlivcům či skupin, politika přístupu definovana dle času, kategorii, cílevé url, cílové IP adresy, uživatele, skupiny uživatelů, přehledná a plná kontrola nad webovou komunikací celé školní sítě - správa a administrace v českém jazyce, monitoring provozu poskytuje detailní reporting, včetně přehledné statistiky návštěvnosti, zařízení je možné zapojit do clustreru v případě zakoupení druhého boxu (redundance řešení), dedikovaný ethernet management port, zaruka na jakost kódu - odtsranění bezpečnostní chyby do max. 20 dnů, sběr a monitorování datového toku (provozních dat) na úrovní WAN zdrojového/cílového TCP/UDP portu bez případných omezení výkonu v propustnosti dat, zajišťuje uchování provozních dat min po dobu 2 měsíců, podpora AD, autentizace klientů, technická podpora a servis od českého výrobce, cena včetně instalace a dopravy</t>
  </si>
  <si>
    <t>Server s umístěním do racku, max výška 2U, výkon 6-jádrového CPU min. 5600 bodu dle nezávislého testu cpubenchmark.net, operační paměť 16GB DDR4, 2 x 300GB SAS pevný disk s 15tis. otáčkami zapojené v RAID1, 3 x 7,2tis otáčkový pevný disk s kapacitou 2TB v RAID 5, HW RAID řadič s min 2GB zálohovanou cache, dvouportová 1Gb LAN, na OS nezávislá HW vzdálená správa včetně grafické konzole a virtuálních medií, 2 x 900W zdroj v redundantním zapojení, záruka na 3 roky s odezvou druhý pracovní den od nahlášení závady, cena včetně instalace a dopravy</t>
  </si>
  <si>
    <t xml:space="preserve">                                            ZŠ Vrbovec - Strukturovaná kabeláž + Wifi</t>
  </si>
  <si>
    <t>Značka produktu</t>
  </si>
  <si>
    <t>Typ produktu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</si>
</sst>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\ &quot;Kč&quot;"/>
    <numFmt numFmtId="165" formatCode="#,##0&quot; Kč&quot;"/>
    <numFmt numFmtId="166" formatCode="_-* #,##0\ _D_M_-;\-* #,##0\ _D_M_-;_-* &quot;- &quot;_D_M_-;_-@_-"/>
    <numFmt numFmtId="167" formatCode="_-* #,##0.00_-;\-* #,##0.00_-;_-* \-??_-;_-@_-"/>
    <numFmt numFmtId="168" formatCode="_-[$€-2]\ * #,##0.00_-;\-[$€-2]\ * #,##0.00_-;_-[$€-2]\ * \-??_-"/>
    <numFmt numFmtId="169" formatCode="_-* #,##0.00&quot; Kč&quot;_-;\-* #,##0.00&quot; Kč&quot;_-;_-* \-??&quot; Kč&quot;_-;_-@_-"/>
    <numFmt numFmtId="170" formatCode="_-* #,##0&quot; DM&quot;_-;\-* #,##0&quot; DM&quot;_-;_-* &quot;- DM&quot;_-;_-@_-"/>
    <numFmt numFmtId="171" formatCode="_-\£* #,##0.00_-;&quot;-£&quot;* #,##0.00_-;_-\£* \-??_-;_-@_-"/>
  </numFmts>
  <fonts count="36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2"/>
    </font>
    <font>
      <b/>
      <i/>
      <u val="single"/>
      <sz val="12"/>
      <name val="Arial CE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14"/>
      <name val="Stamp"/>
      <family val="2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b/>
      <sz val="24"/>
      <name val="Arial"/>
      <family val="2"/>
    </font>
    <font>
      <sz val="9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0" fillId="0" borderId="0">
      <alignment/>
      <protection/>
    </xf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" fillId="0" borderId="0">
      <alignment/>
      <protection/>
    </xf>
    <xf numFmtId="0" fontId="0" fillId="18" borderId="6" applyNumberForma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17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1" fillId="0" borderId="10" applyNumberFormat="0" applyFill="0" applyAlignment="0" applyProtection="0"/>
    <xf numFmtId="169" fontId="0" fillId="0" borderId="0" applyFill="0" applyBorder="0" applyAlignment="0" applyProtection="0"/>
    <xf numFmtId="0" fontId="0" fillId="0" borderId="11" applyNumberFormat="0">
      <alignment vertical="center" wrapText="1"/>
      <protection/>
    </xf>
    <xf numFmtId="0" fontId="27" fillId="24" borderId="12" applyNumberFormat="0" applyAlignment="0">
      <protection/>
    </xf>
    <xf numFmtId="0" fontId="28" fillId="25" borderId="0" applyNumberFormat="0" applyAlignment="0">
      <protection/>
    </xf>
    <xf numFmtId="0" fontId="29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Fill="0" applyBorder="0" applyProtection="0">
      <alignment horizontal="left"/>
    </xf>
    <xf numFmtId="0" fontId="33" fillId="0" borderId="0" applyNumberFormat="0">
      <alignment horizontal="left" vertical="center"/>
      <protection/>
    </xf>
    <xf numFmtId="9" fontId="0" fillId="0" borderId="0" applyFill="0" applyBorder="0" applyAlignment="0" applyProtection="0"/>
    <xf numFmtId="0" fontId="1" fillId="26" borderId="0">
      <alignment/>
      <protection/>
    </xf>
    <xf numFmtId="0" fontId="1" fillId="0" borderId="0">
      <alignment/>
      <protection/>
    </xf>
    <xf numFmtId="0" fontId="34" fillId="15" borderId="13">
      <alignment vertical="center"/>
      <protection/>
    </xf>
    <xf numFmtId="170" fontId="0" fillId="0" borderId="0" applyFill="0" applyBorder="0" applyAlignment="0" applyProtection="0"/>
    <xf numFmtId="171" fontId="0" fillId="0" borderId="0" applyFill="0" applyBorder="0" applyAlignment="0" applyProtection="0"/>
  </cellStyleXfs>
  <cellXfs count="63">
    <xf numFmtId="0" fontId="0" fillId="0" borderId="0" xfId="0"/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64" fontId="20" fillId="0" borderId="0" xfId="0" applyNumberFormat="1" applyFont="1" applyAlignment="1">
      <alignment horizontal="right" vertical="center" wrapText="1"/>
    </xf>
    <xf numFmtId="164" fontId="20" fillId="0" borderId="0" xfId="0" applyNumberFormat="1" applyFont="1" applyAlignment="1">
      <alignment horizontal="right" vertical="center"/>
    </xf>
    <xf numFmtId="0" fontId="23" fillId="0" borderId="14" xfId="0" applyFont="1" applyBorder="1" applyAlignment="1">
      <alignment horizontal="center" vertical="center" wrapText="1" shrinkToFit="1"/>
    </xf>
    <xf numFmtId="164" fontId="23" fillId="0" borderId="14" xfId="0" applyNumberFormat="1" applyFont="1" applyBorder="1" applyAlignment="1">
      <alignment horizontal="center" vertical="center" wrapText="1" shrinkToFit="1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 shrinkToFit="1"/>
      <protection hidden="1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164" fontId="0" fillId="0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64" fontId="23" fillId="0" borderId="15" xfId="0" applyNumberFormat="1" applyFont="1" applyBorder="1" applyAlignment="1">
      <alignment horizontal="right" vertical="center" wrapText="1"/>
    </xf>
    <xf numFmtId="164" fontId="0" fillId="0" borderId="15" xfId="0" applyNumberFormat="1" applyFont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 shrinkToFit="1"/>
      <protection hidden="1"/>
    </xf>
    <xf numFmtId="0" fontId="0" fillId="0" borderId="0" xfId="0" applyFont="1" applyFill="1" applyBorder="1" applyAlignment="1">
      <alignment vertical="center" wrapText="1"/>
    </xf>
    <xf numFmtId="0" fontId="22" fillId="27" borderId="16" xfId="0" applyFont="1" applyFill="1" applyBorder="1" applyAlignment="1">
      <alignment horizontal="center" vertical="center"/>
    </xf>
    <xf numFmtId="0" fontId="22" fillId="27" borderId="17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164" fontId="22" fillId="0" borderId="0" xfId="0" applyNumberFormat="1" applyFont="1" applyBorder="1" applyAlignment="1">
      <alignment horizontal="right" vertical="center"/>
    </xf>
    <xf numFmtId="0" fontId="1" fillId="28" borderId="11" xfId="0" applyNumberFormat="1" applyFont="1" applyFill="1" applyBorder="1" applyAlignment="1" applyProtection="1">
      <alignment horizontal="left" vertical="center" wrapText="1" shrinkToFit="1"/>
      <protection hidden="1"/>
    </xf>
    <xf numFmtId="0" fontId="0" fillId="28" borderId="15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horizontal="center" vertical="center" wrapText="1"/>
    </xf>
    <xf numFmtId="164" fontId="23" fillId="0" borderId="18" xfId="0" applyNumberFormat="1" applyFont="1" applyBorder="1" applyAlignment="1">
      <alignment horizontal="right" vertical="center" wrapText="1"/>
    </xf>
    <xf numFmtId="164" fontId="22" fillId="0" borderId="19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0" fontId="0" fillId="0" borderId="11" xfId="0" applyNumberFormat="1" applyFont="1" applyFill="1" applyBorder="1" applyAlignment="1" applyProtection="1">
      <alignment horizontal="left" vertical="center" wrapText="1" shrinkToFit="1"/>
      <protection hidden="1"/>
    </xf>
    <xf numFmtId="0" fontId="0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>
      <alignment vertical="center" wrapText="1"/>
    </xf>
    <xf numFmtId="0" fontId="35" fillId="0" borderId="15" xfId="97" applyFont="1" applyFill="1" applyBorder="1" applyAlignment="1" applyProtection="1">
      <alignment horizontal="center" vertical="center" wrapText="1"/>
      <protection locked="0"/>
    </xf>
    <xf numFmtId="164" fontId="23" fillId="0" borderId="15" xfId="0" applyNumberFormat="1" applyFont="1" applyFill="1" applyBorder="1" applyAlignment="1">
      <alignment horizontal="right" vertical="center" wrapText="1"/>
    </xf>
    <xf numFmtId="0" fontId="0" fillId="29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2" fillId="30" borderId="22" xfId="0" applyFont="1" applyFill="1" applyBorder="1" applyAlignment="1">
      <alignment horizontal="center" vertical="center"/>
    </xf>
    <xf numFmtId="0" fontId="22" fillId="30" borderId="23" xfId="0" applyFont="1" applyFill="1" applyBorder="1" applyAlignment="1">
      <alignment horizontal="center" vertical="center"/>
    </xf>
    <xf numFmtId="0" fontId="0" fillId="29" borderId="24" xfId="0" applyFont="1" applyFill="1" applyBorder="1" applyAlignment="1">
      <alignment vertical="center"/>
    </xf>
    <xf numFmtId="164" fontId="23" fillId="0" borderId="25" xfId="0" applyNumberFormat="1" applyFont="1" applyFill="1" applyBorder="1" applyAlignment="1">
      <alignment horizontal="right" vertical="center" wrapText="1"/>
    </xf>
    <xf numFmtId="164" fontId="23" fillId="0" borderId="26" xfId="0" applyNumberFormat="1" applyFont="1" applyFill="1" applyBorder="1" applyAlignment="1">
      <alignment horizontal="right" vertical="center" wrapText="1"/>
    </xf>
    <xf numFmtId="164" fontId="23" fillId="0" borderId="27" xfId="0" applyNumberFormat="1" applyFont="1" applyFill="1" applyBorder="1" applyAlignment="1">
      <alignment horizontal="right" vertical="center" wrapText="1"/>
    </xf>
    <xf numFmtId="164" fontId="23" fillId="0" borderId="28" xfId="0" applyNumberFormat="1" applyFont="1" applyFill="1" applyBorder="1" applyAlignment="1">
      <alignment horizontal="right" vertical="center" wrapText="1"/>
    </xf>
    <xf numFmtId="164" fontId="23" fillId="0" borderId="29" xfId="0" applyNumberFormat="1" applyFont="1" applyFill="1" applyBorder="1" applyAlignment="1">
      <alignment horizontal="right" vertical="center" wrapText="1"/>
    </xf>
    <xf numFmtId="164" fontId="23" fillId="0" borderId="30" xfId="0" applyNumberFormat="1" applyFont="1" applyFill="1" applyBorder="1" applyAlignment="1">
      <alignment horizontal="right" vertical="center" wrapText="1"/>
    </xf>
    <xf numFmtId="0" fontId="22" fillId="0" borderId="31" xfId="0" applyFont="1" applyBorder="1" applyAlignment="1">
      <alignment horizontal="right" vertical="center"/>
    </xf>
    <xf numFmtId="0" fontId="22" fillId="0" borderId="32" xfId="0" applyFont="1" applyBorder="1" applyAlignment="1">
      <alignment horizontal="right" vertical="center"/>
    </xf>
    <xf numFmtId="0" fontId="22" fillId="0" borderId="33" xfId="0" applyFont="1" applyBorder="1" applyAlignment="1">
      <alignment horizontal="right" vertical="center"/>
    </xf>
    <xf numFmtId="164" fontId="23" fillId="0" borderId="16" xfId="0" applyNumberFormat="1" applyFont="1" applyFill="1" applyBorder="1" applyAlignment="1">
      <alignment horizontal="right" vertical="center" wrapText="1"/>
    </xf>
    <xf numFmtId="164" fontId="23" fillId="0" borderId="17" xfId="0" applyNumberFormat="1" applyFont="1" applyFill="1" applyBorder="1" applyAlignment="1">
      <alignment horizontal="right" vertical="center" wrapText="1"/>
    </xf>
    <xf numFmtId="164" fontId="23" fillId="0" borderId="34" xfId="0" applyNumberFormat="1" applyFont="1" applyFill="1" applyBorder="1" applyAlignment="1">
      <alignment horizontal="right" vertical="center" wrapText="1"/>
    </xf>
    <xf numFmtId="0" fontId="23" fillId="29" borderId="14" xfId="0" applyFont="1" applyFill="1" applyBorder="1" applyAlignment="1">
      <alignment horizontal="center" vertical="center" wrapText="1" shrinkToFit="1"/>
    </xf>
    <xf numFmtId="0" fontId="0" fillId="29" borderId="15" xfId="0" applyFont="1" applyFill="1" applyBorder="1" applyAlignment="1" applyProtection="1">
      <alignment horizontal="center" vertical="center" wrapText="1"/>
      <protection locked="0"/>
    </xf>
    <xf numFmtId="164" fontId="0" fillId="29" borderId="15" xfId="0" applyNumberFormat="1" applyFont="1" applyFill="1" applyBorder="1" applyAlignment="1">
      <alignment horizontal="right" vertical="center" wrapText="1"/>
    </xf>
    <xf numFmtId="0" fontId="0" fillId="29" borderId="20" xfId="0" applyFont="1" applyFill="1" applyBorder="1" applyAlignment="1" applyProtection="1">
      <alignment horizontal="center" vertical="center" wrapText="1"/>
      <protection locked="0"/>
    </xf>
    <xf numFmtId="164" fontId="0" fillId="29" borderId="20" xfId="0" applyNumberFormat="1" applyFont="1" applyFill="1" applyBorder="1" applyAlignment="1">
      <alignment horizontal="right" vertical="center" wrapText="1"/>
    </xf>
    <xf numFmtId="0" fontId="35" fillId="29" borderId="15" xfId="97" applyFont="1" applyFill="1" applyBorder="1" applyAlignment="1" applyProtection="1">
      <alignment horizontal="center" vertical="center" wrapText="1"/>
      <protection locked="0"/>
    </xf>
    <xf numFmtId="0" fontId="0" fillId="29" borderId="28" xfId="0" applyFont="1" applyFill="1" applyBorder="1" applyAlignment="1" applyProtection="1">
      <alignment horizontal="center" vertical="center" wrapText="1"/>
      <protection locked="0"/>
    </xf>
    <xf numFmtId="164" fontId="0" fillId="29" borderId="28" xfId="0" applyNumberFormat="1" applyFont="1" applyFill="1" applyBorder="1" applyAlignment="1">
      <alignment horizontal="right" vertical="center" wrapText="1"/>
    </xf>
  </cellXfs>
  <cellStyles count="10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Excel Built-in Normal" xfId="39"/>
    <cellStyle name="Špat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  <cellStyle name="_Ceník CBC - 03,2007" xfId="63"/>
    <cellStyle name="20 % – Zvýraznění1 2" xfId="64"/>
    <cellStyle name="20 % – Zvýraznění2 2" xfId="65"/>
    <cellStyle name="20 % – Zvýraznění3 2" xfId="66"/>
    <cellStyle name="20 % – Zvýraznění4 2" xfId="67"/>
    <cellStyle name="20 % – Zvýraznění5 2" xfId="68"/>
    <cellStyle name="20 % – Zvýraznění6 2" xfId="69"/>
    <cellStyle name="40 % – Zvýraznění1 2" xfId="70"/>
    <cellStyle name="40 % – Zvýraznění2 2" xfId="71"/>
    <cellStyle name="40 % – Zvýraznění3 2" xfId="72"/>
    <cellStyle name="40 % – Zvýraznění4 2" xfId="73"/>
    <cellStyle name="40 % – Zvýraznění5 2" xfId="74"/>
    <cellStyle name="40 % – Zvýraznění6 2" xfId="75"/>
    <cellStyle name="čárky 2" xfId="76"/>
    <cellStyle name="Dezimal [0]" xfId="77"/>
    <cellStyle name="Dezimal_Compiling Utility Macros" xfId="78"/>
    <cellStyle name="Euro" xfId="79"/>
    <cellStyle name="Hypertextový odkaz 2" xfId="80"/>
    <cellStyle name="Hypertextový odkaz 3" xfId="81"/>
    <cellStyle name="KAPITOLA" xfId="82"/>
    <cellStyle name="lehký dolní okraj" xfId="83"/>
    <cellStyle name="měny 2" xfId="84"/>
    <cellStyle name="MřížkaNormální" xfId="85"/>
    <cellStyle name="Nadpis2" xfId="86"/>
    <cellStyle name="Nadpis3" xfId="87"/>
    <cellStyle name="Normale_NEWAY-£" xfId="88"/>
    <cellStyle name="normálne_HELIOS" xfId="89"/>
    <cellStyle name="normální 10" xfId="90"/>
    <cellStyle name="normální 10 2" xfId="91"/>
    <cellStyle name="normální 10_bezdrátová konference" xfId="92"/>
    <cellStyle name="normální 11" xfId="93"/>
    <cellStyle name="normální 12" xfId="94"/>
    <cellStyle name="normální 2 4" xfId="95"/>
    <cellStyle name="normální 2 2" xfId="96"/>
    <cellStyle name="normální 2 3" xfId="97"/>
    <cellStyle name="normální 2_IP kamerový systém laboratoře" xfId="98"/>
    <cellStyle name="normální 3" xfId="99"/>
    <cellStyle name="normální 4" xfId="100"/>
    <cellStyle name="normální 5" xfId="101"/>
    <cellStyle name="normální 6" xfId="102"/>
    <cellStyle name="normální 7" xfId="103"/>
    <cellStyle name="normální 8" xfId="104"/>
    <cellStyle name="normální 9" xfId="105"/>
    <cellStyle name="Normalny_Pr1taa2000A" xfId="106"/>
    <cellStyle name="ODDIL" xfId="107"/>
    <cellStyle name="POLOŽKA" xfId="108"/>
    <cellStyle name="PopisSystému" xfId="109"/>
    <cellStyle name="procent 2" xfId="110"/>
    <cellStyle name="Standard_Anpassen der Amortisation" xfId="111"/>
    <cellStyle name="Styl 1" xfId="112"/>
    <cellStyle name="TYP ŘÁDKU_1" xfId="113"/>
    <cellStyle name="Währung [0]" xfId="114"/>
    <cellStyle name="Währung_Compiling Utility Macros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  <pageSetUpPr fitToPage="1"/>
  </sheetPr>
  <dimension ref="A1:J62"/>
  <sheetViews>
    <sheetView tabSelected="1" view="pageBreakPreview" zoomScaleSheetLayoutView="100" workbookViewId="0" topLeftCell="C1">
      <pane ySplit="1" topLeftCell="A2" activePane="bottomLeft" state="frozen"/>
      <selection pane="bottomLeft" activeCell="E57" sqref="E57:G58"/>
    </sheetView>
  </sheetViews>
  <sheetFormatPr defaultColWidth="9.125" defaultRowHeight="12.75"/>
  <cols>
    <col min="1" max="1" width="8.00390625" style="2" customWidth="1"/>
    <col min="2" max="2" width="18.375" style="3" customWidth="1"/>
    <col min="3" max="3" width="72.00390625" style="4" customWidth="1"/>
    <col min="4" max="6" width="12.50390625" style="2" customWidth="1"/>
    <col min="7" max="7" width="16.00390625" style="5" customWidth="1"/>
    <col min="8" max="8" width="8.125" style="2" customWidth="1"/>
    <col min="9" max="9" width="16.875" style="6" customWidth="1"/>
    <col min="10" max="10" width="22.50390625" style="6" customWidth="1"/>
    <col min="11" max="16384" width="9.125" style="2" customWidth="1"/>
  </cols>
  <sheetData>
    <row r="1" spans="1:10" s="1" customFormat="1" ht="27" thickBot="1">
      <c r="A1" s="7" t="s">
        <v>0</v>
      </c>
      <c r="B1" s="7" t="s">
        <v>1</v>
      </c>
      <c r="C1" s="7" t="s">
        <v>2</v>
      </c>
      <c r="D1" s="7" t="s">
        <v>3</v>
      </c>
      <c r="E1" s="55" t="s">
        <v>102</v>
      </c>
      <c r="F1" s="55" t="s">
        <v>103</v>
      </c>
      <c r="G1" s="55" t="s">
        <v>6</v>
      </c>
      <c r="H1" s="7" t="s">
        <v>5</v>
      </c>
      <c r="I1" s="8" t="s">
        <v>4</v>
      </c>
      <c r="J1" s="8" t="s">
        <v>86</v>
      </c>
    </row>
    <row r="2" spans="1:10" s="1" customFormat="1" ht="15.6">
      <c r="A2" s="40" t="s">
        <v>46</v>
      </c>
      <c r="B2" s="41"/>
      <c r="C2" s="41"/>
      <c r="D2" s="41"/>
      <c r="E2" s="41"/>
      <c r="F2" s="41"/>
      <c r="G2" s="41"/>
      <c r="H2" s="41"/>
      <c r="I2" s="42"/>
      <c r="J2" s="38"/>
    </row>
    <row r="3" spans="1:10" s="1" customFormat="1" ht="15.6">
      <c r="A3" s="22"/>
      <c r="B3" s="23"/>
      <c r="C3" s="23" t="s">
        <v>32</v>
      </c>
      <c r="D3" s="23"/>
      <c r="E3" s="23"/>
      <c r="F3" s="23"/>
      <c r="G3" s="23"/>
      <c r="H3" s="23"/>
      <c r="I3" s="23"/>
      <c r="J3" s="23"/>
    </row>
    <row r="4" spans="1:10" s="10" customFormat="1" ht="26.4">
      <c r="A4" s="11">
        <v>1</v>
      </c>
      <c r="B4" s="12" t="s">
        <v>15</v>
      </c>
      <c r="C4" s="12" t="s">
        <v>66</v>
      </c>
      <c r="D4" s="14" t="s">
        <v>7</v>
      </c>
      <c r="E4" s="56"/>
      <c r="F4" s="56"/>
      <c r="G4" s="57"/>
      <c r="H4" s="16">
        <v>6</v>
      </c>
      <c r="I4" s="19">
        <f aca="true" t="shared" si="0" ref="I4:I10">H4*G4</f>
        <v>0</v>
      </c>
      <c r="J4" s="19">
        <f>I4*1.21</f>
        <v>0</v>
      </c>
    </row>
    <row r="5" spans="1:10" s="10" customFormat="1" ht="26.4">
      <c r="A5" s="11">
        <v>2</v>
      </c>
      <c r="B5" s="12" t="s">
        <v>15</v>
      </c>
      <c r="C5" s="12" t="s">
        <v>67</v>
      </c>
      <c r="D5" s="14" t="s">
        <v>7</v>
      </c>
      <c r="E5" s="56"/>
      <c r="F5" s="56"/>
      <c r="G5" s="57"/>
      <c r="H5" s="16">
        <v>1</v>
      </c>
      <c r="I5" s="19">
        <f t="shared" si="0"/>
        <v>0</v>
      </c>
      <c r="J5" s="19">
        <f aca="true" t="shared" si="1" ref="J5:J10">I5*1.21</f>
        <v>0</v>
      </c>
    </row>
    <row r="6" spans="1:10" s="10" customFormat="1" ht="26.4">
      <c r="A6" s="11">
        <v>3</v>
      </c>
      <c r="B6" s="12" t="s">
        <v>44</v>
      </c>
      <c r="C6" s="12" t="s">
        <v>68</v>
      </c>
      <c r="D6" s="14" t="s">
        <v>7</v>
      </c>
      <c r="E6" s="56"/>
      <c r="F6" s="56"/>
      <c r="G6" s="57"/>
      <c r="H6" s="16">
        <v>1</v>
      </c>
      <c r="I6" s="19">
        <f t="shared" si="0"/>
        <v>0</v>
      </c>
      <c r="J6" s="19">
        <f t="shared" si="1"/>
        <v>0</v>
      </c>
    </row>
    <row r="7" spans="1:10" s="10" customFormat="1" ht="26.4">
      <c r="A7" s="11">
        <v>4</v>
      </c>
      <c r="B7" s="12" t="s">
        <v>17</v>
      </c>
      <c r="C7" s="12" t="s">
        <v>16</v>
      </c>
      <c r="D7" s="14" t="s">
        <v>7</v>
      </c>
      <c r="E7" s="56"/>
      <c r="F7" s="56"/>
      <c r="G7" s="57"/>
      <c r="H7" s="16">
        <v>7</v>
      </c>
      <c r="I7" s="19">
        <f t="shared" si="0"/>
        <v>0</v>
      </c>
      <c r="J7" s="19">
        <f t="shared" si="1"/>
        <v>0</v>
      </c>
    </row>
    <row r="8" spans="1:10" s="10" customFormat="1" ht="26.4">
      <c r="A8" s="11">
        <v>5</v>
      </c>
      <c r="B8" s="12" t="s">
        <v>18</v>
      </c>
      <c r="C8" s="12" t="s">
        <v>69</v>
      </c>
      <c r="D8" s="14" t="s">
        <v>7</v>
      </c>
      <c r="E8" s="56"/>
      <c r="F8" s="56"/>
      <c r="G8" s="57"/>
      <c r="H8" s="11">
        <v>9</v>
      </c>
      <c r="I8" s="19">
        <f t="shared" si="0"/>
        <v>0</v>
      </c>
      <c r="J8" s="19">
        <f t="shared" si="1"/>
        <v>0</v>
      </c>
    </row>
    <row r="9" spans="1:10" s="10" customFormat="1" ht="26.4">
      <c r="A9" s="11">
        <v>6</v>
      </c>
      <c r="B9" s="27" t="s">
        <v>31</v>
      </c>
      <c r="C9" s="26" t="s">
        <v>70</v>
      </c>
      <c r="D9" s="14" t="s">
        <v>7</v>
      </c>
      <c r="E9" s="56"/>
      <c r="F9" s="56"/>
      <c r="G9" s="57"/>
      <c r="H9" s="16">
        <v>1</v>
      </c>
      <c r="I9" s="19">
        <f t="shared" si="0"/>
        <v>0</v>
      </c>
      <c r="J9" s="19">
        <f t="shared" si="1"/>
        <v>0</v>
      </c>
    </row>
    <row r="10" spans="1:10" s="10" customFormat="1" ht="26.4">
      <c r="A10" s="11">
        <v>7</v>
      </c>
      <c r="B10" s="12" t="s">
        <v>30</v>
      </c>
      <c r="C10" s="12" t="s">
        <v>71</v>
      </c>
      <c r="D10" s="14" t="s">
        <v>51</v>
      </c>
      <c r="E10" s="56"/>
      <c r="F10" s="56"/>
      <c r="G10" s="57"/>
      <c r="H10" s="11">
        <v>1</v>
      </c>
      <c r="I10" s="19">
        <f t="shared" si="0"/>
        <v>0</v>
      </c>
      <c r="J10" s="19">
        <f t="shared" si="1"/>
        <v>0</v>
      </c>
    </row>
    <row r="11" spans="1:10" s="9" customFormat="1" ht="12.75">
      <c r="A11" s="17"/>
      <c r="B11" s="46" t="s">
        <v>8</v>
      </c>
      <c r="C11" s="47"/>
      <c r="D11" s="47"/>
      <c r="E11" s="47"/>
      <c r="F11" s="47"/>
      <c r="G11" s="47"/>
      <c r="H11" s="48"/>
      <c r="I11" s="18">
        <f>SUM(I4:I10)</f>
        <v>0</v>
      </c>
      <c r="J11" s="18">
        <f>I11*1.21</f>
        <v>0</v>
      </c>
    </row>
    <row r="12" spans="1:10" s="1" customFormat="1" ht="15.6">
      <c r="A12" s="22"/>
      <c r="B12" s="23"/>
      <c r="C12" s="23" t="s">
        <v>33</v>
      </c>
      <c r="D12" s="23"/>
      <c r="E12" s="23"/>
      <c r="F12" s="23"/>
      <c r="G12" s="23"/>
      <c r="H12" s="23"/>
      <c r="I12" s="23"/>
      <c r="J12" s="23"/>
    </row>
    <row r="13" spans="1:10" s="10" customFormat="1" ht="52.8">
      <c r="A13" s="11">
        <v>8</v>
      </c>
      <c r="B13" s="12" t="s">
        <v>14</v>
      </c>
      <c r="C13" s="13" t="s">
        <v>72</v>
      </c>
      <c r="D13" s="14" t="s">
        <v>51</v>
      </c>
      <c r="E13" s="56"/>
      <c r="F13" s="56"/>
      <c r="G13" s="57"/>
      <c r="H13" s="16">
        <v>73</v>
      </c>
      <c r="I13" s="19">
        <f aca="true" t="shared" si="2" ref="I13:I14">H13*G13</f>
        <v>0</v>
      </c>
      <c r="J13" s="19">
        <f aca="true" t="shared" si="3" ref="J13:J60">I13*1.21</f>
        <v>0</v>
      </c>
    </row>
    <row r="14" spans="1:10" s="10" customFormat="1" ht="26.4">
      <c r="A14" s="11">
        <v>9</v>
      </c>
      <c r="B14" s="12" t="s">
        <v>13</v>
      </c>
      <c r="C14" s="13" t="s">
        <v>73</v>
      </c>
      <c r="D14" s="14" t="s">
        <v>7</v>
      </c>
      <c r="E14" s="56"/>
      <c r="F14" s="56"/>
      <c r="G14" s="57"/>
      <c r="H14" s="16">
        <v>73</v>
      </c>
      <c r="I14" s="19">
        <f t="shared" si="2"/>
        <v>0</v>
      </c>
      <c r="J14" s="19">
        <f t="shared" si="3"/>
        <v>0</v>
      </c>
    </row>
    <row r="15" spans="1:10" s="9" customFormat="1" ht="12.75">
      <c r="A15" s="17"/>
      <c r="B15" s="46" t="s">
        <v>8</v>
      </c>
      <c r="C15" s="47"/>
      <c r="D15" s="47"/>
      <c r="E15" s="47"/>
      <c r="F15" s="47"/>
      <c r="G15" s="47"/>
      <c r="H15" s="48"/>
      <c r="I15" s="18">
        <f>SUM(I13:I14)</f>
        <v>0</v>
      </c>
      <c r="J15" s="18">
        <f t="shared" si="3"/>
        <v>0</v>
      </c>
    </row>
    <row r="16" spans="1:10" s="1" customFormat="1" ht="15.6">
      <c r="A16" s="22"/>
      <c r="B16" s="23"/>
      <c r="C16" s="23" t="s">
        <v>34</v>
      </c>
      <c r="D16" s="23"/>
      <c r="E16" s="23"/>
      <c r="F16" s="23"/>
      <c r="G16" s="23"/>
      <c r="H16" s="23"/>
      <c r="I16" s="23"/>
      <c r="J16" s="23"/>
    </row>
    <row r="17" spans="1:10" s="10" customFormat="1" ht="66">
      <c r="A17" s="11">
        <v>10</v>
      </c>
      <c r="B17" s="12" t="s">
        <v>50</v>
      </c>
      <c r="C17" s="32" t="s">
        <v>90</v>
      </c>
      <c r="D17" s="14" t="s">
        <v>7</v>
      </c>
      <c r="E17" s="56"/>
      <c r="F17" s="56"/>
      <c r="G17" s="57"/>
      <c r="H17" s="16">
        <v>1</v>
      </c>
      <c r="I17" s="19">
        <f>G17*H17</f>
        <v>0</v>
      </c>
      <c r="J17" s="19">
        <f t="shared" si="3"/>
        <v>0</v>
      </c>
    </row>
    <row r="18" spans="1:10" s="10" customFormat="1" ht="39.6">
      <c r="A18" s="11">
        <v>11</v>
      </c>
      <c r="B18" s="33" t="s">
        <v>52</v>
      </c>
      <c r="C18" s="32" t="s">
        <v>53</v>
      </c>
      <c r="D18" s="34" t="s">
        <v>7</v>
      </c>
      <c r="E18" s="58"/>
      <c r="F18" s="58"/>
      <c r="G18" s="59"/>
      <c r="H18" s="16">
        <v>1</v>
      </c>
      <c r="I18" s="19">
        <f aca="true" t="shared" si="4" ref="I18:I25">G18*H18</f>
        <v>0</v>
      </c>
      <c r="J18" s="19">
        <f t="shared" si="3"/>
        <v>0</v>
      </c>
    </row>
    <row r="19" spans="1:10" s="10" customFormat="1" ht="79.2">
      <c r="A19" s="11">
        <v>12</v>
      </c>
      <c r="B19" s="12" t="s">
        <v>54</v>
      </c>
      <c r="C19" s="32" t="s">
        <v>91</v>
      </c>
      <c r="D19" s="14" t="s">
        <v>7</v>
      </c>
      <c r="E19" s="56"/>
      <c r="F19" s="56"/>
      <c r="G19" s="57"/>
      <c r="H19" s="16">
        <v>1</v>
      </c>
      <c r="I19" s="19">
        <f t="shared" si="4"/>
        <v>0</v>
      </c>
      <c r="J19" s="19">
        <f t="shared" si="3"/>
        <v>0</v>
      </c>
    </row>
    <row r="20" spans="1:10" s="10" customFormat="1" ht="66">
      <c r="A20" s="11">
        <v>13</v>
      </c>
      <c r="B20" s="12" t="s">
        <v>55</v>
      </c>
      <c r="C20" s="32" t="s">
        <v>92</v>
      </c>
      <c r="D20" s="14" t="s">
        <v>7</v>
      </c>
      <c r="E20" s="56"/>
      <c r="F20" s="56"/>
      <c r="G20" s="57"/>
      <c r="H20" s="16">
        <v>3</v>
      </c>
      <c r="I20" s="19">
        <f t="shared" si="4"/>
        <v>0</v>
      </c>
      <c r="J20" s="19">
        <f t="shared" si="3"/>
        <v>0</v>
      </c>
    </row>
    <row r="21" spans="1:10" s="10" customFormat="1" ht="66">
      <c r="A21" s="11">
        <v>14</v>
      </c>
      <c r="B21" s="35" t="s">
        <v>49</v>
      </c>
      <c r="C21" s="13" t="s">
        <v>93</v>
      </c>
      <c r="D21" s="14" t="s">
        <v>7</v>
      </c>
      <c r="E21" s="56"/>
      <c r="F21" s="56"/>
      <c r="G21" s="57"/>
      <c r="H21" s="16">
        <v>4</v>
      </c>
      <c r="I21" s="19">
        <f t="shared" si="4"/>
        <v>0</v>
      </c>
      <c r="J21" s="19">
        <f t="shared" si="3"/>
        <v>0</v>
      </c>
    </row>
    <row r="22" spans="1:10" s="10" customFormat="1" ht="52.8">
      <c r="A22" s="11">
        <v>15</v>
      </c>
      <c r="B22" s="12" t="s">
        <v>56</v>
      </c>
      <c r="C22" s="32" t="s">
        <v>94</v>
      </c>
      <c r="D22" s="14" t="s">
        <v>7</v>
      </c>
      <c r="E22" s="56"/>
      <c r="F22" s="56"/>
      <c r="G22" s="57"/>
      <c r="H22" s="16">
        <v>1</v>
      </c>
      <c r="I22" s="19">
        <f t="shared" si="4"/>
        <v>0</v>
      </c>
      <c r="J22" s="19">
        <f t="shared" si="3"/>
        <v>0</v>
      </c>
    </row>
    <row r="23" spans="1:10" s="10" customFormat="1" ht="52.8">
      <c r="A23" s="11">
        <v>16</v>
      </c>
      <c r="B23" s="12" t="s">
        <v>47</v>
      </c>
      <c r="C23" s="32" t="s">
        <v>95</v>
      </c>
      <c r="D23" s="36" t="s">
        <v>7</v>
      </c>
      <c r="E23" s="60"/>
      <c r="F23" s="60"/>
      <c r="G23" s="57"/>
      <c r="H23" s="16">
        <v>3</v>
      </c>
      <c r="I23" s="19">
        <f t="shared" si="4"/>
        <v>0</v>
      </c>
      <c r="J23" s="19">
        <f t="shared" si="3"/>
        <v>0</v>
      </c>
    </row>
    <row r="24" spans="1:10" s="10" customFormat="1" ht="66">
      <c r="A24" s="11">
        <v>17</v>
      </c>
      <c r="B24" s="12" t="s">
        <v>29</v>
      </c>
      <c r="C24" s="32" t="s">
        <v>96</v>
      </c>
      <c r="D24" s="14" t="s">
        <v>7</v>
      </c>
      <c r="E24" s="56"/>
      <c r="F24" s="56"/>
      <c r="G24" s="57"/>
      <c r="H24" s="16">
        <v>20</v>
      </c>
      <c r="I24" s="19">
        <f t="shared" si="4"/>
        <v>0</v>
      </c>
      <c r="J24" s="19">
        <f t="shared" si="3"/>
        <v>0</v>
      </c>
    </row>
    <row r="25" spans="1:10" s="10" customFormat="1" ht="26.4">
      <c r="A25" s="11">
        <v>18</v>
      </c>
      <c r="B25" s="12" t="s">
        <v>48</v>
      </c>
      <c r="C25" s="13" t="s">
        <v>57</v>
      </c>
      <c r="D25" s="14" t="s">
        <v>7</v>
      </c>
      <c r="E25" s="56"/>
      <c r="F25" s="56"/>
      <c r="G25" s="57"/>
      <c r="H25" s="16">
        <v>14</v>
      </c>
      <c r="I25" s="19">
        <f t="shared" si="4"/>
        <v>0</v>
      </c>
      <c r="J25" s="19">
        <f t="shared" si="3"/>
        <v>0</v>
      </c>
    </row>
    <row r="26" spans="1:10" s="9" customFormat="1" ht="12.75">
      <c r="A26" s="17"/>
      <c r="B26" s="46" t="s">
        <v>8</v>
      </c>
      <c r="C26" s="47"/>
      <c r="D26" s="47"/>
      <c r="E26" s="47"/>
      <c r="F26" s="47"/>
      <c r="G26" s="47"/>
      <c r="H26" s="48"/>
      <c r="I26" s="18">
        <f>SUM(I17:I25)</f>
        <v>0</v>
      </c>
      <c r="J26" s="18">
        <f t="shared" si="3"/>
        <v>0</v>
      </c>
    </row>
    <row r="27" spans="1:10" s="1" customFormat="1" ht="15.6">
      <c r="A27" s="22"/>
      <c r="B27" s="23"/>
      <c r="C27" s="23" t="s">
        <v>45</v>
      </c>
      <c r="D27" s="23"/>
      <c r="E27" s="23"/>
      <c r="F27" s="23"/>
      <c r="G27" s="23"/>
      <c r="H27" s="23"/>
      <c r="I27" s="23"/>
      <c r="J27" s="23"/>
    </row>
    <row r="28" spans="1:10" s="10" customFormat="1" ht="79.2">
      <c r="A28" s="11">
        <v>19</v>
      </c>
      <c r="B28" s="12" t="s">
        <v>38</v>
      </c>
      <c r="C28" s="13" t="s">
        <v>97</v>
      </c>
      <c r="D28" s="14" t="s">
        <v>7</v>
      </c>
      <c r="E28" s="56"/>
      <c r="F28" s="56"/>
      <c r="G28" s="57"/>
      <c r="H28" s="16">
        <v>6</v>
      </c>
      <c r="I28" s="19">
        <f aca="true" t="shared" si="5" ref="I28:I29">H28*G28</f>
        <v>0</v>
      </c>
      <c r="J28" s="19">
        <f t="shared" si="3"/>
        <v>0</v>
      </c>
    </row>
    <row r="29" spans="1:10" s="10" customFormat="1" ht="79.2">
      <c r="A29" s="11">
        <v>20</v>
      </c>
      <c r="B29" s="12" t="s">
        <v>39</v>
      </c>
      <c r="C29" s="13" t="s">
        <v>98</v>
      </c>
      <c r="D29" s="14" t="s">
        <v>7</v>
      </c>
      <c r="E29" s="56"/>
      <c r="F29" s="56"/>
      <c r="G29" s="57"/>
      <c r="H29" s="16">
        <v>1</v>
      </c>
      <c r="I29" s="19">
        <f t="shared" si="5"/>
        <v>0</v>
      </c>
      <c r="J29" s="19">
        <f t="shared" si="3"/>
        <v>0</v>
      </c>
    </row>
    <row r="30" spans="1:10" s="9" customFormat="1" ht="12.75">
      <c r="A30" s="17"/>
      <c r="B30" s="46" t="s">
        <v>8</v>
      </c>
      <c r="C30" s="47"/>
      <c r="D30" s="47"/>
      <c r="E30" s="47"/>
      <c r="F30" s="47"/>
      <c r="G30" s="47"/>
      <c r="H30" s="48"/>
      <c r="I30" s="18">
        <f>SUM(I28:I29)</f>
        <v>0</v>
      </c>
      <c r="J30" s="18">
        <f t="shared" si="3"/>
        <v>0</v>
      </c>
    </row>
    <row r="31" spans="1:10" s="1" customFormat="1" ht="15.6">
      <c r="A31" s="22"/>
      <c r="B31" s="23"/>
      <c r="C31" s="23" t="s">
        <v>41</v>
      </c>
      <c r="D31" s="23"/>
      <c r="E31" s="23"/>
      <c r="F31" s="23"/>
      <c r="G31" s="23"/>
      <c r="H31" s="23"/>
      <c r="I31" s="23"/>
      <c r="J31" s="23"/>
    </row>
    <row r="32" spans="1:10" s="10" customFormat="1" ht="171.6">
      <c r="A32" s="11">
        <v>21</v>
      </c>
      <c r="B32" s="12" t="s">
        <v>40</v>
      </c>
      <c r="C32" s="32" t="s">
        <v>99</v>
      </c>
      <c r="D32" s="14" t="s">
        <v>7</v>
      </c>
      <c r="E32" s="61"/>
      <c r="F32" s="61"/>
      <c r="G32" s="62"/>
      <c r="H32" s="11">
        <v>1</v>
      </c>
      <c r="I32" s="19">
        <f aca="true" t="shared" si="6" ref="I32:I34">H32*G32</f>
        <v>0</v>
      </c>
      <c r="J32" s="19">
        <f t="shared" si="3"/>
        <v>0</v>
      </c>
    </row>
    <row r="33" spans="1:10" s="10" customFormat="1" ht="26.4">
      <c r="A33" s="11">
        <v>22</v>
      </c>
      <c r="B33" s="12" t="s">
        <v>42</v>
      </c>
      <c r="C33" s="32" t="s">
        <v>63</v>
      </c>
      <c r="D33" s="14" t="s">
        <v>7</v>
      </c>
      <c r="E33" s="61"/>
      <c r="F33" s="61"/>
      <c r="G33" s="62"/>
      <c r="H33" s="11">
        <v>1</v>
      </c>
      <c r="I33" s="19">
        <f t="shared" si="6"/>
        <v>0</v>
      </c>
      <c r="J33" s="19">
        <f t="shared" si="3"/>
        <v>0</v>
      </c>
    </row>
    <row r="34" spans="1:10" s="10" customFormat="1" ht="26.4">
      <c r="A34" s="11">
        <v>23</v>
      </c>
      <c r="B34" s="12" t="s">
        <v>64</v>
      </c>
      <c r="C34" s="32" t="s">
        <v>65</v>
      </c>
      <c r="D34" s="14" t="s">
        <v>7</v>
      </c>
      <c r="E34" s="56"/>
      <c r="F34" s="56"/>
      <c r="G34" s="57"/>
      <c r="H34" s="11">
        <v>1</v>
      </c>
      <c r="I34" s="19">
        <f t="shared" si="6"/>
        <v>0</v>
      </c>
      <c r="J34" s="19">
        <f t="shared" si="3"/>
        <v>0</v>
      </c>
    </row>
    <row r="35" spans="1:10" s="9" customFormat="1" ht="12.75">
      <c r="A35" s="17"/>
      <c r="B35" s="46" t="s">
        <v>8</v>
      </c>
      <c r="C35" s="47"/>
      <c r="D35" s="47"/>
      <c r="E35" s="47"/>
      <c r="F35" s="47"/>
      <c r="G35" s="47"/>
      <c r="H35" s="48"/>
      <c r="I35" s="18">
        <f>SUM(I32:I34)</f>
        <v>0</v>
      </c>
      <c r="J35" s="18">
        <f t="shared" si="3"/>
        <v>0</v>
      </c>
    </row>
    <row r="36" spans="1:10" s="9" customFormat="1" ht="15.6">
      <c r="A36" s="22"/>
      <c r="B36" s="23"/>
      <c r="C36" s="23" t="s">
        <v>58</v>
      </c>
      <c r="D36" s="23"/>
      <c r="E36" s="23"/>
      <c r="F36" s="23"/>
      <c r="G36" s="23"/>
      <c r="H36" s="23"/>
      <c r="I36" s="23"/>
      <c r="J36" s="23"/>
    </row>
    <row r="37" spans="1:10" s="9" customFormat="1" ht="92.4">
      <c r="A37" s="11">
        <v>24</v>
      </c>
      <c r="B37" s="12" t="s">
        <v>58</v>
      </c>
      <c r="C37" s="32" t="s">
        <v>100</v>
      </c>
      <c r="D37" s="14" t="s">
        <v>7</v>
      </c>
      <c r="E37" s="56"/>
      <c r="F37" s="56"/>
      <c r="G37" s="57"/>
      <c r="H37" s="16">
        <v>1</v>
      </c>
      <c r="I37" s="19">
        <f aca="true" t="shared" si="7" ref="I37:I39">H37*G37</f>
        <v>0</v>
      </c>
      <c r="J37" s="19">
        <f t="shared" si="3"/>
        <v>0</v>
      </c>
    </row>
    <row r="38" spans="1:10" s="9" customFormat="1" ht="52.8">
      <c r="A38" s="11">
        <v>25</v>
      </c>
      <c r="B38" s="12" t="s">
        <v>59</v>
      </c>
      <c r="C38" s="32" t="s">
        <v>60</v>
      </c>
      <c r="D38" s="14" t="s">
        <v>7</v>
      </c>
      <c r="E38" s="56"/>
      <c r="F38" s="56"/>
      <c r="G38" s="57"/>
      <c r="H38" s="16">
        <v>1</v>
      </c>
      <c r="I38" s="19">
        <f t="shared" si="7"/>
        <v>0</v>
      </c>
      <c r="J38" s="19">
        <f t="shared" si="3"/>
        <v>0</v>
      </c>
    </row>
    <row r="39" spans="1:10" s="9" customFormat="1" ht="26.4">
      <c r="A39" s="11">
        <v>26</v>
      </c>
      <c r="B39" s="12" t="s">
        <v>61</v>
      </c>
      <c r="C39" s="32" t="s">
        <v>62</v>
      </c>
      <c r="D39" s="14" t="s">
        <v>7</v>
      </c>
      <c r="E39" s="56"/>
      <c r="F39" s="56"/>
      <c r="G39" s="57"/>
      <c r="H39" s="16">
        <v>230</v>
      </c>
      <c r="I39" s="19">
        <f t="shared" si="7"/>
        <v>0</v>
      </c>
      <c r="J39" s="19">
        <f t="shared" si="3"/>
        <v>0</v>
      </c>
    </row>
    <row r="40" spans="1:10" s="9" customFormat="1" ht="12.75">
      <c r="A40" s="17"/>
      <c r="B40" s="52" t="s">
        <v>8</v>
      </c>
      <c r="C40" s="53"/>
      <c r="D40" s="53"/>
      <c r="E40" s="53"/>
      <c r="F40" s="53"/>
      <c r="G40" s="53"/>
      <c r="H40" s="54"/>
      <c r="I40" s="37">
        <f>SUM(I37:I39)</f>
        <v>0</v>
      </c>
      <c r="J40" s="37">
        <f t="shared" si="3"/>
        <v>0</v>
      </c>
    </row>
    <row r="41" spans="1:10" s="1" customFormat="1" ht="15.6">
      <c r="A41" s="22"/>
      <c r="B41" s="23"/>
      <c r="C41" s="23" t="s">
        <v>37</v>
      </c>
      <c r="D41" s="23"/>
      <c r="E41" s="23"/>
      <c r="F41" s="23"/>
      <c r="G41" s="23"/>
      <c r="H41" s="23"/>
      <c r="I41" s="23"/>
      <c r="J41" s="23"/>
    </row>
    <row r="42" spans="1:10" s="10" customFormat="1" ht="26.4">
      <c r="A42" s="11">
        <v>27</v>
      </c>
      <c r="B42" s="12" t="s">
        <v>9</v>
      </c>
      <c r="C42" s="13" t="s">
        <v>74</v>
      </c>
      <c r="D42" s="14" t="s">
        <v>10</v>
      </c>
      <c r="E42" s="56"/>
      <c r="F42" s="56"/>
      <c r="G42" s="57"/>
      <c r="H42" s="16">
        <v>450</v>
      </c>
      <c r="I42" s="15">
        <f aca="true" t="shared" si="8" ref="I42:I54">H42*G42</f>
        <v>0</v>
      </c>
      <c r="J42" s="15">
        <f t="shared" si="3"/>
        <v>0</v>
      </c>
    </row>
    <row r="43" spans="1:10" s="10" customFormat="1" ht="26.4">
      <c r="A43" s="11">
        <v>28</v>
      </c>
      <c r="B43" s="12" t="s">
        <v>27</v>
      </c>
      <c r="C43" s="20" t="s">
        <v>75</v>
      </c>
      <c r="D43" s="14" t="s">
        <v>7</v>
      </c>
      <c r="E43" s="56"/>
      <c r="F43" s="56"/>
      <c r="G43" s="57"/>
      <c r="H43" s="16">
        <v>56</v>
      </c>
      <c r="I43" s="15">
        <f t="shared" si="8"/>
        <v>0</v>
      </c>
      <c r="J43" s="15">
        <f t="shared" si="3"/>
        <v>0</v>
      </c>
    </row>
    <row r="44" spans="1:10" s="10" customFormat="1" ht="12.75">
      <c r="A44" s="11">
        <v>29</v>
      </c>
      <c r="B44" s="27" t="s">
        <v>35</v>
      </c>
      <c r="C44" s="13" t="s">
        <v>36</v>
      </c>
      <c r="D44" s="14" t="s">
        <v>7</v>
      </c>
      <c r="E44" s="56"/>
      <c r="F44" s="56"/>
      <c r="G44" s="57"/>
      <c r="H44" s="16">
        <v>8</v>
      </c>
      <c r="I44" s="19">
        <f>H44*G44</f>
        <v>0</v>
      </c>
      <c r="J44" s="19">
        <f t="shared" si="3"/>
        <v>0</v>
      </c>
    </row>
    <row r="45" spans="1:10" s="10" customFormat="1" ht="52.8">
      <c r="A45" s="11">
        <v>30</v>
      </c>
      <c r="B45" s="12" t="s">
        <v>12</v>
      </c>
      <c r="C45" s="13" t="s">
        <v>76</v>
      </c>
      <c r="D45" s="14" t="s">
        <v>10</v>
      </c>
      <c r="E45" s="56"/>
      <c r="F45" s="56"/>
      <c r="G45" s="57"/>
      <c r="H45" s="16">
        <v>5300</v>
      </c>
      <c r="I45" s="15">
        <f>H45*G45</f>
        <v>0</v>
      </c>
      <c r="J45" s="15">
        <f t="shared" si="3"/>
        <v>0</v>
      </c>
    </row>
    <row r="46" spans="1:10" s="10" customFormat="1" ht="12.75">
      <c r="A46" s="11">
        <v>31</v>
      </c>
      <c r="B46" s="12" t="s">
        <v>26</v>
      </c>
      <c r="C46" s="13" t="s">
        <v>77</v>
      </c>
      <c r="D46" s="14" t="s">
        <v>51</v>
      </c>
      <c r="E46" s="56"/>
      <c r="F46" s="56"/>
      <c r="G46" s="57"/>
      <c r="H46" s="16">
        <v>1</v>
      </c>
      <c r="I46" s="15">
        <f>H46*G46</f>
        <v>0</v>
      </c>
      <c r="J46" s="15">
        <f t="shared" si="3"/>
        <v>0</v>
      </c>
    </row>
    <row r="47" spans="1:10" s="10" customFormat="1" ht="26.4">
      <c r="A47" s="11">
        <v>32</v>
      </c>
      <c r="B47" s="12" t="s">
        <v>19</v>
      </c>
      <c r="C47" s="13" t="s">
        <v>78</v>
      </c>
      <c r="D47" s="14" t="s">
        <v>7</v>
      </c>
      <c r="E47" s="56"/>
      <c r="F47" s="56"/>
      <c r="G47" s="57"/>
      <c r="H47" s="11">
        <f>(73*2)+20</f>
        <v>166</v>
      </c>
      <c r="I47" s="15">
        <f aca="true" t="shared" si="9" ref="I47">H47*G47</f>
        <v>0</v>
      </c>
      <c r="J47" s="15">
        <f t="shared" si="3"/>
        <v>0</v>
      </c>
    </row>
    <row r="48" spans="1:10" s="10" customFormat="1" ht="12.75">
      <c r="A48" s="11">
        <v>33</v>
      </c>
      <c r="B48" s="12" t="s">
        <v>24</v>
      </c>
      <c r="C48" s="12" t="s">
        <v>79</v>
      </c>
      <c r="D48" s="14" t="s">
        <v>10</v>
      </c>
      <c r="E48" s="56"/>
      <c r="F48" s="56"/>
      <c r="G48" s="57"/>
      <c r="H48" s="11">
        <v>170</v>
      </c>
      <c r="I48" s="15">
        <f>H48*G48</f>
        <v>0</v>
      </c>
      <c r="J48" s="15">
        <f t="shared" si="3"/>
        <v>0</v>
      </c>
    </row>
    <row r="49" spans="1:10" s="10" customFormat="1" ht="12.75">
      <c r="A49" s="11">
        <v>34</v>
      </c>
      <c r="B49" s="12" t="s">
        <v>21</v>
      </c>
      <c r="C49" s="12" t="s">
        <v>80</v>
      </c>
      <c r="D49" s="14" t="s">
        <v>10</v>
      </c>
      <c r="E49" s="56"/>
      <c r="F49" s="56"/>
      <c r="G49" s="57"/>
      <c r="H49" s="11">
        <v>250</v>
      </c>
      <c r="I49" s="15">
        <f t="shared" si="8"/>
        <v>0</v>
      </c>
      <c r="J49" s="15">
        <f t="shared" si="3"/>
        <v>0</v>
      </c>
    </row>
    <row r="50" spans="1:10" s="10" customFormat="1" ht="12.75">
      <c r="A50" s="11">
        <v>35</v>
      </c>
      <c r="B50" s="12" t="s">
        <v>22</v>
      </c>
      <c r="C50" s="12" t="s">
        <v>81</v>
      </c>
      <c r="D50" s="14" t="s">
        <v>10</v>
      </c>
      <c r="E50" s="56"/>
      <c r="F50" s="56"/>
      <c r="G50" s="57"/>
      <c r="H50" s="11">
        <v>390</v>
      </c>
      <c r="I50" s="15">
        <f t="shared" si="8"/>
        <v>0</v>
      </c>
      <c r="J50" s="15">
        <f t="shared" si="3"/>
        <v>0</v>
      </c>
    </row>
    <row r="51" spans="1:10" s="10" customFormat="1" ht="12.75">
      <c r="A51" s="11">
        <v>36</v>
      </c>
      <c r="B51" s="12" t="s">
        <v>43</v>
      </c>
      <c r="C51" s="12" t="s">
        <v>82</v>
      </c>
      <c r="D51" s="14" t="s">
        <v>10</v>
      </c>
      <c r="E51" s="56"/>
      <c r="F51" s="56"/>
      <c r="G51" s="57"/>
      <c r="H51" s="11">
        <v>80</v>
      </c>
      <c r="I51" s="15">
        <f aca="true" t="shared" si="10" ref="I51">H51*G51</f>
        <v>0</v>
      </c>
      <c r="J51" s="15">
        <f t="shared" si="3"/>
        <v>0</v>
      </c>
    </row>
    <row r="52" spans="1:10" s="10" customFormat="1" ht="26.4">
      <c r="A52" s="11">
        <v>37</v>
      </c>
      <c r="B52" s="12" t="s">
        <v>23</v>
      </c>
      <c r="C52" s="21" t="s">
        <v>83</v>
      </c>
      <c r="D52" s="14" t="s">
        <v>51</v>
      </c>
      <c r="E52" s="56"/>
      <c r="F52" s="56"/>
      <c r="G52" s="57"/>
      <c r="H52" s="16">
        <v>1</v>
      </c>
      <c r="I52" s="15">
        <f t="shared" si="8"/>
        <v>0</v>
      </c>
      <c r="J52" s="15">
        <f t="shared" si="3"/>
        <v>0</v>
      </c>
    </row>
    <row r="53" spans="1:10" s="10" customFormat="1" ht="26.4">
      <c r="A53" s="11">
        <v>38</v>
      </c>
      <c r="B53" s="12" t="s">
        <v>25</v>
      </c>
      <c r="C53" s="13" t="s">
        <v>84</v>
      </c>
      <c r="D53" s="14" t="s">
        <v>51</v>
      </c>
      <c r="E53" s="56"/>
      <c r="F53" s="56"/>
      <c r="G53" s="57"/>
      <c r="H53" s="16">
        <v>1</v>
      </c>
      <c r="I53" s="15">
        <f t="shared" si="8"/>
        <v>0</v>
      </c>
      <c r="J53" s="15">
        <f t="shared" si="3"/>
        <v>0</v>
      </c>
    </row>
    <row r="54" spans="1:10" s="10" customFormat="1" ht="12.75">
      <c r="A54" s="11">
        <v>39</v>
      </c>
      <c r="B54" s="12" t="s">
        <v>28</v>
      </c>
      <c r="C54" s="13" t="s">
        <v>85</v>
      </c>
      <c r="D54" s="14" t="s">
        <v>51</v>
      </c>
      <c r="E54" s="56"/>
      <c r="F54" s="56"/>
      <c r="G54" s="57"/>
      <c r="H54" s="16">
        <v>1</v>
      </c>
      <c r="I54" s="15">
        <f>H54*G54</f>
        <v>0</v>
      </c>
      <c r="J54" s="15">
        <f t="shared" si="3"/>
        <v>0</v>
      </c>
    </row>
    <row r="55" spans="1:10" s="9" customFormat="1" ht="12.75">
      <c r="A55" s="17"/>
      <c r="B55" s="46" t="s">
        <v>8</v>
      </c>
      <c r="C55" s="47"/>
      <c r="D55" s="47"/>
      <c r="E55" s="47"/>
      <c r="F55" s="47"/>
      <c r="G55" s="47"/>
      <c r="H55" s="48"/>
      <c r="I55" s="18">
        <f>SUM(I42:I54)</f>
        <v>0</v>
      </c>
      <c r="J55" s="18">
        <f t="shared" si="3"/>
        <v>0</v>
      </c>
    </row>
    <row r="56" spans="1:10" s="1" customFormat="1" ht="15.6">
      <c r="A56" s="22"/>
      <c r="B56" s="23"/>
      <c r="C56" s="23" t="s">
        <v>87</v>
      </c>
      <c r="D56" s="23"/>
      <c r="E56" s="23"/>
      <c r="F56" s="23"/>
      <c r="G56" s="23"/>
      <c r="H56" s="23"/>
      <c r="I56" s="23"/>
      <c r="J56" s="23"/>
    </row>
    <row r="57" spans="1:10" s="10" customFormat="1" ht="12.75">
      <c r="A57" s="11">
        <v>40</v>
      </c>
      <c r="B57" s="12" t="s">
        <v>11</v>
      </c>
      <c r="C57" s="32" t="s">
        <v>88</v>
      </c>
      <c r="D57" s="14" t="s">
        <v>51</v>
      </c>
      <c r="E57" s="56"/>
      <c r="F57" s="56"/>
      <c r="G57" s="57"/>
      <c r="H57" s="16">
        <v>1</v>
      </c>
      <c r="I57" s="15">
        <f>H57*G57</f>
        <v>0</v>
      </c>
      <c r="J57" s="15">
        <f t="shared" si="3"/>
        <v>0</v>
      </c>
    </row>
    <row r="58" spans="1:10" s="10" customFormat="1" ht="12.75">
      <c r="A58" s="11">
        <v>41</v>
      </c>
      <c r="B58" s="12" t="s">
        <v>20</v>
      </c>
      <c r="C58" s="32" t="s">
        <v>89</v>
      </c>
      <c r="D58" s="14" t="s">
        <v>51</v>
      </c>
      <c r="E58" s="56"/>
      <c r="F58" s="56"/>
      <c r="G58" s="57"/>
      <c r="H58" s="16">
        <v>1</v>
      </c>
      <c r="I58" s="15">
        <f>H58*G58</f>
        <v>0</v>
      </c>
      <c r="J58" s="15">
        <f t="shared" si="3"/>
        <v>0</v>
      </c>
    </row>
    <row r="59" spans="1:10" s="9" customFormat="1" ht="13.8" thickBot="1">
      <c r="A59" s="28"/>
      <c r="B59" s="43" t="s">
        <v>8</v>
      </c>
      <c r="C59" s="44"/>
      <c r="D59" s="44"/>
      <c r="E59" s="44"/>
      <c r="F59" s="44"/>
      <c r="G59" s="44"/>
      <c r="H59" s="45"/>
      <c r="I59" s="29">
        <f>SUM(I57:I58)</f>
        <v>0</v>
      </c>
      <c r="J59" s="29">
        <f t="shared" si="3"/>
        <v>0</v>
      </c>
    </row>
    <row r="60" spans="1:10" s="1" customFormat="1" ht="16.8" thickBot="1" thickTop="1">
      <c r="A60" s="49" t="s">
        <v>101</v>
      </c>
      <c r="B60" s="50"/>
      <c r="C60" s="50"/>
      <c r="D60" s="50"/>
      <c r="E60" s="50"/>
      <c r="F60" s="50"/>
      <c r="G60" s="50"/>
      <c r="H60" s="51"/>
      <c r="I60" s="30">
        <f>I59+I55+I40+I35+I30+I26+I15+I11</f>
        <v>0</v>
      </c>
      <c r="J60" s="30">
        <f t="shared" si="3"/>
        <v>0</v>
      </c>
    </row>
    <row r="61" spans="1:10" s="1" customFormat="1" ht="15.6">
      <c r="A61" s="24"/>
      <c r="B61" s="24"/>
      <c r="C61" s="24"/>
      <c r="D61" s="24"/>
      <c r="E61" s="24"/>
      <c r="F61" s="24"/>
      <c r="G61" s="24"/>
      <c r="H61" s="24"/>
      <c r="I61" s="25"/>
      <c r="J61" s="25"/>
    </row>
    <row r="62" spans="1:10" s="1" customFormat="1" ht="12.75">
      <c r="A62" s="39"/>
      <c r="B62" s="39"/>
      <c r="C62" s="39"/>
      <c r="D62" s="39"/>
      <c r="E62" s="39"/>
      <c r="F62" s="39"/>
      <c r="G62" s="39"/>
      <c r="H62" s="39"/>
      <c r="I62" s="39"/>
      <c r="J62" s="31"/>
    </row>
  </sheetData>
  <sheetProtection selectLockedCells="1" selectUnlockedCells="1"/>
  <mergeCells count="11">
    <mergeCell ref="A62:I62"/>
    <mergeCell ref="A2:I2"/>
    <mergeCell ref="B59:H59"/>
    <mergeCell ref="B15:H15"/>
    <mergeCell ref="B55:H55"/>
    <mergeCell ref="B26:H26"/>
    <mergeCell ref="B11:H11"/>
    <mergeCell ref="B30:H30"/>
    <mergeCell ref="B35:H35"/>
    <mergeCell ref="A60:H60"/>
    <mergeCell ref="B40:H40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smolik</dc:creator>
  <cp:keywords/>
  <dc:description/>
  <cp:lastModifiedBy>Lubor Bárta</cp:lastModifiedBy>
  <cp:lastPrinted>2016-12-04T07:00:58Z</cp:lastPrinted>
  <dcterms:created xsi:type="dcterms:W3CDTF">2010-10-05T13:08:38Z</dcterms:created>
  <dcterms:modified xsi:type="dcterms:W3CDTF">2018-03-12T09:26:51Z</dcterms:modified>
  <cp:category/>
  <cp:version/>
  <cp:contentType/>
  <cp:contentStatus/>
</cp:coreProperties>
</file>