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029"/>
  <workbookPr defaultThemeVersion="124226"/>
  <bookViews>
    <workbookView xWindow="0" yWindow="0" windowWidth="23040" windowHeight="9048" tabRatio="889" firstSheet="2" activeTab="2"/>
  </bookViews>
  <sheets>
    <sheet name="4. SC+ LL SW (HW_A)" sheetId="3" state="hidden" r:id="rId1"/>
    <sheet name="5. SC+ LL VGA (HW_A)" sheetId="5" state="hidden" r:id="rId2"/>
    <sheet name="PC učebna" sheetId="12" r:id="rId3"/>
  </sheets>
  <definedNames/>
  <calcPr calcId="171027"/>
</workbook>
</file>

<file path=xl/sharedStrings.xml><?xml version="1.0" encoding="utf-8"?>
<sst xmlns="http://schemas.openxmlformats.org/spreadsheetml/2006/main" count="216" uniqueCount="119">
  <si>
    <t>foto</t>
  </si>
  <si>
    <t>kód výrobku</t>
  </si>
  <si>
    <t>výrobce</t>
  </si>
  <si>
    <t>název</t>
  </si>
  <si>
    <t>popis</t>
  </si>
  <si>
    <t>Kč/ks_bez DPH</t>
  </si>
  <si>
    <t>počet ks</t>
  </si>
  <si>
    <t>cena celkem / Kč bez DPH</t>
  </si>
  <si>
    <r>
      <t xml:space="preserve">Robotel LL - SmartClass+ SW </t>
    </r>
    <r>
      <rPr>
        <sz val="10"/>
        <rFont val="Arial CE"/>
        <family val="2"/>
      </rPr>
      <t>(předpokládá PC učitele i žáků)</t>
    </r>
  </si>
  <si>
    <r>
      <t xml:space="preserve">Kalkulace pro </t>
    </r>
    <r>
      <rPr>
        <b/>
        <sz val="10"/>
        <rFont val="Arial CE"/>
        <family val="2"/>
      </rPr>
      <t>24+1</t>
    </r>
    <r>
      <rPr>
        <sz val="10"/>
        <rFont val="Arial CE"/>
        <family val="2"/>
      </rPr>
      <t xml:space="preserve"> účastníků (PC učitel &amp; žáci); HW interkom, SW verze pro přepínání PC (KVM); Jazyková laboratoř s kontrolou a sdílením videa, audia a možností kontroly nad všemi PC (vč. jejího předávání), každý student má sluchátka a mikrofon, lze pracovat s celou třídou, po skupinách nebo v párech, možnost náhodného nebo cíleného rozdělení studentů, SW pro samostatnou práci a záznam jednotlivých studentů, možnost kvalitního poslechu, diskuse, opakování výslovnosti nebo záznamu, ovládání z grafického rozhraní, správa dokumentů pro výuku v PC, automatická digitalizace materiálů, SW i v českém jazyce, záruka na HW Robotel 3 roky, </t>
    </r>
    <r>
      <rPr>
        <b/>
        <sz val="10"/>
        <rFont val="Arial CE"/>
        <family val="2"/>
      </rPr>
      <t>Software Maintenance v 1. roce zdarma</t>
    </r>
    <r>
      <rPr>
        <sz val="10"/>
        <rFont val="Arial CE"/>
        <family val="2"/>
      </rPr>
      <t>.</t>
    </r>
  </si>
  <si>
    <t>ROBSC+LAD-KVM</t>
  </si>
  <si>
    <t>Robotel</t>
  </si>
  <si>
    <t>SC+ LAD-KVM</t>
  </si>
  <si>
    <t>Ovládací SW pro organizaci aktivit v laboratoři. Monitoring jednotlivých stanic, propojování připojených audio signálů (interkom) a přepínání signálů pro video, klávesnice i myš (KVM). Organizace třídy, databáze pro zasedací pořádek. Režimy  prezentace, monitoring a podpora studentů při cvičení, párování a práce až v 5 skupinách, cvičení, testování. Ovládání lokálního CD/DVD přehrávače v PC. Součástí je softwarový KVM přepínač PC stanic (pokud jsou součástí učebny): sdílení a monitoring, vypnutí signálu studentských monitorů, adresné posílání textových zpráv; záznam připojeného audio kanálu (zvolený student; studentský pár; skupina).</t>
  </si>
  <si>
    <t>ROBSC+MAD-CMM1-32</t>
  </si>
  <si>
    <t>SC+ MAD-CMM 1-32</t>
  </si>
  <si>
    <t>Ovládací SW jazykové laboratoře pro mediální aktivity s obrázky, audio, video a textovými soubory. Samostatná práce a individuální záznam studentů. Databáze učebních materiálů, organizovaná dle vyučujícího a tříd. Třídění materiálů do učebních lekcí. Pro 1 - 32 žáků.</t>
  </si>
  <si>
    <t>ROBSC+WIFI-T</t>
  </si>
  <si>
    <t>SC+ WiFi Teacher</t>
  </si>
  <si>
    <r>
      <t xml:space="preserve">Učitelský </t>
    </r>
    <r>
      <rPr>
        <b/>
        <sz val="10"/>
        <rFont val="Arial CE"/>
        <family val="2"/>
      </rPr>
      <t>SW modul pro LAN přístup</t>
    </r>
    <r>
      <rPr>
        <sz val="10"/>
        <rFont val="Arial CE"/>
        <family val="2"/>
      </rPr>
      <t xml:space="preserve"> do databáze studijních materiálů MAD, mimo jazykovou laboratoř. Příprava cvičení, kontrola vyplněných úkolů…</t>
    </r>
  </si>
  <si>
    <t>ROBSC+HWLL1-499</t>
  </si>
  <si>
    <t>SC+ HW LL 1-499</t>
  </si>
  <si>
    <r>
      <rPr>
        <b/>
        <sz val="10"/>
        <rFont val="Arial CE"/>
        <family val="2"/>
      </rPr>
      <t>SW modul pro internetový přístup</t>
    </r>
    <r>
      <rPr>
        <sz val="10"/>
        <rFont val="Arial CE"/>
        <family val="2"/>
      </rPr>
      <t xml:space="preserve"> do databáze studijních materiálů MAD, možnost vyplňování učitelem přiřazených samostatných nebo domácích úkolů mimo jazykovou laboratoř. Licence je platná pro databázi studentů do 499 osob.</t>
    </r>
  </si>
  <si>
    <t>ROBSWM+12M</t>
  </si>
  <si>
    <t>SW Maintenance +12m</t>
  </si>
  <si>
    <t>Další rok Software Maintenance / 10% z aktuální ceny produktu pro daný počet uživatelů</t>
  </si>
  <si>
    <t>ROBSWU24-</t>
  </si>
  <si>
    <t>SW upgrade do 24m</t>
  </si>
  <si>
    <t>Jednorázový upgrade SW / 15 % z aktuální ceny produktu pro daný počet uživatelů, pokud od posledního Software Maintenance vypršelo max. 24 měsíců.</t>
  </si>
  <si>
    <t>ROBSWU24+</t>
  </si>
  <si>
    <t>SW upgrade po 24m</t>
  </si>
  <si>
    <t>Jednorázový upgrade SW / 30 % z aktuální ceny produktu pro daný počet uživatelů, pokud od posledního Software Maintenance vypršelo více jak 24 měsíců.</t>
  </si>
  <si>
    <t>Media server, pracovní stanice a UPS - úložiště mediálních souborů jazykové laboratoře vč. jednotlivých záznamů aktivit studentů (psaný text, audio, video, dokumenty)  - cena odhadem</t>
  </si>
  <si>
    <t>ROBSC2500AM-IL</t>
  </si>
  <si>
    <t>SC2500 AM-IL</t>
  </si>
  <si>
    <t>Audio matice pro interkom, náhodné párování a konference, nastavené párování a konference, monitorování zvukových spojení studentů učitelem, 32 audio připojení (max. 64 při spojení dvou matic), 8 propojovacích audio kanálů , freq. rozsah 20 Hz - 20 kHz ±3 db, propojení CAT-5e (UTP), konektory: 16x RJ45 = připojení pro 32 audio mixer, max. délka kabeláže 45m, 4x RJ45 sběrnice pro rozšíření, 2x RJ45 sběrnice pro kontrolu při rozšíření, RS-232 konektor pro řízení, RS-422 konektor pro řízení, 1x RJ45 pro KVM hub, DB-9M konektor pro HW kontrolér, 12V napájení, příprava pro zabudování, vč. síťového zdroje, 198x114x63,5 mm, 0,74 kg</t>
  </si>
  <si>
    <t>ROBSC2500BIL-T</t>
  </si>
  <si>
    <t>SC2500 BIL-T</t>
  </si>
  <si>
    <r>
      <rPr>
        <sz val="10"/>
        <rFont val="Arial"/>
        <family val="2"/>
      </rPr>
      <t>Audio mixer a sluchátkový zesilovač -</t>
    </r>
    <r>
      <rPr>
        <b/>
        <sz val="10"/>
        <rFont val="Arial"/>
        <family val="2"/>
      </rPr>
      <t xml:space="preserve"> učitel</t>
    </r>
    <r>
      <rPr>
        <sz val="10"/>
        <rFont val="Arial"/>
        <family val="2"/>
      </rPr>
      <t>, nastavení hlasitosti sluchátek, vypnutí mikrofonu, freq. rozsah 20 Hz - 20 kHz, pro dynamický i kondenzátorový typ mikrofonu, mikrofonní vstup 12 db - 45 db, impedance sluchátek 32 - 600 Ω, linkový vstup/výstup 2,5V,</t>
    </r>
    <r>
      <rPr>
        <b/>
        <sz val="10"/>
        <rFont val="Arial"/>
        <family val="2"/>
      </rPr>
      <t xml:space="preserve"> AGC</t>
    </r>
    <r>
      <rPr>
        <sz val="10"/>
        <rFont val="Arial"/>
        <family val="2"/>
      </rPr>
      <t xml:space="preserve"> - funkce automatického donastavení hlasitosti vstupů Aux in a PC in, nastavení úrovně pro Aux in, konektory: 1x 3,5mm jack - mikrofon, 1x 3,5mm stereo jack - sluchátka, 1x 3,5mm stereo jack -  Aux in, 1x 3,5mm stereo jack -  Aux out, 1x 3,5mm stereo jack -  PC in, 1x 3,5mm stereo jack -  PC out, 1x RJ45 - audio matice, 1x RJ45 - audio mixer, napájení z audio mixeru/kabel CAT5, vč. instalačních otvorů, 198x114x46,5 mm, 0,4kg</t>
    </r>
  </si>
  <si>
    <t>ROBSC2500BIL-S</t>
  </si>
  <si>
    <t>SC2500 BIL-S</t>
  </si>
  <si>
    <r>
      <t xml:space="preserve">Audio mixer a sluchátkový zesilovač - </t>
    </r>
    <r>
      <rPr>
        <b/>
        <sz val="10"/>
        <rFont val="Arial"/>
        <family val="2"/>
      </rPr>
      <t>student</t>
    </r>
    <r>
      <rPr>
        <sz val="10"/>
        <rFont val="Arial"/>
        <family val="2"/>
      </rPr>
      <t xml:space="preserve">, nastavení hlasitosti sluchátek, vypnutí mikrofonu, </t>
    </r>
    <r>
      <rPr>
        <b/>
        <sz val="10"/>
        <rFont val="Arial"/>
        <family val="2"/>
      </rPr>
      <t xml:space="preserve">tlačítko </t>
    </r>
    <r>
      <rPr>
        <sz val="10"/>
        <rFont val="Arial"/>
        <family val="2"/>
      </rPr>
      <t>pro kontakt vyučujícího,  freq. rozsah 20 Hz - 20 kHz, pro dynamický i kondenzátorový typ mikrofonu, mikrofonní vstup 12 db - 45 db, impedance sluchátek 32 - 600 Ω, linkový vstup/výstup 2,5V, konektory: 2x 3,5mm jack - mikrofony, 2x 3,5mm stereo jack - sluchátka, 1x 3,5mm stereo jack -  Aux in, 1x 3,5mm stereo jack -  Aux out, 1x RJ45 - audio matice, 1x RJ45 - audio mixer, napájení z audio mixeru/kabel CAT5, vč. instalačních otvorů, 198x114x46,5 mm, 0,4kg</t>
    </r>
  </si>
  <si>
    <t>ROBSC2500BIL-KRYT</t>
  </si>
  <si>
    <t>AV MEDIA</t>
  </si>
  <si>
    <t>SC2500BIL-KRYT</t>
  </si>
  <si>
    <t>Ochranná krytka konektorů pro BIL</t>
  </si>
  <si>
    <t>ROBSC2500HS3</t>
  </si>
  <si>
    <t>ROB-HS3</t>
  </si>
  <si>
    <t>Systémový náhlavní set - sluchátka/mikrofon, provedení  z pružného polyetylénu - odolné hrubému zacházení, uzavřená stereofonní sluchátka, kondenzátorový mikrofon, polstrovaný a nastavitelný náhlavní most, Sluchátka: freq. rozsah 20 Hz - 20 kHz, impedance 2x 32 Ω, citlivost 97 dB SPL/1mW, Mikrofon: freq. rozsah 100 Hz - 20 kHz, impedance &lt; 2,2 kΩ, citlivost -47 ± 3dBV dBV, odstup signál/šum 56 dBA, konektory: 1x 3,5mm stereo jack -  mikrofon, 1x 3,5mm stereo jack -  sluchátka, kabel 1,8 m, 0,25 kg</t>
  </si>
  <si>
    <t>ROBSCAT5</t>
  </si>
  <si>
    <t>SC CAT5-Z-XXX</t>
  </si>
  <si>
    <t>CAT-5E kabel, UTP, 23 AWG, odolnost 75 °C, nominální útlum_100 m: -18,5 dB / 100 MHz, -23,7 dB / 155 MHz, -28,1 dB / 200 MHz</t>
  </si>
  <si>
    <t>IT vybavení vyučujícího - cena odhadem</t>
  </si>
  <si>
    <t>PC vybavení žáků - cena odhadem</t>
  </si>
  <si>
    <t>instalace - cena odhadem dle PIP</t>
  </si>
  <si>
    <t>instalace a nastavení modulu HomeWork</t>
  </si>
  <si>
    <t>SKOL_ROB1
(ROBPDSC+LL-B)</t>
  </si>
  <si>
    <t>Beginner</t>
  </si>
  <si>
    <t xml:space="preserve">Rozvojové školení dle metodiky Robotel - začátečník
3 hod. on-line školení lektorem výrobce, v českém jazyce, doporučeno pro max. 6 účastníků
Vč. technické asistence
</t>
  </si>
  <si>
    <t xml:space="preserve">SKOL_ROB2
(ROBPDSC+LL-I)
</t>
  </si>
  <si>
    <t>Intermediate</t>
  </si>
  <si>
    <t xml:space="preserve">Rozvojové školení dle metodiky Robotel - pokročilý
3 hod. on-line školení lektorem výrobce, v českém jazyce, doporučeno pro max. 6 účastníků
Vč. technické asistence
</t>
  </si>
  <si>
    <t>cena celkem</t>
  </si>
  <si>
    <t>nutná technická připravenost učebny:</t>
  </si>
  <si>
    <t>1. rozvaděč a rozvody 230V, pro napájení PC studentů a učitele</t>
  </si>
  <si>
    <t>2. LAN pro přístup na internet a do školní sítě, pro všechna PC studentů a učitele</t>
  </si>
  <si>
    <r>
      <t>Robotel LL - SmartClass+ VGA / USB</t>
    </r>
    <r>
      <rPr>
        <sz val="10"/>
        <rFont val="Arial CE"/>
        <family val="2"/>
      </rPr>
      <t xml:space="preserve">  (předpokládá PC učitele i žáků)</t>
    </r>
  </si>
  <si>
    <r>
      <t xml:space="preserve">Kalkulace pro </t>
    </r>
    <r>
      <rPr>
        <b/>
        <sz val="10"/>
        <rFont val="Arial CE"/>
        <family val="2"/>
      </rPr>
      <t>24+1</t>
    </r>
    <r>
      <rPr>
        <sz val="10"/>
        <rFont val="Arial CE"/>
        <family val="2"/>
      </rPr>
      <t xml:space="preserve"> účastníků (PC učitel &amp; žáci); HW interkom, HW verze VGA/USB pro přepínání PC (KVM); Jazyková laboratoř s kontrolou a sdílením videa, audia a možností kontroly nad všemi PC (vč. jejího předávání), každý student má sluchátka a mikrofon, lze pracovat s celou třídou, po skupinách nebo v párech, možnost náhodného nebo cíleného rozdělení studentů, SW pro samostatnou práci a záznam jednotlivých studentů, možnost kvalitního poslechu, diskuse, opakování výslovnosti nebo záznamu, ovládání z grafického rozhraní, správa dokumentů pro výuku v PC, automatická digitalizace materiálů, SW i v českém jazyce, záruka na HW Robotel 3 roky, </t>
    </r>
    <r>
      <rPr>
        <b/>
        <sz val="10"/>
        <rFont val="Arial CE"/>
        <family val="2"/>
      </rPr>
      <t>Software Maintenance v 1. roce zdarma.</t>
    </r>
  </si>
  <si>
    <t>ROBSC2500CR</t>
  </si>
  <si>
    <t>SC2500 CR</t>
  </si>
  <si>
    <t>Systémový kontrolér pro kontrolní a ovládací SW, kontrolní protokol SCVI, řízení až 63 uživatelů (s rozšířením max. 98), až 252 příkazů, možnost pro ext. řízení AMX, konektory: 2x RS-232, 1x RJ45, 2x RJ11, vč. montážních držáků, 209x183x32 mm, 1,5 kg</t>
  </si>
  <si>
    <t>ROBSC2500H</t>
  </si>
  <si>
    <t>SC2500 H2</t>
  </si>
  <si>
    <t>KVM (klávesnice, video, myš) rozbočovač, sdílení obrazu, kontrola pro všechny klávesnice/myši, přepínání bez zpoždění, 8 portů (max. 64 při rozšíření), šířka video pásma 200 MHz, rozlišení 1600x1200 / 85 Hz, kabeláž CAT-5e (UTP), signál K/M - standard USB nebo PS/2, konektory: 8x RJ45 video, 8x RJ45 K/M, 1x RJ45 audio matice, 1x RJ45 TTL (připojení kontroléru), RS-485, 2x DB-15HD rozšíření video, 2x RJ45 rozšíření K/M, vč. montážních držáků nebo 19" úchytů, externí síť. zdroj 12V, 483x438x44,5 mm, 1 kg</t>
  </si>
  <si>
    <t>ROBSC2500IX2USB</t>
  </si>
  <si>
    <t>SC2500 IX2 USB</t>
  </si>
  <si>
    <t>Systémová připojovací jednotka pro 2x PC stanice, VGA video a USB K/M přepínání, interkom, šířka video pásma 200 MHz, rozlišení 1600x1200 / 85 Hz, freq. rozsah audia 20 Hz - 20 kHz ±3 db, kabeláž CAT-5e (UTP), adresace 0 - 62, kompenzace délky kabeláže, konektory: 1x RJ45 V rozbočovač, 1x RJ45 K/M rozbočovač, 1x RJ45 audio matice, 4x DB-15HD video, 4x USB-A K/M, 4x USB-B K/M, 1x RJ45 I-Link, příprava pro zabudování, externí síť. zdroj, 198x114x46,5 mm, 0,4 kg</t>
  </si>
  <si>
    <t>ROBSC2500IX4USB</t>
  </si>
  <si>
    <t>SC2500 IX4 USB</t>
  </si>
  <si>
    <t>Systémová připojovací jednotka pro 4x PC stanice, VGA video a USB K/M přepínání, interkom, šířka video pásma 200 MHz, rozlišení 1600x1200 / 85 Hz, freq. rozsah audia 20 Hz - 20 kHz ±3 db, kabeláž CAT-5e (UTP), adresace 0 - 62, kompenzace délky kabeláže, konektory: 1x RJ45 V rozbočovač, 1x RJ45 K/M rozbočovač, 1x RJ45 audio matice, 8x DB-15HD video, 8x USB-A K/M, 8x USB-B K/M, 1x RJ45 I-Link, příprava pro zabudování, externí síť. zdroj, 198x114x63,5 mm, 0,4 kg</t>
  </si>
  <si>
    <t>ROBUSB-KVM</t>
  </si>
  <si>
    <t>RAL USB-KVM</t>
  </si>
  <si>
    <t>KVM přípojný kabel pro interface VGA, USB, konektory: 1x DB-25, 2x DB-15HD, 4x USB, délky 1,8m; 2,7m nebo 3,6 m</t>
  </si>
  <si>
    <t>položka</t>
  </si>
  <si>
    <t>Značka</t>
  </si>
  <si>
    <t>TYP</t>
  </si>
  <si>
    <t>počet KS</t>
  </si>
  <si>
    <t>cena jednotková bez DPH</t>
  </si>
  <si>
    <t>cena celkem bez DPH</t>
  </si>
  <si>
    <t>cena celkem vč. DPH</t>
  </si>
  <si>
    <t>Stolní počítač</t>
  </si>
  <si>
    <t>case s min. 180W zdrojem s účinnosti 92%, výkon CPU min. 8000 bodu dle nezávislého testu cpubenchmark.net, operační paměť 8GB DDR4, pevný SSD disk s kapacitou 256GB s rychlosti čtení/zápisu až 2.6/1.0GB, DVD-RW optická mechanika, Gbit síťová karta, Wifi standardu 802.11ac (2x2), Bluetooth 4.2, čtečka pam. karet, min. 2x DisplayPort a 1x HDMI, 1x USB Type-C charging port, 6x USB 3.1, 4x USB 2.0, sériový port RS-232, klávesnici a myš stejného výrobce, operační systém s podporu AD (domény), záruka 3 roky, oprava u zákazníka s odezvou do následujícího pracovního dne od nahlášení servisní události</t>
  </si>
  <si>
    <t>Monitor</t>
  </si>
  <si>
    <t xml:space="preserve">Monitor s viditelnou uhlopříčkou 23.8", rozlišení 1920x1080, panel IPS, antireflexní, jas 250 cd/m2, statický kontrast 1000:1, odezva 5 ms g/g, matný panel; výškově nastavitelný 100mm, pivot 90° rotace, konektory VGA, DP; dva integrované reproduktory s výkonem 2 W, včetně DP kabelu, záruka 3 roky- odezva následující pracovní den s opravou u zákazníka.
</t>
  </si>
  <si>
    <t>Kancelářský balík</t>
  </si>
  <si>
    <t>KKancelářský balík software nástrojů pro vytváření prezentací, textových dokumentů, editor tabulek, správce elektronické pošty, poznámkového elektronického bloku kompatibilní s Microsoft platformou zajišťující funkčnost se stávajícím vybavením, trvalá licence nevázaná na HW, možný downgrade</t>
  </si>
  <si>
    <t xml:space="preserve">Termínovaná (předplacené) školní multilicence na období 5 let, opravňují k užívání programu všechny žáky i učitele školy na všech výukových i provozních počítačích ve škole a rovněž na domácích (soukromých) počítačích, a to v počtu jedné licence na žáka a nebo učitele, jeden program, který zvládá vše: správu, editaci i sdílení fotek, intuitivní ovládání, které si osvojíte během okamžiku, desítky editačních nástrojů a filtrů, bezztrátové úpravy pro všechny formáty obrázků, hromadné operace, které ušetří hromadu času, český program s českou podporou
</t>
  </si>
  <si>
    <t>Interaktivní tabule</t>
  </si>
  <si>
    <t>Multidotyková Interaktivní tabule s poměrem stran 16:10. Umožňuje automaticky rozpoznat dotyk prstem pro ovládání, dotyk popisovače pro zápis a dotyk houbičkou nebo dlaní pro mazání. Úhlopříčka obrazu: 221 cm (87“), včetně 2 popisovačů s přepínáním 4 barev, mazací houbičky. Propojení s přídavným projektorem. Cena včetně systémové AV kabeláže. Cena včetně dopravy, instalace, nastavení</t>
  </si>
  <si>
    <t>Software k interaktivní tabuli</t>
  </si>
  <si>
    <t>Prezentační SW až pro 4 počítače, včetně prvního roku přístupu k novým verzím prezentačního SW. SW umožňuje jednoduše vytvořit interaktivní cvičení dle probíraného tématu. Mimo to mohou učitelé vybrat pro žáky kterékoliv z více než 30 000 již hotových cvičení na připraveném portálu. Licence na 2 roky. Cena včetně dopravy, instalace.</t>
  </si>
  <si>
    <t>Ozvučení k interaktivní tabuli</t>
  </si>
  <si>
    <t>Přídavné reproduktory s možností uchycení na pylonový pojezd tabule,2x 20 W.  Cena včetně dopravy, instalace.</t>
  </si>
  <si>
    <t>Ultrakrátký projektor na pylony</t>
  </si>
  <si>
    <t>Ultrakrátký projektor, svítivost 3500 ANSI/LM, LCD technologie, lampa s životností až 10 000 hodin (v ECO režimu), nativní rozlišení WXGA, poměr stran 16:10, kontrast 14 000:1, Projekční poměr 0,28 - 0,37:1. Konektivita: USB 2.0 typu A, USB 2.0 typu B, RS-232C, HDMI vstup (3x), kompozitní vstup, RGB vstup (2x), RGB výstup, audiovýstup, stereofonní konektor mini-jack, audiovstup, stereofonní konektor mini-jack (3x), vstup pro mikrofon, Ethernetové rozhraní, VGA vstup (2x), VGA výstup, MHL Cena včetně dopravy, instalace, nastavení.</t>
  </si>
  <si>
    <t>Pylony včetně křídel</t>
  </si>
  <si>
    <t>Pylonový pojezd s křídly. Stabilní konstrukce z hliníkových profilů o výšce min.250cm. Rozsah posunu min. 100cm. Rozložení hmotnosti sestavy na stěnu a podlahu. Integrovaný úchyt pro držák projektoru. Boční křídla k interaktivní tabuli pro popisování fixou,nebo křídou.Možnost kombinace: z venku pro psaní křídou, uvnitř pro psaní fixou - nebo naopak, celá fixová, celá křídová.  Cena včetně dopravy, instalace.</t>
  </si>
  <si>
    <t>Vizualizér</t>
  </si>
  <si>
    <t>Stolní dokumentová kamera s flexibilním ramenem, které umožňuje snímat objekt z různých úhlů. Rozlišení  snímacího čipu 5 Mpix, 8x optický zoom + 10x digitální zoom,  ostření automatické / manuální. Osvětlení snímaného objektu. Připojení přes USB, VGA, DVI-D konektor. Jednoduché ovládání vizualizéru prostřednictvím software SMART Notebook. Funkce 3D smíšená realita - ovdládání 3D objektů pomocí speciální 3D kostky.  Cena včetně dopravy, instalace.</t>
  </si>
  <si>
    <t>originální, náhradní lampa do ultrakrátkého projektoru</t>
  </si>
  <si>
    <t>Montáž nábytku včetně dopravy</t>
  </si>
  <si>
    <t>Montáž nábytku</t>
  </si>
  <si>
    <t>Žákovská židle</t>
  </si>
  <si>
    <t>Židle s dynamickou podnoží z ocelové silnostěnné trubky o průměru 22 mm a plastovým šálovým sedákem se vzduchovým polštářem. 
Výšky sedáku 2, 3, 4, 5, 6, 7 dle normy ČSN EN 1729-1 Nábytek - Židle a stoly pro vzdělávací instituce - Část 1: Funkční rozměry. 
Volba RAL barvy konstrukce a barvy plastového sedáku dle aktuálního vzorníku! Plastové koncovky standardně v barvě šedé RAL 7040.</t>
  </si>
  <si>
    <t>Stůl pro pedagoga</t>
  </si>
  <si>
    <t>Stůl pracovní s kontejnerem 1600x680,v.760mm</t>
  </si>
  <si>
    <t>Stůl pro žáky</t>
  </si>
  <si>
    <t>Stůl s uzamkyatelnou posuvnou pracovní deskou, rozměr desky 1000x800 mm, tloušťka desky 23,6 mm HPL, k onstrukce z ocelových profilů 50x30, 30x30 a 40x20 mm, pod deskou kabelový kanál s průchodkami, 1x lamino, PC box</t>
  </si>
  <si>
    <t>Software pro úpravu fotografií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</si>
</sst>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č"/>
    <numFmt numFmtId="165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sz val="10"/>
      <color indexed="8"/>
      <name val="Arial CE"/>
      <family val="2"/>
    </font>
    <font>
      <sz val="10"/>
      <name val="Helv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6"/>
      <color theme="3" tint="-0.4999699890613556"/>
      <name val="Arial"/>
      <family val="2"/>
    </font>
    <font>
      <sz val="6"/>
      <color theme="3" tint="-0.4999699890613556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5">
    <xf numFmtId="0" fontId="0" fillId="0" borderId="0" xfId="0"/>
    <xf numFmtId="0" fontId="0" fillId="0" borderId="1" xfId="0" applyFont="1" applyBorder="1" applyAlignment="1">
      <alignment horizontal="center" vertical="top" wrapText="1" shrinkToFit="1"/>
    </xf>
    <xf numFmtId="0" fontId="0" fillId="0" borderId="1" xfId="0" applyBorder="1"/>
    <xf numFmtId="164" fontId="0" fillId="0" borderId="1" xfId="0" applyNumberFormat="1" applyBorder="1" applyAlignment="1">
      <alignment wrapText="1"/>
    </xf>
    <xf numFmtId="164" fontId="0" fillId="0" borderId="0" xfId="0" applyNumberFormat="1"/>
    <xf numFmtId="0" fontId="4" fillId="0" borderId="1" xfId="0" applyFont="1" applyBorder="1" applyAlignment="1">
      <alignment horizontal="center" vertical="top" wrapText="1" shrinkToFi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2" xfId="0" applyFont="1" applyBorder="1" applyAlignment="1">
      <alignment horizontal="center" vertical="top" wrapText="1" shrinkToFit="1"/>
    </xf>
    <xf numFmtId="164" fontId="2" fillId="0" borderId="3" xfId="0" applyNumberFormat="1" applyFont="1" applyBorder="1"/>
    <xf numFmtId="0" fontId="0" fillId="0" borderId="1" xfId="0" applyFont="1" applyFill="1" applyBorder="1" applyAlignment="1" applyProtection="1">
      <alignment wrapText="1"/>
      <protection locked="0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4" fillId="0" borderId="1" xfId="20" applyNumberFormat="1" applyFont="1" applyFill="1" applyBorder="1" applyAlignment="1" applyProtection="1">
      <alignment horizontal="right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1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vertical="top" wrapText="1" shrinkToFi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9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png" /><Relationship Id="rId3" Type="http://schemas.openxmlformats.org/officeDocument/2006/relationships/image" Target="../media/image16.jpeg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4.jpeg" /><Relationship Id="rId7" Type="http://schemas.openxmlformats.org/officeDocument/2006/relationships/image" Target="../media/image11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2.png" /><Relationship Id="rId11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15</xdr:row>
      <xdr:rowOff>38100</xdr:rowOff>
    </xdr:from>
    <xdr:to>
      <xdr:col>0</xdr:col>
      <xdr:colOff>676275</xdr:colOff>
      <xdr:row>15</xdr:row>
      <xdr:rowOff>600075</xdr:rowOff>
    </xdr:to>
    <xdr:pic>
      <xdr:nvPicPr>
        <xdr:cNvPr id="5121" name="Picture 167" descr="H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8125" y="13535025"/>
          <a:ext cx="43815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57150</xdr:colOff>
      <xdr:row>3</xdr:row>
      <xdr:rowOff>304800</xdr:rowOff>
    </xdr:from>
    <xdr:to>
      <xdr:col>0</xdr:col>
      <xdr:colOff>847725</xdr:colOff>
      <xdr:row>3</xdr:row>
      <xdr:rowOff>1181100</xdr:rowOff>
    </xdr:to>
    <xdr:pic>
      <xdr:nvPicPr>
        <xdr:cNvPr id="5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7150" y="1514475"/>
          <a:ext cx="790575" cy="8763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95250</xdr:rowOff>
    </xdr:from>
    <xdr:to>
      <xdr:col>0</xdr:col>
      <xdr:colOff>847725</xdr:colOff>
      <xdr:row>4</xdr:row>
      <xdr:rowOff>657225</xdr:rowOff>
    </xdr:to>
    <xdr:pic>
      <xdr:nvPicPr>
        <xdr:cNvPr id="512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85725" y="3248025"/>
          <a:ext cx="762000" cy="5619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76200</xdr:colOff>
      <xdr:row>11</xdr:row>
      <xdr:rowOff>742950</xdr:rowOff>
    </xdr:from>
    <xdr:to>
      <xdr:col>0</xdr:col>
      <xdr:colOff>914400</xdr:colOff>
      <xdr:row>11</xdr:row>
      <xdr:rowOff>1095375</xdr:rowOff>
    </xdr:to>
    <xdr:pic>
      <xdr:nvPicPr>
        <xdr:cNvPr id="5125" name="Picture 165" descr="SC2500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76200" y="8391525"/>
          <a:ext cx="838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66675</xdr:rowOff>
    </xdr:from>
    <xdr:to>
      <xdr:col>0</xdr:col>
      <xdr:colOff>885825</xdr:colOff>
      <xdr:row>12</xdr:row>
      <xdr:rowOff>428625</xdr:rowOff>
    </xdr:to>
    <xdr:pic>
      <xdr:nvPicPr>
        <xdr:cNvPr id="5126" name="Picture 166" descr="SC 2500B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9525" y="9496425"/>
          <a:ext cx="8763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66675</xdr:rowOff>
    </xdr:from>
    <xdr:to>
      <xdr:col>0</xdr:col>
      <xdr:colOff>885825</xdr:colOff>
      <xdr:row>13</xdr:row>
      <xdr:rowOff>504825</xdr:rowOff>
    </xdr:to>
    <xdr:pic>
      <xdr:nvPicPr>
        <xdr:cNvPr id="5127" name="Picture 168" descr="SC 2500B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9525" y="11601450"/>
          <a:ext cx="8763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38100</xdr:rowOff>
    </xdr:from>
    <xdr:to>
      <xdr:col>0</xdr:col>
      <xdr:colOff>895350</xdr:colOff>
      <xdr:row>16</xdr:row>
      <xdr:rowOff>533400</xdr:rowOff>
    </xdr:to>
    <xdr:pic>
      <xdr:nvPicPr>
        <xdr:cNvPr id="5128" name="Picture 171" descr="SC CAT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8575" y="15020925"/>
          <a:ext cx="866775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133350</xdr:colOff>
      <xdr:row>17</xdr:row>
      <xdr:rowOff>38100</xdr:rowOff>
    </xdr:from>
    <xdr:to>
      <xdr:col>0</xdr:col>
      <xdr:colOff>742950</xdr:colOff>
      <xdr:row>17</xdr:row>
      <xdr:rowOff>619125</xdr:rowOff>
    </xdr:to>
    <xdr:pic>
      <xdr:nvPicPr>
        <xdr:cNvPr id="5129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33350" y="15611475"/>
          <a:ext cx="609600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133350</xdr:colOff>
      <xdr:row>18</xdr:row>
      <xdr:rowOff>38100</xdr:rowOff>
    </xdr:from>
    <xdr:to>
      <xdr:col>0</xdr:col>
      <xdr:colOff>742950</xdr:colOff>
      <xdr:row>18</xdr:row>
      <xdr:rowOff>619125</xdr:rowOff>
    </xdr:to>
    <xdr:pic>
      <xdr:nvPicPr>
        <xdr:cNvPr id="5130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33350" y="16259175"/>
          <a:ext cx="609600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104775</xdr:colOff>
      <xdr:row>6</xdr:row>
      <xdr:rowOff>200025</xdr:rowOff>
    </xdr:from>
    <xdr:to>
      <xdr:col>0</xdr:col>
      <xdr:colOff>581025</xdr:colOff>
      <xdr:row>6</xdr:row>
      <xdr:rowOff>600075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04775" y="4905375"/>
          <a:ext cx="476250" cy="4000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95250</xdr:colOff>
      <xdr:row>10</xdr:row>
      <xdr:rowOff>47625</xdr:rowOff>
    </xdr:from>
    <xdr:to>
      <xdr:col>0</xdr:col>
      <xdr:colOff>561975</xdr:colOff>
      <xdr:row>10</xdr:row>
      <xdr:rowOff>476250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7048500"/>
          <a:ext cx="466725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161925</xdr:rowOff>
    </xdr:from>
    <xdr:to>
      <xdr:col>0</xdr:col>
      <xdr:colOff>723900</xdr:colOff>
      <xdr:row>5</xdr:row>
      <xdr:rowOff>628650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95250" y="4152900"/>
          <a:ext cx="628650" cy="466725"/>
        </a:xfrm>
        <a:prstGeom prst="rect">
          <a:avLst/>
        </a:prstGeom>
        <a:noFill/>
        <a:ln w="1">
          <a:noFill/>
        </a:ln>
      </xdr:spPr>
    </xdr:pic>
    <xdr:clientData/>
  </xdr:twoCellAnchor>
  <xdr:oneCellAnchor>
    <xdr:from>
      <xdr:col>0</xdr:col>
      <xdr:colOff>295275</xdr:colOff>
      <xdr:row>9</xdr:row>
      <xdr:rowOff>95250</xdr:rowOff>
    </xdr:from>
    <xdr:ext cx="390525" cy="295275"/>
    <xdr:pic>
      <xdr:nvPicPr>
        <xdr:cNvPr id="16" name="Obrázek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6600825"/>
          <a:ext cx="390525" cy="2952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295275</xdr:colOff>
      <xdr:row>8</xdr:row>
      <xdr:rowOff>95250</xdr:rowOff>
    </xdr:from>
    <xdr:ext cx="390525" cy="295275"/>
    <xdr:pic>
      <xdr:nvPicPr>
        <xdr:cNvPr id="17" name="Obrázek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6105525"/>
          <a:ext cx="390525" cy="2952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295275</xdr:colOff>
      <xdr:row>7</xdr:row>
      <xdr:rowOff>95250</xdr:rowOff>
    </xdr:from>
    <xdr:ext cx="390525" cy="295275"/>
    <xdr:pic>
      <xdr:nvPicPr>
        <xdr:cNvPr id="18" name="Obrázek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5610225"/>
          <a:ext cx="390525" cy="2952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11</xdr:row>
      <xdr:rowOff>742950</xdr:rowOff>
    </xdr:from>
    <xdr:to>
      <xdr:col>0</xdr:col>
      <xdr:colOff>914400</xdr:colOff>
      <xdr:row>11</xdr:row>
      <xdr:rowOff>1209675</xdr:rowOff>
    </xdr:to>
    <xdr:pic>
      <xdr:nvPicPr>
        <xdr:cNvPr id="1025" name="Picture 165" descr="SC2500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6200" y="8391525"/>
          <a:ext cx="838200" cy="466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66675</xdr:rowOff>
    </xdr:from>
    <xdr:to>
      <xdr:col>0</xdr:col>
      <xdr:colOff>885825</xdr:colOff>
      <xdr:row>12</xdr:row>
      <xdr:rowOff>428625</xdr:rowOff>
    </xdr:to>
    <xdr:pic>
      <xdr:nvPicPr>
        <xdr:cNvPr id="1026" name="Picture 166" descr="SC 2500B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9525" y="9496425"/>
          <a:ext cx="8763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238125</xdr:colOff>
      <xdr:row>15</xdr:row>
      <xdr:rowOff>38100</xdr:rowOff>
    </xdr:from>
    <xdr:to>
      <xdr:col>0</xdr:col>
      <xdr:colOff>676275</xdr:colOff>
      <xdr:row>15</xdr:row>
      <xdr:rowOff>609600</xdr:rowOff>
    </xdr:to>
    <xdr:pic>
      <xdr:nvPicPr>
        <xdr:cNvPr id="1027" name="Picture 167" descr="HS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38125" y="13535025"/>
          <a:ext cx="43815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66675</xdr:rowOff>
    </xdr:from>
    <xdr:to>
      <xdr:col>0</xdr:col>
      <xdr:colOff>885825</xdr:colOff>
      <xdr:row>13</xdr:row>
      <xdr:rowOff>523875</xdr:rowOff>
    </xdr:to>
    <xdr:pic>
      <xdr:nvPicPr>
        <xdr:cNvPr id="1028" name="Picture 168" descr="SC 2500B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9525" y="11601450"/>
          <a:ext cx="8763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38100</xdr:rowOff>
    </xdr:from>
    <xdr:to>
      <xdr:col>0</xdr:col>
      <xdr:colOff>895350</xdr:colOff>
      <xdr:row>21</xdr:row>
      <xdr:rowOff>523875</xdr:rowOff>
    </xdr:to>
    <xdr:pic>
      <xdr:nvPicPr>
        <xdr:cNvPr id="1029" name="Picture 171" descr="SC CAT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8575" y="20993100"/>
          <a:ext cx="866775" cy="485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57150</xdr:colOff>
      <xdr:row>3</xdr:row>
      <xdr:rowOff>304800</xdr:rowOff>
    </xdr:from>
    <xdr:to>
      <xdr:col>0</xdr:col>
      <xdr:colOff>847725</xdr:colOff>
      <xdr:row>3</xdr:row>
      <xdr:rowOff>1066800</xdr:rowOff>
    </xdr:to>
    <xdr:pic>
      <xdr:nvPicPr>
        <xdr:cNvPr id="1030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57150" y="1514475"/>
          <a:ext cx="790575" cy="7620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95250</xdr:rowOff>
    </xdr:from>
    <xdr:to>
      <xdr:col>0</xdr:col>
      <xdr:colOff>847725</xdr:colOff>
      <xdr:row>4</xdr:row>
      <xdr:rowOff>704850</xdr:rowOff>
    </xdr:to>
    <xdr:pic>
      <xdr:nvPicPr>
        <xdr:cNvPr id="1031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85725" y="3248025"/>
          <a:ext cx="762000" cy="6096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19050</xdr:rowOff>
    </xdr:from>
    <xdr:to>
      <xdr:col>0</xdr:col>
      <xdr:colOff>809625</xdr:colOff>
      <xdr:row>16</xdr:row>
      <xdr:rowOff>581025</xdr:rowOff>
    </xdr:to>
    <xdr:pic>
      <xdr:nvPicPr>
        <xdr:cNvPr id="1033" name="Picture 177" descr="SC 2500C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38100" y="15039975"/>
          <a:ext cx="77152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123825</xdr:rowOff>
    </xdr:from>
    <xdr:to>
      <xdr:col>0</xdr:col>
      <xdr:colOff>1095375</xdr:colOff>
      <xdr:row>17</xdr:row>
      <xdr:rowOff>609600</xdr:rowOff>
    </xdr:to>
    <xdr:pic>
      <xdr:nvPicPr>
        <xdr:cNvPr id="1034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38100" y="15954375"/>
          <a:ext cx="1057275" cy="4857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28575</xdr:rowOff>
    </xdr:from>
    <xdr:to>
      <xdr:col>0</xdr:col>
      <xdr:colOff>876300</xdr:colOff>
      <xdr:row>19</xdr:row>
      <xdr:rowOff>657225</xdr:rowOff>
    </xdr:to>
    <xdr:pic>
      <xdr:nvPicPr>
        <xdr:cNvPr id="1035" name="Picture 181" descr="SC2500IX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9525" y="18773775"/>
          <a:ext cx="866775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28575</xdr:rowOff>
    </xdr:from>
    <xdr:to>
      <xdr:col>0</xdr:col>
      <xdr:colOff>876300</xdr:colOff>
      <xdr:row>18</xdr:row>
      <xdr:rowOff>457200</xdr:rowOff>
    </xdr:to>
    <xdr:pic>
      <xdr:nvPicPr>
        <xdr:cNvPr id="1037" name="Picture 184" descr="SC2500IX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9525" y="17316450"/>
          <a:ext cx="866775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38100</xdr:rowOff>
    </xdr:from>
    <xdr:to>
      <xdr:col>0</xdr:col>
      <xdr:colOff>847725</xdr:colOff>
      <xdr:row>20</xdr:row>
      <xdr:rowOff>628650</xdr:rowOff>
    </xdr:to>
    <xdr:pic>
      <xdr:nvPicPr>
        <xdr:cNvPr id="1038" name="Picture 185" descr="KVM Cabl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47625" y="20240625"/>
          <a:ext cx="8001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133350</xdr:colOff>
      <xdr:row>22</xdr:row>
      <xdr:rowOff>38100</xdr:rowOff>
    </xdr:from>
    <xdr:to>
      <xdr:col>0</xdr:col>
      <xdr:colOff>742950</xdr:colOff>
      <xdr:row>22</xdr:row>
      <xdr:rowOff>619125</xdr:rowOff>
    </xdr:to>
    <xdr:pic>
      <xdr:nvPicPr>
        <xdr:cNvPr id="1039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 bwMode="auto">
        <a:xfrm>
          <a:off x="133350" y="21583650"/>
          <a:ext cx="609600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133350</xdr:colOff>
      <xdr:row>23</xdr:row>
      <xdr:rowOff>38100</xdr:rowOff>
    </xdr:from>
    <xdr:to>
      <xdr:col>0</xdr:col>
      <xdr:colOff>742950</xdr:colOff>
      <xdr:row>23</xdr:row>
      <xdr:rowOff>619125</xdr:rowOff>
    </xdr:to>
    <xdr:pic>
      <xdr:nvPicPr>
        <xdr:cNvPr id="1040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 bwMode="auto">
        <a:xfrm>
          <a:off x="133350" y="22231350"/>
          <a:ext cx="609600" cy="58102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161925</xdr:rowOff>
    </xdr:from>
    <xdr:to>
      <xdr:col>0</xdr:col>
      <xdr:colOff>723900</xdr:colOff>
      <xdr:row>5</xdr:row>
      <xdr:rowOff>628650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95250" y="4152900"/>
          <a:ext cx="628650" cy="466725"/>
        </a:xfrm>
        <a:prstGeom prst="rect">
          <a:avLst/>
        </a:prstGeom>
        <a:noFill/>
        <a:ln w="1">
          <a:noFill/>
        </a:ln>
      </xdr:spPr>
    </xdr:pic>
    <xdr:clientData/>
  </xdr:twoCellAnchor>
  <xdr:oneCellAnchor>
    <xdr:from>
      <xdr:col>0</xdr:col>
      <xdr:colOff>104775</xdr:colOff>
      <xdr:row>6</xdr:row>
      <xdr:rowOff>200025</xdr:rowOff>
    </xdr:from>
    <xdr:ext cx="476250" cy="400050"/>
    <xdr:pic>
      <xdr:nvPicPr>
        <xdr:cNvPr id="20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104775" y="4905375"/>
          <a:ext cx="476250" cy="400050"/>
        </a:xfrm>
        <a:prstGeom prst="rect">
          <a:avLst/>
        </a:prstGeom>
        <a:noFill/>
        <a:ln w="1">
          <a:noFill/>
        </a:ln>
      </xdr:spPr>
    </xdr:pic>
    <xdr:clientData/>
  </xdr:oneCellAnchor>
  <xdr:twoCellAnchor editAs="oneCell">
    <xdr:from>
      <xdr:col>0</xdr:col>
      <xdr:colOff>95250</xdr:colOff>
      <xdr:row>10</xdr:row>
      <xdr:rowOff>47625</xdr:rowOff>
    </xdr:from>
    <xdr:to>
      <xdr:col>0</xdr:col>
      <xdr:colOff>561975</xdr:colOff>
      <xdr:row>10</xdr:row>
      <xdr:rowOff>514350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7048500"/>
          <a:ext cx="466725" cy="4667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295275</xdr:colOff>
      <xdr:row>9</xdr:row>
      <xdr:rowOff>95250</xdr:rowOff>
    </xdr:from>
    <xdr:ext cx="390525" cy="295275"/>
    <xdr:pic>
      <xdr:nvPicPr>
        <xdr:cNvPr id="22" name="Obrázek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6600825"/>
          <a:ext cx="390525" cy="2952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295275</xdr:colOff>
      <xdr:row>8</xdr:row>
      <xdr:rowOff>95250</xdr:rowOff>
    </xdr:from>
    <xdr:ext cx="390525" cy="295275"/>
    <xdr:pic>
      <xdr:nvPicPr>
        <xdr:cNvPr id="23" name="Obrázek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6105525"/>
          <a:ext cx="390525" cy="2952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295275</xdr:colOff>
      <xdr:row>7</xdr:row>
      <xdr:rowOff>95250</xdr:rowOff>
    </xdr:from>
    <xdr:ext cx="390525" cy="295275"/>
    <xdr:pic>
      <xdr:nvPicPr>
        <xdr:cNvPr id="24" name="Obrázek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610225"/>
          <a:ext cx="390525" cy="2952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K28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14.375" style="0" customWidth="1"/>
    <col min="2" max="2" width="21.875" style="0" customWidth="1"/>
    <col min="3" max="3" width="21.875" style="0" hidden="1" customWidth="1"/>
    <col min="4" max="4" width="14.50390625" style="6" customWidth="1"/>
    <col min="5" max="5" width="20.625" style="8" bestFit="1" customWidth="1"/>
    <col min="6" max="6" width="51.00390625" style="0" customWidth="1"/>
    <col min="7" max="7" width="51.00390625" style="0" hidden="1" customWidth="1"/>
    <col min="8" max="8" width="20.125" style="7" customWidth="1"/>
    <col min="9" max="9" width="8.125" style="0" bestFit="1" customWidth="1"/>
    <col min="10" max="10" width="12.625" style="4" customWidth="1"/>
    <col min="11" max="11" width="29.50390625" style="0" customWidth="1"/>
  </cols>
  <sheetData>
    <row r="1" spans="1:11" ht="25.5">
      <c r="A1" s="23" t="s">
        <v>0</v>
      </c>
      <c r="B1" s="9" t="s">
        <v>1</v>
      </c>
      <c r="C1" s="9"/>
      <c r="D1" s="9" t="s">
        <v>2</v>
      </c>
      <c r="E1" s="5" t="s">
        <v>3</v>
      </c>
      <c r="F1" s="1" t="s">
        <v>4</v>
      </c>
      <c r="G1" s="1"/>
      <c r="H1" s="1" t="s">
        <v>5</v>
      </c>
      <c r="I1" s="1" t="s">
        <v>6</v>
      </c>
      <c r="J1" s="3" t="s">
        <v>7</v>
      </c>
      <c r="K1" s="6"/>
    </row>
    <row r="2" spans="1:10" s="12" customFormat="1" ht="12.75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2" customFormat="1" ht="57" customHeight="1">
      <c r="A3" s="39" t="s">
        <v>9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s="12" customFormat="1" ht="153">
      <c r="A4" s="13"/>
      <c r="B4" s="11" t="s">
        <v>10</v>
      </c>
      <c r="C4" s="11"/>
      <c r="D4" s="11" t="s">
        <v>11</v>
      </c>
      <c r="E4" s="11" t="s">
        <v>12</v>
      </c>
      <c r="F4" s="11" t="s">
        <v>13</v>
      </c>
      <c r="G4" s="14"/>
      <c r="H4" s="15">
        <v>1200</v>
      </c>
      <c r="I4" s="15">
        <v>24</v>
      </c>
      <c r="J4" s="15">
        <f aca="true" t="shared" si="0" ref="J4:J23">H4*I4</f>
        <v>28800</v>
      </c>
    </row>
    <row r="5" spans="1:10" s="12" customFormat="1" ht="66" customHeight="1">
      <c r="A5" s="13"/>
      <c r="B5" s="11" t="s">
        <v>14</v>
      </c>
      <c r="C5" s="11"/>
      <c r="D5" s="11" t="s">
        <v>11</v>
      </c>
      <c r="E5" s="11" t="s">
        <v>15</v>
      </c>
      <c r="F5" s="11" t="s">
        <v>16</v>
      </c>
      <c r="G5" s="14"/>
      <c r="H5" s="15">
        <v>7000</v>
      </c>
      <c r="I5" s="15">
        <v>24</v>
      </c>
      <c r="J5" s="15">
        <f t="shared" si="0"/>
        <v>168000</v>
      </c>
    </row>
    <row r="6" spans="1:10" s="12" customFormat="1" ht="56.4" customHeight="1">
      <c r="A6" s="13"/>
      <c r="B6" s="11" t="s">
        <v>17</v>
      </c>
      <c r="C6" s="11"/>
      <c r="D6" s="11" t="s">
        <v>11</v>
      </c>
      <c r="E6" s="11" t="s">
        <v>18</v>
      </c>
      <c r="F6" s="21" t="s">
        <v>19</v>
      </c>
      <c r="G6" s="14"/>
      <c r="H6" s="15">
        <v>5000</v>
      </c>
      <c r="I6" s="15">
        <v>4</v>
      </c>
      <c r="J6" s="15">
        <f t="shared" si="0"/>
        <v>20000</v>
      </c>
    </row>
    <row r="7" spans="1:10" s="12" customFormat="1" ht="63.75">
      <c r="A7" s="13"/>
      <c r="B7" s="11" t="s">
        <v>20</v>
      </c>
      <c r="C7" s="11"/>
      <c r="D7" s="11" t="s">
        <v>11</v>
      </c>
      <c r="E7" s="11" t="s">
        <v>21</v>
      </c>
      <c r="F7" s="21" t="s">
        <v>22</v>
      </c>
      <c r="G7" s="14"/>
      <c r="H7" s="15">
        <v>24400</v>
      </c>
      <c r="I7" s="15">
        <v>1</v>
      </c>
      <c r="J7" s="15">
        <f t="shared" si="0"/>
        <v>24400</v>
      </c>
    </row>
    <row r="8" spans="1:10" s="12" customFormat="1" ht="39.6" customHeight="1">
      <c r="A8" s="13"/>
      <c r="B8" s="11" t="s">
        <v>23</v>
      </c>
      <c r="C8" s="11"/>
      <c r="D8" s="11" t="s">
        <v>11</v>
      </c>
      <c r="E8" s="11" t="s">
        <v>24</v>
      </c>
      <c r="F8" s="11" t="s">
        <v>25</v>
      </c>
      <c r="G8" s="14"/>
      <c r="H8" s="15">
        <f>SUM(J4:J7)*0.1</f>
        <v>24120</v>
      </c>
      <c r="I8" s="15">
        <v>4</v>
      </c>
      <c r="J8" s="15">
        <f t="shared" si="0"/>
        <v>96480</v>
      </c>
    </row>
    <row r="9" spans="1:10" s="12" customFormat="1" ht="39.6" customHeight="1">
      <c r="A9" s="13"/>
      <c r="B9" s="11" t="s">
        <v>26</v>
      </c>
      <c r="C9" s="11"/>
      <c r="D9" s="11" t="s">
        <v>11</v>
      </c>
      <c r="E9" s="11" t="s">
        <v>27</v>
      </c>
      <c r="F9" s="11" t="s">
        <v>28</v>
      </c>
      <c r="G9" s="14"/>
      <c r="H9" s="15">
        <f>SUM(J4:J7)*0.15</f>
        <v>36180</v>
      </c>
      <c r="I9" s="15">
        <v>0</v>
      </c>
      <c r="J9" s="15">
        <f t="shared" si="0"/>
        <v>0</v>
      </c>
    </row>
    <row r="10" spans="1:10" s="12" customFormat="1" ht="39.6" customHeight="1">
      <c r="A10" s="13"/>
      <c r="B10" s="11" t="s">
        <v>29</v>
      </c>
      <c r="C10" s="11"/>
      <c r="D10" s="11" t="s">
        <v>11</v>
      </c>
      <c r="E10" s="11" t="s">
        <v>30</v>
      </c>
      <c r="F10" s="11" t="s">
        <v>31</v>
      </c>
      <c r="G10" s="14"/>
      <c r="H10" s="15">
        <f>SUM(J4:J7)*0.3</f>
        <v>72360</v>
      </c>
      <c r="I10" s="15">
        <v>0</v>
      </c>
      <c r="J10" s="15">
        <f t="shared" si="0"/>
        <v>0</v>
      </c>
    </row>
    <row r="11" spans="1:10" s="12" customFormat="1" ht="51">
      <c r="A11" s="13"/>
      <c r="B11" s="11"/>
      <c r="C11" s="11"/>
      <c r="D11" s="11"/>
      <c r="E11" s="11"/>
      <c r="F11" s="11" t="s">
        <v>32</v>
      </c>
      <c r="G11" s="14"/>
      <c r="H11" s="15">
        <v>40000</v>
      </c>
      <c r="I11" s="15">
        <v>1</v>
      </c>
      <c r="J11" s="15">
        <f t="shared" si="0"/>
        <v>40000</v>
      </c>
    </row>
    <row r="12" spans="1:10" s="12" customFormat="1" ht="140.25">
      <c r="A12" s="13"/>
      <c r="B12" s="11" t="s">
        <v>33</v>
      </c>
      <c r="C12" s="11"/>
      <c r="D12" s="11" t="s">
        <v>11</v>
      </c>
      <c r="E12" s="11" t="s">
        <v>34</v>
      </c>
      <c r="F12" s="11" t="s">
        <v>35</v>
      </c>
      <c r="G12" s="14"/>
      <c r="H12" s="15">
        <v>45000</v>
      </c>
      <c r="I12" s="15">
        <v>1</v>
      </c>
      <c r="J12" s="15">
        <f t="shared" si="0"/>
        <v>45000</v>
      </c>
    </row>
    <row r="13" spans="1:10" s="12" customFormat="1" ht="165.75">
      <c r="A13" s="13"/>
      <c r="B13" s="11" t="s">
        <v>36</v>
      </c>
      <c r="C13" s="11"/>
      <c r="D13" s="11" t="s">
        <v>11</v>
      </c>
      <c r="E13" s="11" t="s">
        <v>37</v>
      </c>
      <c r="F13" s="11" t="s">
        <v>38</v>
      </c>
      <c r="G13" s="14"/>
      <c r="H13" s="15">
        <v>13300</v>
      </c>
      <c r="I13" s="15">
        <v>1</v>
      </c>
      <c r="J13" s="15">
        <f t="shared" si="0"/>
        <v>13300</v>
      </c>
    </row>
    <row r="14" spans="1:10" s="12" customFormat="1" ht="127.5">
      <c r="A14" s="13"/>
      <c r="B14" s="11" t="s">
        <v>39</v>
      </c>
      <c r="C14" s="11"/>
      <c r="D14" s="11" t="s">
        <v>11</v>
      </c>
      <c r="E14" s="11" t="s">
        <v>40</v>
      </c>
      <c r="F14" s="11" t="s">
        <v>41</v>
      </c>
      <c r="G14" s="14"/>
      <c r="H14" s="15">
        <v>9200</v>
      </c>
      <c r="I14" s="15">
        <v>24</v>
      </c>
      <c r="J14" s="15">
        <f t="shared" si="0"/>
        <v>220800</v>
      </c>
    </row>
    <row r="15" spans="1:10" s="12" customFormat="1" ht="27" customHeight="1">
      <c r="A15" s="13"/>
      <c r="B15" s="11" t="s">
        <v>42</v>
      </c>
      <c r="C15" s="11"/>
      <c r="D15" s="11" t="s">
        <v>43</v>
      </c>
      <c r="E15" s="11" t="s">
        <v>44</v>
      </c>
      <c r="F15" s="11" t="s">
        <v>45</v>
      </c>
      <c r="G15" s="14"/>
      <c r="H15" s="15">
        <v>390</v>
      </c>
      <c r="I15" s="15">
        <v>25</v>
      </c>
      <c r="J15" s="15">
        <f>H15*I15</f>
        <v>9750</v>
      </c>
    </row>
    <row r="16" spans="1:10" s="12" customFormat="1" ht="117.6" customHeight="1">
      <c r="A16" s="13"/>
      <c r="B16" s="11" t="s">
        <v>46</v>
      </c>
      <c r="C16" s="11"/>
      <c r="D16" s="11" t="s">
        <v>11</v>
      </c>
      <c r="E16" s="11" t="s">
        <v>47</v>
      </c>
      <c r="F16" s="11" t="s">
        <v>48</v>
      </c>
      <c r="G16" s="14"/>
      <c r="H16" s="15">
        <v>1900</v>
      </c>
      <c r="I16" s="15">
        <v>25</v>
      </c>
      <c r="J16" s="15">
        <f t="shared" si="0"/>
        <v>47500</v>
      </c>
    </row>
    <row r="17" spans="1:10" s="12" customFormat="1" ht="46.5" customHeight="1">
      <c r="A17" s="13"/>
      <c r="B17" s="11" t="s">
        <v>49</v>
      </c>
      <c r="C17" s="11"/>
      <c r="D17" s="11" t="s">
        <v>11</v>
      </c>
      <c r="E17" s="11" t="s">
        <v>50</v>
      </c>
      <c r="F17" s="11" t="s">
        <v>51</v>
      </c>
      <c r="G17" s="14"/>
      <c r="H17" s="15">
        <v>860</v>
      </c>
      <c r="I17" s="15">
        <v>24</v>
      </c>
      <c r="J17" s="15">
        <f t="shared" si="0"/>
        <v>20640</v>
      </c>
    </row>
    <row r="18" spans="1:10" s="12" customFormat="1" ht="51" customHeight="1">
      <c r="A18" s="13"/>
      <c r="B18" s="11"/>
      <c r="C18" s="11"/>
      <c r="D18" s="11"/>
      <c r="E18" s="11"/>
      <c r="F18" s="11" t="s">
        <v>52</v>
      </c>
      <c r="G18" s="14"/>
      <c r="H18" s="15">
        <v>38000</v>
      </c>
      <c r="I18" s="15">
        <v>1</v>
      </c>
      <c r="J18" s="15">
        <f t="shared" si="0"/>
        <v>38000</v>
      </c>
    </row>
    <row r="19" spans="1:10" s="12" customFormat="1" ht="51" customHeight="1">
      <c r="A19" s="13"/>
      <c r="B19" s="11"/>
      <c r="C19" s="11"/>
      <c r="D19" s="11"/>
      <c r="E19" s="11"/>
      <c r="F19" s="11" t="s">
        <v>53</v>
      </c>
      <c r="G19" s="14"/>
      <c r="H19" s="15">
        <v>19000</v>
      </c>
      <c r="I19" s="15">
        <v>24</v>
      </c>
      <c r="J19" s="15">
        <f t="shared" si="0"/>
        <v>456000</v>
      </c>
    </row>
    <row r="20" spans="1:10" s="12" customFormat="1" ht="51" customHeight="1">
      <c r="A20" s="13"/>
      <c r="B20" s="11"/>
      <c r="C20" s="11"/>
      <c r="D20" s="11"/>
      <c r="E20" s="11"/>
      <c r="F20" s="11" t="s">
        <v>54</v>
      </c>
      <c r="G20" s="14"/>
      <c r="H20" s="15">
        <v>60000</v>
      </c>
      <c r="I20" s="15">
        <v>1</v>
      </c>
      <c r="J20" s="15">
        <f t="shared" si="0"/>
        <v>60000</v>
      </c>
    </row>
    <row r="21" spans="1:10" s="12" customFormat="1" ht="51" customHeight="1">
      <c r="A21" s="13"/>
      <c r="B21" s="11"/>
      <c r="C21" s="11"/>
      <c r="D21" s="11"/>
      <c r="E21" s="11"/>
      <c r="F21" s="11" t="s">
        <v>55</v>
      </c>
      <c r="G21" s="14"/>
      <c r="H21" s="15">
        <v>12000</v>
      </c>
      <c r="I21" s="15">
        <v>1</v>
      </c>
      <c r="J21" s="15">
        <f t="shared" si="0"/>
        <v>12000</v>
      </c>
    </row>
    <row r="22" spans="1:10" s="12" customFormat="1" ht="66">
      <c r="A22" s="13"/>
      <c r="B22" s="11" t="s">
        <v>56</v>
      </c>
      <c r="C22" s="11"/>
      <c r="D22" s="11" t="s">
        <v>11</v>
      </c>
      <c r="E22" s="11" t="s">
        <v>57</v>
      </c>
      <c r="F22" s="11" t="s">
        <v>58</v>
      </c>
      <c r="G22" s="14"/>
      <c r="H22" s="15">
        <f>9400+3000</f>
        <v>12400</v>
      </c>
      <c r="I22" s="15">
        <v>1</v>
      </c>
      <c r="J22" s="15">
        <f t="shared" si="0"/>
        <v>12400</v>
      </c>
    </row>
    <row r="23" spans="1:10" s="12" customFormat="1" ht="66">
      <c r="A23" s="13"/>
      <c r="B23" s="11" t="s">
        <v>59</v>
      </c>
      <c r="C23" s="11"/>
      <c r="D23" s="11" t="s">
        <v>11</v>
      </c>
      <c r="E23" s="11" t="s">
        <v>60</v>
      </c>
      <c r="F23" s="11" t="s">
        <v>61</v>
      </c>
      <c r="G23" s="14"/>
      <c r="H23" s="15">
        <f aca="true" t="shared" si="1" ref="H23">9400+3000</f>
        <v>12400</v>
      </c>
      <c r="I23" s="15">
        <v>1</v>
      </c>
      <c r="J23" s="15">
        <f t="shared" si="0"/>
        <v>12400</v>
      </c>
    </row>
    <row r="24" spans="1:10" s="12" customFormat="1" ht="13.8" thickBot="1">
      <c r="A24" s="42" t="s">
        <v>62</v>
      </c>
      <c r="B24" s="43"/>
      <c r="C24" s="43"/>
      <c r="D24" s="44"/>
      <c r="E24" s="44"/>
      <c r="F24" s="44"/>
      <c r="G24" s="44"/>
      <c r="H24" s="44"/>
      <c r="I24" s="44"/>
      <c r="J24" s="10">
        <f>SUM(J4:J23)</f>
        <v>1325470</v>
      </c>
    </row>
    <row r="27" spans="5:6" ht="26.4">
      <c r="E27" s="22" t="s">
        <v>63</v>
      </c>
      <c r="F27" s="11" t="s">
        <v>64</v>
      </c>
    </row>
    <row r="28" ht="26.4">
      <c r="F28" s="11" t="s">
        <v>65</v>
      </c>
    </row>
  </sheetData>
  <mergeCells count="3">
    <mergeCell ref="A2:J2"/>
    <mergeCell ref="A3:J3"/>
    <mergeCell ref="A24:I24"/>
  </mergeCells>
  <printOptions/>
  <pageMargins left="0.787401575" right="0.787401575" top="0.984251969" bottom="0.984251969" header="0.4921259845" footer="0.4921259845"/>
  <pageSetup horizontalDpi="300" verticalDpi="3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14.375" style="0" customWidth="1"/>
    <col min="2" max="2" width="21.875" style="0" customWidth="1"/>
    <col min="3" max="3" width="21.875" style="0" hidden="1" customWidth="1"/>
    <col min="4" max="4" width="14.50390625" style="6" customWidth="1"/>
    <col min="5" max="5" width="20.625" style="8" bestFit="1" customWidth="1"/>
    <col min="6" max="6" width="51.00390625" style="0" customWidth="1"/>
    <col min="7" max="7" width="51.00390625" style="0" hidden="1" customWidth="1"/>
    <col min="8" max="8" width="20.125" style="7" customWidth="1"/>
    <col min="9" max="9" width="8.125" style="0" bestFit="1" customWidth="1"/>
    <col min="10" max="10" width="12.625" style="4" customWidth="1"/>
    <col min="11" max="11" width="30.375" style="0" customWidth="1"/>
  </cols>
  <sheetData>
    <row r="1" spans="1:11" ht="25.5">
      <c r="A1" s="23" t="s">
        <v>0</v>
      </c>
      <c r="B1" s="9" t="s">
        <v>1</v>
      </c>
      <c r="C1" s="9"/>
      <c r="D1" s="9" t="s">
        <v>2</v>
      </c>
      <c r="E1" s="5" t="s">
        <v>3</v>
      </c>
      <c r="F1" s="1" t="s">
        <v>4</v>
      </c>
      <c r="G1" s="1"/>
      <c r="H1" s="1" t="s">
        <v>5</v>
      </c>
      <c r="I1" s="1" t="s">
        <v>6</v>
      </c>
      <c r="J1" s="3" t="s">
        <v>7</v>
      </c>
      <c r="K1" s="6"/>
    </row>
    <row r="2" spans="1:10" s="12" customFormat="1" ht="12.75">
      <c r="A2" s="38" t="s">
        <v>66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2" customFormat="1" ht="57" customHeight="1">
      <c r="A3" s="39" t="s">
        <v>67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s="12" customFormat="1" ht="153">
      <c r="A4" s="13"/>
      <c r="B4" s="11" t="s">
        <v>10</v>
      </c>
      <c r="C4" s="11"/>
      <c r="D4" s="11" t="s">
        <v>11</v>
      </c>
      <c r="E4" s="11" t="s">
        <v>12</v>
      </c>
      <c r="F4" s="11" t="s">
        <v>13</v>
      </c>
      <c r="G4" s="14"/>
      <c r="H4" s="15">
        <v>1200</v>
      </c>
      <c r="I4" s="15">
        <v>24</v>
      </c>
      <c r="J4" s="15">
        <f aca="true" t="shared" si="0" ref="J4:J28">H4*I4</f>
        <v>28800</v>
      </c>
    </row>
    <row r="5" spans="1:10" s="12" customFormat="1" ht="66" customHeight="1">
      <c r="A5" s="13"/>
      <c r="B5" s="11" t="s">
        <v>14</v>
      </c>
      <c r="C5" s="11"/>
      <c r="D5" s="11" t="s">
        <v>11</v>
      </c>
      <c r="E5" s="11" t="s">
        <v>15</v>
      </c>
      <c r="F5" s="11" t="s">
        <v>16</v>
      </c>
      <c r="G5" s="14"/>
      <c r="H5" s="15">
        <v>7000</v>
      </c>
      <c r="I5" s="15">
        <v>24</v>
      </c>
      <c r="J5" s="15">
        <f t="shared" si="0"/>
        <v>168000</v>
      </c>
    </row>
    <row r="6" spans="1:10" s="12" customFormat="1" ht="56.4" customHeight="1">
      <c r="A6" s="13"/>
      <c r="B6" s="11" t="s">
        <v>17</v>
      </c>
      <c r="C6" s="11"/>
      <c r="D6" s="11" t="s">
        <v>11</v>
      </c>
      <c r="E6" s="11" t="s">
        <v>18</v>
      </c>
      <c r="F6" s="21" t="s">
        <v>19</v>
      </c>
      <c r="G6" s="14"/>
      <c r="H6" s="15">
        <v>5000</v>
      </c>
      <c r="I6" s="15">
        <v>4</v>
      </c>
      <c r="J6" s="15">
        <f aca="true" t="shared" si="1" ref="J6:J7">H6*I6</f>
        <v>20000</v>
      </c>
    </row>
    <row r="7" spans="1:10" s="12" customFormat="1" ht="63.75">
      <c r="A7" s="13"/>
      <c r="B7" s="11" t="s">
        <v>20</v>
      </c>
      <c r="C7" s="11"/>
      <c r="D7" s="11" t="s">
        <v>11</v>
      </c>
      <c r="E7" s="11" t="s">
        <v>21</v>
      </c>
      <c r="F7" s="21" t="s">
        <v>22</v>
      </c>
      <c r="G7" s="14"/>
      <c r="H7" s="15">
        <v>24400</v>
      </c>
      <c r="I7" s="15">
        <v>1</v>
      </c>
      <c r="J7" s="15">
        <f t="shared" si="1"/>
        <v>24400</v>
      </c>
    </row>
    <row r="8" spans="1:10" s="12" customFormat="1" ht="39.6" customHeight="1">
      <c r="A8" s="13"/>
      <c r="B8" s="11" t="s">
        <v>23</v>
      </c>
      <c r="C8" s="11"/>
      <c r="D8" s="11" t="s">
        <v>11</v>
      </c>
      <c r="E8" s="11" t="s">
        <v>24</v>
      </c>
      <c r="F8" s="11" t="s">
        <v>25</v>
      </c>
      <c r="G8" s="14"/>
      <c r="H8" s="15">
        <f>SUM(J4:J7)*0.1</f>
        <v>24120</v>
      </c>
      <c r="I8" s="15">
        <v>4</v>
      </c>
      <c r="J8" s="15">
        <f t="shared" si="0"/>
        <v>96480</v>
      </c>
    </row>
    <row r="9" spans="1:10" s="12" customFormat="1" ht="39.6" customHeight="1">
      <c r="A9" s="13"/>
      <c r="B9" s="11" t="s">
        <v>26</v>
      </c>
      <c r="C9" s="11"/>
      <c r="D9" s="11" t="s">
        <v>11</v>
      </c>
      <c r="E9" s="11" t="s">
        <v>27</v>
      </c>
      <c r="F9" s="11" t="s">
        <v>28</v>
      </c>
      <c r="G9" s="14"/>
      <c r="H9" s="15">
        <f>SUM(J4:J7)*0.15</f>
        <v>36180</v>
      </c>
      <c r="I9" s="15">
        <v>0</v>
      </c>
      <c r="J9" s="15">
        <f t="shared" si="0"/>
        <v>0</v>
      </c>
    </row>
    <row r="10" spans="1:10" s="12" customFormat="1" ht="39.6" customHeight="1">
      <c r="A10" s="13"/>
      <c r="B10" s="11" t="s">
        <v>29</v>
      </c>
      <c r="C10" s="11"/>
      <c r="D10" s="11" t="s">
        <v>11</v>
      </c>
      <c r="E10" s="11" t="s">
        <v>30</v>
      </c>
      <c r="F10" s="11" t="s">
        <v>31</v>
      </c>
      <c r="G10" s="14"/>
      <c r="H10" s="15">
        <f>SUM(J4:J7)*0.3</f>
        <v>72360</v>
      </c>
      <c r="I10" s="15">
        <v>0</v>
      </c>
      <c r="J10" s="15">
        <f t="shared" si="0"/>
        <v>0</v>
      </c>
    </row>
    <row r="11" spans="1:10" s="12" customFormat="1" ht="51">
      <c r="A11" s="13"/>
      <c r="B11" s="11"/>
      <c r="C11" s="11"/>
      <c r="D11" s="11"/>
      <c r="E11" s="11"/>
      <c r="F11" s="11" t="s">
        <v>32</v>
      </c>
      <c r="G11" s="14"/>
      <c r="H11" s="15">
        <v>40000</v>
      </c>
      <c r="I11" s="15">
        <v>1</v>
      </c>
      <c r="J11" s="15">
        <f t="shared" si="0"/>
        <v>40000</v>
      </c>
    </row>
    <row r="12" spans="1:10" s="12" customFormat="1" ht="140.25">
      <c r="A12" s="13"/>
      <c r="B12" s="11" t="s">
        <v>33</v>
      </c>
      <c r="C12" s="11"/>
      <c r="D12" s="11" t="s">
        <v>11</v>
      </c>
      <c r="E12" s="11" t="s">
        <v>34</v>
      </c>
      <c r="F12" s="11" t="s">
        <v>35</v>
      </c>
      <c r="G12" s="14"/>
      <c r="H12" s="15">
        <v>45000</v>
      </c>
      <c r="I12" s="15">
        <v>1</v>
      </c>
      <c r="J12" s="15">
        <f t="shared" si="0"/>
        <v>45000</v>
      </c>
    </row>
    <row r="13" spans="1:10" s="12" customFormat="1" ht="165.75">
      <c r="A13" s="13"/>
      <c r="B13" s="11" t="s">
        <v>36</v>
      </c>
      <c r="C13" s="11"/>
      <c r="D13" s="11" t="s">
        <v>11</v>
      </c>
      <c r="E13" s="11" t="s">
        <v>37</v>
      </c>
      <c r="F13" s="11" t="s">
        <v>38</v>
      </c>
      <c r="G13" s="14"/>
      <c r="H13" s="15">
        <v>13300</v>
      </c>
      <c r="I13" s="15">
        <v>1</v>
      </c>
      <c r="J13" s="15">
        <f t="shared" si="0"/>
        <v>13300</v>
      </c>
    </row>
    <row r="14" spans="1:10" s="12" customFormat="1" ht="127.5">
      <c r="A14" s="13"/>
      <c r="B14" s="11" t="s">
        <v>39</v>
      </c>
      <c r="C14" s="11"/>
      <c r="D14" s="11" t="s">
        <v>11</v>
      </c>
      <c r="E14" s="11" t="s">
        <v>40</v>
      </c>
      <c r="F14" s="11" t="s">
        <v>41</v>
      </c>
      <c r="G14" s="14"/>
      <c r="H14" s="15">
        <v>9200</v>
      </c>
      <c r="I14" s="15">
        <v>24</v>
      </c>
      <c r="J14" s="15">
        <f t="shared" si="0"/>
        <v>220800</v>
      </c>
    </row>
    <row r="15" spans="1:10" s="12" customFormat="1" ht="27" customHeight="1">
      <c r="A15" s="13"/>
      <c r="B15" s="11" t="s">
        <v>42</v>
      </c>
      <c r="C15" s="11"/>
      <c r="D15" s="11" t="s">
        <v>43</v>
      </c>
      <c r="E15" s="11" t="s">
        <v>44</v>
      </c>
      <c r="F15" s="11" t="s">
        <v>45</v>
      </c>
      <c r="G15" s="14"/>
      <c r="H15" s="15">
        <v>390</v>
      </c>
      <c r="I15" s="15">
        <v>25</v>
      </c>
      <c r="J15" s="15">
        <f>H15*I15</f>
        <v>9750</v>
      </c>
    </row>
    <row r="16" spans="1:10" s="12" customFormat="1" ht="120.6" customHeight="1">
      <c r="A16" s="13"/>
      <c r="B16" s="11" t="s">
        <v>46</v>
      </c>
      <c r="C16" s="11"/>
      <c r="D16" s="11" t="s">
        <v>11</v>
      </c>
      <c r="E16" s="11" t="s">
        <v>47</v>
      </c>
      <c r="F16" s="11" t="s">
        <v>48</v>
      </c>
      <c r="G16" s="14"/>
      <c r="H16" s="15">
        <v>1900</v>
      </c>
      <c r="I16" s="15">
        <v>25</v>
      </c>
      <c r="J16" s="15">
        <f t="shared" si="0"/>
        <v>47500</v>
      </c>
    </row>
    <row r="17" spans="1:10" s="12" customFormat="1" ht="63.75">
      <c r="A17" s="13"/>
      <c r="B17" s="11" t="s">
        <v>68</v>
      </c>
      <c r="C17" s="16"/>
      <c r="D17" s="11" t="s">
        <v>11</v>
      </c>
      <c r="E17" s="17" t="s">
        <v>69</v>
      </c>
      <c r="F17" s="11" t="s">
        <v>70</v>
      </c>
      <c r="G17" s="14"/>
      <c r="H17" s="15">
        <v>36200</v>
      </c>
      <c r="I17" s="15">
        <v>1</v>
      </c>
      <c r="J17" s="15">
        <f t="shared" si="0"/>
        <v>36200</v>
      </c>
    </row>
    <row r="18" spans="1:10" s="12" customFormat="1" ht="114.75">
      <c r="A18" s="18"/>
      <c r="B18" s="11" t="s">
        <v>71</v>
      </c>
      <c r="C18" s="13"/>
      <c r="D18" s="11" t="s">
        <v>11</v>
      </c>
      <c r="E18" s="2" t="s">
        <v>72</v>
      </c>
      <c r="F18" s="11" t="s">
        <v>73</v>
      </c>
      <c r="G18" s="14"/>
      <c r="H18" s="15">
        <v>34900</v>
      </c>
      <c r="I18" s="15">
        <v>1</v>
      </c>
      <c r="J18" s="15">
        <f t="shared" si="0"/>
        <v>34900</v>
      </c>
    </row>
    <row r="19" spans="1:10" s="12" customFormat="1" ht="114.75">
      <c r="A19" s="19"/>
      <c r="B19" s="11" t="s">
        <v>74</v>
      </c>
      <c r="C19" s="13"/>
      <c r="D19" s="11" t="s">
        <v>11</v>
      </c>
      <c r="E19" s="11" t="s">
        <v>75</v>
      </c>
      <c r="F19" s="11" t="s">
        <v>76</v>
      </c>
      <c r="G19" s="14"/>
      <c r="H19" s="15">
        <v>22000</v>
      </c>
      <c r="I19" s="15">
        <v>1</v>
      </c>
      <c r="J19" s="15">
        <f t="shared" si="0"/>
        <v>22000</v>
      </c>
    </row>
    <row r="20" spans="1:10" s="12" customFormat="1" ht="114.75">
      <c r="A20" s="19"/>
      <c r="B20" s="11" t="s">
        <v>77</v>
      </c>
      <c r="C20" s="13"/>
      <c r="D20" s="11" t="s">
        <v>11</v>
      </c>
      <c r="E20" s="11" t="s">
        <v>78</v>
      </c>
      <c r="F20" s="11" t="s">
        <v>79</v>
      </c>
      <c r="G20" s="14"/>
      <c r="H20" s="15">
        <v>32200</v>
      </c>
      <c r="I20" s="15">
        <v>6</v>
      </c>
      <c r="J20" s="15">
        <f t="shared" si="0"/>
        <v>193200</v>
      </c>
    </row>
    <row r="21" spans="1:10" s="12" customFormat="1" ht="59.4" customHeight="1">
      <c r="A21" s="20"/>
      <c r="B21" s="11" t="s">
        <v>80</v>
      </c>
      <c r="C21" s="13"/>
      <c r="D21" s="11" t="s">
        <v>11</v>
      </c>
      <c r="E21" s="11" t="s">
        <v>81</v>
      </c>
      <c r="F21" s="11" t="s">
        <v>82</v>
      </c>
      <c r="G21" s="14"/>
      <c r="H21" s="15">
        <v>1700</v>
      </c>
      <c r="I21" s="15">
        <v>25</v>
      </c>
      <c r="J21" s="15">
        <f t="shared" si="0"/>
        <v>42500</v>
      </c>
    </row>
    <row r="22" spans="1:10" s="12" customFormat="1" ht="46.5" customHeight="1">
      <c r="A22" s="13"/>
      <c r="B22" s="11" t="s">
        <v>49</v>
      </c>
      <c r="C22" s="11"/>
      <c r="D22" s="11" t="s">
        <v>11</v>
      </c>
      <c r="E22" s="11" t="s">
        <v>50</v>
      </c>
      <c r="F22" s="11" t="s">
        <v>51</v>
      </c>
      <c r="G22" s="14"/>
      <c r="H22" s="15">
        <v>860</v>
      </c>
      <c r="I22" s="15">
        <v>38</v>
      </c>
      <c r="J22" s="15">
        <f t="shared" si="0"/>
        <v>32680</v>
      </c>
    </row>
    <row r="23" spans="1:10" s="12" customFormat="1" ht="51" customHeight="1">
      <c r="A23" s="13"/>
      <c r="B23" s="11"/>
      <c r="C23" s="11"/>
      <c r="D23" s="11"/>
      <c r="E23" s="11"/>
      <c r="F23" s="11" t="s">
        <v>52</v>
      </c>
      <c r="G23" s="14"/>
      <c r="H23" s="15">
        <v>38000</v>
      </c>
      <c r="I23" s="15">
        <v>1</v>
      </c>
      <c r="J23" s="15">
        <f t="shared" si="0"/>
        <v>38000</v>
      </c>
    </row>
    <row r="24" spans="1:10" s="12" customFormat="1" ht="51" customHeight="1">
      <c r="A24" s="13"/>
      <c r="B24" s="11"/>
      <c r="C24" s="11"/>
      <c r="D24" s="11"/>
      <c r="E24" s="11"/>
      <c r="F24" s="11" t="s">
        <v>53</v>
      </c>
      <c r="G24" s="14"/>
      <c r="H24" s="15">
        <v>19000</v>
      </c>
      <c r="I24" s="15">
        <v>24</v>
      </c>
      <c r="J24" s="15">
        <f t="shared" si="0"/>
        <v>456000</v>
      </c>
    </row>
    <row r="25" spans="1:10" s="12" customFormat="1" ht="51" customHeight="1">
      <c r="A25" s="13"/>
      <c r="B25" s="11"/>
      <c r="C25" s="11"/>
      <c r="D25" s="11"/>
      <c r="E25" s="11"/>
      <c r="F25" s="11" t="s">
        <v>54</v>
      </c>
      <c r="G25" s="14"/>
      <c r="H25" s="15">
        <v>82500</v>
      </c>
      <c r="I25" s="15">
        <v>1</v>
      </c>
      <c r="J25" s="15">
        <f t="shared" si="0"/>
        <v>82500</v>
      </c>
    </row>
    <row r="26" spans="1:10" s="12" customFormat="1" ht="51" customHeight="1">
      <c r="A26" s="13"/>
      <c r="B26" s="11"/>
      <c r="C26" s="11"/>
      <c r="D26" s="11"/>
      <c r="E26" s="11"/>
      <c r="F26" s="11" t="s">
        <v>55</v>
      </c>
      <c r="G26" s="14"/>
      <c r="H26" s="15">
        <v>12000</v>
      </c>
      <c r="I26" s="15">
        <v>1</v>
      </c>
      <c r="J26" s="15">
        <f t="shared" si="0"/>
        <v>12000</v>
      </c>
    </row>
    <row r="27" spans="1:10" s="12" customFormat="1" ht="66">
      <c r="A27" s="13"/>
      <c r="B27" s="11" t="s">
        <v>56</v>
      </c>
      <c r="C27" s="11"/>
      <c r="D27" s="11" t="s">
        <v>11</v>
      </c>
      <c r="E27" s="11" t="s">
        <v>57</v>
      </c>
      <c r="F27" s="11" t="s">
        <v>58</v>
      </c>
      <c r="G27" s="14"/>
      <c r="H27" s="15">
        <f>9400+3000</f>
        <v>12400</v>
      </c>
      <c r="I27" s="15">
        <v>1</v>
      </c>
      <c r="J27" s="15">
        <f t="shared" si="0"/>
        <v>12400</v>
      </c>
    </row>
    <row r="28" spans="1:10" s="12" customFormat="1" ht="66">
      <c r="A28" s="13"/>
      <c r="B28" s="11" t="s">
        <v>59</v>
      </c>
      <c r="C28" s="11"/>
      <c r="D28" s="11" t="s">
        <v>11</v>
      </c>
      <c r="E28" s="11" t="s">
        <v>60</v>
      </c>
      <c r="F28" s="11" t="s">
        <v>61</v>
      </c>
      <c r="G28" s="14"/>
      <c r="H28" s="15">
        <f aca="true" t="shared" si="2" ref="H28">9400+3000</f>
        <v>12400</v>
      </c>
      <c r="I28" s="15">
        <v>1</v>
      </c>
      <c r="J28" s="15">
        <f t="shared" si="0"/>
        <v>12400</v>
      </c>
    </row>
    <row r="29" spans="1:10" s="12" customFormat="1" ht="13.8" thickBot="1">
      <c r="A29" s="42" t="s">
        <v>62</v>
      </c>
      <c r="B29" s="43"/>
      <c r="C29" s="43"/>
      <c r="D29" s="44"/>
      <c r="E29" s="44"/>
      <c r="F29" s="44"/>
      <c r="G29" s="44"/>
      <c r="H29" s="44"/>
      <c r="I29" s="44"/>
      <c r="J29" s="10">
        <f>SUM('5. SC+ LL VGA (HW_A)'!J4:J28)</f>
        <v>1688810</v>
      </c>
    </row>
    <row r="32" spans="5:6" ht="26.4">
      <c r="E32" s="22" t="s">
        <v>63</v>
      </c>
      <c r="F32" s="11" t="s">
        <v>64</v>
      </c>
    </row>
    <row r="33" ht="26.4">
      <c r="F33" s="11" t="s">
        <v>65</v>
      </c>
    </row>
  </sheetData>
  <mergeCells count="3">
    <mergeCell ref="A2:J2"/>
    <mergeCell ref="A3:J3"/>
    <mergeCell ref="A29:I29"/>
  </mergeCells>
  <printOptions/>
  <pageMargins left="0.787401575" right="0.787401575" top="0.984251969" bottom="0.984251969" header="0.4921259845" footer="0.4921259845"/>
  <pageSetup horizontalDpi="300" verticalDpi="3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tabSelected="1" zoomScale="115" zoomScaleNormal="115" workbookViewId="0" topLeftCell="A1">
      <selection activeCell="B4" sqref="B4"/>
    </sheetView>
  </sheetViews>
  <sheetFormatPr defaultColWidth="9.00390625" defaultRowHeight="12.75"/>
  <cols>
    <col min="1" max="1" width="12.50390625" style="35" customWidth="1"/>
    <col min="2" max="2" width="50.625" style="35" customWidth="1"/>
    <col min="3" max="3" width="9.50390625" style="35" customWidth="1"/>
    <col min="4" max="4" width="9.00390625" style="35" customWidth="1"/>
    <col min="5" max="5" width="5.375" style="35" customWidth="1"/>
    <col min="6" max="6" width="11.375" style="35" customWidth="1"/>
    <col min="7" max="7" width="8.375" style="35" customWidth="1"/>
    <col min="8" max="8" width="8.875" style="35" customWidth="1"/>
  </cols>
  <sheetData>
    <row r="1" spans="1:8" ht="15.6">
      <c r="A1" s="24" t="s">
        <v>83</v>
      </c>
      <c r="B1" s="24" t="s">
        <v>4</v>
      </c>
      <c r="C1" s="25" t="s">
        <v>84</v>
      </c>
      <c r="D1" s="25" t="s">
        <v>85</v>
      </c>
      <c r="E1" s="24" t="s">
        <v>86</v>
      </c>
      <c r="F1" s="25" t="s">
        <v>87</v>
      </c>
      <c r="G1" s="24" t="s">
        <v>88</v>
      </c>
      <c r="H1" s="24" t="s">
        <v>89</v>
      </c>
    </row>
    <row r="2" spans="1:8" ht="58.8">
      <c r="A2" s="26" t="s">
        <v>90</v>
      </c>
      <c r="B2" s="26" t="s">
        <v>91</v>
      </c>
      <c r="C2" s="27"/>
      <c r="D2" s="27"/>
      <c r="E2" s="26">
        <v>21</v>
      </c>
      <c r="F2" s="28"/>
      <c r="G2" s="29">
        <f>F2*E2</f>
        <v>0</v>
      </c>
      <c r="H2" s="29">
        <f>G2*1.21</f>
        <v>0</v>
      </c>
    </row>
    <row r="3" spans="1:8" ht="42">
      <c r="A3" s="26" t="s">
        <v>92</v>
      </c>
      <c r="B3" s="26" t="s">
        <v>93</v>
      </c>
      <c r="C3" s="27"/>
      <c r="D3" s="27"/>
      <c r="E3" s="26">
        <v>21</v>
      </c>
      <c r="F3" s="28"/>
      <c r="G3" s="29">
        <f aca="true" t="shared" si="0" ref="G3:G15">F3*E3</f>
        <v>0</v>
      </c>
      <c r="H3" s="29">
        <f aca="true" t="shared" si="1" ref="H3:H17">G3*1.21</f>
        <v>0</v>
      </c>
    </row>
    <row r="4" spans="1:8" ht="37.5" customHeight="1">
      <c r="A4" s="26" t="s">
        <v>94</v>
      </c>
      <c r="B4" s="26" t="s">
        <v>95</v>
      </c>
      <c r="C4" s="27"/>
      <c r="D4" s="27"/>
      <c r="E4" s="26">
        <v>21</v>
      </c>
      <c r="F4" s="28"/>
      <c r="G4" s="29">
        <f t="shared" si="0"/>
        <v>0</v>
      </c>
      <c r="H4" s="29">
        <f t="shared" si="1"/>
        <v>0</v>
      </c>
    </row>
    <row r="5" spans="1:8" ht="58.8">
      <c r="A5" s="26" t="s">
        <v>118</v>
      </c>
      <c r="B5" s="26" t="s">
        <v>96</v>
      </c>
      <c r="C5" s="27"/>
      <c r="D5" s="27"/>
      <c r="E5" s="26">
        <v>1</v>
      </c>
      <c r="F5" s="28"/>
      <c r="G5" s="29">
        <f t="shared" si="0"/>
        <v>0</v>
      </c>
      <c r="H5" s="29">
        <f t="shared" si="1"/>
        <v>0</v>
      </c>
    </row>
    <row r="6" spans="1:8" ht="42">
      <c r="A6" s="30" t="s">
        <v>97</v>
      </c>
      <c r="B6" s="31" t="s">
        <v>98</v>
      </c>
      <c r="C6" s="27"/>
      <c r="D6" s="27"/>
      <c r="E6" s="26">
        <v>1</v>
      </c>
      <c r="F6" s="28"/>
      <c r="G6" s="29">
        <f t="shared" si="0"/>
        <v>0</v>
      </c>
      <c r="H6" s="29">
        <f t="shared" si="1"/>
        <v>0</v>
      </c>
    </row>
    <row r="7" spans="1:8" ht="33.6">
      <c r="A7" s="30" t="s">
        <v>99</v>
      </c>
      <c r="B7" s="31" t="s">
        <v>100</v>
      </c>
      <c r="C7" s="27"/>
      <c r="D7" s="27"/>
      <c r="E7" s="26">
        <v>1</v>
      </c>
      <c r="F7" s="28"/>
      <c r="G7" s="29">
        <f t="shared" si="0"/>
        <v>0</v>
      </c>
      <c r="H7" s="29">
        <f t="shared" si="1"/>
        <v>0</v>
      </c>
    </row>
    <row r="8" spans="1:8" ht="16.8">
      <c r="A8" s="30" t="s">
        <v>101</v>
      </c>
      <c r="B8" s="31" t="s">
        <v>102</v>
      </c>
      <c r="C8" s="27"/>
      <c r="D8" s="27"/>
      <c r="E8" s="26">
        <v>1</v>
      </c>
      <c r="F8" s="28"/>
      <c r="G8" s="29">
        <f t="shared" si="0"/>
        <v>0</v>
      </c>
      <c r="H8" s="29">
        <f t="shared" si="1"/>
        <v>0</v>
      </c>
    </row>
    <row r="9" spans="1:8" ht="50.4">
      <c r="A9" s="30" t="s">
        <v>103</v>
      </c>
      <c r="B9" s="31" t="s">
        <v>104</v>
      </c>
      <c r="C9" s="27"/>
      <c r="D9" s="27"/>
      <c r="E9" s="26">
        <v>1</v>
      </c>
      <c r="F9" s="28"/>
      <c r="G9" s="29">
        <f t="shared" si="0"/>
        <v>0</v>
      </c>
      <c r="H9" s="29">
        <f t="shared" si="1"/>
        <v>0</v>
      </c>
    </row>
    <row r="10" spans="1:8" ht="42">
      <c r="A10" s="30" t="s">
        <v>105</v>
      </c>
      <c r="B10" s="31" t="s">
        <v>106</v>
      </c>
      <c r="C10" s="27"/>
      <c r="D10" s="27"/>
      <c r="E10" s="26">
        <v>1</v>
      </c>
      <c r="F10" s="28"/>
      <c r="G10" s="29">
        <f t="shared" si="0"/>
        <v>0</v>
      </c>
      <c r="H10" s="29">
        <f t="shared" si="1"/>
        <v>0</v>
      </c>
    </row>
    <row r="11" spans="1:8" ht="50.4">
      <c r="A11" s="30" t="s">
        <v>107</v>
      </c>
      <c r="B11" s="31" t="s">
        <v>108</v>
      </c>
      <c r="C11" s="27"/>
      <c r="D11" s="27"/>
      <c r="E11" s="26">
        <v>1</v>
      </c>
      <c r="F11" s="28"/>
      <c r="G11" s="29">
        <f t="shared" si="0"/>
        <v>0</v>
      </c>
      <c r="H11" s="29">
        <f t="shared" si="1"/>
        <v>0</v>
      </c>
    </row>
    <row r="12" spans="1:8" ht="33.6">
      <c r="A12" s="26" t="s">
        <v>109</v>
      </c>
      <c r="B12" s="26" t="s">
        <v>109</v>
      </c>
      <c r="C12" s="27"/>
      <c r="D12" s="27"/>
      <c r="E12" s="26">
        <v>1</v>
      </c>
      <c r="F12" s="28"/>
      <c r="G12" s="29">
        <f t="shared" si="0"/>
        <v>0</v>
      </c>
      <c r="H12" s="29">
        <f t="shared" si="1"/>
        <v>0</v>
      </c>
    </row>
    <row r="13" spans="1:8" ht="17.4">
      <c r="A13" s="32" t="s">
        <v>110</v>
      </c>
      <c r="B13" s="32" t="s">
        <v>111</v>
      </c>
      <c r="C13" s="33"/>
      <c r="D13" s="33"/>
      <c r="E13" s="26">
        <v>1</v>
      </c>
      <c r="F13" s="28"/>
      <c r="G13" s="29">
        <f t="shared" si="0"/>
        <v>0</v>
      </c>
      <c r="H13" s="29">
        <f t="shared" si="1"/>
        <v>0</v>
      </c>
    </row>
    <row r="14" spans="1:8" ht="51">
      <c r="A14" s="26" t="s">
        <v>112</v>
      </c>
      <c r="B14" s="32" t="s">
        <v>113</v>
      </c>
      <c r="C14" s="33"/>
      <c r="D14" s="33"/>
      <c r="E14" s="26">
        <v>21</v>
      </c>
      <c r="F14" s="28"/>
      <c r="G14" s="29">
        <f t="shared" si="0"/>
        <v>0</v>
      </c>
      <c r="H14" s="29">
        <f t="shared" si="1"/>
        <v>0</v>
      </c>
    </row>
    <row r="15" spans="1:8" ht="12.75">
      <c r="A15" s="26" t="s">
        <v>114</v>
      </c>
      <c r="B15" s="34" t="s">
        <v>115</v>
      </c>
      <c r="C15" s="33"/>
      <c r="D15" s="33"/>
      <c r="E15" s="26">
        <v>1</v>
      </c>
      <c r="F15" s="28"/>
      <c r="G15" s="29">
        <f t="shared" si="0"/>
        <v>0</v>
      </c>
      <c r="H15" s="29">
        <f t="shared" si="1"/>
        <v>0</v>
      </c>
    </row>
    <row r="16" spans="1:8" ht="25.8">
      <c r="A16" s="26" t="s">
        <v>116</v>
      </c>
      <c r="B16" s="34" t="s">
        <v>117</v>
      </c>
      <c r="C16" s="33"/>
      <c r="D16" s="33"/>
      <c r="E16" s="26">
        <v>20</v>
      </c>
      <c r="F16" s="28"/>
      <c r="G16" s="29">
        <f aca="true" t="shared" si="2" ref="G16">F16*E16</f>
        <v>0</v>
      </c>
      <c r="H16" s="29">
        <f aca="true" t="shared" si="3" ref="H16">G16*1.21</f>
        <v>0</v>
      </c>
    </row>
    <row r="17" spans="6:8" ht="12.75">
      <c r="F17" s="36"/>
      <c r="G17" s="37">
        <f>SUM(G2:G16)</f>
        <v>0</v>
      </c>
      <c r="H17" s="37">
        <f t="shared" si="1"/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2018-03-12T16:08:49Z</cp:lastPrinted>
  <dcterms:created xsi:type="dcterms:W3CDTF">2005-01-25T11:48:09Z</dcterms:created>
  <dcterms:modified xsi:type="dcterms:W3CDTF">2018-03-12T16:09:20Z</dcterms:modified>
  <cp:category/>
  <cp:version/>
  <cp:contentType/>
  <cp:contentStatus/>
</cp:coreProperties>
</file>