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3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71027"/>
</workbook>
</file>

<file path=xl/calcChain.xml><?xml version="1.0" encoding="utf-8"?>
<calcChain xmlns="http://schemas.openxmlformats.org/spreadsheetml/2006/main">
  <c r="Y143" i="2" l="1"/>
  <c r="Y142" i="2"/>
  <c r="Y141" i="2"/>
  <c r="G148" i="2" s="1"/>
  <c r="V34" i="1" s="1"/>
  <c r="Y128" i="2"/>
  <c r="Y127" i="2"/>
  <c r="Y126" i="2"/>
  <c r="Y125" i="2"/>
  <c r="G133" i="2" s="1"/>
  <c r="V38" i="1" s="1"/>
  <c r="Y109" i="2"/>
  <c r="Y108" i="2"/>
  <c r="G117" i="2" s="1"/>
  <c r="V27" i="1" s="1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G113" i="2" s="1"/>
  <c r="V23" i="1" s="1"/>
  <c r="Y83" i="2"/>
  <c r="Y82" i="2"/>
  <c r="Y81" i="2"/>
  <c r="Y80" i="2"/>
  <c r="Y79" i="2"/>
  <c r="Y78" i="2"/>
  <c r="Y77" i="2"/>
  <c r="Y65" i="2"/>
  <c r="Y64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G56" i="2" s="1"/>
  <c r="V26" i="1" s="1"/>
  <c r="Y26" i="1" s="1"/>
  <c r="Y20" i="2"/>
  <c r="Y19" i="2"/>
  <c r="Y18" i="2"/>
  <c r="Y17" i="2"/>
  <c r="Y16" i="2"/>
  <c r="Y15" i="2"/>
  <c r="Y14" i="2"/>
  <c r="Y13" i="2"/>
  <c r="G25" i="2" s="1"/>
  <c r="V22" i="1" s="1"/>
  <c r="Y22" i="1" s="1"/>
  <c r="Y34" i="1" l="1"/>
  <c r="Y35" i="1" s="1"/>
  <c r="V35" i="1"/>
  <c r="Y38" i="1"/>
  <c r="Y39" i="1" s="1"/>
  <c r="V39" i="1"/>
  <c r="V24" i="1"/>
  <c r="Y24" i="1" s="1"/>
  <c r="Y23" i="1"/>
  <c r="V28" i="1"/>
  <c r="Y28" i="1" s="1"/>
  <c r="Y27" i="1"/>
  <c r="G69" i="2"/>
  <c r="V30" i="1" s="1"/>
  <c r="Y30" i="1" s="1"/>
  <c r="V29" i="1"/>
  <c r="Y29" i="1" s="1"/>
  <c r="V25" i="1"/>
  <c r="Y25" i="1" l="1"/>
  <c r="Y31" i="1" s="1"/>
  <c r="Y41" i="1" s="1"/>
  <c r="V31" i="1"/>
  <c r="V41" i="1" s="1"/>
  <c r="J45" i="1" s="1"/>
  <c r="O45" i="1" l="1"/>
  <c r="P48" i="1" s="1"/>
  <c r="J48" i="1"/>
  <c r="R45" i="1" l="1"/>
  <c r="R48" i="1" s="1"/>
</calcChain>
</file>

<file path=xl/sharedStrings.xml><?xml version="1.0" encoding="utf-8"?>
<sst xmlns="http://schemas.openxmlformats.org/spreadsheetml/2006/main" count="387" uniqueCount="220">
  <si>
    <t>Nabídka číslo:</t>
  </si>
  <si>
    <t>Název: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</si>
  <si>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</si>
  <si>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</si>
  <si>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</si>
  <si>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</si>
  <si>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</si>
  <si>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</si>
  <si>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</si>
  <si>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</si>
  <si>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</si>
  <si>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</si>
  <si>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</si>
  <si>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>C21M - Elektromontáže  -  MATERIÁL</t>
  </si>
  <si>
    <t>3.</t>
  </si>
  <si>
    <t xml:space="preserve">   Podružný materiál</t>
  </si>
  <si>
    <t>4.</t>
  </si>
  <si>
    <t xml:space="preserve">   Podíl přidružených výkonů z C21M a navázaného materiálu</t>
  </si>
  <si>
    <t>5.</t>
  </si>
  <si>
    <t>C22M - Sdělovací, signal. a zabezpečovací zařízení  -  MONTÁŽ</t>
  </si>
  <si>
    <t>6.</t>
  </si>
  <si>
    <t>C22M - Sdělovací, signal. a zabezpečovací zařízení  -  MATERIÁL</t>
  </si>
  <si>
    <t>7.</t>
  </si>
  <si>
    <t>8.</t>
  </si>
  <si>
    <t xml:space="preserve">   Podíl přidružených výkonů z C22M a navázaného materiálu</t>
  </si>
  <si>
    <t>9.</t>
  </si>
  <si>
    <t>C801-3 - Stavební práce - výseky, kapsy, rýhy  -  MONTÁŽ</t>
  </si>
  <si>
    <t>CELKEM URN</t>
  </si>
  <si>
    <t>B.</t>
  </si>
  <si>
    <t>HZS</t>
  </si>
  <si>
    <t>10.</t>
  </si>
  <si>
    <t>Hodinová zúčtovací sazba</t>
  </si>
  <si>
    <t>CELKEM HZS</t>
  </si>
  <si>
    <t>C.</t>
  </si>
  <si>
    <t>DODÁVKY ZAŘÍZENÍ</t>
  </si>
  <si>
    <t>11.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</si>
  <si>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</si>
  <si>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</si>
  <si>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</si>
  <si>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</si>
  <si>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</si>
  <si>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</si>
  <si>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</si>
  <si>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</si>
  <si>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 xml:space="preserve">Čísla položek ceníků prací odpovídají číslům položek ceníků ÚRS
Pokud se jedná o položku odvozenou je přidán na začátek příznak o
Pokud se jedná o položku vytvořenou je označena příznakem n  a pořadovým číslem položky ve skupině. </t>
  </si>
  <si>
    <t>vypracoval:</t>
  </si>
  <si>
    <t>ing. Lukáš Rotrekl</t>
  </si>
  <si>
    <t>e-mail:</t>
  </si>
  <si>
    <t>info@rotrekl-sro.cz</t>
  </si>
  <si>
    <t>dne:</t>
  </si>
  <si>
    <t>25.02.2018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</si>
  <si>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</si>
  <si>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</si>
  <si>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</si>
  <si>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</si>
  <si>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</si>
  <si>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</si>
  <si>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</si>
  <si>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</si>
  <si>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oheb.el.inst. typ 23 R=16mm (PO)</t>
  </si>
  <si>
    <t>265,00</t>
  </si>
  <si>
    <t>m</t>
  </si>
  <si>
    <t>210010004</t>
  </si>
  <si>
    <t>trubka oheb.el.inst. typ 23 R=29mm (PO)</t>
  </si>
  <si>
    <t>120,00</t>
  </si>
  <si>
    <t>210010301</t>
  </si>
  <si>
    <t>krab.přístrojová (1901; KP 68; KZ 3) bez zapojení</t>
  </si>
  <si>
    <t>30,00</t>
  </si>
  <si>
    <t>ks</t>
  </si>
  <si>
    <t>210860222</t>
  </si>
  <si>
    <t>JYTY 4x1mm  s Al laminovanou folií (PU)</t>
  </si>
  <si>
    <t>40,00</t>
  </si>
  <si>
    <t>o210010003</t>
  </si>
  <si>
    <t>trubka oheb.el.inst.  R=10mm (PO)</t>
  </si>
  <si>
    <t>6,00</t>
  </si>
  <si>
    <t>o210010083</t>
  </si>
  <si>
    <t>trubka inst.pancéř.z  UV 40mm</t>
  </si>
  <si>
    <t>o210010263</t>
  </si>
  <si>
    <t>hadice kopoflex 40 (VU)</t>
  </si>
  <si>
    <t>o210010431</t>
  </si>
  <si>
    <t>montážní deska do zateplení</t>
  </si>
  <si>
    <t>2,00</t>
  </si>
  <si>
    <t>Celkem za ceník:</t>
  </si>
  <si>
    <t>Cena:</t>
  </si>
  <si>
    <t>Kč</t>
  </si>
  <si>
    <t>C22M - Sdělovací, signal. a zabezpečovací zařízení</t>
  </si>
  <si>
    <t>220730001</t>
  </si>
  <si>
    <t>datová zásuvka koncová M45x45, FTP5e</t>
  </si>
  <si>
    <t>14,00</t>
  </si>
  <si>
    <t xml:space="preserve">telev.nebo rozhl.účast.zás.koncová </t>
  </si>
  <si>
    <t>13,00</t>
  </si>
  <si>
    <t>zásuvka datová 5e dvojitá</t>
  </si>
  <si>
    <t>o220280101</t>
  </si>
  <si>
    <t>kabel Jablotron CC-01</t>
  </si>
  <si>
    <t>130,00</t>
  </si>
  <si>
    <t>o220280221</t>
  </si>
  <si>
    <t>Datový kabel FTP cat.5e drát,vnitřní provedení (TR)</t>
  </si>
  <si>
    <t>830,00</t>
  </si>
  <si>
    <t>Datový kabel FTP cat.5e venkovní provedení (TR)</t>
  </si>
  <si>
    <t>Koaxiální kabel  (TR)</t>
  </si>
  <si>
    <t>Koaxiální kabel (TR) venkovní provedení</t>
  </si>
  <si>
    <t>80,00</t>
  </si>
  <si>
    <t>o220320006</t>
  </si>
  <si>
    <t>Rozvaděč datový vč. kompletačních prací 19" 9U</t>
  </si>
  <si>
    <t>1,00</t>
  </si>
  <si>
    <t>o220320216</t>
  </si>
  <si>
    <t>houkačka membránová venkovní zálohovaná JA-111A-Base + JA-1X1A-C-WH</t>
  </si>
  <si>
    <t>o220320722</t>
  </si>
  <si>
    <t>dveřní kontakt do nedřevěných zárubní - vestavěný</t>
  </si>
  <si>
    <t>o220320906</t>
  </si>
  <si>
    <t>ústředna EZS, baterie 18Ah</t>
  </si>
  <si>
    <t>o220321116</t>
  </si>
  <si>
    <t>čidlo pohybové sběrnicové</t>
  </si>
  <si>
    <t>10,00</t>
  </si>
  <si>
    <t xml:space="preserve">čidlo tříštění skla sběrnicové </t>
  </si>
  <si>
    <t>3,00</t>
  </si>
  <si>
    <t>detektor kouře</t>
  </si>
  <si>
    <t>9,00</t>
  </si>
  <si>
    <t>o220321402</t>
  </si>
  <si>
    <t>modul pro připojení drátového detektoru</t>
  </si>
  <si>
    <t>o220321711</t>
  </si>
  <si>
    <t xml:space="preserve">klávesnice s čtečkou RFID s displejem a signalizačními a ovládacími moduly </t>
  </si>
  <si>
    <t>o220730001</t>
  </si>
  <si>
    <t>TV zásuvka koncová M45x45</t>
  </si>
  <si>
    <t>o220730031</t>
  </si>
  <si>
    <t>vyzved.stožáru/části kotvení na střechu sedlovou a následná montáž</t>
  </si>
  <si>
    <t>o220730281</t>
  </si>
  <si>
    <t>rozvodnice STA na omítku kompletace do skříně RACK</t>
  </si>
  <si>
    <t>C801-3 - Stavební práce - výseky, kapsy, rýhy</t>
  </si>
  <si>
    <t>97303-1324</t>
  </si>
  <si>
    <t>vysek.zdi cihl.malt.váp.kapsy do 0.1m2 hl.do 150mm</t>
  </si>
  <si>
    <t>97403-1121</t>
  </si>
  <si>
    <t>vysek.rýh cihla do hl.30mm š.do 30mm</t>
  </si>
  <si>
    <t>60,00</t>
  </si>
  <si>
    <t>Materiály</t>
  </si>
  <si>
    <t>1002278  </t>
  </si>
  <si>
    <t>Krabice univerzální KU68-1901 o73,5x43mm spojovatelná</t>
  </si>
  <si>
    <t>KS  </t>
  </si>
  <si>
    <t>1046899  </t>
  </si>
  <si>
    <t>rámeček 1-násobný bílá/bílá</t>
  </si>
  <si>
    <t>1048092  </t>
  </si>
  <si>
    <t xml:space="preserve">kryt zásuvky TV+R(+SAT) bílá </t>
  </si>
  <si>
    <t>1048472  </t>
  </si>
  <si>
    <t xml:space="preserve">kryt zásuvky komunikační bílá </t>
  </si>
  <si>
    <t>1088766  </t>
  </si>
  <si>
    <t xml:space="preserve">Kabel koaxiální PVC (Al fólie + Cu oplet) 75 Ohm </t>
  </si>
  <si>
    <t>M  </t>
  </si>
  <si>
    <t>1098817  </t>
  </si>
  <si>
    <t>Trubka dvoupl. 40m</t>
  </si>
  <si>
    <t>1245252  </t>
  </si>
  <si>
    <t>Trubka ohebná 125N 21,2mm</t>
  </si>
  <si>
    <t>1245254  </t>
  </si>
  <si>
    <t xml:space="preserve">Trubka ohebná 125N 34,5mm </t>
  </si>
  <si>
    <t>1245487  </t>
  </si>
  <si>
    <t>Trubka ohebná 320N 10mm černá</t>
  </si>
  <si>
    <t>1479095  </t>
  </si>
  <si>
    <t>Kabel JYTY-J 4x1 JYTY-J 4x1   JYTY-J 4x1  </t>
  </si>
  <si>
    <t>1545148  </t>
  </si>
  <si>
    <t xml:space="preserve">Deska montážní do zateplení </t>
  </si>
  <si>
    <t>45095</t>
  </si>
  <si>
    <t>Akumulátor 12V 18Ah</t>
  </si>
  <si>
    <t>45351</t>
  </si>
  <si>
    <t>Ústředna s vestavěným GSM/GPRS/LAN komunikátorem.</t>
  </si>
  <si>
    <t>45399</t>
  </si>
  <si>
    <t>Sběrnicový PIR detektor pohybu.</t>
  </si>
  <si>
    <t>45437</t>
  </si>
  <si>
    <t>Sběrnicový přístupový modul s displejem, klávesnicí a RFID</t>
  </si>
  <si>
    <t>48221</t>
  </si>
  <si>
    <t>Ovládací segment pro přístupové moduly</t>
  </si>
  <si>
    <t>48222</t>
  </si>
  <si>
    <t>Sběrnicový detektor rozbití skla,</t>
  </si>
  <si>
    <t>48226</t>
  </si>
  <si>
    <t>Sběrnicový modul připojení drátového detektoru.</t>
  </si>
  <si>
    <t>48233</t>
  </si>
  <si>
    <t>Víceúčelová instalační krabice pro jednotlivé moduly systému EZS</t>
  </si>
  <si>
    <t>48237</t>
  </si>
  <si>
    <t>Instalační kabel pro systém EZS</t>
  </si>
  <si>
    <t>bal</t>
  </si>
  <si>
    <t>49614</t>
  </si>
  <si>
    <t>zákaldna pro externí houkačku</t>
  </si>
  <si>
    <t>49615</t>
  </si>
  <si>
    <t>Bílý kryt pro sběrnicovou sirénu</t>
  </si>
  <si>
    <t>49924</t>
  </si>
  <si>
    <t>Klínovitý samozávrtný plastový magnetický kontakt. Délka vodič 3m.</t>
  </si>
  <si>
    <t>60899</t>
  </si>
  <si>
    <t>Sběrnicový kombinovaný detektor kouře a teploty se sirénkou</t>
  </si>
  <si>
    <t>7104704  </t>
  </si>
  <si>
    <t>Kabel koaxiální (Al fólie ) 75 Ohm venkovní provedení</t>
  </si>
  <si>
    <t>7308114  </t>
  </si>
  <si>
    <t>Kabel FTP Cat.5e PE drát venkovní černá</t>
  </si>
  <si>
    <t>7701895  </t>
  </si>
  <si>
    <t>Trubka ohebná 1250N 40 černá</t>
  </si>
  <si>
    <t>9091875  </t>
  </si>
  <si>
    <t xml:space="preserve">Zásuvka TV+R koncová </t>
  </si>
  <si>
    <t>9099699  </t>
  </si>
  <si>
    <t>TV zásuvka koncová M45x45  </t>
  </si>
  <si>
    <t>zásuvka datová 45x22,5 1p FTP 5e</t>
  </si>
  <si>
    <t>CSLCUC8FS-</t>
  </si>
  <si>
    <t>Flex.kabel FULL FTP Cat.5e PVC,4x2xAWG26, šedá barva, 305 m</t>
  </si>
  <si>
    <t>HSEMRJ5UWS</t>
  </si>
  <si>
    <t>Keystone modul RJ45 nestíněný, Cat.5e, samozářezový</t>
  </si>
  <si>
    <t>Dodávky zařízení (specifikace)</t>
  </si>
  <si>
    <t>HDMI</t>
  </si>
  <si>
    <t>propojka HDMI vč. koncovek 1x do krabice na povrch, 1x do nosiče M45x45, celk. délka do 15m</t>
  </si>
  <si>
    <t>RACK</t>
  </si>
  <si>
    <t>slaboporoudý rovaděč s vystrojením pro DATA</t>
  </si>
  <si>
    <t>STA</t>
  </si>
  <si>
    <t>zesilovací sourpava společné antény</t>
  </si>
  <si>
    <t>STA ANT</t>
  </si>
  <si>
    <t>anténní souprava vč. stožáru</t>
  </si>
  <si>
    <t>Celkem za dodávky:</t>
  </si>
  <si>
    <t>Práce v HZS</t>
  </si>
  <si>
    <t>Koordinace prací</t>
  </si>
  <si>
    <t>hod.</t>
  </si>
  <si>
    <t>Neměřitelné práce</t>
  </si>
  <si>
    <t>Celkem za práci v HZS:</t>
  </si>
  <si>
    <t>Závěrečná nastavení a měření</t>
  </si>
  <si>
    <t>Celkem za materiály C21M - Elektromontáže:</t>
  </si>
  <si>
    <t>Celkem za materiály C22M - Sdělovací, signal. a zabezpečovací zařízení: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</si>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</sst>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10405]#,##0.00;\-#,##0.00"/>
    <numFmt numFmtId="165" formatCode="[$-10405]#,##0;\-#,##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59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1" fillId="3" borderId="0" xfId="0" applyFont="1" applyFill="1" applyBorder="1"/>
    <xf numFmtId="44" fontId="1" fillId="0" borderId="0" xfId="3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44" fontId="11" fillId="0" borderId="0" xfId="3" applyFont="1" applyFill="1" applyBorder="1" applyAlignment="1">
      <alignment horizontal="right" vertical="top" wrapText="1" readingOrder="1"/>
    </xf>
    <xf numFmtId="44" fontId="1" fillId="0" borderId="0" xfId="3" applyFont="1" applyFill="1" applyBorder="1"/>
    <xf numFmtId="0" fontId="9" fillId="0" borderId="0" xfId="1" applyNumberFormat="1" applyFont="1" applyFill="1" applyBorder="1" applyAlignment="1">
      <alignment horizontal="left" vertical="top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44" fontId="11" fillId="0" borderId="7" xfId="3" applyFont="1" applyFill="1" applyBorder="1" applyAlignment="1">
      <alignment horizontal="right" vertical="top" wrapText="1" readingOrder="1"/>
    </xf>
    <xf numFmtId="44" fontId="1" fillId="0" borderId="7" xfId="3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43" fontId="9" fillId="0" borderId="0" xfId="2" applyFont="1" applyFill="1" applyBorder="1" applyAlignment="1">
      <alignment horizontal="right" vertical="top" wrapText="1" readingOrder="1"/>
    </xf>
    <xf numFmtId="43" fontId="1" fillId="0" borderId="0" xfId="2" applyFont="1" applyFill="1" applyBorder="1"/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43" fontId="8" fillId="0" borderId="9" xfId="2" applyFont="1" applyFill="1" applyBorder="1" applyAlignment="1">
      <alignment horizontal="right" vertical="center" wrapText="1" readingOrder="1"/>
    </xf>
    <xf numFmtId="43" fontId="1" fillId="0" borderId="9" xfId="2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left" vertical="top" wrapText="1" readingOrder="1"/>
    </xf>
    <xf numFmtId="43" fontId="8" fillId="0" borderId="0" xfId="2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1" fillId="3" borderId="0" xfId="0" applyFont="1" applyFill="1" applyBorder="1"/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</cellXfs>
  <cellStyles count="4">
    <cellStyle name="Čárka" xfId="2" builtinId="3"/>
    <cellStyle name="Měna" xfId="3" builtinId="4"/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showGridLines="0" tabSelected="1" workbookViewId="0">
      <pane ySplit="8" topLeftCell="A27" activePane="bottomLeft" state="frozen"/>
      <selection pane="bottomLeft" activeCell="J3" sqref="J3"/>
    </sheetView>
  </sheetViews>
  <sheetFormatPr defaultRowHeight="15" x14ac:dyDescent="0.25"/>
  <cols>
    <col min="1" max="1" width="0.5703125" customWidth="1"/>
    <col min="2" max="2" width="1.5703125" customWidth="1"/>
    <col min="3" max="3" width="0.28515625" customWidth="1"/>
    <col min="4" max="4" width="1.42578125" customWidth="1"/>
    <col min="5" max="5" width="4.7109375" customWidth="1"/>
    <col min="6" max="6" width="0.5703125" customWidth="1"/>
    <col min="7" max="7" width="2" customWidth="1"/>
    <col min="8" max="8" width="3.5703125" customWidth="1"/>
    <col min="9" max="9" width="0" hidden="1" customWidth="1"/>
    <col min="10" max="10" width="5" customWidth="1"/>
    <col min="11" max="11" width="0.42578125" customWidth="1"/>
    <col min="12" max="12" width="7.42578125" customWidth="1"/>
    <col min="13" max="13" width="1.140625" customWidth="1"/>
    <col min="14" max="14" width="2.140625" customWidth="1"/>
    <col min="15" max="15" width="0" hidden="1" customWidth="1"/>
    <col min="16" max="16" width="7.28515625" customWidth="1"/>
    <col min="17" max="17" width="8.140625" customWidth="1"/>
    <col min="18" max="18" width="7" customWidth="1"/>
    <col min="19" max="19" width="8.85546875" customWidth="1"/>
    <col min="20" max="20" width="2.85546875" customWidth="1"/>
    <col min="21" max="21" width="5.5703125" customWidth="1"/>
    <col min="22" max="22" width="7.7109375" customWidth="1"/>
    <col min="23" max="23" width="4.85546875" customWidth="1"/>
    <col min="24" max="24" width="3.28515625" customWidth="1"/>
    <col min="25" max="25" width="7.85546875" customWidth="1"/>
    <col min="26" max="26" width="6.140625" customWidth="1"/>
    <col min="27" max="27" width="0" hidden="1" customWidth="1"/>
    <col min="28" max="28" width="1.28515625" customWidth="1"/>
    <col min="29" max="30" width="0.5703125" customWidth="1"/>
  </cols>
  <sheetData>
    <row r="1" spans="1:30" ht="19.899999999999999" customHeight="1" x14ac:dyDescent="0.25">
      <c r="A1" s="19"/>
      <c r="B1" s="19"/>
      <c r="C1" s="19"/>
      <c r="D1" s="19"/>
      <c r="Q1" s="45"/>
      <c r="R1" s="19"/>
      <c r="S1" s="19"/>
      <c r="T1" s="19"/>
    </row>
    <row r="2" spans="1:30" ht="8.4499999999999993" customHeight="1" x14ac:dyDescent="0.25">
      <c r="A2" s="19"/>
      <c r="B2" s="19"/>
      <c r="C2" s="19"/>
      <c r="D2" s="19"/>
      <c r="K2" s="46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</row>
    <row r="3" spans="1:30" x14ac:dyDescent="0.25"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pans="1:30" x14ac:dyDescent="0.25">
      <c r="F4" s="46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1.25" customHeight="1" x14ac:dyDescent="0.25">
      <c r="A7" s="47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 ht="0" hidden="1" customHeight="1" x14ac:dyDescent="0.25"/>
    <row r="9" spans="1:30" ht="2.85" customHeight="1" x14ac:dyDescent="0.25"/>
    <row r="10" spans="1:30" ht="5.65" customHeight="1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4"/>
    </row>
    <row r="11" spans="1:30" ht="16.350000000000001" customHeight="1" x14ac:dyDescent="0.25">
      <c r="B11" s="5"/>
      <c r="C11" s="6"/>
      <c r="D11" s="41" t="s">
        <v>0</v>
      </c>
      <c r="E11" s="42"/>
      <c r="F11" s="42"/>
      <c r="G11" s="42"/>
      <c r="H11" s="42"/>
      <c r="I11" s="42"/>
      <c r="J11" s="42"/>
      <c r="K11" s="42"/>
      <c r="L11" s="43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6"/>
      <c r="AB11" s="7"/>
    </row>
    <row r="12" spans="1:30" ht="16.350000000000001" customHeight="1" x14ac:dyDescent="0.25">
      <c r="B12" s="5"/>
      <c r="C12" s="6"/>
      <c r="D12" s="41" t="s">
        <v>1</v>
      </c>
      <c r="E12" s="42"/>
      <c r="F12" s="42"/>
      <c r="G12" s="42"/>
      <c r="H12" s="42"/>
      <c r="I12" s="42"/>
      <c r="J12" s="42"/>
      <c r="K12" s="42"/>
      <c r="L12" s="43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6"/>
      <c r="AB12" s="7"/>
    </row>
    <row r="13" spans="1:30" ht="0" hidden="1" customHeight="1" x14ac:dyDescent="0.25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7"/>
    </row>
    <row r="14" spans="1:30" ht="2.85" customHeight="1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10"/>
    </row>
    <row r="15" spans="1:30" ht="2.85" customHeight="1" x14ac:dyDescent="0.25"/>
    <row r="16" spans="1:30" ht="11.45" customHeight="1" x14ac:dyDescent="0.25"/>
    <row r="17" spans="2:32" ht="2.85" customHeight="1" x14ac:dyDescent="0.25"/>
    <row r="18" spans="2:32" ht="17.100000000000001" customHeight="1" x14ac:dyDescent="0.25">
      <c r="B18" s="44" t="s">
        <v>2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spans="2:32" ht="2.85" customHeight="1" x14ac:dyDescent="0.25"/>
    <row r="20" spans="2:32" ht="11.45" customHeight="1" x14ac:dyDescent="0.25">
      <c r="B20" s="48" t="s">
        <v>3</v>
      </c>
      <c r="C20" s="35"/>
      <c r="D20" s="35"/>
      <c r="E20" s="35"/>
      <c r="F20" s="35"/>
      <c r="G20" s="49" t="s">
        <v>4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48" t="s">
        <v>5</v>
      </c>
      <c r="W20" s="35"/>
      <c r="X20" s="35"/>
      <c r="Y20" s="48" t="s">
        <v>6</v>
      </c>
      <c r="Z20" s="35"/>
      <c r="AA20" s="35"/>
      <c r="AB20" s="35"/>
      <c r="AC20" s="35"/>
    </row>
    <row r="21" spans="2:32" ht="11.45" customHeight="1" x14ac:dyDescent="0.25">
      <c r="B21" s="39" t="s">
        <v>7</v>
      </c>
      <c r="C21" s="19"/>
      <c r="D21" s="19"/>
      <c r="E21" s="19"/>
      <c r="F21" s="19"/>
      <c r="G21" s="20" t="s">
        <v>8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8" t="s">
        <v>9</v>
      </c>
      <c r="W21" s="19"/>
      <c r="X21" s="19"/>
      <c r="Y21" s="18" t="s">
        <v>9</v>
      </c>
      <c r="Z21" s="19"/>
      <c r="AA21" s="19"/>
      <c r="AB21" s="19"/>
      <c r="AC21" s="19"/>
    </row>
    <row r="22" spans="2:32" ht="11.25" customHeight="1" x14ac:dyDescent="0.25">
      <c r="B22" s="30" t="s">
        <v>10</v>
      </c>
      <c r="C22" s="19"/>
      <c r="D22" s="19"/>
      <c r="E22" s="19"/>
      <c r="F22" s="19"/>
      <c r="G22" s="31" t="s">
        <v>11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2">
        <f>'Položky všech ceníků'!G25</f>
        <v>0</v>
      </c>
      <c r="W22" s="33"/>
      <c r="X22" s="33"/>
      <c r="Y22" s="32">
        <f>V22</f>
        <v>0</v>
      </c>
      <c r="Z22" s="33"/>
      <c r="AA22" s="33"/>
      <c r="AB22" s="33"/>
      <c r="AC22" s="33"/>
    </row>
    <row r="23" spans="2:32" ht="11.45" customHeight="1" x14ac:dyDescent="0.25">
      <c r="B23" s="30" t="s">
        <v>12</v>
      </c>
      <c r="C23" s="19"/>
      <c r="D23" s="19"/>
      <c r="E23" s="19"/>
      <c r="F23" s="19"/>
      <c r="G23" s="31" t="s">
        <v>13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32">
        <f>'Položky všech ceníků'!G113</f>
        <v>0</v>
      </c>
      <c r="W23" s="33"/>
      <c r="X23" s="33"/>
      <c r="Y23" s="32">
        <f t="shared" ref="Y23:Y30" si="0">V23</f>
        <v>0</v>
      </c>
      <c r="Z23" s="33"/>
      <c r="AA23" s="33"/>
      <c r="AB23" s="33"/>
      <c r="AC23" s="33"/>
    </row>
    <row r="24" spans="2:32" ht="11.45" customHeight="1" x14ac:dyDescent="0.25">
      <c r="B24" s="30" t="s">
        <v>14</v>
      </c>
      <c r="C24" s="19"/>
      <c r="D24" s="19"/>
      <c r="E24" s="19"/>
      <c r="F24" s="19"/>
      <c r="G24" s="31" t="s">
        <v>15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32">
        <f>AE24*V23/100</f>
        <v>0</v>
      </c>
      <c r="W24" s="33"/>
      <c r="X24" s="33"/>
      <c r="Y24" s="32">
        <f t="shared" si="0"/>
        <v>0</v>
      </c>
      <c r="Z24" s="33"/>
      <c r="AA24" s="33"/>
      <c r="AB24" s="33"/>
      <c r="AC24" s="33"/>
      <c r="AE24" s="16"/>
      <c r="AF24" t="s">
        <v>219</v>
      </c>
    </row>
    <row r="25" spans="2:32" ht="11.45" customHeight="1" x14ac:dyDescent="0.25">
      <c r="B25" s="30" t="s">
        <v>16</v>
      </c>
      <c r="C25" s="19"/>
      <c r="D25" s="19"/>
      <c r="E25" s="19"/>
      <c r="F25" s="19"/>
      <c r="G25" s="31" t="s">
        <v>17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2">
        <f>(V22+V23)*AE25/100</f>
        <v>0</v>
      </c>
      <c r="W25" s="33"/>
      <c r="X25" s="33"/>
      <c r="Y25" s="32">
        <f t="shared" si="0"/>
        <v>0</v>
      </c>
      <c r="Z25" s="33"/>
      <c r="AA25" s="33"/>
      <c r="AB25" s="33"/>
      <c r="AC25" s="33"/>
      <c r="AE25" s="16"/>
      <c r="AF25" t="s">
        <v>219</v>
      </c>
    </row>
    <row r="26" spans="2:32" ht="11.25" customHeight="1" x14ac:dyDescent="0.25">
      <c r="B26" s="30" t="s">
        <v>18</v>
      </c>
      <c r="C26" s="19"/>
      <c r="D26" s="19"/>
      <c r="E26" s="19"/>
      <c r="F26" s="19"/>
      <c r="G26" s="31" t="s">
        <v>19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32">
        <f>'Položky všech ceníků'!G56</f>
        <v>0</v>
      </c>
      <c r="W26" s="33"/>
      <c r="X26" s="33"/>
      <c r="Y26" s="32">
        <f t="shared" si="0"/>
        <v>0</v>
      </c>
      <c r="Z26" s="33"/>
      <c r="AA26" s="33"/>
      <c r="AB26" s="33"/>
      <c r="AC26" s="33"/>
    </row>
    <row r="27" spans="2:32" ht="11.45" customHeight="1" x14ac:dyDescent="0.25">
      <c r="B27" s="30" t="s">
        <v>20</v>
      </c>
      <c r="C27" s="19"/>
      <c r="D27" s="19"/>
      <c r="E27" s="19"/>
      <c r="F27" s="19"/>
      <c r="G27" s="31" t="s">
        <v>21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32">
        <f>'Položky všech ceníků'!G117</f>
        <v>0</v>
      </c>
      <c r="W27" s="33"/>
      <c r="X27" s="33"/>
      <c r="Y27" s="32">
        <f t="shared" si="0"/>
        <v>0</v>
      </c>
      <c r="Z27" s="33"/>
      <c r="AA27" s="33"/>
      <c r="AB27" s="33"/>
      <c r="AC27" s="33"/>
    </row>
    <row r="28" spans="2:32" ht="11.45" customHeight="1" x14ac:dyDescent="0.25">
      <c r="B28" s="30" t="s">
        <v>22</v>
      </c>
      <c r="C28" s="19"/>
      <c r="D28" s="19"/>
      <c r="E28" s="19"/>
      <c r="F28" s="19"/>
      <c r="G28" s="31" t="s">
        <v>15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32">
        <f>AE28*V27/100</f>
        <v>0</v>
      </c>
      <c r="W28" s="33"/>
      <c r="X28" s="33"/>
      <c r="Y28" s="32">
        <f t="shared" si="0"/>
        <v>0</v>
      </c>
      <c r="Z28" s="33"/>
      <c r="AA28" s="33"/>
      <c r="AB28" s="33"/>
      <c r="AC28" s="33"/>
      <c r="AE28" s="16"/>
      <c r="AF28" s="15" t="s">
        <v>219</v>
      </c>
    </row>
    <row r="29" spans="2:32" ht="11.45" customHeight="1" x14ac:dyDescent="0.25">
      <c r="B29" s="30" t="s">
        <v>23</v>
      </c>
      <c r="C29" s="19"/>
      <c r="D29" s="19"/>
      <c r="E29" s="19"/>
      <c r="F29" s="19"/>
      <c r="G29" s="31" t="s">
        <v>24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32">
        <f>(V26+V27)*AE29/100</f>
        <v>0</v>
      </c>
      <c r="W29" s="33"/>
      <c r="X29" s="33"/>
      <c r="Y29" s="32">
        <f t="shared" si="0"/>
        <v>0</v>
      </c>
      <c r="Z29" s="33"/>
      <c r="AA29" s="33"/>
      <c r="AB29" s="33"/>
      <c r="AC29" s="33"/>
      <c r="AE29" s="16"/>
      <c r="AF29" s="15" t="s">
        <v>219</v>
      </c>
    </row>
    <row r="30" spans="2:32" ht="11.25" customHeight="1" x14ac:dyDescent="0.25">
      <c r="B30" s="30" t="s">
        <v>25</v>
      </c>
      <c r="C30" s="19"/>
      <c r="D30" s="19"/>
      <c r="E30" s="19"/>
      <c r="F30" s="19"/>
      <c r="G30" s="31" t="s">
        <v>26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2">
        <f>'Položky všech ceníků'!G69</f>
        <v>0</v>
      </c>
      <c r="W30" s="33"/>
      <c r="X30" s="33"/>
      <c r="Y30" s="32">
        <f t="shared" si="0"/>
        <v>0</v>
      </c>
      <c r="Z30" s="33"/>
      <c r="AA30" s="33"/>
      <c r="AB30" s="33"/>
      <c r="AC30" s="33"/>
    </row>
    <row r="31" spans="2:32" ht="11.45" customHeight="1" x14ac:dyDescent="0.25">
      <c r="B31" s="39" t="s">
        <v>9</v>
      </c>
      <c r="C31" s="19"/>
      <c r="D31" s="19"/>
      <c r="E31" s="19"/>
      <c r="F31" s="19"/>
      <c r="G31" s="20" t="s">
        <v>27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40">
        <f>SUM(V22:X30)</f>
        <v>0</v>
      </c>
      <c r="W31" s="33"/>
      <c r="X31" s="33"/>
      <c r="Y31" s="40">
        <f>SUM(Y22:AC30)</f>
        <v>0</v>
      </c>
      <c r="Z31" s="33"/>
      <c r="AA31" s="33"/>
      <c r="AB31" s="33"/>
      <c r="AC31" s="33"/>
    </row>
    <row r="32" spans="2:32" ht="11.45" customHeight="1" x14ac:dyDescent="0.25">
      <c r="B32" s="30" t="s">
        <v>9</v>
      </c>
      <c r="C32" s="19"/>
      <c r="D32" s="19"/>
      <c r="E32" s="19"/>
      <c r="F32" s="19"/>
      <c r="G32" s="31" t="s">
        <v>9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32" t="s">
        <v>9</v>
      </c>
      <c r="W32" s="33"/>
      <c r="X32" s="33"/>
      <c r="Y32" s="32" t="s">
        <v>9</v>
      </c>
      <c r="Z32" s="33"/>
      <c r="AA32" s="33"/>
      <c r="AB32" s="33"/>
      <c r="AC32" s="33"/>
    </row>
    <row r="33" spans="2:29" ht="11.45" customHeight="1" x14ac:dyDescent="0.25">
      <c r="B33" s="39" t="s">
        <v>28</v>
      </c>
      <c r="C33" s="19"/>
      <c r="D33" s="19"/>
      <c r="E33" s="19"/>
      <c r="F33" s="19"/>
      <c r="G33" s="20" t="s">
        <v>29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40" t="s">
        <v>9</v>
      </c>
      <c r="W33" s="33"/>
      <c r="X33" s="33"/>
      <c r="Y33" s="40" t="s">
        <v>9</v>
      </c>
      <c r="Z33" s="33"/>
      <c r="AA33" s="33"/>
      <c r="AB33" s="33"/>
      <c r="AC33" s="33"/>
    </row>
    <row r="34" spans="2:29" ht="11.45" customHeight="1" x14ac:dyDescent="0.25">
      <c r="B34" s="30" t="s">
        <v>30</v>
      </c>
      <c r="C34" s="19"/>
      <c r="D34" s="19"/>
      <c r="E34" s="19"/>
      <c r="F34" s="19"/>
      <c r="G34" s="31" t="s">
        <v>31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32">
        <f>'Položky všech ceníků'!G148</f>
        <v>0</v>
      </c>
      <c r="W34" s="33"/>
      <c r="X34" s="33"/>
      <c r="Y34" s="32">
        <f>V34</f>
        <v>0</v>
      </c>
      <c r="Z34" s="33"/>
      <c r="AA34" s="33"/>
      <c r="AB34" s="33"/>
      <c r="AC34" s="33"/>
    </row>
    <row r="35" spans="2:29" ht="11.25" customHeight="1" x14ac:dyDescent="0.25">
      <c r="B35" s="39" t="s">
        <v>9</v>
      </c>
      <c r="C35" s="19"/>
      <c r="D35" s="19"/>
      <c r="E35" s="19"/>
      <c r="F35" s="19"/>
      <c r="G35" s="20" t="s">
        <v>32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40">
        <f>SUM(V34)</f>
        <v>0</v>
      </c>
      <c r="W35" s="33"/>
      <c r="X35" s="33"/>
      <c r="Y35" s="40">
        <f>SUM(Y34)</f>
        <v>0</v>
      </c>
      <c r="Z35" s="33"/>
      <c r="AA35" s="33"/>
      <c r="AB35" s="33"/>
      <c r="AC35" s="33"/>
    </row>
    <row r="36" spans="2:29" ht="11.45" customHeight="1" x14ac:dyDescent="0.25">
      <c r="B36" s="30" t="s">
        <v>9</v>
      </c>
      <c r="C36" s="19"/>
      <c r="D36" s="19"/>
      <c r="E36" s="19"/>
      <c r="F36" s="19"/>
      <c r="G36" s="31" t="s">
        <v>9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32" t="s">
        <v>9</v>
      </c>
      <c r="W36" s="33"/>
      <c r="X36" s="33"/>
      <c r="Y36" s="32" t="s">
        <v>9</v>
      </c>
      <c r="Z36" s="33"/>
      <c r="AA36" s="33"/>
      <c r="AB36" s="33"/>
      <c r="AC36" s="33"/>
    </row>
    <row r="37" spans="2:29" ht="11.45" customHeight="1" x14ac:dyDescent="0.25">
      <c r="B37" s="39" t="s">
        <v>33</v>
      </c>
      <c r="C37" s="19"/>
      <c r="D37" s="19"/>
      <c r="E37" s="19"/>
      <c r="F37" s="19"/>
      <c r="G37" s="20" t="s">
        <v>34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40" t="s">
        <v>9</v>
      </c>
      <c r="W37" s="33"/>
      <c r="X37" s="33"/>
      <c r="Y37" s="40" t="s">
        <v>9</v>
      </c>
      <c r="Z37" s="33"/>
      <c r="AA37" s="33"/>
      <c r="AB37" s="33"/>
      <c r="AC37" s="33"/>
    </row>
    <row r="38" spans="2:29" ht="11.45" customHeight="1" x14ac:dyDescent="0.25">
      <c r="B38" s="30" t="s">
        <v>35</v>
      </c>
      <c r="C38" s="19"/>
      <c r="D38" s="19"/>
      <c r="E38" s="19"/>
      <c r="F38" s="19"/>
      <c r="G38" s="31" t="s">
        <v>36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32">
        <f>'Položky všech ceníků'!G133</f>
        <v>0</v>
      </c>
      <c r="W38" s="33"/>
      <c r="X38" s="33"/>
      <c r="Y38" s="32">
        <f>V38</f>
        <v>0</v>
      </c>
      <c r="Z38" s="33"/>
      <c r="AA38" s="33"/>
      <c r="AB38" s="33"/>
      <c r="AC38" s="33"/>
    </row>
    <row r="39" spans="2:29" ht="11.25" customHeight="1" x14ac:dyDescent="0.25">
      <c r="B39" s="39" t="s">
        <v>9</v>
      </c>
      <c r="C39" s="19"/>
      <c r="D39" s="19"/>
      <c r="E39" s="19"/>
      <c r="F39" s="19"/>
      <c r="G39" s="20" t="s">
        <v>37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40">
        <f>SUM(V38)</f>
        <v>0</v>
      </c>
      <c r="W39" s="33"/>
      <c r="X39" s="33"/>
      <c r="Y39" s="40">
        <f>SUM(Y38)</f>
        <v>0</v>
      </c>
      <c r="Z39" s="33"/>
      <c r="AA39" s="33"/>
      <c r="AB39" s="33"/>
      <c r="AC39" s="33"/>
    </row>
    <row r="40" spans="2:29" ht="11.45" customHeight="1" x14ac:dyDescent="0.25">
      <c r="B40" s="30" t="s">
        <v>9</v>
      </c>
      <c r="C40" s="19"/>
      <c r="D40" s="19"/>
      <c r="E40" s="19"/>
      <c r="F40" s="19"/>
      <c r="G40" s="31" t="s">
        <v>9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32" t="s">
        <v>9</v>
      </c>
      <c r="W40" s="33"/>
      <c r="X40" s="33"/>
      <c r="Y40" s="32" t="s">
        <v>9</v>
      </c>
      <c r="Z40" s="33"/>
      <c r="AA40" s="33"/>
      <c r="AB40" s="33"/>
      <c r="AC40" s="33"/>
    </row>
    <row r="41" spans="2:29" ht="11.25" customHeight="1" x14ac:dyDescent="0.25">
      <c r="B41" s="34" t="s">
        <v>38</v>
      </c>
      <c r="C41" s="35"/>
      <c r="D41" s="35"/>
      <c r="E41" s="35"/>
      <c r="F41" s="35"/>
      <c r="G41" s="36" t="s">
        <v>39</v>
      </c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7">
        <f>SUM(V39,V35,V31)</f>
        <v>0</v>
      </c>
      <c r="W41" s="38"/>
      <c r="X41" s="38"/>
      <c r="Y41" s="37">
        <f>SUM(Y39,Y35,Y31)</f>
        <v>0</v>
      </c>
      <c r="Z41" s="38"/>
      <c r="AA41" s="38"/>
      <c r="AB41" s="38"/>
      <c r="AC41" s="38"/>
    </row>
    <row r="42" spans="2:29" ht="0" hidden="1" customHeight="1" x14ac:dyDescent="0.25"/>
    <row r="43" spans="2:29" ht="14.1" customHeight="1" x14ac:dyDescent="0.25"/>
    <row r="44" spans="2:29" ht="11.45" customHeight="1" x14ac:dyDescent="0.25">
      <c r="B44" s="25" t="s">
        <v>9</v>
      </c>
      <c r="C44" s="26"/>
      <c r="D44" s="26"/>
      <c r="E44" s="26"/>
      <c r="F44" s="26"/>
      <c r="G44" s="26"/>
      <c r="H44" s="26"/>
      <c r="J44" s="27" t="s">
        <v>5</v>
      </c>
      <c r="K44" s="26"/>
      <c r="L44" s="26"/>
      <c r="M44" s="26"/>
      <c r="N44" s="26"/>
      <c r="O44" s="27" t="s">
        <v>40</v>
      </c>
      <c r="P44" s="26"/>
      <c r="Q44" s="26"/>
      <c r="R44" s="27" t="s">
        <v>41</v>
      </c>
      <c r="S44" s="26"/>
    </row>
    <row r="45" spans="2:29" ht="11.25" customHeight="1" x14ac:dyDescent="0.25">
      <c r="B45" s="27" t="s">
        <v>42</v>
      </c>
      <c r="C45" s="26"/>
      <c r="D45" s="26"/>
      <c r="E45" s="26"/>
      <c r="F45" s="26"/>
      <c r="G45" s="26"/>
      <c r="H45" s="26"/>
      <c r="I45" s="12"/>
      <c r="J45" s="28">
        <f>V41</f>
        <v>0</v>
      </c>
      <c r="K45" s="29"/>
      <c r="L45" s="29"/>
      <c r="M45" s="29"/>
      <c r="N45" s="29"/>
      <c r="O45" s="28">
        <f>J45*0.21</f>
        <v>0</v>
      </c>
      <c r="P45" s="29"/>
      <c r="Q45" s="29"/>
      <c r="R45" s="28">
        <f>J45+O45</f>
        <v>0</v>
      </c>
      <c r="S45" s="29"/>
    </row>
    <row r="46" spans="2:29" ht="0" hidden="1" customHeight="1" x14ac:dyDescent="0.25"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2:29" ht="3" customHeight="1" x14ac:dyDescent="0.25"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2:29" ht="11.25" customHeight="1" x14ac:dyDescent="0.25">
      <c r="B48" s="21" t="s">
        <v>43</v>
      </c>
      <c r="C48" s="19"/>
      <c r="D48" s="19"/>
      <c r="E48" s="19"/>
      <c r="F48" s="19"/>
      <c r="G48" s="19"/>
      <c r="H48" s="19"/>
      <c r="J48" s="22">
        <f>J45</f>
        <v>0</v>
      </c>
      <c r="K48" s="23"/>
      <c r="L48" s="23"/>
      <c r="M48" s="23"/>
      <c r="N48" s="23"/>
      <c r="O48" s="17"/>
      <c r="P48" s="22">
        <f>O45</f>
        <v>0</v>
      </c>
      <c r="Q48" s="23"/>
      <c r="R48" s="22">
        <f>R45</f>
        <v>0</v>
      </c>
      <c r="S48" s="23"/>
    </row>
    <row r="49" spans="2:22" ht="5.65" customHeight="1" x14ac:dyDescent="0.25"/>
    <row r="50" spans="2:22" ht="2.85" customHeight="1" x14ac:dyDescent="0.25"/>
    <row r="51" spans="2:22" ht="31.7" customHeight="1" x14ac:dyDescent="0.25">
      <c r="B51" s="24" t="s">
        <v>44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2:22" ht="11.45" customHeight="1" x14ac:dyDescent="0.25"/>
    <row r="53" spans="2:22" ht="11.45" customHeight="1" x14ac:dyDescent="0.25">
      <c r="B53" s="18" t="s">
        <v>45</v>
      </c>
      <c r="C53" s="19"/>
      <c r="D53" s="19"/>
      <c r="E53" s="19"/>
      <c r="F53" s="19"/>
      <c r="G53" s="19"/>
      <c r="H53" s="20" t="s">
        <v>46</v>
      </c>
      <c r="I53" s="19"/>
      <c r="J53" s="19"/>
      <c r="K53" s="19"/>
      <c r="L53" s="19"/>
      <c r="N53" s="19"/>
      <c r="O53" s="19"/>
      <c r="P53" s="19"/>
      <c r="Q53" s="19"/>
      <c r="R53" s="19"/>
    </row>
    <row r="54" spans="2:22" ht="11.45" customHeight="1" x14ac:dyDescent="0.25">
      <c r="B54" s="18" t="s">
        <v>47</v>
      </c>
      <c r="C54" s="19"/>
      <c r="D54" s="19"/>
      <c r="E54" s="19"/>
      <c r="F54" s="19"/>
      <c r="G54" s="19"/>
      <c r="H54" s="20" t="s">
        <v>48</v>
      </c>
      <c r="I54" s="19"/>
      <c r="J54" s="19"/>
      <c r="K54" s="19"/>
      <c r="L54" s="19"/>
      <c r="N54" s="19"/>
      <c r="O54" s="19"/>
      <c r="P54" s="19"/>
      <c r="Q54" s="19"/>
      <c r="R54" s="19"/>
    </row>
    <row r="55" spans="2:22" ht="11.25" customHeight="1" x14ac:dyDescent="0.25">
      <c r="B55" s="18" t="s">
        <v>49</v>
      </c>
      <c r="C55" s="19"/>
      <c r="D55" s="19"/>
      <c r="E55" s="19"/>
      <c r="F55" s="19"/>
      <c r="G55" s="19"/>
      <c r="H55" s="20" t="s">
        <v>50</v>
      </c>
      <c r="I55" s="19"/>
      <c r="J55" s="19"/>
      <c r="K55" s="19"/>
      <c r="L55" s="19"/>
      <c r="N55" s="19"/>
      <c r="O55" s="19"/>
      <c r="P55" s="19"/>
      <c r="Q55" s="19"/>
      <c r="R55" s="19"/>
    </row>
    <row r="56" spans="2:22" ht="51" customHeight="1" x14ac:dyDescent="0.25">
      <c r="N56" s="19"/>
      <c r="O56" s="19"/>
      <c r="P56" s="19"/>
      <c r="Q56" s="19"/>
      <c r="R56" s="19"/>
    </row>
    <row r="57" spans="2:22" ht="0" hidden="1" customHeight="1" x14ac:dyDescent="0.25"/>
  </sheetData>
  <mergeCells count="118">
    <mergeCell ref="A1:D2"/>
    <mergeCell ref="Q1:T1"/>
    <mergeCell ref="K2:W3"/>
    <mergeCell ref="F4:Y4"/>
    <mergeCell ref="A7:AD7"/>
    <mergeCell ref="B20:F20"/>
    <mergeCell ref="G20:U20"/>
    <mergeCell ref="V20:X20"/>
    <mergeCell ref="Y20:AC20"/>
    <mergeCell ref="B21:F21"/>
    <mergeCell ref="G21:U21"/>
    <mergeCell ref="V21:X21"/>
    <mergeCell ref="Y21:AC21"/>
    <mergeCell ref="D11:K11"/>
    <mergeCell ref="L11:Z11"/>
    <mergeCell ref="D12:K12"/>
    <mergeCell ref="L12:Z12"/>
    <mergeCell ref="B18:AC18"/>
    <mergeCell ref="B24:F24"/>
    <mergeCell ref="G24:U24"/>
    <mergeCell ref="V24:X24"/>
    <mergeCell ref="Y24:AC24"/>
    <mergeCell ref="B25:F25"/>
    <mergeCell ref="G25:U25"/>
    <mergeCell ref="V25:X25"/>
    <mergeCell ref="Y25:AC25"/>
    <mergeCell ref="B22:F22"/>
    <mergeCell ref="G22:U22"/>
    <mergeCell ref="V22:X22"/>
    <mergeCell ref="Y22:AC22"/>
    <mergeCell ref="B23:F23"/>
    <mergeCell ref="G23:U23"/>
    <mergeCell ref="V23:X23"/>
    <mergeCell ref="Y23:AC23"/>
    <mergeCell ref="B28:F28"/>
    <mergeCell ref="G28:U28"/>
    <mergeCell ref="V28:X28"/>
    <mergeCell ref="Y28:AC28"/>
    <mergeCell ref="B29:F29"/>
    <mergeCell ref="G29:U29"/>
    <mergeCell ref="V29:X29"/>
    <mergeCell ref="Y29:AC29"/>
    <mergeCell ref="B26:F26"/>
    <mergeCell ref="G26:U26"/>
    <mergeCell ref="V26:X26"/>
    <mergeCell ref="Y26:AC26"/>
    <mergeCell ref="B27:F27"/>
    <mergeCell ref="G27:U27"/>
    <mergeCell ref="V27:X27"/>
    <mergeCell ref="Y27:AC27"/>
    <mergeCell ref="B32:F32"/>
    <mergeCell ref="G32:U32"/>
    <mergeCell ref="V32:X32"/>
    <mergeCell ref="Y32:AC32"/>
    <mergeCell ref="B33:F33"/>
    <mergeCell ref="G33:U33"/>
    <mergeCell ref="V33:X33"/>
    <mergeCell ref="Y33:AC33"/>
    <mergeCell ref="B30:F30"/>
    <mergeCell ref="G30:U30"/>
    <mergeCell ref="V30:X30"/>
    <mergeCell ref="Y30:AC30"/>
    <mergeCell ref="B31:F31"/>
    <mergeCell ref="G31:U31"/>
    <mergeCell ref="V31:X31"/>
    <mergeCell ref="Y31:AC31"/>
    <mergeCell ref="B36:F36"/>
    <mergeCell ref="G36:U36"/>
    <mergeCell ref="V36:X36"/>
    <mergeCell ref="Y36:AC36"/>
    <mergeCell ref="B37:F37"/>
    <mergeCell ref="G37:U37"/>
    <mergeCell ref="V37:X37"/>
    <mergeCell ref="Y37:AC37"/>
    <mergeCell ref="B34:F34"/>
    <mergeCell ref="G34:U34"/>
    <mergeCell ref="V34:X34"/>
    <mergeCell ref="Y34:AC34"/>
    <mergeCell ref="B35:F35"/>
    <mergeCell ref="G35:U35"/>
    <mergeCell ref="V35:X35"/>
    <mergeCell ref="Y35:AC35"/>
    <mergeCell ref="V40:X40"/>
    <mergeCell ref="Y40:AC40"/>
    <mergeCell ref="B41:F41"/>
    <mergeCell ref="G41:U41"/>
    <mergeCell ref="V41:X41"/>
    <mergeCell ref="Y41:AC41"/>
    <mergeCell ref="B38:F38"/>
    <mergeCell ref="G38:U38"/>
    <mergeCell ref="V38:X38"/>
    <mergeCell ref="Y38:AC38"/>
    <mergeCell ref="B39:F39"/>
    <mergeCell ref="G39:U39"/>
    <mergeCell ref="V39:X39"/>
    <mergeCell ref="Y39:AC39"/>
    <mergeCell ref="B44:H44"/>
    <mergeCell ref="J44:N44"/>
    <mergeCell ref="O44:Q44"/>
    <mergeCell ref="R44:S44"/>
    <mergeCell ref="B45:H45"/>
    <mergeCell ref="J45:N45"/>
    <mergeCell ref="O45:Q45"/>
    <mergeCell ref="R45:S45"/>
    <mergeCell ref="B40:F40"/>
    <mergeCell ref="G40:U40"/>
    <mergeCell ref="B53:G53"/>
    <mergeCell ref="H53:L53"/>
    <mergeCell ref="N53:R56"/>
    <mergeCell ref="B54:G54"/>
    <mergeCell ref="H54:L54"/>
    <mergeCell ref="B55:G55"/>
    <mergeCell ref="H55:L55"/>
    <mergeCell ref="B48:H48"/>
    <mergeCell ref="J48:N48"/>
    <mergeCell ref="P48:Q48"/>
    <mergeCell ref="R48:S48"/>
    <mergeCell ref="B51:V51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0"/>
  <sheetViews>
    <sheetView showGridLines="0" workbookViewId="0">
      <pane ySplit="8" topLeftCell="A131" activePane="bottomLeft" state="frozen"/>
      <selection pane="bottomLeft" activeCell="H4" sqref="H4:Y4"/>
    </sheetView>
  </sheetViews>
  <sheetFormatPr defaultRowHeight="15" x14ac:dyDescent="0.25"/>
  <cols>
    <col min="1" max="1" width="0.5703125" customWidth="1"/>
    <col min="2" max="2" width="1.5703125" customWidth="1"/>
    <col min="3" max="3" width="1.7109375" customWidth="1"/>
    <col min="4" max="4" width="3" customWidth="1"/>
    <col min="5" max="5" width="1.28515625" customWidth="1"/>
    <col min="6" max="6" width="0" hidden="1" customWidth="1"/>
    <col min="7" max="7" width="0.5703125" customWidth="1"/>
    <col min="8" max="8" width="6.7109375" customWidth="1"/>
    <col min="9" max="9" width="0" hidden="1" customWidth="1"/>
    <col min="10" max="10" width="0.7109375" customWidth="1"/>
    <col min="11" max="11" width="0" hidden="1" customWidth="1"/>
    <col min="12" max="12" width="0.85546875" customWidth="1"/>
    <col min="13" max="13" width="2.5703125" customWidth="1"/>
    <col min="14" max="14" width="0.28515625" customWidth="1"/>
    <col min="15" max="15" width="11.5703125" customWidth="1"/>
    <col min="16" max="16" width="6.28515625" customWidth="1"/>
    <col min="17" max="18" width="0.42578125" customWidth="1"/>
    <col min="19" max="19" width="21.42578125" customWidth="1"/>
    <col min="20" max="20" width="4.85546875" customWidth="1"/>
    <col min="21" max="21" width="10.42578125" customWidth="1"/>
    <col min="22" max="22" width="7.7109375" customWidth="1"/>
    <col min="23" max="23" width="1.140625" customWidth="1"/>
    <col min="24" max="24" width="6.28515625" customWidth="1"/>
    <col min="25" max="25" width="3.5703125" customWidth="1"/>
    <col min="26" max="26" width="8" customWidth="1"/>
    <col min="27" max="27" width="0.5703125" customWidth="1"/>
  </cols>
  <sheetData>
    <row r="1" spans="1:27" ht="19.899999999999999" customHeight="1" x14ac:dyDescent="0.25">
      <c r="A1" s="19"/>
      <c r="B1" s="19"/>
      <c r="C1" s="19"/>
      <c r="R1" s="45"/>
      <c r="S1" s="19"/>
      <c r="T1" s="19"/>
    </row>
    <row r="2" spans="1:27" ht="8.4499999999999993" customHeight="1" x14ac:dyDescent="0.25">
      <c r="A2" s="19"/>
      <c r="B2" s="19"/>
      <c r="C2" s="19"/>
      <c r="O2" s="46"/>
      <c r="P2" s="19"/>
      <c r="Q2" s="19"/>
      <c r="R2" s="19"/>
      <c r="S2" s="19"/>
      <c r="T2" s="19"/>
      <c r="U2" s="19"/>
      <c r="V2" s="19"/>
    </row>
    <row r="3" spans="1:27" x14ac:dyDescent="0.25">
      <c r="O3" s="19"/>
      <c r="P3" s="19"/>
      <c r="Q3" s="19"/>
      <c r="R3" s="19"/>
      <c r="S3" s="19"/>
      <c r="T3" s="19"/>
      <c r="U3" s="19"/>
      <c r="V3" s="19"/>
    </row>
    <row r="4" spans="1:27" x14ac:dyDescent="0.25"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</row>
    <row r="5" spans="1:27" ht="2.85" customHeight="1" x14ac:dyDescent="0.25"/>
    <row r="6" spans="1:27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.25" customHeight="1" x14ac:dyDescent="0.25">
      <c r="A7" s="47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</row>
    <row r="8" spans="1:27" ht="0" hidden="1" customHeight="1" x14ac:dyDescent="0.25"/>
    <row r="9" spans="1:27" ht="2.85" customHeight="1" x14ac:dyDescent="0.25"/>
    <row r="10" spans="1:27" ht="17.100000000000001" customHeight="1" x14ac:dyDescent="0.25">
      <c r="B10" s="44" t="s">
        <v>51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7" ht="2.85" customHeight="1" x14ac:dyDescent="0.25"/>
    <row r="12" spans="1:27" x14ac:dyDescent="0.25">
      <c r="B12" s="54" t="s">
        <v>52</v>
      </c>
      <c r="C12" s="55"/>
      <c r="D12" s="55"/>
      <c r="E12" s="56" t="s">
        <v>53</v>
      </c>
      <c r="F12" s="55"/>
      <c r="G12" s="55"/>
      <c r="H12" s="55"/>
      <c r="I12" s="55"/>
      <c r="J12" s="55"/>
      <c r="K12" s="55"/>
      <c r="L12" s="55"/>
      <c r="M12" s="55"/>
      <c r="N12" s="56" t="s">
        <v>4</v>
      </c>
      <c r="O12" s="55"/>
      <c r="P12" s="55"/>
      <c r="Q12" s="55"/>
      <c r="R12" s="55"/>
      <c r="S12" s="55"/>
      <c r="T12" s="54" t="s">
        <v>54</v>
      </c>
      <c r="U12" s="55"/>
      <c r="V12" s="54" t="s">
        <v>55</v>
      </c>
      <c r="W12" s="55"/>
      <c r="X12" s="13" t="s">
        <v>56</v>
      </c>
      <c r="Y12" s="54" t="s">
        <v>57</v>
      </c>
      <c r="Z12" s="55"/>
    </row>
    <row r="13" spans="1:27" ht="22.5" customHeight="1" x14ac:dyDescent="0.25">
      <c r="B13" s="30">
        <v>1</v>
      </c>
      <c r="C13" s="19"/>
      <c r="D13" s="19"/>
      <c r="E13" s="31" t="s">
        <v>58</v>
      </c>
      <c r="F13" s="19"/>
      <c r="G13" s="19"/>
      <c r="H13" s="19"/>
      <c r="I13" s="19"/>
      <c r="J13" s="19"/>
      <c r="K13" s="19"/>
      <c r="L13" s="19"/>
      <c r="M13" s="19"/>
      <c r="N13" s="31" t="s">
        <v>59</v>
      </c>
      <c r="O13" s="19"/>
      <c r="P13" s="19"/>
      <c r="Q13" s="19"/>
      <c r="R13" s="19"/>
      <c r="S13" s="19"/>
      <c r="T13" s="52"/>
      <c r="U13" s="53"/>
      <c r="V13" s="30" t="s">
        <v>60</v>
      </c>
      <c r="W13" s="19"/>
      <c r="X13" s="11" t="s">
        <v>61</v>
      </c>
      <c r="Y13" s="50">
        <f>T13*V13</f>
        <v>0</v>
      </c>
      <c r="Z13" s="19"/>
    </row>
    <row r="14" spans="1:27" ht="22.5" customHeight="1" x14ac:dyDescent="0.25">
      <c r="B14" s="30">
        <v>2</v>
      </c>
      <c r="C14" s="19"/>
      <c r="D14" s="19"/>
      <c r="E14" s="31" t="s">
        <v>62</v>
      </c>
      <c r="F14" s="19"/>
      <c r="G14" s="19"/>
      <c r="H14" s="19"/>
      <c r="I14" s="19"/>
      <c r="J14" s="19"/>
      <c r="K14" s="19"/>
      <c r="L14" s="19"/>
      <c r="M14" s="19"/>
      <c r="N14" s="31" t="s">
        <v>63</v>
      </c>
      <c r="O14" s="19"/>
      <c r="P14" s="19"/>
      <c r="Q14" s="19"/>
      <c r="R14" s="19"/>
      <c r="S14" s="19"/>
      <c r="T14" s="52"/>
      <c r="U14" s="53"/>
      <c r="V14" s="30" t="s">
        <v>64</v>
      </c>
      <c r="W14" s="19"/>
      <c r="X14" s="11" t="s">
        <v>61</v>
      </c>
      <c r="Y14" s="50">
        <f t="shared" ref="Y14:Y20" si="0">T14*V14</f>
        <v>0</v>
      </c>
      <c r="Z14" s="19"/>
    </row>
    <row r="15" spans="1:27" ht="22.5" customHeight="1" x14ac:dyDescent="0.25">
      <c r="B15" s="30">
        <v>3</v>
      </c>
      <c r="C15" s="19"/>
      <c r="D15" s="19"/>
      <c r="E15" s="31" t="s">
        <v>65</v>
      </c>
      <c r="F15" s="19"/>
      <c r="G15" s="19"/>
      <c r="H15" s="19"/>
      <c r="I15" s="19"/>
      <c r="J15" s="19"/>
      <c r="K15" s="19"/>
      <c r="L15" s="19"/>
      <c r="M15" s="19"/>
      <c r="N15" s="31" t="s">
        <v>66</v>
      </c>
      <c r="O15" s="19"/>
      <c r="P15" s="19"/>
      <c r="Q15" s="19"/>
      <c r="R15" s="19"/>
      <c r="S15" s="19"/>
      <c r="T15" s="52"/>
      <c r="U15" s="53"/>
      <c r="V15" s="30" t="s">
        <v>67</v>
      </c>
      <c r="W15" s="19"/>
      <c r="X15" s="11" t="s">
        <v>68</v>
      </c>
      <c r="Y15" s="50">
        <f t="shared" si="0"/>
        <v>0</v>
      </c>
      <c r="Z15" s="19"/>
    </row>
    <row r="16" spans="1:27" ht="22.5" customHeight="1" x14ac:dyDescent="0.25">
      <c r="B16" s="30">
        <v>4</v>
      </c>
      <c r="C16" s="19"/>
      <c r="D16" s="19"/>
      <c r="E16" s="31" t="s">
        <v>69</v>
      </c>
      <c r="F16" s="19"/>
      <c r="G16" s="19"/>
      <c r="H16" s="19"/>
      <c r="I16" s="19"/>
      <c r="J16" s="19"/>
      <c r="K16" s="19"/>
      <c r="L16" s="19"/>
      <c r="M16" s="19"/>
      <c r="N16" s="31" t="s">
        <v>70</v>
      </c>
      <c r="O16" s="19"/>
      <c r="P16" s="19"/>
      <c r="Q16" s="19"/>
      <c r="R16" s="19"/>
      <c r="S16" s="19"/>
      <c r="T16" s="52"/>
      <c r="U16" s="53"/>
      <c r="V16" s="30" t="s">
        <v>71</v>
      </c>
      <c r="W16" s="19"/>
      <c r="X16" s="11" t="s">
        <v>61</v>
      </c>
      <c r="Y16" s="50">
        <f t="shared" si="0"/>
        <v>0</v>
      </c>
      <c r="Z16" s="19"/>
    </row>
    <row r="17" spans="2:26" ht="22.5" customHeight="1" x14ac:dyDescent="0.25">
      <c r="B17" s="30">
        <v>5</v>
      </c>
      <c r="C17" s="19"/>
      <c r="D17" s="19"/>
      <c r="E17" s="31" t="s">
        <v>72</v>
      </c>
      <c r="F17" s="19"/>
      <c r="G17" s="19"/>
      <c r="H17" s="19"/>
      <c r="I17" s="19"/>
      <c r="J17" s="19"/>
      <c r="K17" s="19"/>
      <c r="L17" s="19"/>
      <c r="M17" s="19"/>
      <c r="N17" s="31" t="s">
        <v>73</v>
      </c>
      <c r="O17" s="19"/>
      <c r="P17" s="19"/>
      <c r="Q17" s="19"/>
      <c r="R17" s="19"/>
      <c r="S17" s="19"/>
      <c r="T17" s="52"/>
      <c r="U17" s="53"/>
      <c r="V17" s="30" t="s">
        <v>74</v>
      </c>
      <c r="W17" s="19"/>
      <c r="X17" s="11" t="s">
        <v>61</v>
      </c>
      <c r="Y17" s="50">
        <f t="shared" si="0"/>
        <v>0</v>
      </c>
      <c r="Z17" s="19"/>
    </row>
    <row r="18" spans="2:26" ht="22.5" customHeight="1" x14ac:dyDescent="0.25">
      <c r="B18" s="30">
        <v>6</v>
      </c>
      <c r="C18" s="19"/>
      <c r="D18" s="19"/>
      <c r="E18" s="31" t="s">
        <v>75</v>
      </c>
      <c r="F18" s="19"/>
      <c r="G18" s="19"/>
      <c r="H18" s="19"/>
      <c r="I18" s="19"/>
      <c r="J18" s="19"/>
      <c r="K18" s="19"/>
      <c r="L18" s="19"/>
      <c r="M18" s="19"/>
      <c r="N18" s="31" t="s">
        <v>76</v>
      </c>
      <c r="O18" s="19"/>
      <c r="P18" s="19"/>
      <c r="Q18" s="19"/>
      <c r="R18" s="19"/>
      <c r="S18" s="19"/>
      <c r="T18" s="52"/>
      <c r="U18" s="53"/>
      <c r="V18" s="30" t="s">
        <v>71</v>
      </c>
      <c r="W18" s="19"/>
      <c r="X18" s="11" t="s">
        <v>61</v>
      </c>
      <c r="Y18" s="50">
        <f t="shared" si="0"/>
        <v>0</v>
      </c>
      <c r="Z18" s="19"/>
    </row>
    <row r="19" spans="2:26" ht="22.5" customHeight="1" x14ac:dyDescent="0.25">
      <c r="B19" s="30">
        <v>7</v>
      </c>
      <c r="C19" s="19"/>
      <c r="D19" s="19"/>
      <c r="E19" s="31" t="s">
        <v>77</v>
      </c>
      <c r="F19" s="19"/>
      <c r="G19" s="19"/>
      <c r="H19" s="19"/>
      <c r="I19" s="19"/>
      <c r="J19" s="19"/>
      <c r="K19" s="19"/>
      <c r="L19" s="19"/>
      <c r="M19" s="19"/>
      <c r="N19" s="31" t="s">
        <v>78</v>
      </c>
      <c r="O19" s="19"/>
      <c r="P19" s="19"/>
      <c r="Q19" s="19"/>
      <c r="R19" s="19"/>
      <c r="S19" s="19"/>
      <c r="T19" s="52"/>
      <c r="U19" s="53"/>
      <c r="V19" s="30" t="s">
        <v>71</v>
      </c>
      <c r="W19" s="19"/>
      <c r="X19" s="11" t="s">
        <v>61</v>
      </c>
      <c r="Y19" s="50">
        <f t="shared" si="0"/>
        <v>0</v>
      </c>
      <c r="Z19" s="19"/>
    </row>
    <row r="20" spans="2:26" ht="22.5" customHeight="1" x14ac:dyDescent="0.25">
      <c r="B20" s="30">
        <v>8</v>
      </c>
      <c r="C20" s="19"/>
      <c r="D20" s="19"/>
      <c r="E20" s="31" t="s">
        <v>79</v>
      </c>
      <c r="F20" s="19"/>
      <c r="G20" s="19"/>
      <c r="H20" s="19"/>
      <c r="I20" s="19"/>
      <c r="J20" s="19"/>
      <c r="K20" s="19"/>
      <c r="L20" s="19"/>
      <c r="M20" s="19"/>
      <c r="N20" s="31" t="s">
        <v>80</v>
      </c>
      <c r="O20" s="19"/>
      <c r="P20" s="19"/>
      <c r="Q20" s="19"/>
      <c r="R20" s="19"/>
      <c r="S20" s="19"/>
      <c r="T20" s="52"/>
      <c r="U20" s="53"/>
      <c r="V20" s="30" t="s">
        <v>81</v>
      </c>
      <c r="W20" s="19"/>
      <c r="X20" s="11" t="s">
        <v>68</v>
      </c>
      <c r="Y20" s="50">
        <f t="shared" si="0"/>
        <v>0</v>
      </c>
      <c r="Z20" s="19"/>
    </row>
    <row r="21" spans="2:26" ht="0" hidden="1" customHeight="1" x14ac:dyDescent="0.25"/>
    <row r="22" spans="2:26" ht="2.85" customHeight="1" x14ac:dyDescent="0.25"/>
    <row r="23" spans="2:26" ht="11.25" customHeight="1" x14ac:dyDescent="0.25">
      <c r="B23" s="20" t="s">
        <v>82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2:26" ht="1.5" customHeight="1" x14ac:dyDescent="0.25"/>
    <row r="25" spans="2:26" ht="11.25" customHeight="1" x14ac:dyDescent="0.25">
      <c r="C25" s="30" t="s">
        <v>83</v>
      </c>
      <c r="D25" s="19"/>
      <c r="E25" s="19"/>
      <c r="G25" s="50">
        <f>SUM(Y13:Z20)</f>
        <v>0</v>
      </c>
      <c r="H25" s="19"/>
      <c r="I25" s="19"/>
      <c r="J25" s="19"/>
      <c r="K25" s="19"/>
      <c r="L25" s="19"/>
      <c r="M25" s="31" t="s">
        <v>84</v>
      </c>
      <c r="N25" s="19"/>
      <c r="O25" s="19"/>
      <c r="P25" s="19"/>
      <c r="Q25" s="19"/>
      <c r="R25" s="19"/>
    </row>
    <row r="26" spans="2:26" ht="10.5" customHeight="1" x14ac:dyDescent="0.25"/>
    <row r="27" spans="2:26" ht="5.65" customHeight="1" x14ac:dyDescent="0.25"/>
    <row r="28" spans="2:26" ht="2.85" customHeight="1" x14ac:dyDescent="0.25"/>
    <row r="29" spans="2:26" ht="17.100000000000001" customHeight="1" x14ac:dyDescent="0.25">
      <c r="B29" s="44" t="s">
        <v>85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2:26" ht="2.85" customHeight="1" x14ac:dyDescent="0.25"/>
    <row r="31" spans="2:26" x14ac:dyDescent="0.25">
      <c r="B31" s="54" t="s">
        <v>52</v>
      </c>
      <c r="C31" s="55"/>
      <c r="D31" s="55"/>
      <c r="E31" s="56" t="s">
        <v>53</v>
      </c>
      <c r="F31" s="55"/>
      <c r="G31" s="55"/>
      <c r="H31" s="55"/>
      <c r="I31" s="55"/>
      <c r="J31" s="55"/>
      <c r="K31" s="55"/>
      <c r="L31" s="55"/>
      <c r="M31" s="55"/>
      <c r="N31" s="56" t="s">
        <v>4</v>
      </c>
      <c r="O31" s="55"/>
      <c r="P31" s="55"/>
      <c r="Q31" s="55"/>
      <c r="R31" s="55"/>
      <c r="S31" s="55"/>
      <c r="T31" s="54" t="s">
        <v>54</v>
      </c>
      <c r="U31" s="55"/>
      <c r="V31" s="54" t="s">
        <v>55</v>
      </c>
      <c r="W31" s="55"/>
      <c r="X31" s="13" t="s">
        <v>56</v>
      </c>
      <c r="Y31" s="54" t="s">
        <v>57</v>
      </c>
      <c r="Z31" s="55"/>
    </row>
    <row r="32" spans="2:26" ht="22.5" customHeight="1" x14ac:dyDescent="0.25">
      <c r="B32" s="30">
        <v>1</v>
      </c>
      <c r="C32" s="19"/>
      <c r="D32" s="19"/>
      <c r="E32" s="31" t="s">
        <v>86</v>
      </c>
      <c r="F32" s="19"/>
      <c r="G32" s="19"/>
      <c r="H32" s="19"/>
      <c r="I32" s="19"/>
      <c r="J32" s="19"/>
      <c r="K32" s="19"/>
      <c r="L32" s="19"/>
      <c r="M32" s="19"/>
      <c r="N32" s="31" t="s">
        <v>87</v>
      </c>
      <c r="O32" s="19"/>
      <c r="P32" s="19"/>
      <c r="Q32" s="19"/>
      <c r="R32" s="19"/>
      <c r="S32" s="19"/>
      <c r="T32" s="52"/>
      <c r="U32" s="53"/>
      <c r="V32" s="30" t="s">
        <v>88</v>
      </c>
      <c r="W32" s="19"/>
      <c r="X32" s="11" t="s">
        <v>68</v>
      </c>
      <c r="Y32" s="50">
        <f t="shared" ref="Y32:Y51" si="1">T32*V32</f>
        <v>0</v>
      </c>
      <c r="Z32" s="19"/>
    </row>
    <row r="33" spans="2:26" ht="22.5" customHeight="1" x14ac:dyDescent="0.25">
      <c r="B33" s="30">
        <v>2</v>
      </c>
      <c r="C33" s="19"/>
      <c r="D33" s="19"/>
      <c r="E33" s="31" t="s">
        <v>86</v>
      </c>
      <c r="F33" s="19"/>
      <c r="G33" s="19"/>
      <c r="H33" s="19"/>
      <c r="I33" s="19"/>
      <c r="J33" s="19"/>
      <c r="K33" s="19"/>
      <c r="L33" s="19"/>
      <c r="M33" s="19"/>
      <c r="N33" s="31" t="s">
        <v>89</v>
      </c>
      <c r="O33" s="19"/>
      <c r="P33" s="19"/>
      <c r="Q33" s="19"/>
      <c r="R33" s="19"/>
      <c r="S33" s="19"/>
      <c r="T33" s="52"/>
      <c r="U33" s="53"/>
      <c r="V33" s="30" t="s">
        <v>90</v>
      </c>
      <c r="W33" s="19"/>
      <c r="X33" s="11" t="s">
        <v>68</v>
      </c>
      <c r="Y33" s="50">
        <f t="shared" si="1"/>
        <v>0</v>
      </c>
      <c r="Z33" s="19"/>
    </row>
    <row r="34" spans="2:26" ht="22.5" customHeight="1" x14ac:dyDescent="0.25">
      <c r="B34" s="30">
        <v>3</v>
      </c>
      <c r="C34" s="19"/>
      <c r="D34" s="19"/>
      <c r="E34" s="31" t="s">
        <v>86</v>
      </c>
      <c r="F34" s="19"/>
      <c r="G34" s="19"/>
      <c r="H34" s="19"/>
      <c r="I34" s="19"/>
      <c r="J34" s="19"/>
      <c r="K34" s="19"/>
      <c r="L34" s="19"/>
      <c r="M34" s="19"/>
      <c r="N34" s="31" t="s">
        <v>91</v>
      </c>
      <c r="O34" s="19"/>
      <c r="P34" s="19"/>
      <c r="Q34" s="19"/>
      <c r="R34" s="19"/>
      <c r="S34" s="19"/>
      <c r="T34" s="52"/>
      <c r="U34" s="53"/>
      <c r="V34" s="30" t="s">
        <v>90</v>
      </c>
      <c r="W34" s="19"/>
      <c r="X34" s="11" t="s">
        <v>68</v>
      </c>
      <c r="Y34" s="50">
        <f t="shared" si="1"/>
        <v>0</v>
      </c>
      <c r="Z34" s="19"/>
    </row>
    <row r="35" spans="2:26" ht="22.5" customHeight="1" x14ac:dyDescent="0.25">
      <c r="B35" s="30">
        <v>4</v>
      </c>
      <c r="C35" s="19"/>
      <c r="D35" s="19"/>
      <c r="E35" s="31" t="s">
        <v>92</v>
      </c>
      <c r="F35" s="19"/>
      <c r="G35" s="19"/>
      <c r="H35" s="19"/>
      <c r="I35" s="19"/>
      <c r="J35" s="19"/>
      <c r="K35" s="19"/>
      <c r="L35" s="19"/>
      <c r="M35" s="19"/>
      <c r="N35" s="31" t="s">
        <v>93</v>
      </c>
      <c r="O35" s="19"/>
      <c r="P35" s="19"/>
      <c r="Q35" s="19"/>
      <c r="R35" s="19"/>
      <c r="S35" s="19"/>
      <c r="T35" s="52"/>
      <c r="U35" s="53"/>
      <c r="V35" s="30" t="s">
        <v>94</v>
      </c>
      <c r="W35" s="19"/>
      <c r="X35" s="11" t="s">
        <v>61</v>
      </c>
      <c r="Y35" s="50">
        <f t="shared" si="1"/>
        <v>0</v>
      </c>
      <c r="Z35" s="19"/>
    </row>
    <row r="36" spans="2:26" ht="22.5" customHeight="1" x14ac:dyDescent="0.25">
      <c r="B36" s="30">
        <v>5</v>
      </c>
      <c r="C36" s="19"/>
      <c r="D36" s="19"/>
      <c r="E36" s="31" t="s">
        <v>95</v>
      </c>
      <c r="F36" s="19"/>
      <c r="G36" s="19"/>
      <c r="H36" s="19"/>
      <c r="I36" s="19"/>
      <c r="J36" s="19"/>
      <c r="K36" s="19"/>
      <c r="L36" s="19"/>
      <c r="M36" s="19"/>
      <c r="N36" s="31" t="s">
        <v>96</v>
      </c>
      <c r="O36" s="19"/>
      <c r="P36" s="19"/>
      <c r="Q36" s="19"/>
      <c r="R36" s="19"/>
      <c r="S36" s="19"/>
      <c r="T36" s="52"/>
      <c r="U36" s="53"/>
      <c r="V36" s="30" t="s">
        <v>97</v>
      </c>
      <c r="W36" s="19"/>
      <c r="X36" s="11" t="s">
        <v>61</v>
      </c>
      <c r="Y36" s="50">
        <f t="shared" si="1"/>
        <v>0</v>
      </c>
      <c r="Z36" s="19"/>
    </row>
    <row r="37" spans="2:26" ht="22.5" customHeight="1" x14ac:dyDescent="0.25">
      <c r="B37" s="30">
        <v>6</v>
      </c>
      <c r="C37" s="19"/>
      <c r="D37" s="19"/>
      <c r="E37" s="31" t="s">
        <v>95</v>
      </c>
      <c r="F37" s="19"/>
      <c r="G37" s="19"/>
      <c r="H37" s="19"/>
      <c r="I37" s="19"/>
      <c r="J37" s="19"/>
      <c r="K37" s="19"/>
      <c r="L37" s="19"/>
      <c r="M37" s="19"/>
      <c r="N37" s="31" t="s">
        <v>98</v>
      </c>
      <c r="O37" s="19"/>
      <c r="P37" s="19"/>
      <c r="Q37" s="19"/>
      <c r="R37" s="19"/>
      <c r="S37" s="19"/>
      <c r="T37" s="52"/>
      <c r="U37" s="53"/>
      <c r="V37" s="30" t="s">
        <v>71</v>
      </c>
      <c r="W37" s="19"/>
      <c r="X37" s="11" t="s">
        <v>61</v>
      </c>
      <c r="Y37" s="50">
        <f t="shared" si="1"/>
        <v>0</v>
      </c>
      <c r="Z37" s="19"/>
    </row>
    <row r="38" spans="2:26" ht="22.5" customHeight="1" x14ac:dyDescent="0.25">
      <c r="B38" s="30">
        <v>7</v>
      </c>
      <c r="C38" s="19"/>
      <c r="D38" s="19"/>
      <c r="E38" s="31" t="s">
        <v>95</v>
      </c>
      <c r="F38" s="19"/>
      <c r="G38" s="19"/>
      <c r="H38" s="19"/>
      <c r="I38" s="19"/>
      <c r="J38" s="19"/>
      <c r="K38" s="19"/>
      <c r="L38" s="19"/>
      <c r="M38" s="19"/>
      <c r="N38" s="31" t="s">
        <v>99</v>
      </c>
      <c r="O38" s="19"/>
      <c r="P38" s="19"/>
      <c r="Q38" s="19"/>
      <c r="R38" s="19"/>
      <c r="S38" s="19"/>
      <c r="T38" s="52"/>
      <c r="U38" s="53"/>
      <c r="V38" s="30" t="s">
        <v>60</v>
      </c>
      <c r="W38" s="19"/>
      <c r="X38" s="11" t="s">
        <v>61</v>
      </c>
      <c r="Y38" s="50">
        <f t="shared" si="1"/>
        <v>0</v>
      </c>
      <c r="Z38" s="19"/>
    </row>
    <row r="39" spans="2:26" ht="22.5" customHeight="1" x14ac:dyDescent="0.25">
      <c r="B39" s="30">
        <v>8</v>
      </c>
      <c r="C39" s="19"/>
      <c r="D39" s="19"/>
      <c r="E39" s="31" t="s">
        <v>95</v>
      </c>
      <c r="F39" s="19"/>
      <c r="G39" s="19"/>
      <c r="H39" s="19"/>
      <c r="I39" s="19"/>
      <c r="J39" s="19"/>
      <c r="K39" s="19"/>
      <c r="L39" s="19"/>
      <c r="M39" s="19"/>
      <c r="N39" s="31" t="s">
        <v>100</v>
      </c>
      <c r="O39" s="19"/>
      <c r="P39" s="19"/>
      <c r="Q39" s="19"/>
      <c r="R39" s="19"/>
      <c r="S39" s="19"/>
      <c r="T39" s="52"/>
      <c r="U39" s="53"/>
      <c r="V39" s="30" t="s">
        <v>101</v>
      </c>
      <c r="W39" s="19"/>
      <c r="X39" s="11" t="s">
        <v>61</v>
      </c>
      <c r="Y39" s="50">
        <f t="shared" si="1"/>
        <v>0</v>
      </c>
      <c r="Z39" s="19"/>
    </row>
    <row r="40" spans="2:26" ht="22.5" customHeight="1" x14ac:dyDescent="0.25">
      <c r="B40" s="30">
        <v>9</v>
      </c>
      <c r="C40" s="19"/>
      <c r="D40" s="19"/>
      <c r="E40" s="31" t="s">
        <v>102</v>
      </c>
      <c r="F40" s="19"/>
      <c r="G40" s="19"/>
      <c r="H40" s="19"/>
      <c r="I40" s="19"/>
      <c r="J40" s="19"/>
      <c r="K40" s="19"/>
      <c r="L40" s="19"/>
      <c r="M40" s="19"/>
      <c r="N40" s="31" t="s">
        <v>103</v>
      </c>
      <c r="O40" s="19"/>
      <c r="P40" s="19"/>
      <c r="Q40" s="19"/>
      <c r="R40" s="19"/>
      <c r="S40" s="19"/>
      <c r="T40" s="52"/>
      <c r="U40" s="53"/>
      <c r="V40" s="30" t="s">
        <v>104</v>
      </c>
      <c r="W40" s="19"/>
      <c r="X40" s="11" t="s">
        <v>68</v>
      </c>
      <c r="Y40" s="50">
        <f t="shared" si="1"/>
        <v>0</v>
      </c>
      <c r="Z40" s="19"/>
    </row>
    <row r="41" spans="2:26" ht="22.5" customHeight="1" x14ac:dyDescent="0.25">
      <c r="B41" s="30">
        <v>10</v>
      </c>
      <c r="C41" s="19"/>
      <c r="D41" s="19"/>
      <c r="E41" s="31" t="s">
        <v>105</v>
      </c>
      <c r="F41" s="19"/>
      <c r="G41" s="19"/>
      <c r="H41" s="19"/>
      <c r="I41" s="19"/>
      <c r="J41" s="19"/>
      <c r="K41" s="19"/>
      <c r="L41" s="19"/>
      <c r="M41" s="19"/>
      <c r="N41" s="31" t="s">
        <v>106</v>
      </c>
      <c r="O41" s="19"/>
      <c r="P41" s="19"/>
      <c r="Q41" s="19"/>
      <c r="R41" s="19"/>
      <c r="S41" s="19"/>
      <c r="T41" s="52"/>
      <c r="U41" s="53"/>
      <c r="V41" s="30" t="s">
        <v>104</v>
      </c>
      <c r="W41" s="19"/>
      <c r="X41" s="11" t="s">
        <v>68</v>
      </c>
      <c r="Y41" s="50">
        <f t="shared" si="1"/>
        <v>0</v>
      </c>
      <c r="Z41" s="19"/>
    </row>
    <row r="42" spans="2:26" ht="22.5" customHeight="1" x14ac:dyDescent="0.25">
      <c r="B42" s="30">
        <v>11</v>
      </c>
      <c r="C42" s="19"/>
      <c r="D42" s="19"/>
      <c r="E42" s="31" t="s">
        <v>107</v>
      </c>
      <c r="F42" s="19"/>
      <c r="G42" s="19"/>
      <c r="H42" s="19"/>
      <c r="I42" s="19"/>
      <c r="J42" s="19"/>
      <c r="K42" s="19"/>
      <c r="L42" s="19"/>
      <c r="M42" s="19"/>
      <c r="N42" s="31" t="s">
        <v>108</v>
      </c>
      <c r="O42" s="19"/>
      <c r="P42" s="19"/>
      <c r="Q42" s="19"/>
      <c r="R42" s="19"/>
      <c r="S42" s="19"/>
      <c r="T42" s="52"/>
      <c r="U42" s="53"/>
      <c r="V42" s="30" t="s">
        <v>81</v>
      </c>
      <c r="W42" s="19"/>
      <c r="X42" s="11" t="s">
        <v>68</v>
      </c>
      <c r="Y42" s="50">
        <f t="shared" si="1"/>
        <v>0</v>
      </c>
      <c r="Z42" s="19"/>
    </row>
    <row r="43" spans="2:26" ht="22.5" customHeight="1" x14ac:dyDescent="0.25">
      <c r="B43" s="30">
        <v>12</v>
      </c>
      <c r="C43" s="19"/>
      <c r="D43" s="19"/>
      <c r="E43" s="31" t="s">
        <v>109</v>
      </c>
      <c r="F43" s="19"/>
      <c r="G43" s="19"/>
      <c r="H43" s="19"/>
      <c r="I43" s="19"/>
      <c r="J43" s="19"/>
      <c r="K43" s="19"/>
      <c r="L43" s="19"/>
      <c r="M43" s="19"/>
      <c r="N43" s="31" t="s">
        <v>110</v>
      </c>
      <c r="O43" s="19"/>
      <c r="P43" s="19"/>
      <c r="Q43" s="19"/>
      <c r="R43" s="19"/>
      <c r="S43" s="19"/>
      <c r="T43" s="52"/>
      <c r="U43" s="53"/>
      <c r="V43" s="30" t="s">
        <v>104</v>
      </c>
      <c r="W43" s="19"/>
      <c r="X43" s="11" t="s">
        <v>68</v>
      </c>
      <c r="Y43" s="50">
        <f t="shared" si="1"/>
        <v>0</v>
      </c>
      <c r="Z43" s="19"/>
    </row>
    <row r="44" spans="2:26" ht="22.5" customHeight="1" x14ac:dyDescent="0.25">
      <c r="B44" s="30">
        <v>13</v>
      </c>
      <c r="C44" s="19"/>
      <c r="D44" s="19"/>
      <c r="E44" s="31" t="s">
        <v>111</v>
      </c>
      <c r="F44" s="19"/>
      <c r="G44" s="19"/>
      <c r="H44" s="19"/>
      <c r="I44" s="19"/>
      <c r="J44" s="19"/>
      <c r="K44" s="19"/>
      <c r="L44" s="19"/>
      <c r="M44" s="19"/>
      <c r="N44" s="31" t="s">
        <v>112</v>
      </c>
      <c r="O44" s="19"/>
      <c r="P44" s="19"/>
      <c r="Q44" s="19"/>
      <c r="R44" s="19"/>
      <c r="S44" s="19"/>
      <c r="T44" s="52"/>
      <c r="U44" s="53"/>
      <c r="V44" s="30" t="s">
        <v>113</v>
      </c>
      <c r="W44" s="19"/>
      <c r="X44" s="11" t="s">
        <v>68</v>
      </c>
      <c r="Y44" s="50">
        <f t="shared" si="1"/>
        <v>0</v>
      </c>
      <c r="Z44" s="19"/>
    </row>
    <row r="45" spans="2:26" ht="22.5" customHeight="1" x14ac:dyDescent="0.25">
      <c r="B45" s="30">
        <v>14</v>
      </c>
      <c r="C45" s="19"/>
      <c r="D45" s="19"/>
      <c r="E45" s="31" t="s">
        <v>111</v>
      </c>
      <c r="F45" s="19"/>
      <c r="G45" s="19"/>
      <c r="H45" s="19"/>
      <c r="I45" s="19"/>
      <c r="J45" s="19"/>
      <c r="K45" s="19"/>
      <c r="L45" s="19"/>
      <c r="M45" s="19"/>
      <c r="N45" s="31" t="s">
        <v>114</v>
      </c>
      <c r="O45" s="19"/>
      <c r="P45" s="19"/>
      <c r="Q45" s="19"/>
      <c r="R45" s="19"/>
      <c r="S45" s="19"/>
      <c r="T45" s="52"/>
      <c r="U45" s="53"/>
      <c r="V45" s="30" t="s">
        <v>115</v>
      </c>
      <c r="W45" s="19"/>
      <c r="X45" s="11" t="s">
        <v>68</v>
      </c>
      <c r="Y45" s="50">
        <f t="shared" si="1"/>
        <v>0</v>
      </c>
      <c r="Z45" s="19"/>
    </row>
    <row r="46" spans="2:26" ht="22.5" customHeight="1" x14ac:dyDescent="0.25">
      <c r="B46" s="30">
        <v>15</v>
      </c>
      <c r="C46" s="19"/>
      <c r="D46" s="19"/>
      <c r="E46" s="31" t="s">
        <v>111</v>
      </c>
      <c r="F46" s="19"/>
      <c r="G46" s="19"/>
      <c r="H46" s="19"/>
      <c r="I46" s="19"/>
      <c r="J46" s="19"/>
      <c r="K46" s="19"/>
      <c r="L46" s="19"/>
      <c r="M46" s="19"/>
      <c r="N46" s="31" t="s">
        <v>116</v>
      </c>
      <c r="O46" s="19"/>
      <c r="P46" s="19"/>
      <c r="Q46" s="19"/>
      <c r="R46" s="19"/>
      <c r="S46" s="19"/>
      <c r="T46" s="52"/>
      <c r="U46" s="53"/>
      <c r="V46" s="30" t="s">
        <v>117</v>
      </c>
      <c r="W46" s="19"/>
      <c r="X46" s="11" t="s">
        <v>68</v>
      </c>
      <c r="Y46" s="50">
        <f t="shared" si="1"/>
        <v>0</v>
      </c>
      <c r="Z46" s="19"/>
    </row>
    <row r="47" spans="2:26" ht="22.5" customHeight="1" x14ac:dyDescent="0.25">
      <c r="B47" s="30">
        <v>16</v>
      </c>
      <c r="C47" s="19"/>
      <c r="D47" s="19"/>
      <c r="E47" s="31" t="s">
        <v>118</v>
      </c>
      <c r="F47" s="19"/>
      <c r="G47" s="19"/>
      <c r="H47" s="19"/>
      <c r="I47" s="19"/>
      <c r="J47" s="19"/>
      <c r="K47" s="19"/>
      <c r="L47" s="19"/>
      <c r="M47" s="19"/>
      <c r="N47" s="31" t="s">
        <v>119</v>
      </c>
      <c r="O47" s="19"/>
      <c r="P47" s="19"/>
      <c r="Q47" s="19"/>
      <c r="R47" s="19"/>
      <c r="S47" s="19"/>
      <c r="T47" s="52"/>
      <c r="U47" s="53"/>
      <c r="V47" s="30" t="s">
        <v>104</v>
      </c>
      <c r="W47" s="19"/>
      <c r="X47" s="11" t="s">
        <v>68</v>
      </c>
      <c r="Y47" s="50">
        <f t="shared" si="1"/>
        <v>0</v>
      </c>
      <c r="Z47" s="19"/>
    </row>
    <row r="48" spans="2:26" ht="22.5" customHeight="1" x14ac:dyDescent="0.25">
      <c r="B48" s="30">
        <v>17</v>
      </c>
      <c r="C48" s="19"/>
      <c r="D48" s="19"/>
      <c r="E48" s="31" t="s">
        <v>120</v>
      </c>
      <c r="F48" s="19"/>
      <c r="G48" s="19"/>
      <c r="H48" s="19"/>
      <c r="I48" s="19"/>
      <c r="J48" s="19"/>
      <c r="K48" s="19"/>
      <c r="L48" s="19"/>
      <c r="M48" s="19"/>
      <c r="N48" s="31" t="s">
        <v>121</v>
      </c>
      <c r="O48" s="19"/>
      <c r="P48" s="19"/>
      <c r="Q48" s="19"/>
      <c r="R48" s="19"/>
      <c r="S48" s="19"/>
      <c r="T48" s="52"/>
      <c r="U48" s="53"/>
      <c r="V48" s="30" t="s">
        <v>81</v>
      </c>
      <c r="W48" s="19"/>
      <c r="X48" s="11" t="s">
        <v>68</v>
      </c>
      <c r="Y48" s="50">
        <f t="shared" si="1"/>
        <v>0</v>
      </c>
      <c r="Z48" s="19"/>
    </row>
    <row r="49" spans="2:26" ht="22.5" customHeight="1" x14ac:dyDescent="0.25">
      <c r="B49" s="30">
        <v>18</v>
      </c>
      <c r="C49" s="19"/>
      <c r="D49" s="19"/>
      <c r="E49" s="31" t="s">
        <v>122</v>
      </c>
      <c r="F49" s="19"/>
      <c r="G49" s="19"/>
      <c r="H49" s="19"/>
      <c r="I49" s="19"/>
      <c r="J49" s="19"/>
      <c r="K49" s="19"/>
      <c r="L49" s="19"/>
      <c r="M49" s="19"/>
      <c r="N49" s="31" t="s">
        <v>123</v>
      </c>
      <c r="O49" s="19"/>
      <c r="P49" s="19"/>
      <c r="Q49" s="19"/>
      <c r="R49" s="19"/>
      <c r="S49" s="19"/>
      <c r="T49" s="52"/>
      <c r="U49" s="53"/>
      <c r="V49" s="30" t="s">
        <v>104</v>
      </c>
      <c r="W49" s="19"/>
      <c r="X49" s="11" t="s">
        <v>68</v>
      </c>
      <c r="Y49" s="50">
        <f t="shared" si="1"/>
        <v>0</v>
      </c>
      <c r="Z49" s="19"/>
    </row>
    <row r="50" spans="2:26" ht="22.5" customHeight="1" x14ac:dyDescent="0.25">
      <c r="B50" s="30">
        <v>19</v>
      </c>
      <c r="C50" s="19"/>
      <c r="D50" s="19"/>
      <c r="E50" s="31" t="s">
        <v>124</v>
      </c>
      <c r="F50" s="19"/>
      <c r="G50" s="19"/>
      <c r="H50" s="19"/>
      <c r="I50" s="19"/>
      <c r="J50" s="19"/>
      <c r="K50" s="19"/>
      <c r="L50" s="19"/>
      <c r="M50" s="19"/>
      <c r="N50" s="31" t="s">
        <v>125</v>
      </c>
      <c r="O50" s="19"/>
      <c r="P50" s="19"/>
      <c r="Q50" s="19"/>
      <c r="R50" s="19"/>
      <c r="S50" s="19"/>
      <c r="T50" s="52"/>
      <c r="U50" s="53"/>
      <c r="V50" s="30" t="s">
        <v>104</v>
      </c>
      <c r="W50" s="19"/>
      <c r="X50" s="11" t="s">
        <v>68</v>
      </c>
      <c r="Y50" s="50">
        <f t="shared" si="1"/>
        <v>0</v>
      </c>
      <c r="Z50" s="19"/>
    </row>
    <row r="51" spans="2:26" ht="22.5" customHeight="1" x14ac:dyDescent="0.25">
      <c r="B51" s="30">
        <v>20</v>
      </c>
      <c r="C51" s="19"/>
      <c r="D51" s="19"/>
      <c r="E51" s="31" t="s">
        <v>126</v>
      </c>
      <c r="F51" s="19"/>
      <c r="G51" s="19"/>
      <c r="H51" s="19"/>
      <c r="I51" s="19"/>
      <c r="J51" s="19"/>
      <c r="K51" s="19"/>
      <c r="L51" s="19"/>
      <c r="M51" s="19"/>
      <c r="N51" s="31" t="s">
        <v>127</v>
      </c>
      <c r="O51" s="19"/>
      <c r="P51" s="19"/>
      <c r="Q51" s="19"/>
      <c r="R51" s="19"/>
      <c r="S51" s="19"/>
      <c r="T51" s="52"/>
      <c r="U51" s="53"/>
      <c r="V51" s="30" t="s">
        <v>104</v>
      </c>
      <c r="W51" s="19"/>
      <c r="X51" s="11" t="s">
        <v>68</v>
      </c>
      <c r="Y51" s="50">
        <f t="shared" si="1"/>
        <v>0</v>
      </c>
      <c r="Z51" s="19"/>
    </row>
    <row r="52" spans="2:26" ht="0" hidden="1" customHeight="1" x14ac:dyDescent="0.25"/>
    <row r="53" spans="2:26" ht="2.85" customHeight="1" x14ac:dyDescent="0.25"/>
    <row r="54" spans="2:26" ht="11.25" customHeight="1" x14ac:dyDescent="0.25">
      <c r="B54" s="20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2:26" ht="1.5" customHeight="1" x14ac:dyDescent="0.25"/>
    <row r="56" spans="2:26" ht="11.25" customHeight="1" x14ac:dyDescent="0.25">
      <c r="C56" s="30" t="s">
        <v>83</v>
      </c>
      <c r="D56" s="19"/>
      <c r="E56" s="19"/>
      <c r="G56" s="50">
        <f>SUM(Y32:Z51)</f>
        <v>0</v>
      </c>
      <c r="H56" s="19"/>
      <c r="I56" s="19"/>
      <c r="J56" s="19"/>
      <c r="K56" s="19"/>
      <c r="L56" s="19"/>
      <c r="M56" s="31" t="s">
        <v>84</v>
      </c>
      <c r="N56" s="19"/>
      <c r="O56" s="19"/>
      <c r="P56" s="19"/>
      <c r="Q56" s="19"/>
      <c r="R56" s="19"/>
    </row>
    <row r="57" spans="2:26" ht="9.9499999999999993" customHeight="1" x14ac:dyDescent="0.25"/>
    <row r="58" spans="2:26" ht="5.65" customHeight="1" x14ac:dyDescent="0.25"/>
    <row r="59" spans="2:26" ht="2.85" customHeight="1" x14ac:dyDescent="0.25"/>
    <row r="60" spans="2:26" ht="0" hidden="1" customHeight="1" x14ac:dyDescent="0.25"/>
    <row r="61" spans="2:26" ht="17.100000000000001" customHeight="1" x14ac:dyDescent="0.25">
      <c r="B61" s="44" t="s">
        <v>128</v>
      </c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spans="2:26" ht="2.85" customHeight="1" x14ac:dyDescent="0.25"/>
    <row r="63" spans="2:26" x14ac:dyDescent="0.25">
      <c r="B63" s="54" t="s">
        <v>52</v>
      </c>
      <c r="C63" s="55"/>
      <c r="D63" s="55"/>
      <c r="E63" s="56" t="s">
        <v>53</v>
      </c>
      <c r="F63" s="55"/>
      <c r="G63" s="55"/>
      <c r="H63" s="55"/>
      <c r="I63" s="55"/>
      <c r="J63" s="55"/>
      <c r="K63" s="55"/>
      <c r="L63" s="55"/>
      <c r="M63" s="55"/>
      <c r="N63" s="56" t="s">
        <v>4</v>
      </c>
      <c r="O63" s="55"/>
      <c r="P63" s="55"/>
      <c r="Q63" s="55"/>
      <c r="R63" s="55"/>
      <c r="S63" s="55"/>
      <c r="T63" s="54" t="s">
        <v>54</v>
      </c>
      <c r="U63" s="55"/>
      <c r="V63" s="54" t="s">
        <v>55</v>
      </c>
      <c r="W63" s="55"/>
      <c r="X63" s="13" t="s">
        <v>56</v>
      </c>
      <c r="Y63" s="54" t="s">
        <v>57</v>
      </c>
      <c r="Z63" s="55"/>
    </row>
    <row r="64" spans="2:26" x14ac:dyDescent="0.25">
      <c r="B64" s="30">
        <v>1</v>
      </c>
      <c r="C64" s="19"/>
      <c r="D64" s="19"/>
      <c r="E64" s="31" t="s">
        <v>129</v>
      </c>
      <c r="F64" s="19"/>
      <c r="G64" s="19"/>
      <c r="H64" s="19"/>
      <c r="I64" s="19"/>
      <c r="J64" s="19"/>
      <c r="K64" s="19"/>
      <c r="L64" s="19"/>
      <c r="M64" s="19"/>
      <c r="N64" s="31" t="s">
        <v>130</v>
      </c>
      <c r="O64" s="19"/>
      <c r="P64" s="19"/>
      <c r="Q64" s="19"/>
      <c r="R64" s="19"/>
      <c r="S64" s="19"/>
      <c r="T64" s="52"/>
      <c r="U64" s="53"/>
      <c r="V64" s="30" t="s">
        <v>67</v>
      </c>
      <c r="W64" s="19"/>
      <c r="X64" s="11" t="s">
        <v>68</v>
      </c>
      <c r="Y64" s="50">
        <f t="shared" ref="Y64:Y65" si="2">T64*V64</f>
        <v>0</v>
      </c>
      <c r="Z64" s="19"/>
    </row>
    <row r="65" spans="2:26" x14ac:dyDescent="0.25">
      <c r="B65" s="30">
        <v>2</v>
      </c>
      <c r="C65" s="19"/>
      <c r="D65" s="19"/>
      <c r="E65" s="31" t="s">
        <v>131</v>
      </c>
      <c r="F65" s="19"/>
      <c r="G65" s="19"/>
      <c r="H65" s="19"/>
      <c r="I65" s="19"/>
      <c r="J65" s="19"/>
      <c r="K65" s="19"/>
      <c r="L65" s="19"/>
      <c r="M65" s="19"/>
      <c r="N65" s="31" t="s">
        <v>132</v>
      </c>
      <c r="O65" s="19"/>
      <c r="P65" s="19"/>
      <c r="Q65" s="19"/>
      <c r="R65" s="19"/>
      <c r="S65" s="19"/>
      <c r="T65" s="52"/>
      <c r="U65" s="53"/>
      <c r="V65" s="30" t="s">
        <v>133</v>
      </c>
      <c r="W65" s="19"/>
      <c r="X65" s="11" t="s">
        <v>61</v>
      </c>
      <c r="Y65" s="50">
        <f t="shared" si="2"/>
        <v>0</v>
      </c>
      <c r="Z65" s="19"/>
    </row>
    <row r="66" spans="2:26" ht="2.85" customHeight="1" x14ac:dyDescent="0.25"/>
    <row r="67" spans="2:26" ht="11.25" customHeight="1" x14ac:dyDescent="0.25">
      <c r="B67" s="20" t="s">
        <v>82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spans="2:26" ht="1.5" customHeight="1" x14ac:dyDescent="0.25"/>
    <row r="69" spans="2:26" ht="11.25" customHeight="1" x14ac:dyDescent="0.25">
      <c r="C69" s="30" t="s">
        <v>83</v>
      </c>
      <c r="D69" s="19"/>
      <c r="E69" s="19"/>
      <c r="G69" s="50">
        <f>SUM(Y64:Z65)</f>
        <v>0</v>
      </c>
      <c r="H69" s="19"/>
      <c r="I69" s="19"/>
      <c r="J69" s="19"/>
      <c r="L69" s="31" t="s">
        <v>84</v>
      </c>
      <c r="M69" s="19"/>
      <c r="N69" s="19"/>
      <c r="O69" s="19"/>
      <c r="P69" s="19"/>
    </row>
    <row r="70" spans="2:26" ht="9.9499999999999993" customHeight="1" x14ac:dyDescent="0.25"/>
    <row r="71" spans="2:26" ht="11.45" customHeight="1" x14ac:dyDescent="0.25"/>
    <row r="72" spans="2:26" ht="2.85" customHeight="1" x14ac:dyDescent="0.25"/>
    <row r="73" spans="2:26" ht="0" hidden="1" customHeight="1" x14ac:dyDescent="0.25"/>
    <row r="74" spans="2:26" ht="17.100000000000001" customHeight="1" x14ac:dyDescent="0.25">
      <c r="B74" s="44" t="s">
        <v>134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spans="2:26" ht="2.85" customHeight="1" x14ac:dyDescent="0.25"/>
    <row r="76" spans="2:26" x14ac:dyDescent="0.25">
      <c r="B76" s="57" t="s">
        <v>52</v>
      </c>
      <c r="C76" s="55"/>
      <c r="D76" s="55"/>
      <c r="E76" s="58" t="s">
        <v>53</v>
      </c>
      <c r="F76" s="55"/>
      <c r="G76" s="55"/>
      <c r="H76" s="55"/>
      <c r="I76" s="55"/>
      <c r="J76" s="55"/>
      <c r="K76" s="55"/>
      <c r="L76" s="55"/>
      <c r="M76" s="55"/>
      <c r="N76" s="58" t="s">
        <v>4</v>
      </c>
      <c r="O76" s="55"/>
      <c r="P76" s="55"/>
      <c r="Q76" s="55"/>
      <c r="R76" s="55"/>
      <c r="S76" s="55"/>
      <c r="T76" s="57" t="s">
        <v>54</v>
      </c>
      <c r="U76" s="55"/>
      <c r="V76" s="57" t="s">
        <v>55</v>
      </c>
      <c r="W76" s="55"/>
      <c r="X76" s="14" t="s">
        <v>56</v>
      </c>
      <c r="Y76" s="57" t="s">
        <v>57</v>
      </c>
      <c r="Z76" s="55"/>
    </row>
    <row r="77" spans="2:26" ht="24" customHeight="1" x14ac:dyDescent="0.25">
      <c r="B77" s="30">
        <v>1</v>
      </c>
      <c r="C77" s="19"/>
      <c r="D77" s="19"/>
      <c r="E77" s="31" t="s">
        <v>135</v>
      </c>
      <c r="F77" s="19"/>
      <c r="G77" s="19"/>
      <c r="H77" s="19"/>
      <c r="I77" s="19"/>
      <c r="J77" s="19"/>
      <c r="K77" s="19"/>
      <c r="L77" s="19"/>
      <c r="M77" s="19"/>
      <c r="N77" s="31" t="s">
        <v>136</v>
      </c>
      <c r="O77" s="19"/>
      <c r="P77" s="19"/>
      <c r="Q77" s="19"/>
      <c r="R77" s="19"/>
      <c r="S77" s="19"/>
      <c r="T77" s="52"/>
      <c r="U77" s="53"/>
      <c r="V77" s="50">
        <v>30</v>
      </c>
      <c r="W77" s="19"/>
      <c r="X77" s="11" t="s">
        <v>137</v>
      </c>
      <c r="Y77" s="50">
        <f t="shared" ref="Y77:Y109" si="3">T77*V77</f>
        <v>0</v>
      </c>
      <c r="Z77" s="19"/>
    </row>
    <row r="78" spans="2:26" ht="24" customHeight="1" x14ac:dyDescent="0.25">
      <c r="B78" s="30">
        <v>2</v>
      </c>
      <c r="C78" s="19"/>
      <c r="D78" s="19"/>
      <c r="E78" s="31" t="s">
        <v>138</v>
      </c>
      <c r="F78" s="19"/>
      <c r="G78" s="19"/>
      <c r="H78" s="19"/>
      <c r="I78" s="19"/>
      <c r="J78" s="19"/>
      <c r="K78" s="19"/>
      <c r="L78" s="19"/>
      <c r="M78" s="19"/>
      <c r="N78" s="31" t="s">
        <v>139</v>
      </c>
      <c r="O78" s="19"/>
      <c r="P78" s="19"/>
      <c r="Q78" s="19"/>
      <c r="R78" s="19"/>
      <c r="S78" s="19"/>
      <c r="T78" s="52"/>
      <c r="U78" s="53"/>
      <c r="V78" s="50">
        <v>13</v>
      </c>
      <c r="W78" s="19"/>
      <c r="X78" s="11" t="s">
        <v>137</v>
      </c>
      <c r="Y78" s="50">
        <f t="shared" si="3"/>
        <v>0</v>
      </c>
      <c r="Z78" s="19"/>
    </row>
    <row r="79" spans="2:26" ht="24" customHeight="1" x14ac:dyDescent="0.25">
      <c r="B79" s="30">
        <v>3</v>
      </c>
      <c r="C79" s="19"/>
      <c r="D79" s="19"/>
      <c r="E79" s="31" t="s">
        <v>138</v>
      </c>
      <c r="F79" s="19"/>
      <c r="G79" s="19"/>
      <c r="H79" s="19"/>
      <c r="I79" s="19"/>
      <c r="J79" s="19"/>
      <c r="K79" s="19"/>
      <c r="L79" s="19"/>
      <c r="M79" s="19"/>
      <c r="N79" s="31" t="s">
        <v>139</v>
      </c>
      <c r="O79" s="19"/>
      <c r="P79" s="19"/>
      <c r="Q79" s="19"/>
      <c r="R79" s="19"/>
      <c r="S79" s="19"/>
      <c r="T79" s="52"/>
      <c r="U79" s="53"/>
      <c r="V79" s="50">
        <v>13</v>
      </c>
      <c r="W79" s="19"/>
      <c r="X79" s="11" t="s">
        <v>137</v>
      </c>
      <c r="Y79" s="50">
        <f t="shared" si="3"/>
        <v>0</v>
      </c>
      <c r="Z79" s="19"/>
    </row>
    <row r="80" spans="2:26" ht="24" customHeight="1" x14ac:dyDescent="0.25">
      <c r="B80" s="30">
        <v>4</v>
      </c>
      <c r="C80" s="19"/>
      <c r="D80" s="19"/>
      <c r="E80" s="31" t="s">
        <v>140</v>
      </c>
      <c r="F80" s="19"/>
      <c r="G80" s="19"/>
      <c r="H80" s="19"/>
      <c r="I80" s="19"/>
      <c r="J80" s="19"/>
      <c r="K80" s="19"/>
      <c r="L80" s="19"/>
      <c r="M80" s="19"/>
      <c r="N80" s="31" t="s">
        <v>141</v>
      </c>
      <c r="O80" s="19"/>
      <c r="P80" s="19"/>
      <c r="Q80" s="19"/>
      <c r="R80" s="19"/>
      <c r="S80" s="19"/>
      <c r="T80" s="52"/>
      <c r="U80" s="53"/>
      <c r="V80" s="50">
        <v>13</v>
      </c>
      <c r="W80" s="19"/>
      <c r="X80" s="11" t="s">
        <v>137</v>
      </c>
      <c r="Y80" s="50">
        <f t="shared" si="3"/>
        <v>0</v>
      </c>
      <c r="Z80" s="19"/>
    </row>
    <row r="81" spans="2:26" ht="24" customHeight="1" x14ac:dyDescent="0.25">
      <c r="B81" s="30">
        <v>5</v>
      </c>
      <c r="C81" s="19"/>
      <c r="D81" s="19"/>
      <c r="E81" s="31" t="s">
        <v>142</v>
      </c>
      <c r="F81" s="19"/>
      <c r="G81" s="19"/>
      <c r="H81" s="19"/>
      <c r="I81" s="19"/>
      <c r="J81" s="19"/>
      <c r="K81" s="19"/>
      <c r="L81" s="19"/>
      <c r="M81" s="19"/>
      <c r="N81" s="31" t="s">
        <v>143</v>
      </c>
      <c r="O81" s="19"/>
      <c r="P81" s="19"/>
      <c r="Q81" s="19"/>
      <c r="R81" s="19"/>
      <c r="S81" s="19"/>
      <c r="T81" s="52"/>
      <c r="U81" s="53"/>
      <c r="V81" s="50">
        <v>13</v>
      </c>
      <c r="W81" s="19"/>
      <c r="X81" s="11" t="s">
        <v>137</v>
      </c>
      <c r="Y81" s="50">
        <f t="shared" si="3"/>
        <v>0</v>
      </c>
      <c r="Z81" s="19"/>
    </row>
    <row r="82" spans="2:26" ht="24" customHeight="1" x14ac:dyDescent="0.25">
      <c r="B82" s="30">
        <v>6</v>
      </c>
      <c r="C82" s="19"/>
      <c r="D82" s="19"/>
      <c r="E82" s="31" t="s">
        <v>144</v>
      </c>
      <c r="F82" s="19"/>
      <c r="G82" s="19"/>
      <c r="H82" s="19"/>
      <c r="I82" s="19"/>
      <c r="J82" s="19"/>
      <c r="K82" s="19"/>
      <c r="L82" s="19"/>
      <c r="M82" s="19"/>
      <c r="N82" s="31" t="s">
        <v>145</v>
      </c>
      <c r="O82" s="19"/>
      <c r="P82" s="19"/>
      <c r="Q82" s="19"/>
      <c r="R82" s="19"/>
      <c r="S82" s="19"/>
      <c r="T82" s="52"/>
      <c r="U82" s="53"/>
      <c r="V82" s="50">
        <v>265</v>
      </c>
      <c r="W82" s="19"/>
      <c r="X82" s="11" t="s">
        <v>146</v>
      </c>
      <c r="Y82" s="50">
        <f t="shared" si="3"/>
        <v>0</v>
      </c>
      <c r="Z82" s="19"/>
    </row>
    <row r="83" spans="2:26" ht="24" customHeight="1" x14ac:dyDescent="0.25">
      <c r="B83" s="30">
        <v>7</v>
      </c>
      <c r="C83" s="19"/>
      <c r="D83" s="19"/>
      <c r="E83" s="31" t="s">
        <v>147</v>
      </c>
      <c r="F83" s="19"/>
      <c r="G83" s="19"/>
      <c r="H83" s="19"/>
      <c r="I83" s="19"/>
      <c r="J83" s="19"/>
      <c r="K83" s="19"/>
      <c r="L83" s="19"/>
      <c r="M83" s="19"/>
      <c r="N83" s="31" t="s">
        <v>148</v>
      </c>
      <c r="O83" s="19"/>
      <c r="P83" s="19"/>
      <c r="Q83" s="19"/>
      <c r="R83" s="19"/>
      <c r="S83" s="19"/>
      <c r="T83" s="52"/>
      <c r="U83" s="53"/>
      <c r="V83" s="50">
        <v>40</v>
      </c>
      <c r="W83" s="19"/>
      <c r="X83" s="11" t="s">
        <v>146</v>
      </c>
      <c r="Y83" s="50">
        <f t="shared" si="3"/>
        <v>0</v>
      </c>
      <c r="Z83" s="19"/>
    </row>
    <row r="84" spans="2:26" ht="24" customHeight="1" x14ac:dyDescent="0.25">
      <c r="B84" s="30">
        <v>8</v>
      </c>
      <c r="C84" s="19"/>
      <c r="D84" s="19"/>
      <c r="E84" s="31" t="s">
        <v>149</v>
      </c>
      <c r="F84" s="19"/>
      <c r="G84" s="19"/>
      <c r="H84" s="19"/>
      <c r="I84" s="19"/>
      <c r="J84" s="19"/>
      <c r="K84" s="19"/>
      <c r="L84" s="19"/>
      <c r="M84" s="19"/>
      <c r="N84" s="31" t="s">
        <v>150</v>
      </c>
      <c r="O84" s="19"/>
      <c r="P84" s="19"/>
      <c r="Q84" s="19"/>
      <c r="R84" s="19"/>
      <c r="S84" s="19"/>
      <c r="T84" s="52"/>
      <c r="U84" s="53"/>
      <c r="V84" s="50">
        <v>265</v>
      </c>
      <c r="W84" s="19"/>
      <c r="X84" s="11" t="s">
        <v>146</v>
      </c>
      <c r="Y84" s="50">
        <f t="shared" si="3"/>
        <v>0</v>
      </c>
      <c r="Z84" s="19"/>
    </row>
    <row r="85" spans="2:26" ht="24" customHeight="1" x14ac:dyDescent="0.25">
      <c r="B85" s="30">
        <v>9</v>
      </c>
      <c r="C85" s="19"/>
      <c r="D85" s="19"/>
      <c r="E85" s="31" t="s">
        <v>151</v>
      </c>
      <c r="F85" s="19"/>
      <c r="G85" s="19"/>
      <c r="H85" s="19"/>
      <c r="I85" s="19"/>
      <c r="J85" s="19"/>
      <c r="K85" s="19"/>
      <c r="L85" s="19"/>
      <c r="M85" s="19"/>
      <c r="N85" s="31" t="s">
        <v>152</v>
      </c>
      <c r="O85" s="19"/>
      <c r="P85" s="19"/>
      <c r="Q85" s="19"/>
      <c r="R85" s="19"/>
      <c r="S85" s="19"/>
      <c r="T85" s="52"/>
      <c r="U85" s="53"/>
      <c r="V85" s="50">
        <v>120</v>
      </c>
      <c r="W85" s="19"/>
      <c r="X85" s="11" t="s">
        <v>146</v>
      </c>
      <c r="Y85" s="50">
        <f t="shared" si="3"/>
        <v>0</v>
      </c>
      <c r="Z85" s="19"/>
    </row>
    <row r="86" spans="2:26" ht="24" customHeight="1" x14ac:dyDescent="0.25">
      <c r="B86" s="30">
        <v>10</v>
      </c>
      <c r="C86" s="19"/>
      <c r="D86" s="19"/>
      <c r="E86" s="31" t="s">
        <v>153</v>
      </c>
      <c r="F86" s="19"/>
      <c r="G86" s="19"/>
      <c r="H86" s="19"/>
      <c r="I86" s="19"/>
      <c r="J86" s="19"/>
      <c r="K86" s="19"/>
      <c r="L86" s="19"/>
      <c r="M86" s="19"/>
      <c r="N86" s="31" t="s">
        <v>154</v>
      </c>
      <c r="O86" s="19"/>
      <c r="P86" s="19"/>
      <c r="Q86" s="19"/>
      <c r="R86" s="19"/>
      <c r="S86" s="19"/>
      <c r="T86" s="52"/>
      <c r="U86" s="53"/>
      <c r="V86" s="50">
        <v>6</v>
      </c>
      <c r="W86" s="19"/>
      <c r="X86" s="11" t="s">
        <v>146</v>
      </c>
      <c r="Y86" s="50">
        <f t="shared" si="3"/>
        <v>0</v>
      </c>
      <c r="Z86" s="19"/>
    </row>
    <row r="87" spans="2:26" ht="24" customHeight="1" x14ac:dyDescent="0.25">
      <c r="B87" s="30">
        <v>11</v>
      </c>
      <c r="C87" s="19"/>
      <c r="D87" s="19"/>
      <c r="E87" s="31" t="s">
        <v>155</v>
      </c>
      <c r="F87" s="19"/>
      <c r="G87" s="19"/>
      <c r="H87" s="19"/>
      <c r="I87" s="19"/>
      <c r="J87" s="19"/>
      <c r="K87" s="19"/>
      <c r="L87" s="19"/>
      <c r="M87" s="19"/>
      <c r="N87" s="31" t="s">
        <v>156</v>
      </c>
      <c r="O87" s="19"/>
      <c r="P87" s="19"/>
      <c r="Q87" s="19"/>
      <c r="R87" s="19"/>
      <c r="S87" s="19"/>
      <c r="T87" s="52"/>
      <c r="U87" s="53"/>
      <c r="V87" s="50">
        <v>40</v>
      </c>
      <c r="W87" s="19"/>
      <c r="X87" s="11" t="s">
        <v>146</v>
      </c>
      <c r="Y87" s="50">
        <f t="shared" si="3"/>
        <v>0</v>
      </c>
      <c r="Z87" s="19"/>
    </row>
    <row r="88" spans="2:26" ht="24" customHeight="1" x14ac:dyDescent="0.25">
      <c r="B88" s="30">
        <v>12</v>
      </c>
      <c r="C88" s="19"/>
      <c r="D88" s="19"/>
      <c r="E88" s="31" t="s">
        <v>157</v>
      </c>
      <c r="F88" s="19"/>
      <c r="G88" s="19"/>
      <c r="H88" s="19"/>
      <c r="I88" s="19"/>
      <c r="J88" s="19"/>
      <c r="K88" s="19"/>
      <c r="L88" s="19"/>
      <c r="M88" s="19"/>
      <c r="N88" s="31" t="s">
        <v>158</v>
      </c>
      <c r="O88" s="19"/>
      <c r="P88" s="19"/>
      <c r="Q88" s="19"/>
      <c r="R88" s="19"/>
      <c r="S88" s="19"/>
      <c r="T88" s="52"/>
      <c r="U88" s="53"/>
      <c r="V88" s="50">
        <v>2</v>
      </c>
      <c r="W88" s="19"/>
      <c r="X88" s="11" t="s">
        <v>137</v>
      </c>
      <c r="Y88" s="50">
        <f t="shared" si="3"/>
        <v>0</v>
      </c>
      <c r="Z88" s="19"/>
    </row>
    <row r="89" spans="2:26" ht="24" customHeight="1" x14ac:dyDescent="0.25">
      <c r="B89" s="30">
        <v>13</v>
      </c>
      <c r="C89" s="19"/>
      <c r="D89" s="19"/>
      <c r="E89" s="31" t="s">
        <v>159</v>
      </c>
      <c r="F89" s="19"/>
      <c r="G89" s="19"/>
      <c r="H89" s="19"/>
      <c r="I89" s="19"/>
      <c r="J89" s="19"/>
      <c r="K89" s="19"/>
      <c r="L89" s="19"/>
      <c r="M89" s="19"/>
      <c r="N89" s="31" t="s">
        <v>160</v>
      </c>
      <c r="O89" s="19"/>
      <c r="P89" s="19"/>
      <c r="Q89" s="19"/>
      <c r="R89" s="19"/>
      <c r="S89" s="19"/>
      <c r="T89" s="52"/>
      <c r="U89" s="53"/>
      <c r="V89" s="50">
        <v>1</v>
      </c>
      <c r="W89" s="19"/>
      <c r="X89" s="11" t="s">
        <v>9</v>
      </c>
      <c r="Y89" s="50">
        <f t="shared" si="3"/>
        <v>0</v>
      </c>
      <c r="Z89" s="19"/>
    </row>
    <row r="90" spans="2:26" ht="24" customHeight="1" x14ac:dyDescent="0.25">
      <c r="B90" s="30">
        <v>14</v>
      </c>
      <c r="C90" s="19"/>
      <c r="D90" s="19"/>
      <c r="E90" s="31" t="s">
        <v>161</v>
      </c>
      <c r="F90" s="19"/>
      <c r="G90" s="19"/>
      <c r="H90" s="19"/>
      <c r="I90" s="19"/>
      <c r="J90" s="19"/>
      <c r="K90" s="19"/>
      <c r="L90" s="19"/>
      <c r="M90" s="19"/>
      <c r="N90" s="31" t="s">
        <v>162</v>
      </c>
      <c r="O90" s="19"/>
      <c r="P90" s="19"/>
      <c r="Q90" s="19"/>
      <c r="R90" s="19"/>
      <c r="S90" s="19"/>
      <c r="T90" s="52"/>
      <c r="U90" s="53"/>
      <c r="V90" s="50">
        <v>1</v>
      </c>
      <c r="W90" s="19"/>
      <c r="X90" s="11" t="s">
        <v>9</v>
      </c>
      <c r="Y90" s="50">
        <f t="shared" si="3"/>
        <v>0</v>
      </c>
      <c r="Z90" s="19"/>
    </row>
    <row r="91" spans="2:26" ht="24" customHeight="1" x14ac:dyDescent="0.25">
      <c r="B91" s="30">
        <v>15</v>
      </c>
      <c r="C91" s="19"/>
      <c r="D91" s="19"/>
      <c r="E91" s="31" t="s">
        <v>163</v>
      </c>
      <c r="F91" s="19"/>
      <c r="G91" s="19"/>
      <c r="H91" s="19"/>
      <c r="I91" s="19"/>
      <c r="J91" s="19"/>
      <c r="K91" s="19"/>
      <c r="L91" s="19"/>
      <c r="M91" s="19"/>
      <c r="N91" s="31" t="s">
        <v>164</v>
      </c>
      <c r="O91" s="19"/>
      <c r="P91" s="19"/>
      <c r="Q91" s="19"/>
      <c r="R91" s="19"/>
      <c r="S91" s="19"/>
      <c r="T91" s="52"/>
      <c r="U91" s="53"/>
      <c r="V91" s="50">
        <v>10</v>
      </c>
      <c r="W91" s="19"/>
      <c r="X91" s="11" t="s">
        <v>9</v>
      </c>
      <c r="Y91" s="50">
        <f t="shared" si="3"/>
        <v>0</v>
      </c>
      <c r="Z91" s="19"/>
    </row>
    <row r="92" spans="2:26" ht="24" customHeight="1" x14ac:dyDescent="0.25">
      <c r="B92" s="30">
        <v>16</v>
      </c>
      <c r="C92" s="19"/>
      <c r="D92" s="19"/>
      <c r="E92" s="31" t="s">
        <v>165</v>
      </c>
      <c r="F92" s="19"/>
      <c r="G92" s="19"/>
      <c r="H92" s="19"/>
      <c r="I92" s="19"/>
      <c r="J92" s="19"/>
      <c r="K92" s="19"/>
      <c r="L92" s="19"/>
      <c r="M92" s="19"/>
      <c r="N92" s="31" t="s">
        <v>166</v>
      </c>
      <c r="O92" s="19"/>
      <c r="P92" s="19"/>
      <c r="Q92" s="19"/>
      <c r="R92" s="19"/>
      <c r="S92" s="19"/>
      <c r="T92" s="52"/>
      <c r="U92" s="53"/>
      <c r="V92" s="50">
        <v>2</v>
      </c>
      <c r="W92" s="19"/>
      <c r="X92" s="11" t="s">
        <v>9</v>
      </c>
      <c r="Y92" s="50">
        <f t="shared" si="3"/>
        <v>0</v>
      </c>
      <c r="Z92" s="19"/>
    </row>
    <row r="93" spans="2:26" ht="24" customHeight="1" x14ac:dyDescent="0.25">
      <c r="B93" s="30">
        <v>17</v>
      </c>
      <c r="C93" s="19"/>
      <c r="D93" s="19"/>
      <c r="E93" s="31" t="s">
        <v>167</v>
      </c>
      <c r="F93" s="19"/>
      <c r="G93" s="19"/>
      <c r="H93" s="19"/>
      <c r="I93" s="19"/>
      <c r="J93" s="19"/>
      <c r="K93" s="19"/>
      <c r="L93" s="19"/>
      <c r="M93" s="19"/>
      <c r="N93" s="31" t="s">
        <v>168</v>
      </c>
      <c r="O93" s="19"/>
      <c r="P93" s="19"/>
      <c r="Q93" s="19"/>
      <c r="R93" s="19"/>
      <c r="S93" s="19"/>
      <c r="T93" s="52"/>
      <c r="U93" s="53"/>
      <c r="V93" s="50">
        <v>4</v>
      </c>
      <c r="W93" s="19"/>
      <c r="X93" s="11" t="s">
        <v>9</v>
      </c>
      <c r="Y93" s="50">
        <f t="shared" si="3"/>
        <v>0</v>
      </c>
      <c r="Z93" s="19"/>
    </row>
    <row r="94" spans="2:26" ht="24" customHeight="1" x14ac:dyDescent="0.25">
      <c r="B94" s="30">
        <v>18</v>
      </c>
      <c r="C94" s="19"/>
      <c r="D94" s="19"/>
      <c r="E94" s="31" t="s">
        <v>169</v>
      </c>
      <c r="F94" s="19"/>
      <c r="G94" s="19"/>
      <c r="H94" s="19"/>
      <c r="I94" s="19"/>
      <c r="J94" s="19"/>
      <c r="K94" s="19"/>
      <c r="L94" s="19"/>
      <c r="M94" s="19"/>
      <c r="N94" s="31" t="s">
        <v>170</v>
      </c>
      <c r="O94" s="19"/>
      <c r="P94" s="19"/>
      <c r="Q94" s="19"/>
      <c r="R94" s="19"/>
      <c r="S94" s="19"/>
      <c r="T94" s="52"/>
      <c r="U94" s="53"/>
      <c r="V94" s="50">
        <v>3</v>
      </c>
      <c r="W94" s="19"/>
      <c r="X94" s="11" t="s">
        <v>9</v>
      </c>
      <c r="Y94" s="50">
        <f t="shared" si="3"/>
        <v>0</v>
      </c>
      <c r="Z94" s="19"/>
    </row>
    <row r="95" spans="2:26" ht="24" customHeight="1" x14ac:dyDescent="0.25">
      <c r="B95" s="30">
        <v>19</v>
      </c>
      <c r="C95" s="19"/>
      <c r="D95" s="19"/>
      <c r="E95" s="31" t="s">
        <v>171</v>
      </c>
      <c r="F95" s="19"/>
      <c r="G95" s="19"/>
      <c r="H95" s="19"/>
      <c r="I95" s="19"/>
      <c r="J95" s="19"/>
      <c r="K95" s="19"/>
      <c r="L95" s="19"/>
      <c r="M95" s="19"/>
      <c r="N95" s="31" t="s">
        <v>172</v>
      </c>
      <c r="O95" s="19"/>
      <c r="P95" s="19"/>
      <c r="Q95" s="19"/>
      <c r="R95" s="19"/>
      <c r="S95" s="19"/>
      <c r="T95" s="52"/>
      <c r="U95" s="53"/>
      <c r="V95" s="50">
        <v>1</v>
      </c>
      <c r="W95" s="19"/>
      <c r="X95" s="11" t="s">
        <v>9</v>
      </c>
      <c r="Y95" s="50">
        <f t="shared" si="3"/>
        <v>0</v>
      </c>
      <c r="Z95" s="19"/>
    </row>
    <row r="96" spans="2:26" ht="24" customHeight="1" x14ac:dyDescent="0.25">
      <c r="B96" s="30">
        <v>20</v>
      </c>
      <c r="C96" s="19"/>
      <c r="D96" s="19"/>
      <c r="E96" s="31" t="s">
        <v>173</v>
      </c>
      <c r="F96" s="19"/>
      <c r="G96" s="19"/>
      <c r="H96" s="19"/>
      <c r="I96" s="19"/>
      <c r="J96" s="19"/>
      <c r="K96" s="19"/>
      <c r="L96" s="19"/>
      <c r="M96" s="19"/>
      <c r="N96" s="31" t="s">
        <v>174</v>
      </c>
      <c r="O96" s="19"/>
      <c r="P96" s="19"/>
      <c r="Q96" s="19"/>
      <c r="R96" s="19"/>
      <c r="S96" s="19"/>
      <c r="T96" s="52"/>
      <c r="U96" s="53"/>
      <c r="V96" s="50">
        <v>1</v>
      </c>
      <c r="W96" s="19"/>
      <c r="X96" s="11" t="s">
        <v>9</v>
      </c>
      <c r="Y96" s="50">
        <f t="shared" si="3"/>
        <v>0</v>
      </c>
      <c r="Z96" s="19"/>
    </row>
    <row r="97" spans="2:26" ht="24" customHeight="1" x14ac:dyDescent="0.25">
      <c r="B97" s="30">
        <v>21</v>
      </c>
      <c r="C97" s="19"/>
      <c r="D97" s="19"/>
      <c r="E97" s="31" t="s">
        <v>175</v>
      </c>
      <c r="F97" s="19"/>
      <c r="G97" s="19"/>
      <c r="H97" s="19"/>
      <c r="I97" s="19"/>
      <c r="J97" s="19"/>
      <c r="K97" s="19"/>
      <c r="L97" s="19"/>
      <c r="M97" s="19"/>
      <c r="N97" s="31" t="s">
        <v>176</v>
      </c>
      <c r="O97" s="19"/>
      <c r="P97" s="19"/>
      <c r="Q97" s="19"/>
      <c r="R97" s="19"/>
      <c r="S97" s="19"/>
      <c r="T97" s="52"/>
      <c r="U97" s="53"/>
      <c r="V97" s="50">
        <v>0.43</v>
      </c>
      <c r="W97" s="19"/>
      <c r="X97" s="11" t="s">
        <v>177</v>
      </c>
      <c r="Y97" s="50">
        <f t="shared" si="3"/>
        <v>0</v>
      </c>
      <c r="Z97" s="19"/>
    </row>
    <row r="98" spans="2:26" ht="24" customHeight="1" x14ac:dyDescent="0.25">
      <c r="B98" s="30">
        <v>22</v>
      </c>
      <c r="C98" s="19"/>
      <c r="D98" s="19"/>
      <c r="E98" s="31" t="s">
        <v>178</v>
      </c>
      <c r="F98" s="19"/>
      <c r="G98" s="19"/>
      <c r="H98" s="19"/>
      <c r="I98" s="19"/>
      <c r="J98" s="19"/>
      <c r="K98" s="19"/>
      <c r="L98" s="19"/>
      <c r="M98" s="19"/>
      <c r="N98" s="31" t="s">
        <v>179</v>
      </c>
      <c r="O98" s="19"/>
      <c r="P98" s="19"/>
      <c r="Q98" s="19"/>
      <c r="R98" s="19"/>
      <c r="S98" s="19"/>
      <c r="T98" s="52"/>
      <c r="U98" s="53"/>
      <c r="V98" s="50">
        <v>1</v>
      </c>
      <c r="W98" s="19"/>
      <c r="X98" s="11" t="s">
        <v>9</v>
      </c>
      <c r="Y98" s="50">
        <f t="shared" si="3"/>
        <v>0</v>
      </c>
      <c r="Z98" s="19"/>
    </row>
    <row r="99" spans="2:26" ht="24" customHeight="1" x14ac:dyDescent="0.25">
      <c r="B99" s="30">
        <v>23</v>
      </c>
      <c r="C99" s="19"/>
      <c r="D99" s="19"/>
      <c r="E99" s="31" t="s">
        <v>180</v>
      </c>
      <c r="F99" s="19"/>
      <c r="G99" s="19"/>
      <c r="H99" s="19"/>
      <c r="I99" s="19"/>
      <c r="J99" s="19"/>
      <c r="K99" s="19"/>
      <c r="L99" s="19"/>
      <c r="M99" s="19"/>
      <c r="N99" s="31" t="s">
        <v>181</v>
      </c>
      <c r="O99" s="19"/>
      <c r="P99" s="19"/>
      <c r="Q99" s="19"/>
      <c r="R99" s="19"/>
      <c r="S99" s="19"/>
      <c r="T99" s="52"/>
      <c r="U99" s="53"/>
      <c r="V99" s="50">
        <v>1</v>
      </c>
      <c r="W99" s="19"/>
      <c r="X99" s="11" t="s">
        <v>9</v>
      </c>
      <c r="Y99" s="50">
        <f t="shared" si="3"/>
        <v>0</v>
      </c>
      <c r="Z99" s="19"/>
    </row>
    <row r="100" spans="2:26" ht="24" customHeight="1" x14ac:dyDescent="0.25">
      <c r="B100" s="30">
        <v>24</v>
      </c>
      <c r="C100" s="19"/>
      <c r="D100" s="19"/>
      <c r="E100" s="31" t="s">
        <v>182</v>
      </c>
      <c r="F100" s="19"/>
      <c r="G100" s="19"/>
      <c r="H100" s="19"/>
      <c r="I100" s="19"/>
      <c r="J100" s="19"/>
      <c r="K100" s="19"/>
      <c r="L100" s="19"/>
      <c r="M100" s="19"/>
      <c r="N100" s="31" t="s">
        <v>183</v>
      </c>
      <c r="O100" s="19"/>
      <c r="P100" s="19"/>
      <c r="Q100" s="19"/>
      <c r="R100" s="19"/>
      <c r="S100" s="19"/>
      <c r="T100" s="52"/>
      <c r="U100" s="53"/>
      <c r="V100" s="50">
        <v>2</v>
      </c>
      <c r="W100" s="19"/>
      <c r="X100" s="11" t="s">
        <v>9</v>
      </c>
      <c r="Y100" s="50">
        <f t="shared" si="3"/>
        <v>0</v>
      </c>
      <c r="Z100" s="19"/>
    </row>
    <row r="101" spans="2:26" ht="24" customHeight="1" x14ac:dyDescent="0.25">
      <c r="B101" s="30">
        <v>25</v>
      </c>
      <c r="C101" s="19"/>
      <c r="D101" s="19"/>
      <c r="E101" s="31" t="s">
        <v>184</v>
      </c>
      <c r="F101" s="19"/>
      <c r="G101" s="19"/>
      <c r="H101" s="19"/>
      <c r="I101" s="19"/>
      <c r="J101" s="19"/>
      <c r="K101" s="19"/>
      <c r="L101" s="19"/>
      <c r="M101" s="19"/>
      <c r="N101" s="31" t="s">
        <v>185</v>
      </c>
      <c r="O101" s="19"/>
      <c r="P101" s="19"/>
      <c r="Q101" s="19"/>
      <c r="R101" s="19"/>
      <c r="S101" s="19"/>
      <c r="T101" s="52"/>
      <c r="U101" s="53"/>
      <c r="V101" s="50">
        <v>9</v>
      </c>
      <c r="W101" s="19"/>
      <c r="X101" s="11" t="s">
        <v>9</v>
      </c>
      <c r="Y101" s="50">
        <f t="shared" si="3"/>
        <v>0</v>
      </c>
      <c r="Z101" s="19"/>
    </row>
    <row r="102" spans="2:26" ht="24" customHeight="1" x14ac:dyDescent="0.25">
      <c r="B102" s="30">
        <v>26</v>
      </c>
      <c r="C102" s="19"/>
      <c r="D102" s="19"/>
      <c r="E102" s="31" t="s">
        <v>186</v>
      </c>
      <c r="F102" s="19"/>
      <c r="G102" s="19"/>
      <c r="H102" s="19"/>
      <c r="I102" s="19"/>
      <c r="J102" s="19"/>
      <c r="K102" s="19"/>
      <c r="L102" s="19"/>
      <c r="M102" s="19"/>
      <c r="N102" s="31" t="s">
        <v>187</v>
      </c>
      <c r="O102" s="19"/>
      <c r="P102" s="19"/>
      <c r="Q102" s="19"/>
      <c r="R102" s="19"/>
      <c r="S102" s="19"/>
      <c r="T102" s="52"/>
      <c r="U102" s="53"/>
      <c r="V102" s="50">
        <v>80</v>
      </c>
      <c r="W102" s="19"/>
      <c r="X102" s="11" t="s">
        <v>146</v>
      </c>
      <c r="Y102" s="50">
        <f t="shared" si="3"/>
        <v>0</v>
      </c>
      <c r="Z102" s="19"/>
    </row>
    <row r="103" spans="2:26" ht="24" customHeight="1" x14ac:dyDescent="0.25">
      <c r="B103" s="30">
        <v>27</v>
      </c>
      <c r="C103" s="19"/>
      <c r="D103" s="19"/>
      <c r="E103" s="31" t="s">
        <v>188</v>
      </c>
      <c r="F103" s="19"/>
      <c r="G103" s="19"/>
      <c r="H103" s="19"/>
      <c r="I103" s="19"/>
      <c r="J103" s="19"/>
      <c r="K103" s="19"/>
      <c r="L103" s="19"/>
      <c r="M103" s="19"/>
      <c r="N103" s="31" t="s">
        <v>189</v>
      </c>
      <c r="O103" s="19"/>
      <c r="P103" s="19"/>
      <c r="Q103" s="19"/>
      <c r="R103" s="19"/>
      <c r="S103" s="19"/>
      <c r="T103" s="52"/>
      <c r="U103" s="53"/>
      <c r="V103" s="50">
        <v>40</v>
      </c>
      <c r="W103" s="19"/>
      <c r="X103" s="11" t="s">
        <v>146</v>
      </c>
      <c r="Y103" s="50">
        <f t="shared" si="3"/>
        <v>0</v>
      </c>
      <c r="Z103" s="19"/>
    </row>
    <row r="104" spans="2:26" ht="24" customHeight="1" x14ac:dyDescent="0.25">
      <c r="B104" s="30">
        <v>28</v>
      </c>
      <c r="C104" s="19"/>
      <c r="D104" s="19"/>
      <c r="E104" s="31" t="s">
        <v>190</v>
      </c>
      <c r="F104" s="19"/>
      <c r="G104" s="19"/>
      <c r="H104" s="19"/>
      <c r="I104" s="19"/>
      <c r="J104" s="19"/>
      <c r="K104" s="19"/>
      <c r="L104" s="19"/>
      <c r="M104" s="19"/>
      <c r="N104" s="31" t="s">
        <v>191</v>
      </c>
      <c r="O104" s="19"/>
      <c r="P104" s="19"/>
      <c r="Q104" s="19"/>
      <c r="R104" s="19"/>
      <c r="S104" s="19"/>
      <c r="T104" s="52"/>
      <c r="U104" s="53"/>
      <c r="V104" s="50">
        <v>40</v>
      </c>
      <c r="W104" s="19"/>
      <c r="X104" s="11" t="s">
        <v>146</v>
      </c>
      <c r="Y104" s="50">
        <f t="shared" si="3"/>
        <v>0</v>
      </c>
      <c r="Z104" s="19"/>
    </row>
    <row r="105" spans="2:26" ht="24" customHeight="1" x14ac:dyDescent="0.25">
      <c r="B105" s="30">
        <v>29</v>
      </c>
      <c r="C105" s="19"/>
      <c r="D105" s="19"/>
      <c r="E105" s="31" t="s">
        <v>192</v>
      </c>
      <c r="F105" s="19"/>
      <c r="G105" s="19"/>
      <c r="H105" s="19"/>
      <c r="I105" s="19"/>
      <c r="J105" s="19"/>
      <c r="K105" s="19"/>
      <c r="L105" s="19"/>
      <c r="M105" s="19"/>
      <c r="N105" s="31" t="s">
        <v>193</v>
      </c>
      <c r="O105" s="19"/>
      <c r="P105" s="19"/>
      <c r="Q105" s="19"/>
      <c r="R105" s="19"/>
      <c r="S105" s="19"/>
      <c r="T105" s="52"/>
      <c r="U105" s="53"/>
      <c r="V105" s="50">
        <v>13</v>
      </c>
      <c r="W105" s="19"/>
      <c r="X105" s="11" t="s">
        <v>137</v>
      </c>
      <c r="Y105" s="50">
        <f t="shared" si="3"/>
        <v>0</v>
      </c>
      <c r="Z105" s="19"/>
    </row>
    <row r="106" spans="2:26" ht="24" customHeight="1" x14ac:dyDescent="0.25">
      <c r="B106" s="30">
        <v>30</v>
      </c>
      <c r="C106" s="19"/>
      <c r="D106" s="19"/>
      <c r="E106" s="31" t="s">
        <v>194</v>
      </c>
      <c r="F106" s="19"/>
      <c r="G106" s="19"/>
      <c r="H106" s="19"/>
      <c r="I106" s="19"/>
      <c r="J106" s="19"/>
      <c r="K106" s="19"/>
      <c r="L106" s="19"/>
      <c r="M106" s="19"/>
      <c r="N106" s="31" t="s">
        <v>195</v>
      </c>
      <c r="O106" s="19"/>
      <c r="P106" s="19"/>
      <c r="Q106" s="19"/>
      <c r="R106" s="19"/>
      <c r="S106" s="19"/>
      <c r="T106" s="52"/>
      <c r="U106" s="53"/>
      <c r="V106" s="50">
        <v>1</v>
      </c>
      <c r="W106" s="19"/>
      <c r="X106" s="11" t="s">
        <v>137</v>
      </c>
      <c r="Y106" s="50">
        <f t="shared" si="3"/>
        <v>0</v>
      </c>
      <c r="Z106" s="19"/>
    </row>
    <row r="107" spans="2:26" ht="24" customHeight="1" x14ac:dyDescent="0.25">
      <c r="B107" s="30">
        <v>31</v>
      </c>
      <c r="C107" s="19"/>
      <c r="D107" s="19"/>
      <c r="E107" s="31" t="s">
        <v>194</v>
      </c>
      <c r="F107" s="19"/>
      <c r="G107" s="19"/>
      <c r="H107" s="19"/>
      <c r="I107" s="19"/>
      <c r="J107" s="19"/>
      <c r="K107" s="19"/>
      <c r="L107" s="19"/>
      <c r="M107" s="19"/>
      <c r="N107" s="31" t="s">
        <v>196</v>
      </c>
      <c r="O107" s="19"/>
      <c r="P107" s="19"/>
      <c r="Q107" s="19"/>
      <c r="R107" s="19"/>
      <c r="S107" s="19"/>
      <c r="T107" s="52"/>
      <c r="U107" s="53"/>
      <c r="V107" s="50">
        <v>14</v>
      </c>
      <c r="W107" s="19"/>
      <c r="X107" s="11" t="s">
        <v>137</v>
      </c>
      <c r="Y107" s="50">
        <f t="shared" si="3"/>
        <v>0</v>
      </c>
      <c r="Z107" s="19"/>
    </row>
    <row r="108" spans="2:26" ht="24" customHeight="1" x14ac:dyDescent="0.25">
      <c r="B108" s="30">
        <v>32</v>
      </c>
      <c r="C108" s="19"/>
      <c r="D108" s="19"/>
      <c r="E108" s="31" t="s">
        <v>197</v>
      </c>
      <c r="F108" s="19"/>
      <c r="G108" s="19"/>
      <c r="H108" s="19"/>
      <c r="I108" s="19"/>
      <c r="J108" s="19"/>
      <c r="K108" s="19"/>
      <c r="L108" s="19"/>
      <c r="M108" s="19"/>
      <c r="N108" s="31" t="s">
        <v>198</v>
      </c>
      <c r="O108" s="19"/>
      <c r="P108" s="19"/>
      <c r="Q108" s="19"/>
      <c r="R108" s="19"/>
      <c r="S108" s="19"/>
      <c r="T108" s="52"/>
      <c r="U108" s="53"/>
      <c r="V108" s="50">
        <v>830</v>
      </c>
      <c r="W108" s="19"/>
      <c r="X108" s="11" t="s">
        <v>9</v>
      </c>
      <c r="Y108" s="50">
        <f t="shared" si="3"/>
        <v>0</v>
      </c>
      <c r="Z108" s="19"/>
    </row>
    <row r="109" spans="2:26" ht="24" customHeight="1" x14ac:dyDescent="0.25">
      <c r="B109" s="30">
        <v>33</v>
      </c>
      <c r="C109" s="19"/>
      <c r="D109" s="19"/>
      <c r="E109" s="31" t="s">
        <v>199</v>
      </c>
      <c r="F109" s="19"/>
      <c r="G109" s="19"/>
      <c r="H109" s="19"/>
      <c r="I109" s="19"/>
      <c r="J109" s="19"/>
      <c r="K109" s="19"/>
      <c r="L109" s="19"/>
      <c r="M109" s="19"/>
      <c r="N109" s="31" t="s">
        <v>200</v>
      </c>
      <c r="O109" s="19"/>
      <c r="P109" s="19"/>
      <c r="Q109" s="19"/>
      <c r="R109" s="19"/>
      <c r="S109" s="19"/>
      <c r="T109" s="52"/>
      <c r="U109" s="53"/>
      <c r="V109" s="50">
        <v>13</v>
      </c>
      <c r="W109" s="19"/>
      <c r="X109" s="11" t="s">
        <v>9</v>
      </c>
      <c r="Y109" s="50">
        <f t="shared" si="3"/>
        <v>0</v>
      </c>
      <c r="Z109" s="19"/>
    </row>
    <row r="110" spans="2:26" ht="2.85" customHeight="1" x14ac:dyDescent="0.25"/>
    <row r="111" spans="2:26" ht="11.25" customHeight="1" x14ac:dyDescent="0.25">
      <c r="B111" s="20" t="s">
        <v>217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spans="2:26" ht="1.5" customHeight="1" x14ac:dyDescent="0.25"/>
    <row r="113" spans="2:32" ht="11.25" customHeight="1" x14ac:dyDescent="0.25">
      <c r="C113" s="30" t="s">
        <v>83</v>
      </c>
      <c r="D113" s="19"/>
      <c r="E113" s="19"/>
      <c r="G113" s="50">
        <f>SUM(Y77,Y83,Y84,Y85,Y86,Y87,Y104,Y88)</f>
        <v>0</v>
      </c>
      <c r="H113" s="19"/>
      <c r="I113" s="19"/>
      <c r="J113" s="19"/>
      <c r="K113" s="19"/>
      <c r="L113" s="19"/>
      <c r="M113" s="31" t="s">
        <v>84</v>
      </c>
      <c r="N113" s="19"/>
      <c r="O113" s="19"/>
      <c r="P113" s="19"/>
      <c r="Q113" s="19"/>
      <c r="R113" s="19"/>
      <c r="AD113" s="30"/>
      <c r="AE113" s="19"/>
      <c r="AF113" s="19"/>
    </row>
    <row r="114" spans="2:32" ht="9.9499999999999993" customHeight="1" x14ac:dyDescent="0.25"/>
    <row r="115" spans="2:32" s="15" customFormat="1" ht="11.25" customHeight="1" x14ac:dyDescent="0.25">
      <c r="B115" s="20" t="s">
        <v>218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spans="2:32" s="15" customFormat="1" ht="1.5" customHeight="1" x14ac:dyDescent="0.25"/>
    <row r="117" spans="2:32" s="15" customFormat="1" ht="11.25" customHeight="1" x14ac:dyDescent="0.25">
      <c r="C117" s="30" t="s">
        <v>83</v>
      </c>
      <c r="D117" s="19"/>
      <c r="E117" s="19"/>
      <c r="G117" s="50">
        <f>SUM(Y105:Z109,Y93:Z103,Y89:Z92,Y78:Z82)</f>
        <v>0</v>
      </c>
      <c r="H117" s="19"/>
      <c r="I117" s="19"/>
      <c r="J117" s="19"/>
      <c r="K117" s="19"/>
      <c r="L117" s="19"/>
      <c r="M117" s="31" t="s">
        <v>84</v>
      </c>
      <c r="N117" s="19"/>
      <c r="O117" s="19"/>
      <c r="P117" s="19"/>
      <c r="Q117" s="19"/>
      <c r="R117" s="19"/>
      <c r="AD117" s="30"/>
      <c r="AE117" s="19"/>
      <c r="AF117" s="19"/>
    </row>
    <row r="118" spans="2:32" s="15" customFormat="1" ht="9.9499999999999993" customHeight="1" x14ac:dyDescent="0.25"/>
    <row r="119" spans="2:32" ht="11.45" customHeight="1" x14ac:dyDescent="0.25"/>
    <row r="120" spans="2:32" ht="2.85" customHeight="1" x14ac:dyDescent="0.25"/>
    <row r="121" spans="2:32" ht="0" hidden="1" customHeight="1" x14ac:dyDescent="0.25"/>
    <row r="122" spans="2:32" ht="17.100000000000001" customHeight="1" x14ac:dyDescent="0.25">
      <c r="B122" s="44" t="s">
        <v>201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2:32" ht="2.85" customHeight="1" x14ac:dyDescent="0.25"/>
    <row r="124" spans="2:32" x14ac:dyDescent="0.25">
      <c r="B124" s="57" t="s">
        <v>52</v>
      </c>
      <c r="C124" s="55"/>
      <c r="D124" s="55"/>
      <c r="E124" s="58" t="s">
        <v>53</v>
      </c>
      <c r="F124" s="55"/>
      <c r="G124" s="55"/>
      <c r="H124" s="55"/>
      <c r="I124" s="55"/>
      <c r="J124" s="55"/>
      <c r="K124" s="55"/>
      <c r="L124" s="55"/>
      <c r="M124" s="55"/>
      <c r="N124" s="58" t="s">
        <v>4</v>
      </c>
      <c r="O124" s="55"/>
      <c r="P124" s="55"/>
      <c r="Q124" s="55"/>
      <c r="R124" s="55"/>
      <c r="S124" s="55"/>
      <c r="T124" s="57" t="s">
        <v>54</v>
      </c>
      <c r="U124" s="55"/>
      <c r="V124" s="57" t="s">
        <v>55</v>
      </c>
      <c r="W124" s="55"/>
      <c r="X124" s="14" t="s">
        <v>56</v>
      </c>
      <c r="Y124" s="57" t="s">
        <v>57</v>
      </c>
      <c r="Z124" s="55"/>
    </row>
    <row r="125" spans="2:32" ht="21.75" customHeight="1" x14ac:dyDescent="0.25">
      <c r="B125" s="30">
        <v>1</v>
      </c>
      <c r="C125" s="19"/>
      <c r="D125" s="19"/>
      <c r="E125" s="31" t="s">
        <v>202</v>
      </c>
      <c r="F125" s="19"/>
      <c r="G125" s="19"/>
      <c r="H125" s="19"/>
      <c r="I125" s="19"/>
      <c r="J125" s="19"/>
      <c r="K125" s="19"/>
      <c r="L125" s="19"/>
      <c r="M125" s="19"/>
      <c r="N125" s="31" t="s">
        <v>203</v>
      </c>
      <c r="O125" s="19"/>
      <c r="P125" s="19"/>
      <c r="Q125" s="19"/>
      <c r="R125" s="19"/>
      <c r="S125" s="19"/>
      <c r="T125" s="52"/>
      <c r="U125" s="53"/>
      <c r="V125" s="50">
        <v>1</v>
      </c>
      <c r="W125" s="19"/>
      <c r="X125" s="11" t="s">
        <v>68</v>
      </c>
      <c r="Y125" s="50">
        <f t="shared" ref="Y125:Y128" si="4">T125*V125</f>
        <v>0</v>
      </c>
      <c r="Z125" s="19"/>
    </row>
    <row r="126" spans="2:32" ht="21.75" customHeight="1" x14ac:dyDescent="0.25">
      <c r="B126" s="30">
        <v>2</v>
      </c>
      <c r="C126" s="19"/>
      <c r="D126" s="19"/>
      <c r="E126" s="31" t="s">
        <v>204</v>
      </c>
      <c r="F126" s="19"/>
      <c r="G126" s="19"/>
      <c r="H126" s="19"/>
      <c r="I126" s="19"/>
      <c r="J126" s="19"/>
      <c r="K126" s="19"/>
      <c r="L126" s="19"/>
      <c r="M126" s="19"/>
      <c r="N126" s="31" t="s">
        <v>205</v>
      </c>
      <c r="O126" s="19"/>
      <c r="P126" s="19"/>
      <c r="Q126" s="19"/>
      <c r="R126" s="19"/>
      <c r="S126" s="19"/>
      <c r="T126" s="52"/>
      <c r="U126" s="53"/>
      <c r="V126" s="50">
        <v>1</v>
      </c>
      <c r="W126" s="19"/>
      <c r="X126" s="11" t="s">
        <v>68</v>
      </c>
      <c r="Y126" s="50">
        <f t="shared" si="4"/>
        <v>0</v>
      </c>
      <c r="Z126" s="19"/>
    </row>
    <row r="127" spans="2:32" ht="21.75" customHeight="1" x14ac:dyDescent="0.25">
      <c r="B127" s="30">
        <v>3</v>
      </c>
      <c r="C127" s="19"/>
      <c r="D127" s="19"/>
      <c r="E127" s="31" t="s">
        <v>206</v>
      </c>
      <c r="F127" s="19"/>
      <c r="G127" s="19"/>
      <c r="H127" s="19"/>
      <c r="I127" s="19"/>
      <c r="J127" s="19"/>
      <c r="K127" s="19"/>
      <c r="L127" s="19"/>
      <c r="M127" s="19"/>
      <c r="N127" s="31" t="s">
        <v>207</v>
      </c>
      <c r="O127" s="19"/>
      <c r="P127" s="19"/>
      <c r="Q127" s="19"/>
      <c r="R127" s="19"/>
      <c r="S127" s="19"/>
      <c r="T127" s="52"/>
      <c r="U127" s="53"/>
      <c r="V127" s="50">
        <v>1</v>
      </c>
      <c r="W127" s="19"/>
      <c r="X127" s="11" t="s">
        <v>68</v>
      </c>
      <c r="Y127" s="50">
        <f t="shared" si="4"/>
        <v>0</v>
      </c>
      <c r="Z127" s="19"/>
    </row>
    <row r="128" spans="2:32" ht="21.75" customHeight="1" x14ac:dyDescent="0.25">
      <c r="B128" s="30">
        <v>4</v>
      </c>
      <c r="C128" s="19"/>
      <c r="D128" s="19"/>
      <c r="E128" s="31" t="s">
        <v>208</v>
      </c>
      <c r="F128" s="19"/>
      <c r="G128" s="19"/>
      <c r="H128" s="19"/>
      <c r="I128" s="19"/>
      <c r="J128" s="19"/>
      <c r="K128" s="19"/>
      <c r="L128" s="19"/>
      <c r="M128" s="19"/>
      <c r="N128" s="31" t="s">
        <v>209</v>
      </c>
      <c r="O128" s="19"/>
      <c r="P128" s="19"/>
      <c r="Q128" s="19"/>
      <c r="R128" s="19"/>
      <c r="S128" s="19"/>
      <c r="T128" s="52"/>
      <c r="U128" s="53"/>
      <c r="V128" s="50">
        <v>1</v>
      </c>
      <c r="W128" s="19"/>
      <c r="X128" s="11" t="s">
        <v>68</v>
      </c>
      <c r="Y128" s="50">
        <f t="shared" si="4"/>
        <v>0</v>
      </c>
      <c r="Z128" s="19"/>
    </row>
    <row r="129" spans="2:26" ht="0" hidden="1" customHeight="1" x14ac:dyDescent="0.25"/>
    <row r="130" spans="2:26" ht="2.85" customHeight="1" x14ac:dyDescent="0.25"/>
    <row r="131" spans="2:26" ht="11.25" customHeight="1" x14ac:dyDescent="0.25">
      <c r="B131" s="20" t="s">
        <v>210</v>
      </c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2:26" ht="1.5" customHeight="1" x14ac:dyDescent="0.25"/>
    <row r="133" spans="2:26" ht="11.25" customHeight="1" x14ac:dyDescent="0.25">
      <c r="C133" s="30" t="s">
        <v>83</v>
      </c>
      <c r="D133" s="19"/>
      <c r="E133" s="19"/>
      <c r="G133" s="50">
        <f>SUM(Y125:Z128)</f>
        <v>0</v>
      </c>
      <c r="H133" s="19"/>
      <c r="I133" s="19"/>
      <c r="J133" s="19"/>
      <c r="K133" s="19"/>
      <c r="L133" s="19"/>
      <c r="M133" s="31" t="s">
        <v>84</v>
      </c>
      <c r="N133" s="19"/>
      <c r="O133" s="19"/>
      <c r="P133" s="19"/>
      <c r="Q133" s="19"/>
      <c r="R133" s="19"/>
    </row>
    <row r="134" spans="2:26" ht="9.9499999999999993" customHeight="1" x14ac:dyDescent="0.25"/>
    <row r="135" spans="2:26" ht="11.45" customHeight="1" x14ac:dyDescent="0.25"/>
    <row r="136" spans="2:26" ht="2.85" customHeight="1" x14ac:dyDescent="0.25"/>
    <row r="137" spans="2:26" ht="0" hidden="1" customHeight="1" x14ac:dyDescent="0.25"/>
    <row r="138" spans="2:26" ht="17.100000000000001" customHeight="1" x14ac:dyDescent="0.25">
      <c r="B138" s="44" t="s">
        <v>211</v>
      </c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spans="2:26" ht="2.85" customHeight="1" x14ac:dyDescent="0.25"/>
    <row r="140" spans="2:26" x14ac:dyDescent="0.25">
      <c r="B140" s="54" t="s">
        <v>52</v>
      </c>
      <c r="C140" s="55"/>
      <c r="D140" s="55"/>
      <c r="E140" s="56" t="s">
        <v>53</v>
      </c>
      <c r="F140" s="55"/>
      <c r="G140" s="55"/>
      <c r="H140" s="55"/>
      <c r="I140" s="55"/>
      <c r="J140" s="55"/>
      <c r="K140" s="55"/>
      <c r="L140" s="55"/>
      <c r="M140" s="55"/>
      <c r="N140" s="56" t="s">
        <v>4</v>
      </c>
      <c r="O140" s="55"/>
      <c r="P140" s="55"/>
      <c r="Q140" s="55"/>
      <c r="R140" s="55"/>
      <c r="S140" s="55"/>
      <c r="T140" s="54" t="s">
        <v>54</v>
      </c>
      <c r="U140" s="55"/>
      <c r="V140" s="54" t="s">
        <v>55</v>
      </c>
      <c r="W140" s="55"/>
      <c r="X140" s="13" t="s">
        <v>56</v>
      </c>
      <c r="Y140" s="54" t="s">
        <v>57</v>
      </c>
      <c r="Z140" s="55"/>
    </row>
    <row r="141" spans="2:26" x14ac:dyDescent="0.25">
      <c r="B141" s="51">
        <v>1</v>
      </c>
      <c r="C141" s="19"/>
      <c r="D141" s="19"/>
      <c r="E141" s="31" t="s">
        <v>9</v>
      </c>
      <c r="F141" s="19"/>
      <c r="G141" s="19"/>
      <c r="H141" s="19"/>
      <c r="I141" s="19"/>
      <c r="J141" s="19"/>
      <c r="K141" s="19"/>
      <c r="L141" s="19"/>
      <c r="M141" s="19"/>
      <c r="N141" s="31" t="s">
        <v>212</v>
      </c>
      <c r="O141" s="19"/>
      <c r="P141" s="19"/>
      <c r="Q141" s="19"/>
      <c r="R141" s="19"/>
      <c r="S141" s="19"/>
      <c r="T141" s="52"/>
      <c r="U141" s="53"/>
      <c r="V141" s="50">
        <v>24</v>
      </c>
      <c r="W141" s="19"/>
      <c r="X141" s="11" t="s">
        <v>213</v>
      </c>
      <c r="Y141" s="50">
        <f t="shared" ref="Y141:Y143" si="5">T141*V141</f>
        <v>0</v>
      </c>
      <c r="Z141" s="19"/>
    </row>
    <row r="142" spans="2:26" x14ac:dyDescent="0.25">
      <c r="B142" s="51">
        <v>2</v>
      </c>
      <c r="C142" s="19"/>
      <c r="D142" s="19"/>
      <c r="E142" s="31" t="s">
        <v>9</v>
      </c>
      <c r="F142" s="19"/>
      <c r="G142" s="19"/>
      <c r="H142" s="19"/>
      <c r="I142" s="19"/>
      <c r="J142" s="19"/>
      <c r="K142" s="19"/>
      <c r="L142" s="19"/>
      <c r="M142" s="19"/>
      <c r="N142" s="31" t="s">
        <v>216</v>
      </c>
      <c r="O142" s="19"/>
      <c r="P142" s="19"/>
      <c r="Q142" s="19"/>
      <c r="R142" s="19"/>
      <c r="S142" s="19"/>
      <c r="T142" s="52"/>
      <c r="U142" s="53"/>
      <c r="V142" s="50">
        <v>8</v>
      </c>
      <c r="W142" s="19"/>
      <c r="X142" s="11" t="s">
        <v>213</v>
      </c>
      <c r="Y142" s="50">
        <f t="shared" si="5"/>
        <v>0</v>
      </c>
      <c r="Z142" s="19"/>
    </row>
    <row r="143" spans="2:26" x14ac:dyDescent="0.25">
      <c r="B143" s="51">
        <v>3</v>
      </c>
      <c r="C143" s="19"/>
      <c r="D143" s="19"/>
      <c r="E143" s="31" t="s">
        <v>9</v>
      </c>
      <c r="F143" s="19"/>
      <c r="G143" s="19"/>
      <c r="H143" s="19"/>
      <c r="I143" s="19"/>
      <c r="J143" s="19"/>
      <c r="K143" s="19"/>
      <c r="L143" s="19"/>
      <c r="M143" s="19"/>
      <c r="N143" s="31" t="s">
        <v>214</v>
      </c>
      <c r="O143" s="19"/>
      <c r="P143" s="19"/>
      <c r="Q143" s="19"/>
      <c r="R143" s="19"/>
      <c r="S143" s="19"/>
      <c r="T143" s="52"/>
      <c r="U143" s="53"/>
      <c r="V143" s="50">
        <v>6</v>
      </c>
      <c r="W143" s="19"/>
      <c r="X143" s="11" t="s">
        <v>213</v>
      </c>
      <c r="Y143" s="50">
        <f t="shared" si="5"/>
        <v>0</v>
      </c>
      <c r="Z143" s="19"/>
    </row>
    <row r="144" spans="2:26" ht="0" hidden="1" customHeight="1" x14ac:dyDescent="0.25"/>
    <row r="145" spans="2:26" ht="2.85" customHeight="1" x14ac:dyDescent="0.25"/>
    <row r="146" spans="2:26" ht="11.25" customHeight="1" x14ac:dyDescent="0.25">
      <c r="B146" s="20" t="s">
        <v>215</v>
      </c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spans="2:26" ht="1.5" customHeight="1" x14ac:dyDescent="0.25"/>
    <row r="148" spans="2:26" ht="11.25" customHeight="1" x14ac:dyDescent="0.25">
      <c r="C148" s="30" t="s">
        <v>83</v>
      </c>
      <c r="D148" s="19"/>
      <c r="E148" s="19"/>
      <c r="G148" s="50">
        <f>SUM(Y141:Z143)</f>
        <v>0</v>
      </c>
      <c r="H148" s="19"/>
      <c r="I148" s="19"/>
      <c r="J148" s="19"/>
      <c r="K148" s="19"/>
      <c r="L148" s="19"/>
      <c r="M148" s="31" t="s">
        <v>84</v>
      </c>
      <c r="N148" s="19"/>
      <c r="O148" s="19"/>
      <c r="P148" s="19"/>
      <c r="Q148" s="19"/>
      <c r="R148" s="19"/>
    </row>
    <row r="149" spans="2:26" ht="12.75" customHeight="1" x14ac:dyDescent="0.25"/>
    <row r="150" spans="2:26" ht="0" hidden="1" customHeight="1" x14ac:dyDescent="0.25"/>
  </sheetData>
  <mergeCells count="497">
    <mergeCell ref="B115:Z115"/>
    <mergeCell ref="C117:E117"/>
    <mergeCell ref="G117:L117"/>
    <mergeCell ref="M117:R117"/>
    <mergeCell ref="AD113:AF113"/>
    <mergeCell ref="AD117:AF117"/>
    <mergeCell ref="B10:Z10"/>
    <mergeCell ref="B12:D12"/>
    <mergeCell ref="E12:M12"/>
    <mergeCell ref="N12:S12"/>
    <mergeCell ref="T12:U12"/>
    <mergeCell ref="V12:W12"/>
    <mergeCell ref="Y12:Z12"/>
    <mergeCell ref="Y15:Z15"/>
    <mergeCell ref="B16:D16"/>
    <mergeCell ref="E16:M16"/>
    <mergeCell ref="N16:S16"/>
    <mergeCell ref="T16:U16"/>
    <mergeCell ref="V16:W16"/>
    <mergeCell ref="Y16:Z16"/>
    <mergeCell ref="B15:D15"/>
    <mergeCell ref="E15:M15"/>
    <mergeCell ref="N15:S15"/>
    <mergeCell ref="T15:U15"/>
    <mergeCell ref="A1:C2"/>
    <mergeCell ref="R1:T1"/>
    <mergeCell ref="O2:V3"/>
    <mergeCell ref="H4:Y4"/>
    <mergeCell ref="A7:AA7"/>
    <mergeCell ref="Y13:Z13"/>
    <mergeCell ref="B14:D14"/>
    <mergeCell ref="E14:M14"/>
    <mergeCell ref="N14:S14"/>
    <mergeCell ref="T14:U14"/>
    <mergeCell ref="V14:W14"/>
    <mergeCell ref="Y14:Z14"/>
    <mergeCell ref="B13:D13"/>
    <mergeCell ref="E13:M13"/>
    <mergeCell ref="N13:S13"/>
    <mergeCell ref="T13:U13"/>
    <mergeCell ref="V13:W13"/>
    <mergeCell ref="V15:W15"/>
    <mergeCell ref="Y17:Z17"/>
    <mergeCell ref="B18:D18"/>
    <mergeCell ref="E18:M18"/>
    <mergeCell ref="N18:S18"/>
    <mergeCell ref="T18:U18"/>
    <mergeCell ref="V18:W18"/>
    <mergeCell ref="Y18:Z18"/>
    <mergeCell ref="B17:D17"/>
    <mergeCell ref="E17:M17"/>
    <mergeCell ref="N17:S17"/>
    <mergeCell ref="T17:U17"/>
    <mergeCell ref="V17:W17"/>
    <mergeCell ref="B23:Z23"/>
    <mergeCell ref="C25:E25"/>
    <mergeCell ref="G25:L25"/>
    <mergeCell ref="M25:R25"/>
    <mergeCell ref="Y19:Z19"/>
    <mergeCell ref="B20:D20"/>
    <mergeCell ref="E20:M20"/>
    <mergeCell ref="N20:S20"/>
    <mergeCell ref="T20:U20"/>
    <mergeCell ref="V20:W20"/>
    <mergeCell ref="Y20:Z20"/>
    <mergeCell ref="B19:D19"/>
    <mergeCell ref="E19:M19"/>
    <mergeCell ref="N19:S19"/>
    <mergeCell ref="T19:U19"/>
    <mergeCell ref="V19:W19"/>
    <mergeCell ref="B29:Z29"/>
    <mergeCell ref="B31:D31"/>
    <mergeCell ref="E31:M31"/>
    <mergeCell ref="N31:S31"/>
    <mergeCell ref="T31:U31"/>
    <mergeCell ref="V31:W31"/>
    <mergeCell ref="Y31:Z31"/>
    <mergeCell ref="Y32:Z32"/>
    <mergeCell ref="B33:D33"/>
    <mergeCell ref="E33:M33"/>
    <mergeCell ref="N33:S33"/>
    <mergeCell ref="T33:U33"/>
    <mergeCell ref="V33:W33"/>
    <mergeCell ref="Y33:Z33"/>
    <mergeCell ref="B32:D32"/>
    <mergeCell ref="E32:M32"/>
    <mergeCell ref="N32:S32"/>
    <mergeCell ref="T32:U32"/>
    <mergeCell ref="V32:W32"/>
    <mergeCell ref="Y34:Z34"/>
    <mergeCell ref="B35:D35"/>
    <mergeCell ref="E35:M35"/>
    <mergeCell ref="N35:S35"/>
    <mergeCell ref="T35:U35"/>
    <mergeCell ref="V35:W35"/>
    <mergeCell ref="Y35:Z35"/>
    <mergeCell ref="B34:D34"/>
    <mergeCell ref="E34:M34"/>
    <mergeCell ref="N34:S34"/>
    <mergeCell ref="T34:U34"/>
    <mergeCell ref="V34:W34"/>
    <mergeCell ref="Y36:Z36"/>
    <mergeCell ref="B37:D37"/>
    <mergeCell ref="E37:M37"/>
    <mergeCell ref="N37:S37"/>
    <mergeCell ref="T37:U37"/>
    <mergeCell ref="V37:W37"/>
    <mergeCell ref="Y37:Z37"/>
    <mergeCell ref="B36:D36"/>
    <mergeCell ref="E36:M36"/>
    <mergeCell ref="N36:S36"/>
    <mergeCell ref="T36:U36"/>
    <mergeCell ref="V36:W36"/>
    <mergeCell ref="Y38:Z38"/>
    <mergeCell ref="B39:D39"/>
    <mergeCell ref="E39:M39"/>
    <mergeCell ref="N39:S39"/>
    <mergeCell ref="T39:U39"/>
    <mergeCell ref="V39:W39"/>
    <mergeCell ref="Y39:Z39"/>
    <mergeCell ref="B38:D38"/>
    <mergeCell ref="E38:M38"/>
    <mergeCell ref="N38:S38"/>
    <mergeCell ref="T38:U38"/>
    <mergeCell ref="V38:W38"/>
    <mergeCell ref="Y40:Z40"/>
    <mergeCell ref="B41:D41"/>
    <mergeCell ref="E41:M41"/>
    <mergeCell ref="N41:S41"/>
    <mergeCell ref="T41:U41"/>
    <mergeCell ref="V41:W41"/>
    <mergeCell ref="Y41:Z41"/>
    <mergeCell ref="B40:D40"/>
    <mergeCell ref="E40:M40"/>
    <mergeCell ref="N40:S40"/>
    <mergeCell ref="T40:U40"/>
    <mergeCell ref="V40:W40"/>
    <mergeCell ref="Y42:Z42"/>
    <mergeCell ref="B43:D43"/>
    <mergeCell ref="E43:M43"/>
    <mergeCell ref="N43:S43"/>
    <mergeCell ref="T43:U43"/>
    <mergeCell ref="V43:W43"/>
    <mergeCell ref="Y43:Z43"/>
    <mergeCell ref="B42:D42"/>
    <mergeCell ref="E42:M42"/>
    <mergeCell ref="N42:S42"/>
    <mergeCell ref="T42:U42"/>
    <mergeCell ref="V42:W42"/>
    <mergeCell ref="Y44:Z44"/>
    <mergeCell ref="B45:D45"/>
    <mergeCell ref="E45:M45"/>
    <mergeCell ref="N45:S45"/>
    <mergeCell ref="T45:U45"/>
    <mergeCell ref="V45:W45"/>
    <mergeCell ref="Y45:Z45"/>
    <mergeCell ref="B44:D44"/>
    <mergeCell ref="E44:M44"/>
    <mergeCell ref="N44:S44"/>
    <mergeCell ref="T44:U44"/>
    <mergeCell ref="V44:W44"/>
    <mergeCell ref="Y46:Z46"/>
    <mergeCell ref="B47:D47"/>
    <mergeCell ref="E47:M47"/>
    <mergeCell ref="N47:S47"/>
    <mergeCell ref="T47:U47"/>
    <mergeCell ref="V47:W47"/>
    <mergeCell ref="Y47:Z47"/>
    <mergeCell ref="B46:D46"/>
    <mergeCell ref="E46:M46"/>
    <mergeCell ref="N46:S46"/>
    <mergeCell ref="T46:U46"/>
    <mergeCell ref="V46:W46"/>
    <mergeCell ref="Y48:Z48"/>
    <mergeCell ref="B49:D49"/>
    <mergeCell ref="E49:M49"/>
    <mergeCell ref="N49:S49"/>
    <mergeCell ref="T49:U49"/>
    <mergeCell ref="V49:W49"/>
    <mergeCell ref="Y49:Z49"/>
    <mergeCell ref="B48:D48"/>
    <mergeCell ref="E48:M48"/>
    <mergeCell ref="N48:S48"/>
    <mergeCell ref="T48:U48"/>
    <mergeCell ref="V48:W48"/>
    <mergeCell ref="B54:Z54"/>
    <mergeCell ref="C56:E56"/>
    <mergeCell ref="G56:L56"/>
    <mergeCell ref="M56:R56"/>
    <mergeCell ref="Y50:Z50"/>
    <mergeCell ref="B51:D51"/>
    <mergeCell ref="E51:M51"/>
    <mergeCell ref="N51:S51"/>
    <mergeCell ref="T51:U51"/>
    <mergeCell ref="V51:W51"/>
    <mergeCell ref="Y51:Z51"/>
    <mergeCell ref="B50:D50"/>
    <mergeCell ref="E50:M50"/>
    <mergeCell ref="N50:S50"/>
    <mergeCell ref="T50:U50"/>
    <mergeCell ref="V50:W50"/>
    <mergeCell ref="B61:Z61"/>
    <mergeCell ref="B63:D63"/>
    <mergeCell ref="E63:M63"/>
    <mergeCell ref="N63:S63"/>
    <mergeCell ref="T63:U63"/>
    <mergeCell ref="V63:W63"/>
    <mergeCell ref="Y63:Z63"/>
    <mergeCell ref="B67:Z67"/>
    <mergeCell ref="C69:E69"/>
    <mergeCell ref="G69:J69"/>
    <mergeCell ref="L69:P69"/>
    <mergeCell ref="Y64:Z64"/>
    <mergeCell ref="B65:D65"/>
    <mergeCell ref="E65:M65"/>
    <mergeCell ref="N65:S65"/>
    <mergeCell ref="T65:U65"/>
    <mergeCell ref="V65:W65"/>
    <mergeCell ref="Y65:Z65"/>
    <mergeCell ref="B64:D64"/>
    <mergeCell ref="E64:M64"/>
    <mergeCell ref="N64:S64"/>
    <mergeCell ref="T64:U64"/>
    <mergeCell ref="V64:W64"/>
    <mergeCell ref="B74:Z74"/>
    <mergeCell ref="B76:D76"/>
    <mergeCell ref="E76:M76"/>
    <mergeCell ref="N76:S76"/>
    <mergeCell ref="T76:U76"/>
    <mergeCell ref="V76:W76"/>
    <mergeCell ref="Y76:Z76"/>
    <mergeCell ref="Y77:Z77"/>
    <mergeCell ref="B78:D78"/>
    <mergeCell ref="E78:M78"/>
    <mergeCell ref="N78:S78"/>
    <mergeCell ref="T78:U78"/>
    <mergeCell ref="V78:W78"/>
    <mergeCell ref="Y78:Z78"/>
    <mergeCell ref="B77:D77"/>
    <mergeCell ref="E77:M77"/>
    <mergeCell ref="N77:S77"/>
    <mergeCell ref="T77:U77"/>
    <mergeCell ref="V77:W77"/>
    <mergeCell ref="Y79:Z79"/>
    <mergeCell ref="B80:D80"/>
    <mergeCell ref="E80:M80"/>
    <mergeCell ref="N80:S80"/>
    <mergeCell ref="T80:U80"/>
    <mergeCell ref="V80:W80"/>
    <mergeCell ref="Y80:Z80"/>
    <mergeCell ref="B79:D79"/>
    <mergeCell ref="E79:M79"/>
    <mergeCell ref="N79:S79"/>
    <mergeCell ref="T79:U79"/>
    <mergeCell ref="V79:W79"/>
    <mergeCell ref="Y81:Z81"/>
    <mergeCell ref="B82:D82"/>
    <mergeCell ref="E82:M82"/>
    <mergeCell ref="N82:S82"/>
    <mergeCell ref="T82:U82"/>
    <mergeCell ref="V82:W82"/>
    <mergeCell ref="Y82:Z82"/>
    <mergeCell ref="B81:D81"/>
    <mergeCell ref="E81:M81"/>
    <mergeCell ref="N81:S81"/>
    <mergeCell ref="T81:U81"/>
    <mergeCell ref="V81:W81"/>
    <mergeCell ref="Y83:Z83"/>
    <mergeCell ref="B84:D84"/>
    <mergeCell ref="E84:M84"/>
    <mergeCell ref="N84:S84"/>
    <mergeCell ref="T84:U84"/>
    <mergeCell ref="V84:W84"/>
    <mergeCell ref="Y84:Z84"/>
    <mergeCell ref="B83:D83"/>
    <mergeCell ref="E83:M83"/>
    <mergeCell ref="N83:S83"/>
    <mergeCell ref="T83:U83"/>
    <mergeCell ref="V83:W83"/>
    <mergeCell ref="Y85:Z85"/>
    <mergeCell ref="B86:D86"/>
    <mergeCell ref="E86:M86"/>
    <mergeCell ref="N86:S86"/>
    <mergeCell ref="T86:U86"/>
    <mergeCell ref="V86:W86"/>
    <mergeCell ref="Y86:Z86"/>
    <mergeCell ref="B85:D85"/>
    <mergeCell ref="E85:M85"/>
    <mergeCell ref="N85:S85"/>
    <mergeCell ref="T85:U85"/>
    <mergeCell ref="V85:W85"/>
    <mergeCell ref="Y87:Z87"/>
    <mergeCell ref="B88:D88"/>
    <mergeCell ref="E88:M88"/>
    <mergeCell ref="N88:S88"/>
    <mergeCell ref="T88:U88"/>
    <mergeCell ref="V88:W88"/>
    <mergeCell ref="Y88:Z88"/>
    <mergeCell ref="B87:D87"/>
    <mergeCell ref="E87:M87"/>
    <mergeCell ref="N87:S87"/>
    <mergeCell ref="T87:U87"/>
    <mergeCell ref="V87:W87"/>
    <mergeCell ref="Y89:Z89"/>
    <mergeCell ref="B90:D90"/>
    <mergeCell ref="E90:M90"/>
    <mergeCell ref="N90:S90"/>
    <mergeCell ref="T90:U90"/>
    <mergeCell ref="V90:W90"/>
    <mergeCell ref="Y90:Z90"/>
    <mergeCell ref="B89:D89"/>
    <mergeCell ref="E89:M89"/>
    <mergeCell ref="N89:S89"/>
    <mergeCell ref="T89:U89"/>
    <mergeCell ref="V89:W89"/>
    <mergeCell ref="Y91:Z91"/>
    <mergeCell ref="B92:D92"/>
    <mergeCell ref="E92:M92"/>
    <mergeCell ref="N92:S92"/>
    <mergeCell ref="T92:U92"/>
    <mergeCell ref="V92:W92"/>
    <mergeCell ref="Y92:Z92"/>
    <mergeCell ref="B91:D91"/>
    <mergeCell ref="E91:M91"/>
    <mergeCell ref="N91:S91"/>
    <mergeCell ref="T91:U91"/>
    <mergeCell ref="V91:W91"/>
    <mergeCell ref="Y93:Z93"/>
    <mergeCell ref="B94:D94"/>
    <mergeCell ref="E94:M94"/>
    <mergeCell ref="N94:S94"/>
    <mergeCell ref="T94:U94"/>
    <mergeCell ref="V94:W94"/>
    <mergeCell ref="Y94:Z94"/>
    <mergeCell ref="B93:D93"/>
    <mergeCell ref="E93:M93"/>
    <mergeCell ref="N93:S93"/>
    <mergeCell ref="T93:U93"/>
    <mergeCell ref="V93:W93"/>
    <mergeCell ref="Y95:Z95"/>
    <mergeCell ref="B96:D96"/>
    <mergeCell ref="E96:M96"/>
    <mergeCell ref="N96:S96"/>
    <mergeCell ref="T96:U96"/>
    <mergeCell ref="V96:W96"/>
    <mergeCell ref="Y96:Z96"/>
    <mergeCell ref="B95:D95"/>
    <mergeCell ref="E95:M95"/>
    <mergeCell ref="N95:S95"/>
    <mergeCell ref="T95:U95"/>
    <mergeCell ref="V95:W95"/>
    <mergeCell ref="Y97:Z97"/>
    <mergeCell ref="B98:D98"/>
    <mergeCell ref="E98:M98"/>
    <mergeCell ref="N98:S98"/>
    <mergeCell ref="T98:U98"/>
    <mergeCell ref="V98:W98"/>
    <mergeCell ref="Y98:Z98"/>
    <mergeCell ref="B97:D97"/>
    <mergeCell ref="E97:M97"/>
    <mergeCell ref="N97:S97"/>
    <mergeCell ref="T97:U97"/>
    <mergeCell ref="V97:W97"/>
    <mergeCell ref="Y99:Z99"/>
    <mergeCell ref="B100:D100"/>
    <mergeCell ref="E100:M100"/>
    <mergeCell ref="N100:S100"/>
    <mergeCell ref="T100:U100"/>
    <mergeCell ref="V100:W100"/>
    <mergeCell ref="Y100:Z100"/>
    <mergeCell ref="B99:D99"/>
    <mergeCell ref="E99:M99"/>
    <mergeCell ref="N99:S99"/>
    <mergeCell ref="T99:U99"/>
    <mergeCell ref="V99:W99"/>
    <mergeCell ref="Y101:Z101"/>
    <mergeCell ref="B102:D102"/>
    <mergeCell ref="E102:M102"/>
    <mergeCell ref="N102:S102"/>
    <mergeCell ref="T102:U102"/>
    <mergeCell ref="V102:W102"/>
    <mergeCell ref="Y102:Z102"/>
    <mergeCell ref="B101:D101"/>
    <mergeCell ref="E101:M101"/>
    <mergeCell ref="N101:S101"/>
    <mergeCell ref="T101:U101"/>
    <mergeCell ref="V101:W101"/>
    <mergeCell ref="Y103:Z103"/>
    <mergeCell ref="B104:D104"/>
    <mergeCell ref="E104:M104"/>
    <mergeCell ref="N104:S104"/>
    <mergeCell ref="T104:U104"/>
    <mergeCell ref="V104:W104"/>
    <mergeCell ref="Y104:Z104"/>
    <mergeCell ref="B103:D103"/>
    <mergeCell ref="E103:M103"/>
    <mergeCell ref="N103:S103"/>
    <mergeCell ref="T103:U103"/>
    <mergeCell ref="V103:W103"/>
    <mergeCell ref="Y105:Z105"/>
    <mergeCell ref="B106:D106"/>
    <mergeCell ref="E106:M106"/>
    <mergeCell ref="N106:S106"/>
    <mergeCell ref="T106:U106"/>
    <mergeCell ref="V106:W106"/>
    <mergeCell ref="Y106:Z106"/>
    <mergeCell ref="B105:D105"/>
    <mergeCell ref="E105:M105"/>
    <mergeCell ref="N105:S105"/>
    <mergeCell ref="T105:U105"/>
    <mergeCell ref="V105:W105"/>
    <mergeCell ref="Y107:Z107"/>
    <mergeCell ref="B108:D108"/>
    <mergeCell ref="E108:M108"/>
    <mergeCell ref="N108:S108"/>
    <mergeCell ref="T108:U108"/>
    <mergeCell ref="V108:W108"/>
    <mergeCell ref="Y108:Z108"/>
    <mergeCell ref="B107:D107"/>
    <mergeCell ref="E107:M107"/>
    <mergeCell ref="N107:S107"/>
    <mergeCell ref="T107:U107"/>
    <mergeCell ref="V107:W107"/>
    <mergeCell ref="Y109:Z109"/>
    <mergeCell ref="B111:Z111"/>
    <mergeCell ref="C113:E113"/>
    <mergeCell ref="G113:L113"/>
    <mergeCell ref="M113:R113"/>
    <mergeCell ref="B109:D109"/>
    <mergeCell ref="E109:M109"/>
    <mergeCell ref="N109:S109"/>
    <mergeCell ref="T109:U109"/>
    <mergeCell ref="V109:W109"/>
    <mergeCell ref="B122:Z122"/>
    <mergeCell ref="B124:D124"/>
    <mergeCell ref="E124:M124"/>
    <mergeCell ref="N124:S124"/>
    <mergeCell ref="T124:U124"/>
    <mergeCell ref="V124:W124"/>
    <mergeCell ref="Y124:Z124"/>
    <mergeCell ref="Y125:Z125"/>
    <mergeCell ref="B126:D126"/>
    <mergeCell ref="E126:M126"/>
    <mergeCell ref="N126:S126"/>
    <mergeCell ref="T126:U126"/>
    <mergeCell ref="V126:W126"/>
    <mergeCell ref="Y126:Z126"/>
    <mergeCell ref="B125:D125"/>
    <mergeCell ref="E125:M125"/>
    <mergeCell ref="N125:S125"/>
    <mergeCell ref="T125:U125"/>
    <mergeCell ref="V125:W125"/>
    <mergeCell ref="B131:Z131"/>
    <mergeCell ref="C133:E133"/>
    <mergeCell ref="G133:L133"/>
    <mergeCell ref="M133:R133"/>
    <mergeCell ref="Y127:Z127"/>
    <mergeCell ref="B128:D128"/>
    <mergeCell ref="E128:M128"/>
    <mergeCell ref="N128:S128"/>
    <mergeCell ref="T128:U128"/>
    <mergeCell ref="V128:W128"/>
    <mergeCell ref="Y128:Z128"/>
    <mergeCell ref="B127:D127"/>
    <mergeCell ref="E127:M127"/>
    <mergeCell ref="N127:S127"/>
    <mergeCell ref="T127:U127"/>
    <mergeCell ref="V127:W127"/>
    <mergeCell ref="B138:Z138"/>
    <mergeCell ref="B140:D140"/>
    <mergeCell ref="E140:M140"/>
    <mergeCell ref="N140:S140"/>
    <mergeCell ref="T140:U140"/>
    <mergeCell ref="V140:W140"/>
    <mergeCell ref="Y140:Z140"/>
    <mergeCell ref="Y141:Z141"/>
    <mergeCell ref="B142:D142"/>
    <mergeCell ref="E142:M142"/>
    <mergeCell ref="N142:S142"/>
    <mergeCell ref="T142:U142"/>
    <mergeCell ref="V142:W142"/>
    <mergeCell ref="Y142:Z142"/>
    <mergeCell ref="B141:D141"/>
    <mergeCell ref="E141:M141"/>
    <mergeCell ref="N141:S141"/>
    <mergeCell ref="T141:U141"/>
    <mergeCell ref="V141:W141"/>
    <mergeCell ref="Y143:Z143"/>
    <mergeCell ref="B146:Z146"/>
    <mergeCell ref="C148:E148"/>
    <mergeCell ref="G148:L148"/>
    <mergeCell ref="M148:R148"/>
    <mergeCell ref="B143:D143"/>
    <mergeCell ref="E143:M143"/>
    <mergeCell ref="N143:S143"/>
    <mergeCell ref="T143:U143"/>
    <mergeCell ref="V143:W143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Rotrekl</dc:creator>
  <cp:lastModifiedBy>Jakub Roleček</cp:lastModifiedBy>
  <dcterms:created xsi:type="dcterms:W3CDTF">2018-04-03T09:18:45Z</dcterms:created>
  <dcterms:modified xsi:type="dcterms:W3CDTF">2018-06-18T15:33:50Z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